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alice\Quantonomics Dropbox\Quantonomics Team Folder\AER24\3-DNSP benchmarking\DNSP 2024 benchmarking - 04July2024\Opex Cost Model\Data management\Input\"/>
    </mc:Choice>
  </mc:AlternateContent>
  <xr:revisionPtr revIDLastSave="0" documentId="13_ncr:1_{1A349A25-E82E-4DAC-92E6-C036733AC6C3}" xr6:coauthVersionLast="47" xr6:coauthVersionMax="47" xr10:uidLastSave="{00000000-0000-0000-0000-000000000000}"/>
  <bookViews>
    <workbookView xWindow="54495" yWindow="-5340" windowWidth="26010" windowHeight="20985" activeTab="7" xr2:uid="{6F06F04A-431D-4F44-B305-D436BE234285}"/>
  </bookViews>
  <sheets>
    <sheet name="README" sheetId="6" r:id="rId1"/>
    <sheet name="PEG MERGES" sheetId="10" r:id="rId2"/>
    <sheet name="Data Revisions" sheetId="2" r:id="rId3"/>
    <sheet name="Consolidated PEG" sheetId="3" r:id="rId4"/>
    <sheet name="ABR23" sheetId="5" r:id="rId5"/>
    <sheet name="Yearbook" sheetId="7" r:id="rId6"/>
    <sheet name="Comparisons" sheetId="1" r:id="rId7"/>
    <sheet name="Ontario ABR24" sheetId="8" r:id="rId8"/>
    <sheet name="Sheet1" sheetId="12"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5" i="1" l="1"/>
  <c r="AB6" i="1" l="1"/>
  <c r="K488" i="8"/>
  <c r="K468" i="8"/>
  <c r="K467" i="8"/>
  <c r="K466" i="8"/>
  <c r="K465" i="8"/>
  <c r="K464" i="8"/>
  <c r="K463" i="8"/>
  <c r="K462" i="8"/>
  <c r="K461" i="8"/>
  <c r="K460" i="8"/>
  <c r="K459" i="8"/>
  <c r="K458" i="8"/>
  <c r="K457" i="8"/>
  <c r="K456" i="8"/>
  <c r="K455" i="8"/>
  <c r="K454" i="8"/>
  <c r="K453" i="8"/>
  <c r="K452" i="8"/>
  <c r="K417" i="8"/>
  <c r="K340" i="8"/>
  <c r="K287" i="8"/>
  <c r="K200" i="8"/>
  <c r="K184" i="8"/>
  <c r="K164" i="8"/>
  <c r="K124" i="8"/>
  <c r="K34" i="8"/>
  <c r="K22" i="8"/>
  <c r="K13" i="8"/>
  <c r="K171" i="8"/>
  <c r="K172" i="8"/>
  <c r="J417" i="8"/>
  <c r="J184" i="8"/>
  <c r="J172" i="8"/>
  <c r="J488" i="8"/>
  <c r="I488" i="8"/>
  <c r="K362" i="8"/>
  <c r="J362" i="8"/>
  <c r="I362" i="8"/>
  <c r="K345" i="8"/>
  <c r="K344" i="8"/>
  <c r="J344" i="8"/>
  <c r="J345" i="8"/>
  <c r="I344" i="8"/>
  <c r="I345" i="8"/>
  <c r="I184" i="8"/>
  <c r="K94" i="8"/>
  <c r="J94" i="8"/>
  <c r="I94" i="8"/>
  <c r="K92" i="8"/>
  <c r="J92" i="8"/>
  <c r="I92" i="8"/>
  <c r="K74" i="8"/>
  <c r="J74" i="8"/>
  <c r="I74" i="8"/>
  <c r="K3" i="8"/>
  <c r="K2" i="8"/>
  <c r="J2" i="8"/>
  <c r="J3" i="8"/>
  <c r="I2" i="8"/>
  <c r="I3" i="8"/>
  <c r="F290" i="8"/>
  <c r="F2" i="8"/>
  <c r="F459" i="8"/>
  <c r="F452" i="8"/>
  <c r="F453" i="8"/>
  <c r="F506" i="8"/>
  <c r="F507" i="8"/>
  <c r="F508" i="8"/>
  <c r="F509" i="8"/>
  <c r="F510" i="8"/>
  <c r="F511" i="8"/>
  <c r="F256" i="8"/>
  <c r="F255" i="8"/>
  <c r="F74" i="8"/>
  <c r="F347" i="8"/>
  <c r="F348" i="8"/>
  <c r="F349" i="8"/>
  <c r="F350" i="8"/>
  <c r="F346" i="8"/>
  <c r="F344" i="8"/>
  <c r="F491" i="8"/>
  <c r="F488" i="8"/>
  <c r="A523" i="8" l="1"/>
  <c r="A507" i="8"/>
  <c r="A508" i="8"/>
  <c r="A509" i="8"/>
  <c r="A510" i="8"/>
  <c r="A511" i="8"/>
  <c r="A512" i="8"/>
  <c r="A513" i="8"/>
  <c r="A514" i="8"/>
  <c r="A515" i="8"/>
  <c r="A516" i="8"/>
  <c r="A517" i="8"/>
  <c r="A518" i="8"/>
  <c r="A519" i="8"/>
  <c r="A520" i="8"/>
  <c r="A521" i="8"/>
  <c r="A522" i="8"/>
  <c r="A506" i="8"/>
  <c r="A490" i="8"/>
  <c r="A491" i="8" s="1"/>
  <c r="A492" i="8" s="1"/>
  <c r="A493" i="8" s="1"/>
  <c r="A494" i="8" s="1"/>
  <c r="A495" i="8" s="1"/>
  <c r="A496" i="8" s="1"/>
  <c r="A497" i="8" s="1"/>
  <c r="A498" i="8" s="1"/>
  <c r="A499" i="8" s="1"/>
  <c r="A500" i="8" s="1"/>
  <c r="A501" i="8" s="1"/>
  <c r="A502" i="8" s="1"/>
  <c r="A503" i="8" s="1"/>
  <c r="A504" i="8" s="1"/>
  <c r="A505" i="8" s="1"/>
  <c r="A489" i="8"/>
  <c r="A488" i="8"/>
  <c r="A472" i="8"/>
  <c r="A473" i="8" s="1"/>
  <c r="A474" i="8" s="1"/>
  <c r="A475" i="8" s="1"/>
  <c r="A476" i="8" s="1"/>
  <c r="A477" i="8" s="1"/>
  <c r="A478" i="8" s="1"/>
  <c r="A479" i="8" s="1"/>
  <c r="A480" i="8" s="1"/>
  <c r="A481" i="8" s="1"/>
  <c r="A482" i="8" s="1"/>
  <c r="A483" i="8" s="1"/>
  <c r="A484" i="8" s="1"/>
  <c r="A485" i="8" s="1"/>
  <c r="A486" i="8" s="1"/>
  <c r="A487" i="8" s="1"/>
  <c r="A471" i="8"/>
  <c r="A470" i="8"/>
  <c r="A454" i="8"/>
  <c r="A455" i="8" s="1"/>
  <c r="A456" i="8" s="1"/>
  <c r="A457" i="8" s="1"/>
  <c r="A458" i="8" s="1"/>
  <c r="A459" i="8" s="1"/>
  <c r="A460" i="8" s="1"/>
  <c r="A461" i="8" s="1"/>
  <c r="A462" i="8" s="1"/>
  <c r="A463" i="8" s="1"/>
  <c r="A464" i="8" s="1"/>
  <c r="A465" i="8" s="1"/>
  <c r="A466" i="8" s="1"/>
  <c r="A467" i="8" s="1"/>
  <c r="A468" i="8" s="1"/>
  <c r="A469" i="8" s="1"/>
  <c r="A453" i="8"/>
  <c r="A452" i="8"/>
  <c r="A436" i="8"/>
  <c r="A437" i="8" s="1"/>
  <c r="A438" i="8" s="1"/>
  <c r="A439" i="8" s="1"/>
  <c r="A440" i="8" s="1"/>
  <c r="A441" i="8" s="1"/>
  <c r="A442" i="8" s="1"/>
  <c r="A443" i="8" s="1"/>
  <c r="A444" i="8" s="1"/>
  <c r="A445" i="8" s="1"/>
  <c r="A446" i="8" s="1"/>
  <c r="A447" i="8" s="1"/>
  <c r="A448" i="8" s="1"/>
  <c r="A449" i="8" s="1"/>
  <c r="A450" i="8" s="1"/>
  <c r="A451" i="8" s="1"/>
  <c r="A435" i="8"/>
  <c r="A434" i="8"/>
  <c r="A418" i="8"/>
  <c r="A419" i="8"/>
  <c r="A420" i="8" s="1"/>
  <c r="A421" i="8" s="1"/>
  <c r="A422" i="8" s="1"/>
  <c r="A423" i="8" s="1"/>
  <c r="A424" i="8" s="1"/>
  <c r="A425" i="8" s="1"/>
  <c r="A426" i="8" s="1"/>
  <c r="A427" i="8" s="1"/>
  <c r="A428" i="8" s="1"/>
  <c r="A429" i="8" s="1"/>
  <c r="A430" i="8" s="1"/>
  <c r="A431" i="8" s="1"/>
  <c r="A432" i="8" s="1"/>
  <c r="A433" i="8" s="1"/>
  <c r="A417" i="8"/>
  <c r="A416" i="8"/>
  <c r="A400" i="8"/>
  <c r="A401" i="8" s="1"/>
  <c r="A402" i="8" s="1"/>
  <c r="A403" i="8" s="1"/>
  <c r="A404" i="8" s="1"/>
  <c r="A405" i="8" s="1"/>
  <c r="A406" i="8" s="1"/>
  <c r="A407" i="8" s="1"/>
  <c r="A408" i="8" s="1"/>
  <c r="A409" i="8" s="1"/>
  <c r="A410" i="8" s="1"/>
  <c r="A411" i="8" s="1"/>
  <c r="A412" i="8" s="1"/>
  <c r="A413" i="8" s="1"/>
  <c r="A414" i="8" s="1"/>
  <c r="A415" i="8" s="1"/>
  <c r="A399" i="8"/>
  <c r="A398" i="8"/>
  <c r="A382" i="8"/>
  <c r="A383" i="8" s="1"/>
  <c r="A384" i="8" s="1"/>
  <c r="A385" i="8" s="1"/>
  <c r="A386" i="8" s="1"/>
  <c r="A387" i="8" s="1"/>
  <c r="A388" i="8" s="1"/>
  <c r="A389" i="8" s="1"/>
  <c r="A390" i="8" s="1"/>
  <c r="A391" i="8" s="1"/>
  <c r="A392" i="8" s="1"/>
  <c r="A393" i="8" s="1"/>
  <c r="A394" i="8" s="1"/>
  <c r="A395" i="8" s="1"/>
  <c r="A396" i="8" s="1"/>
  <c r="A397" i="8" s="1"/>
  <c r="A381" i="8"/>
  <c r="A380" i="8"/>
  <c r="A364" i="8"/>
  <c r="A365" i="8" s="1"/>
  <c r="A366" i="8" s="1"/>
  <c r="A367" i="8" s="1"/>
  <c r="A368" i="8" s="1"/>
  <c r="A369" i="8" s="1"/>
  <c r="A370" i="8" s="1"/>
  <c r="A371" i="8" s="1"/>
  <c r="A372" i="8" s="1"/>
  <c r="A373" i="8" s="1"/>
  <c r="A374" i="8" s="1"/>
  <c r="A375" i="8" s="1"/>
  <c r="A376" i="8" s="1"/>
  <c r="A377" i="8" s="1"/>
  <c r="A378" i="8" s="1"/>
  <c r="A379" i="8" s="1"/>
  <c r="A363" i="8"/>
  <c r="A362" i="8"/>
  <c r="A346" i="8"/>
  <c r="A347" i="8" s="1"/>
  <c r="A348" i="8" s="1"/>
  <c r="A349" i="8" s="1"/>
  <c r="A350" i="8" s="1"/>
  <c r="A351" i="8" s="1"/>
  <c r="A352" i="8" s="1"/>
  <c r="A353" i="8" s="1"/>
  <c r="A354" i="8" s="1"/>
  <c r="A355" i="8" s="1"/>
  <c r="A356" i="8" s="1"/>
  <c r="A357" i="8" s="1"/>
  <c r="A358" i="8" s="1"/>
  <c r="A359" i="8" s="1"/>
  <c r="A360" i="8" s="1"/>
  <c r="A361" i="8" s="1"/>
  <c r="A345" i="8"/>
  <c r="A344" i="8"/>
  <c r="A328" i="8"/>
  <c r="A329" i="8" s="1"/>
  <c r="A330" i="8" s="1"/>
  <c r="A331" i="8" s="1"/>
  <c r="A332" i="8" s="1"/>
  <c r="A333" i="8" s="1"/>
  <c r="A334" i="8" s="1"/>
  <c r="A335" i="8" s="1"/>
  <c r="A336" i="8" s="1"/>
  <c r="A337" i="8" s="1"/>
  <c r="A338" i="8" s="1"/>
  <c r="A339" i="8" s="1"/>
  <c r="A340" i="8" s="1"/>
  <c r="A341" i="8" s="1"/>
  <c r="A342" i="8" s="1"/>
  <c r="A343" i="8" s="1"/>
  <c r="A327" i="8"/>
  <c r="A326" i="8"/>
  <c r="A310" i="8"/>
  <c r="A311" i="8" s="1"/>
  <c r="A312" i="8" s="1"/>
  <c r="A313" i="8" s="1"/>
  <c r="A314" i="8" s="1"/>
  <c r="A315" i="8" s="1"/>
  <c r="A316" i="8" s="1"/>
  <c r="A317" i="8" s="1"/>
  <c r="A318" i="8" s="1"/>
  <c r="A319" i="8" s="1"/>
  <c r="A320" i="8" s="1"/>
  <c r="A321" i="8" s="1"/>
  <c r="A322" i="8" s="1"/>
  <c r="A323" i="8" s="1"/>
  <c r="A324" i="8" s="1"/>
  <c r="A325" i="8" s="1"/>
  <c r="A309" i="8"/>
  <c r="A308" i="8"/>
  <c r="A292" i="8"/>
  <c r="A293" i="8"/>
  <c r="A294" i="8" s="1"/>
  <c r="A295" i="8" s="1"/>
  <c r="A296" i="8" s="1"/>
  <c r="A297" i="8" s="1"/>
  <c r="A298" i="8" s="1"/>
  <c r="A299" i="8" s="1"/>
  <c r="A300" i="8" s="1"/>
  <c r="A301" i="8" s="1"/>
  <c r="A302" i="8" s="1"/>
  <c r="A303" i="8" s="1"/>
  <c r="A304" i="8" s="1"/>
  <c r="A305" i="8" s="1"/>
  <c r="A306" i="8" s="1"/>
  <c r="A307" i="8" s="1"/>
  <c r="A291" i="8"/>
  <c r="A290" i="8"/>
  <c r="A274" i="8"/>
  <c r="A275" i="8" s="1"/>
  <c r="A276" i="8" s="1"/>
  <c r="A277" i="8" s="1"/>
  <c r="A278" i="8" s="1"/>
  <c r="A279" i="8" s="1"/>
  <c r="A280" i="8" s="1"/>
  <c r="A281" i="8" s="1"/>
  <c r="A282" i="8" s="1"/>
  <c r="A283" i="8" s="1"/>
  <c r="A284" i="8" s="1"/>
  <c r="A285" i="8" s="1"/>
  <c r="A286" i="8" s="1"/>
  <c r="A287" i="8" s="1"/>
  <c r="A288" i="8" s="1"/>
  <c r="A289" i="8" s="1"/>
  <c r="A273" i="8"/>
  <c r="A272" i="8"/>
  <c r="A256" i="8"/>
  <c r="A257" i="8"/>
  <c r="A258" i="8" s="1"/>
  <c r="A259" i="8" s="1"/>
  <c r="A260" i="8" s="1"/>
  <c r="A261" i="8" s="1"/>
  <c r="A262" i="8" s="1"/>
  <c r="A263" i="8" s="1"/>
  <c r="A264" i="8" s="1"/>
  <c r="A265" i="8" s="1"/>
  <c r="A266" i="8" s="1"/>
  <c r="A267" i="8" s="1"/>
  <c r="A268" i="8" s="1"/>
  <c r="A269" i="8" s="1"/>
  <c r="A270" i="8" s="1"/>
  <c r="A271" i="8" s="1"/>
  <c r="A255" i="8"/>
  <c r="A254" i="8"/>
  <c r="A238" i="8"/>
  <c r="A239" i="8"/>
  <c r="A240" i="8" s="1"/>
  <c r="A241" i="8" s="1"/>
  <c r="A242" i="8" s="1"/>
  <c r="A243" i="8" s="1"/>
  <c r="A244" i="8" s="1"/>
  <c r="A245" i="8" s="1"/>
  <c r="A246" i="8" s="1"/>
  <c r="A247" i="8" s="1"/>
  <c r="A248" i="8" s="1"/>
  <c r="A249" i="8" s="1"/>
  <c r="A250" i="8" s="1"/>
  <c r="A251" i="8" s="1"/>
  <c r="A252" i="8" s="1"/>
  <c r="A253" i="8" s="1"/>
  <c r="A237" i="8"/>
  <c r="A236" i="8"/>
  <c r="A220" i="8"/>
  <c r="A221" i="8" s="1"/>
  <c r="A222" i="8" s="1"/>
  <c r="A223" i="8" s="1"/>
  <c r="A224" i="8" s="1"/>
  <c r="A225" i="8" s="1"/>
  <c r="A226" i="8" s="1"/>
  <c r="A227" i="8" s="1"/>
  <c r="A228" i="8" s="1"/>
  <c r="A229" i="8" s="1"/>
  <c r="A230" i="8" s="1"/>
  <c r="A231" i="8" s="1"/>
  <c r="A232" i="8" s="1"/>
  <c r="A233" i="8" s="1"/>
  <c r="A234" i="8" s="1"/>
  <c r="A235" i="8" s="1"/>
  <c r="A219" i="8"/>
  <c r="A218" i="8"/>
  <c r="A202" i="8"/>
  <c r="A203" i="8" s="1"/>
  <c r="A204" i="8" s="1"/>
  <c r="A205" i="8" s="1"/>
  <c r="A206" i="8" s="1"/>
  <c r="A207" i="8" s="1"/>
  <c r="A208" i="8" s="1"/>
  <c r="A209" i="8" s="1"/>
  <c r="A210" i="8" s="1"/>
  <c r="A211" i="8" s="1"/>
  <c r="A212" i="8" s="1"/>
  <c r="A213" i="8" s="1"/>
  <c r="A214" i="8" s="1"/>
  <c r="A215" i="8" s="1"/>
  <c r="A216" i="8" s="1"/>
  <c r="A217" i="8" s="1"/>
  <c r="A201" i="8"/>
  <c r="A200" i="8"/>
  <c r="A184" i="8"/>
  <c r="A185" i="8" s="1"/>
  <c r="A186" i="8" s="1"/>
  <c r="A187" i="8" s="1"/>
  <c r="A188" i="8" s="1"/>
  <c r="A189" i="8" s="1"/>
  <c r="A190" i="8" s="1"/>
  <c r="A191" i="8" s="1"/>
  <c r="A192" i="8" s="1"/>
  <c r="A193" i="8" s="1"/>
  <c r="A194" i="8" s="1"/>
  <c r="A195" i="8" s="1"/>
  <c r="A196" i="8" s="1"/>
  <c r="A197" i="8" s="1"/>
  <c r="A198" i="8" s="1"/>
  <c r="A199" i="8" s="1"/>
  <c r="A183" i="8"/>
  <c r="A182" i="8"/>
  <c r="A166" i="8"/>
  <c r="A167" i="8" s="1"/>
  <c r="A168" i="8" s="1"/>
  <c r="A169" i="8" s="1"/>
  <c r="A170" i="8" s="1"/>
  <c r="A171" i="8" s="1"/>
  <c r="A172" i="8" s="1"/>
  <c r="A173" i="8" s="1"/>
  <c r="A174" i="8" s="1"/>
  <c r="A175" i="8" s="1"/>
  <c r="A176" i="8" s="1"/>
  <c r="A177" i="8" s="1"/>
  <c r="A178" i="8" s="1"/>
  <c r="A179" i="8" s="1"/>
  <c r="A180" i="8" s="1"/>
  <c r="A181" i="8" s="1"/>
  <c r="A165" i="8"/>
  <c r="A164" i="8"/>
  <c r="A148" i="8"/>
  <c r="A149" i="8" s="1"/>
  <c r="A150" i="8" s="1"/>
  <c r="A151" i="8" s="1"/>
  <c r="A152" i="8" s="1"/>
  <c r="A153" i="8" s="1"/>
  <c r="A154" i="8" s="1"/>
  <c r="A155" i="8" s="1"/>
  <c r="A156" i="8" s="1"/>
  <c r="A157" i="8" s="1"/>
  <c r="A158" i="8" s="1"/>
  <c r="A159" i="8" s="1"/>
  <c r="A160" i="8" s="1"/>
  <c r="A161" i="8" s="1"/>
  <c r="A162" i="8" s="1"/>
  <c r="A163" i="8" s="1"/>
  <c r="A147" i="8"/>
  <c r="A146" i="8"/>
  <c r="A130" i="8"/>
  <c r="A131" i="8"/>
  <c r="A132" i="8" s="1"/>
  <c r="A133" i="8" s="1"/>
  <c r="A134" i="8" s="1"/>
  <c r="A135" i="8" s="1"/>
  <c r="A136" i="8" s="1"/>
  <c r="A137" i="8" s="1"/>
  <c r="A138" i="8" s="1"/>
  <c r="A139" i="8" s="1"/>
  <c r="A140" i="8" s="1"/>
  <c r="A141" i="8" s="1"/>
  <c r="A142" i="8" s="1"/>
  <c r="A143" i="8" s="1"/>
  <c r="A144" i="8" s="1"/>
  <c r="A145" i="8" s="1"/>
  <c r="A129" i="8"/>
  <c r="A128" i="8"/>
  <c r="A112" i="8"/>
  <c r="A113" i="8" s="1"/>
  <c r="A114" i="8" s="1"/>
  <c r="A115" i="8" s="1"/>
  <c r="A116" i="8" s="1"/>
  <c r="A117" i="8" s="1"/>
  <c r="A118" i="8" s="1"/>
  <c r="A119" i="8" s="1"/>
  <c r="A120" i="8" s="1"/>
  <c r="A121" i="8" s="1"/>
  <c r="A122" i="8" s="1"/>
  <c r="A123" i="8" s="1"/>
  <c r="A124" i="8" s="1"/>
  <c r="A125" i="8" s="1"/>
  <c r="A126" i="8" s="1"/>
  <c r="A127" i="8" s="1"/>
  <c r="A111" i="8"/>
  <c r="A110" i="8"/>
  <c r="A94" i="8"/>
  <c r="A95" i="8" s="1"/>
  <c r="A96" i="8" s="1"/>
  <c r="A97" i="8" s="1"/>
  <c r="A98" i="8" s="1"/>
  <c r="A99" i="8" s="1"/>
  <c r="A100" i="8" s="1"/>
  <c r="A101" i="8" s="1"/>
  <c r="A102" i="8" s="1"/>
  <c r="A103" i="8" s="1"/>
  <c r="A104" i="8" s="1"/>
  <c r="A105" i="8" s="1"/>
  <c r="A106" i="8" s="1"/>
  <c r="A107" i="8" s="1"/>
  <c r="A108" i="8" s="1"/>
  <c r="A109" i="8" s="1"/>
  <c r="A93" i="8"/>
  <c r="A92" i="8"/>
  <c r="A76" i="8"/>
  <c r="A77" i="8" s="1"/>
  <c r="A78" i="8" s="1"/>
  <c r="A79" i="8" s="1"/>
  <c r="A80" i="8" s="1"/>
  <c r="A81" i="8" s="1"/>
  <c r="A82" i="8" s="1"/>
  <c r="A83" i="8" s="1"/>
  <c r="A84" i="8" s="1"/>
  <c r="A85" i="8" s="1"/>
  <c r="A86" i="8" s="1"/>
  <c r="A87" i="8" s="1"/>
  <c r="A88" i="8" s="1"/>
  <c r="A89" i="8" s="1"/>
  <c r="A90" i="8" s="1"/>
  <c r="A91" i="8" s="1"/>
  <c r="A75" i="8"/>
  <c r="A74" i="8"/>
  <c r="A58" i="8"/>
  <c r="A59" i="8"/>
  <c r="A60" i="8" s="1"/>
  <c r="A61" i="8" s="1"/>
  <c r="A62" i="8" s="1"/>
  <c r="A63" i="8" s="1"/>
  <c r="A64" i="8" s="1"/>
  <c r="A65" i="8" s="1"/>
  <c r="A66" i="8" s="1"/>
  <c r="A67" i="8" s="1"/>
  <c r="A68" i="8" s="1"/>
  <c r="A69" i="8" s="1"/>
  <c r="A70" i="8" s="1"/>
  <c r="A71" i="8" s="1"/>
  <c r="A72" i="8" s="1"/>
  <c r="A73" i="8" s="1"/>
  <c r="A57" i="8"/>
  <c r="A56" i="8"/>
  <c r="A40" i="8"/>
  <c r="A41" i="8" s="1"/>
  <c r="A42" i="8" s="1"/>
  <c r="A43" i="8" s="1"/>
  <c r="A44" i="8" s="1"/>
  <c r="A45" i="8" s="1"/>
  <c r="A46" i="8" s="1"/>
  <c r="A47" i="8" s="1"/>
  <c r="A48" i="8" s="1"/>
  <c r="A49" i="8" s="1"/>
  <c r="A50" i="8" s="1"/>
  <c r="A51" i="8" s="1"/>
  <c r="A52" i="8" s="1"/>
  <c r="A53" i="8" s="1"/>
  <c r="A54" i="8" s="1"/>
  <c r="A55" i="8" s="1"/>
  <c r="A39" i="8"/>
  <c r="A38" i="8"/>
  <c r="A22" i="8"/>
  <c r="A23" i="8"/>
  <c r="A24" i="8" s="1"/>
  <c r="A25" i="8" s="1"/>
  <c r="A26" i="8" s="1"/>
  <c r="A27" i="8" s="1"/>
  <c r="A28" i="8" s="1"/>
  <c r="A29" i="8" s="1"/>
  <c r="A30" i="8" s="1"/>
  <c r="A31" i="8" s="1"/>
  <c r="A32" i="8" s="1"/>
  <c r="A33" i="8" s="1"/>
  <c r="A34" i="8" s="1"/>
  <c r="A35" i="8" s="1"/>
  <c r="A36" i="8" s="1"/>
  <c r="A37" i="8" s="1"/>
  <c r="A21" i="8"/>
  <c r="A20" i="8"/>
  <c r="A4" i="8"/>
  <c r="A5" i="8" s="1"/>
  <c r="A6" i="8" s="1"/>
  <c r="A7" i="8" s="1"/>
  <c r="A8" i="8" s="1"/>
  <c r="A9" i="8" s="1"/>
  <c r="A10" i="8" s="1"/>
  <c r="A11" i="8" s="1"/>
  <c r="A12" i="8" s="1"/>
  <c r="A13" i="8" s="1"/>
  <c r="A14" i="8" s="1"/>
  <c r="A15" i="8" s="1"/>
  <c r="A16" i="8" s="1"/>
  <c r="A17" i="8" s="1"/>
  <c r="A18" i="8" s="1"/>
  <c r="A19" i="8" s="1"/>
  <c r="A3" i="8"/>
  <c r="A2" i="8"/>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4" i="1"/>
  <c r="F5" i="1"/>
  <c r="F6" i="1"/>
  <c r="F7" i="1"/>
  <c r="F8" i="1"/>
  <c r="F9" i="1"/>
  <c r="F10" i="1"/>
  <c r="AE10" i="1" s="1"/>
  <c r="F11" i="1"/>
  <c r="AE11" i="1" s="1"/>
  <c r="F12" i="1"/>
  <c r="F13" i="1"/>
  <c r="F14" i="1"/>
  <c r="F15" i="1"/>
  <c r="F16" i="1"/>
  <c r="F17" i="1"/>
  <c r="F18" i="1"/>
  <c r="F19" i="1"/>
  <c r="F20" i="1"/>
  <c r="F21" i="1"/>
  <c r="F22" i="1"/>
  <c r="AA565" i="1"/>
  <c r="AB565" i="1"/>
  <c r="AC565" i="1"/>
  <c r="AD565" i="1"/>
  <c r="AA566" i="1"/>
  <c r="AB566" i="1"/>
  <c r="AC566" i="1"/>
  <c r="AD566" i="1"/>
  <c r="AA567" i="1"/>
  <c r="AB567" i="1"/>
  <c r="AC567" i="1"/>
  <c r="AD567" i="1"/>
  <c r="AA568" i="1"/>
  <c r="AB568" i="1"/>
  <c r="AC568" i="1"/>
  <c r="AD568" i="1"/>
  <c r="AA569" i="1"/>
  <c r="AB569" i="1"/>
  <c r="AC569" i="1"/>
  <c r="AD569" i="1"/>
  <c r="AA570" i="1"/>
  <c r="AB570" i="1"/>
  <c r="AC570" i="1"/>
  <c r="AD570" i="1"/>
  <c r="AA571" i="1"/>
  <c r="AB571" i="1"/>
  <c r="AC571" i="1"/>
  <c r="AD571" i="1"/>
  <c r="AA545" i="1"/>
  <c r="AB545" i="1"/>
  <c r="AC545" i="1"/>
  <c r="AD545" i="1"/>
  <c r="AA546" i="1"/>
  <c r="AB546" i="1"/>
  <c r="AC546" i="1"/>
  <c r="AD546" i="1"/>
  <c r="AA547" i="1"/>
  <c r="AB547" i="1"/>
  <c r="AC547" i="1"/>
  <c r="AD547" i="1"/>
  <c r="AA548" i="1"/>
  <c r="AB548" i="1"/>
  <c r="AC548" i="1"/>
  <c r="AD548" i="1"/>
  <c r="AA549" i="1"/>
  <c r="AB549" i="1"/>
  <c r="AC549" i="1"/>
  <c r="AD549" i="1"/>
  <c r="AA550" i="1"/>
  <c r="AB550" i="1"/>
  <c r="AC550" i="1"/>
  <c r="AD550" i="1"/>
  <c r="AA551" i="1"/>
  <c r="AB551" i="1"/>
  <c r="AC551" i="1"/>
  <c r="AD551" i="1"/>
  <c r="AA525" i="1"/>
  <c r="AB525" i="1"/>
  <c r="AC525" i="1"/>
  <c r="AD525" i="1"/>
  <c r="AA526" i="1"/>
  <c r="AB526" i="1"/>
  <c r="AC526" i="1"/>
  <c r="AD526" i="1"/>
  <c r="AA527" i="1"/>
  <c r="AB527" i="1"/>
  <c r="AC527" i="1"/>
  <c r="AD527" i="1"/>
  <c r="AA528" i="1"/>
  <c r="AB528" i="1"/>
  <c r="AC528" i="1"/>
  <c r="AD528" i="1"/>
  <c r="AA529" i="1"/>
  <c r="AB529" i="1"/>
  <c r="AC529" i="1"/>
  <c r="AD529" i="1"/>
  <c r="AA530" i="1"/>
  <c r="AB530" i="1"/>
  <c r="AC530" i="1"/>
  <c r="AD530" i="1"/>
  <c r="AA531" i="1"/>
  <c r="AB531" i="1"/>
  <c r="AC531" i="1"/>
  <c r="AD531" i="1"/>
  <c r="AA532" i="1"/>
  <c r="AB532" i="1"/>
  <c r="AC532" i="1"/>
  <c r="AD532" i="1"/>
  <c r="AB505" i="1"/>
  <c r="AC505" i="1"/>
  <c r="AD505" i="1"/>
  <c r="AB506" i="1"/>
  <c r="AC506" i="1"/>
  <c r="AD506" i="1"/>
  <c r="AB507" i="1"/>
  <c r="AC507" i="1"/>
  <c r="AD507" i="1"/>
  <c r="AB508" i="1"/>
  <c r="AC508" i="1"/>
  <c r="AD508" i="1"/>
  <c r="AB509" i="1"/>
  <c r="AC509" i="1"/>
  <c r="AD509" i="1"/>
  <c r="AB510" i="1"/>
  <c r="AC510" i="1"/>
  <c r="AD510" i="1"/>
  <c r="AB511" i="1"/>
  <c r="AC511" i="1"/>
  <c r="AD511" i="1"/>
  <c r="AA485" i="1"/>
  <c r="AB485" i="1"/>
  <c r="AC485" i="1"/>
  <c r="AD485" i="1"/>
  <c r="AA486" i="1"/>
  <c r="AB486" i="1"/>
  <c r="AC486" i="1"/>
  <c r="AD486" i="1"/>
  <c r="AA487" i="1"/>
  <c r="AB487" i="1"/>
  <c r="AC487" i="1"/>
  <c r="AD487" i="1"/>
  <c r="AA488" i="1"/>
  <c r="AB488" i="1"/>
  <c r="AC488" i="1"/>
  <c r="AD488" i="1"/>
  <c r="AA489" i="1"/>
  <c r="AB489" i="1"/>
  <c r="AC489" i="1"/>
  <c r="AD489" i="1"/>
  <c r="AA490" i="1"/>
  <c r="AB490" i="1"/>
  <c r="AC490" i="1"/>
  <c r="AD490" i="1"/>
  <c r="AA491" i="1"/>
  <c r="AB491" i="1"/>
  <c r="AC491" i="1"/>
  <c r="AD491" i="1"/>
  <c r="AA492" i="1"/>
  <c r="AB492" i="1"/>
  <c r="AC492" i="1"/>
  <c r="AD492" i="1"/>
  <c r="AB465" i="1"/>
  <c r="AC465" i="1"/>
  <c r="AD465" i="1"/>
  <c r="AB466" i="1"/>
  <c r="AC466" i="1"/>
  <c r="AD466" i="1"/>
  <c r="AB467" i="1"/>
  <c r="AC467" i="1"/>
  <c r="AD467" i="1"/>
  <c r="AB468" i="1"/>
  <c r="AC468" i="1"/>
  <c r="AD468" i="1"/>
  <c r="AB469" i="1"/>
  <c r="AC469" i="1"/>
  <c r="AD469" i="1"/>
  <c r="AB470" i="1"/>
  <c r="AC470" i="1"/>
  <c r="AD470" i="1"/>
  <c r="AB471" i="1"/>
  <c r="AC471" i="1"/>
  <c r="AD471" i="1"/>
  <c r="AA445" i="1"/>
  <c r="AB445" i="1"/>
  <c r="AC445" i="1"/>
  <c r="AD445" i="1"/>
  <c r="AA446" i="1"/>
  <c r="AB446" i="1"/>
  <c r="AC446" i="1"/>
  <c r="AD446" i="1"/>
  <c r="AA447" i="1"/>
  <c r="AB447" i="1"/>
  <c r="AC447" i="1"/>
  <c r="AD447" i="1"/>
  <c r="AA448" i="1"/>
  <c r="AB448" i="1"/>
  <c r="AC448" i="1"/>
  <c r="AD448" i="1"/>
  <c r="AA449" i="1"/>
  <c r="AB449" i="1"/>
  <c r="AC449" i="1"/>
  <c r="AD449" i="1"/>
  <c r="AA450" i="1"/>
  <c r="AB450" i="1"/>
  <c r="AC450" i="1"/>
  <c r="AD450" i="1"/>
  <c r="AA451" i="1"/>
  <c r="AB451" i="1"/>
  <c r="AC451" i="1"/>
  <c r="AD451" i="1"/>
  <c r="AA425" i="1"/>
  <c r="AB425" i="1"/>
  <c r="AC425" i="1"/>
  <c r="AD425" i="1"/>
  <c r="AA426" i="1"/>
  <c r="AB426" i="1"/>
  <c r="AC426" i="1"/>
  <c r="AD426" i="1"/>
  <c r="AA427" i="1"/>
  <c r="AB427" i="1"/>
  <c r="AC427" i="1"/>
  <c r="AD427" i="1"/>
  <c r="AA428" i="1"/>
  <c r="AB428" i="1"/>
  <c r="AC428" i="1"/>
  <c r="AD428" i="1"/>
  <c r="AA429" i="1"/>
  <c r="AB429" i="1"/>
  <c r="AC429" i="1"/>
  <c r="AD429" i="1"/>
  <c r="AA430" i="1"/>
  <c r="AB430" i="1"/>
  <c r="AC430" i="1"/>
  <c r="AD430" i="1"/>
  <c r="AA431" i="1"/>
  <c r="AB431" i="1"/>
  <c r="AC431" i="1"/>
  <c r="AD431" i="1"/>
  <c r="AA405" i="1"/>
  <c r="AB405" i="1"/>
  <c r="AC405" i="1"/>
  <c r="AD405" i="1"/>
  <c r="AA406" i="1"/>
  <c r="AB406" i="1"/>
  <c r="AC406" i="1"/>
  <c r="AD406" i="1"/>
  <c r="AA407" i="1"/>
  <c r="AB407" i="1"/>
  <c r="AC407" i="1"/>
  <c r="AD407" i="1"/>
  <c r="AA408" i="1"/>
  <c r="AB408" i="1"/>
  <c r="AC408" i="1"/>
  <c r="AD408" i="1"/>
  <c r="AA409" i="1"/>
  <c r="AB409" i="1"/>
  <c r="AC409" i="1"/>
  <c r="AD409" i="1"/>
  <c r="AA410" i="1"/>
  <c r="AB410" i="1"/>
  <c r="AC410" i="1"/>
  <c r="AD410" i="1"/>
  <c r="AA411" i="1"/>
  <c r="AB411" i="1"/>
  <c r="AC411" i="1"/>
  <c r="AD411" i="1"/>
  <c r="AA385" i="1"/>
  <c r="AB385" i="1"/>
  <c r="AC385" i="1"/>
  <c r="AD385" i="1"/>
  <c r="AA386" i="1"/>
  <c r="AB386" i="1"/>
  <c r="AC386" i="1"/>
  <c r="AD386" i="1"/>
  <c r="AA387" i="1"/>
  <c r="AB387" i="1"/>
  <c r="AC387" i="1"/>
  <c r="AD387" i="1"/>
  <c r="AA388" i="1"/>
  <c r="AB388" i="1"/>
  <c r="AC388" i="1"/>
  <c r="AD388" i="1"/>
  <c r="AA389" i="1"/>
  <c r="AB389" i="1"/>
  <c r="AC389" i="1"/>
  <c r="AD389" i="1"/>
  <c r="AA390" i="1"/>
  <c r="AB390" i="1"/>
  <c r="AC390" i="1"/>
  <c r="AD390" i="1"/>
  <c r="AA391" i="1"/>
  <c r="AB391" i="1"/>
  <c r="AC391" i="1"/>
  <c r="AD391" i="1"/>
  <c r="AB365" i="1"/>
  <c r="AC365" i="1"/>
  <c r="AD365" i="1"/>
  <c r="AB366" i="1"/>
  <c r="AC366" i="1"/>
  <c r="AD366" i="1"/>
  <c r="AB367" i="1"/>
  <c r="AC367" i="1"/>
  <c r="AD367" i="1"/>
  <c r="AB368" i="1"/>
  <c r="AC368" i="1"/>
  <c r="AD368" i="1"/>
  <c r="AB369" i="1"/>
  <c r="AC369" i="1"/>
  <c r="AD369" i="1"/>
  <c r="AB370" i="1"/>
  <c r="AC370" i="1"/>
  <c r="AD370" i="1"/>
  <c r="AB371" i="1"/>
  <c r="AC371" i="1"/>
  <c r="AD371" i="1"/>
  <c r="AA345" i="1"/>
  <c r="AB345" i="1"/>
  <c r="AC345" i="1"/>
  <c r="AD345" i="1"/>
  <c r="AA346" i="1"/>
  <c r="AB346" i="1"/>
  <c r="AC346" i="1"/>
  <c r="AD346" i="1"/>
  <c r="AA347" i="1"/>
  <c r="AB347" i="1"/>
  <c r="AC347" i="1"/>
  <c r="AD347" i="1"/>
  <c r="AA348" i="1"/>
  <c r="AB348" i="1"/>
  <c r="AC348" i="1"/>
  <c r="AD348" i="1"/>
  <c r="AA349" i="1"/>
  <c r="AB349" i="1"/>
  <c r="AC349" i="1"/>
  <c r="AD349" i="1"/>
  <c r="AA350" i="1"/>
  <c r="AB350" i="1"/>
  <c r="AC350" i="1"/>
  <c r="AD350" i="1"/>
  <c r="AA351" i="1"/>
  <c r="AB351" i="1"/>
  <c r="AC351" i="1"/>
  <c r="AD351" i="1"/>
  <c r="AA325" i="1"/>
  <c r="AB325" i="1"/>
  <c r="AC325" i="1"/>
  <c r="AD325" i="1"/>
  <c r="AA326" i="1"/>
  <c r="AB326" i="1"/>
  <c r="AC326" i="1"/>
  <c r="AD326" i="1"/>
  <c r="AA327" i="1"/>
  <c r="AB327" i="1"/>
  <c r="AC327" i="1"/>
  <c r="AD327" i="1"/>
  <c r="AA328" i="1"/>
  <c r="AB328" i="1"/>
  <c r="AC328" i="1"/>
  <c r="AD328" i="1"/>
  <c r="AA329" i="1"/>
  <c r="AB329" i="1"/>
  <c r="AC329" i="1"/>
  <c r="AD329" i="1"/>
  <c r="AA330" i="1"/>
  <c r="AB330" i="1"/>
  <c r="AC330" i="1"/>
  <c r="AD330" i="1"/>
  <c r="AA331" i="1"/>
  <c r="AB331" i="1"/>
  <c r="AC331" i="1"/>
  <c r="AD331" i="1"/>
  <c r="AB305" i="1"/>
  <c r="AC305" i="1"/>
  <c r="AD305" i="1"/>
  <c r="AB306" i="1"/>
  <c r="AC306" i="1"/>
  <c r="AD306" i="1"/>
  <c r="AB307" i="1"/>
  <c r="AC307" i="1"/>
  <c r="AD307" i="1"/>
  <c r="AB308" i="1"/>
  <c r="AC308" i="1"/>
  <c r="AD308" i="1"/>
  <c r="AB309" i="1"/>
  <c r="AC309" i="1"/>
  <c r="AD309" i="1"/>
  <c r="AB310" i="1"/>
  <c r="AC310" i="1"/>
  <c r="AD310" i="1"/>
  <c r="AB311" i="1"/>
  <c r="AC311" i="1"/>
  <c r="AD311" i="1"/>
  <c r="AB285" i="1"/>
  <c r="AC285" i="1"/>
  <c r="AD285" i="1"/>
  <c r="AB286" i="1"/>
  <c r="AC286" i="1"/>
  <c r="AD286" i="1"/>
  <c r="AB287" i="1"/>
  <c r="AC287" i="1"/>
  <c r="AD287" i="1"/>
  <c r="AB288" i="1"/>
  <c r="AC288" i="1"/>
  <c r="AD288" i="1"/>
  <c r="AB289" i="1"/>
  <c r="AC289" i="1"/>
  <c r="AD289" i="1"/>
  <c r="AB290" i="1"/>
  <c r="AC290" i="1"/>
  <c r="AD290" i="1"/>
  <c r="AB291" i="1"/>
  <c r="AC291" i="1"/>
  <c r="AD291" i="1"/>
  <c r="AB292" i="1"/>
  <c r="AD292" i="1"/>
  <c r="AA265" i="1"/>
  <c r="AB265" i="1"/>
  <c r="AC265" i="1"/>
  <c r="AD265" i="1"/>
  <c r="AA266" i="1"/>
  <c r="AB266" i="1"/>
  <c r="AC266" i="1"/>
  <c r="AD266" i="1"/>
  <c r="AA267" i="1"/>
  <c r="AB267" i="1"/>
  <c r="AC267" i="1"/>
  <c r="AD267" i="1"/>
  <c r="AA268" i="1"/>
  <c r="AB268" i="1"/>
  <c r="AC268" i="1"/>
  <c r="AD268" i="1"/>
  <c r="AA269" i="1"/>
  <c r="AB269" i="1"/>
  <c r="AC269" i="1"/>
  <c r="AD269" i="1"/>
  <c r="AA270" i="1"/>
  <c r="AB270" i="1"/>
  <c r="AC270" i="1"/>
  <c r="AD270" i="1"/>
  <c r="AA271" i="1"/>
  <c r="AB271" i="1"/>
  <c r="AC271" i="1"/>
  <c r="AD271" i="1"/>
  <c r="AA245" i="1"/>
  <c r="AB245" i="1"/>
  <c r="AC245" i="1"/>
  <c r="AD245" i="1"/>
  <c r="AA246" i="1"/>
  <c r="AB246" i="1"/>
  <c r="AC246" i="1"/>
  <c r="AD246" i="1"/>
  <c r="AA247" i="1"/>
  <c r="AB247" i="1"/>
  <c r="AC247" i="1"/>
  <c r="AD247" i="1"/>
  <c r="AA248" i="1"/>
  <c r="AB248" i="1"/>
  <c r="AC248" i="1"/>
  <c r="AD248" i="1"/>
  <c r="AA249" i="1"/>
  <c r="AB249" i="1"/>
  <c r="AC249" i="1"/>
  <c r="AD249" i="1"/>
  <c r="AA250" i="1"/>
  <c r="AB250" i="1"/>
  <c r="AC250" i="1"/>
  <c r="AD250" i="1"/>
  <c r="AA251" i="1"/>
  <c r="AB251" i="1"/>
  <c r="AC251" i="1"/>
  <c r="AD251" i="1"/>
  <c r="AA225" i="1"/>
  <c r="AB225" i="1"/>
  <c r="AC225" i="1"/>
  <c r="AD225" i="1"/>
  <c r="AA226" i="1"/>
  <c r="AB226" i="1"/>
  <c r="AC226" i="1"/>
  <c r="AD226" i="1"/>
  <c r="AA227" i="1"/>
  <c r="AB227" i="1"/>
  <c r="AC227" i="1"/>
  <c r="AD227" i="1"/>
  <c r="AA228" i="1"/>
  <c r="AB228" i="1"/>
  <c r="AC228" i="1"/>
  <c r="AD228" i="1"/>
  <c r="AA229" i="1"/>
  <c r="AB229" i="1"/>
  <c r="AC229" i="1"/>
  <c r="AD229" i="1"/>
  <c r="AA230" i="1"/>
  <c r="AB230" i="1"/>
  <c r="AC230" i="1"/>
  <c r="AD230" i="1"/>
  <c r="AA231" i="1"/>
  <c r="AB231" i="1"/>
  <c r="AC231" i="1"/>
  <c r="AD231" i="1"/>
  <c r="AA205" i="1"/>
  <c r="AB205" i="1"/>
  <c r="AC205" i="1"/>
  <c r="AD205" i="1"/>
  <c r="AA206" i="1"/>
  <c r="AB206" i="1"/>
  <c r="AC206" i="1"/>
  <c r="AD206" i="1"/>
  <c r="AA207" i="1"/>
  <c r="AB207" i="1"/>
  <c r="AC207" i="1"/>
  <c r="AD207" i="1"/>
  <c r="AA208" i="1"/>
  <c r="AB208" i="1"/>
  <c r="AC208" i="1"/>
  <c r="AD208" i="1"/>
  <c r="AA209" i="1"/>
  <c r="AB209" i="1"/>
  <c r="AC209" i="1"/>
  <c r="AD209" i="1"/>
  <c r="AA210" i="1"/>
  <c r="AB210" i="1"/>
  <c r="AC210" i="1"/>
  <c r="AD210" i="1"/>
  <c r="AA211" i="1"/>
  <c r="AB211" i="1"/>
  <c r="AC211" i="1"/>
  <c r="AD211" i="1"/>
  <c r="AA185" i="1"/>
  <c r="AB185" i="1"/>
  <c r="AC185" i="1"/>
  <c r="AD185" i="1"/>
  <c r="AA186" i="1"/>
  <c r="AB186" i="1"/>
  <c r="AC186" i="1"/>
  <c r="AD186" i="1"/>
  <c r="AA187" i="1"/>
  <c r="AB187" i="1"/>
  <c r="AC187" i="1"/>
  <c r="AD187" i="1"/>
  <c r="AA188" i="1"/>
  <c r="AB188" i="1"/>
  <c r="AC188" i="1"/>
  <c r="AD188" i="1"/>
  <c r="AA189" i="1"/>
  <c r="AB189" i="1"/>
  <c r="AC189" i="1"/>
  <c r="AD189" i="1"/>
  <c r="AA190" i="1"/>
  <c r="AB190" i="1"/>
  <c r="AC190" i="1"/>
  <c r="AD190" i="1"/>
  <c r="AA191" i="1"/>
  <c r="AB191" i="1"/>
  <c r="AC191" i="1"/>
  <c r="AD191" i="1"/>
  <c r="AA192" i="1"/>
  <c r="AB192" i="1"/>
  <c r="AC192" i="1"/>
  <c r="AD192" i="1"/>
  <c r="AA165" i="1"/>
  <c r="AB165" i="1"/>
  <c r="AC165" i="1"/>
  <c r="AD165" i="1"/>
  <c r="AA166" i="1"/>
  <c r="AB166" i="1"/>
  <c r="AC166" i="1"/>
  <c r="AD166" i="1"/>
  <c r="AA167" i="1"/>
  <c r="AB167" i="1"/>
  <c r="AC167" i="1"/>
  <c r="AD167" i="1"/>
  <c r="AA168" i="1"/>
  <c r="AB168" i="1"/>
  <c r="AC168" i="1"/>
  <c r="AD168" i="1"/>
  <c r="AA169" i="1"/>
  <c r="AB169" i="1"/>
  <c r="AC169" i="1"/>
  <c r="AD169" i="1"/>
  <c r="AA170" i="1"/>
  <c r="AB170" i="1"/>
  <c r="AC170" i="1"/>
  <c r="AD170" i="1"/>
  <c r="AA171" i="1"/>
  <c r="AB171" i="1"/>
  <c r="AC171" i="1"/>
  <c r="AD171" i="1"/>
  <c r="AA145" i="1"/>
  <c r="AB145" i="1"/>
  <c r="AC145" i="1"/>
  <c r="AD145" i="1"/>
  <c r="AA146" i="1"/>
  <c r="AB146" i="1"/>
  <c r="AC146" i="1"/>
  <c r="AD146" i="1"/>
  <c r="AA147" i="1"/>
  <c r="AB147" i="1"/>
  <c r="AC147" i="1"/>
  <c r="AD147" i="1"/>
  <c r="AA148" i="1"/>
  <c r="AB148" i="1"/>
  <c r="AC148" i="1"/>
  <c r="AD148" i="1"/>
  <c r="AA149" i="1"/>
  <c r="AB149" i="1"/>
  <c r="AC149" i="1"/>
  <c r="AD149" i="1"/>
  <c r="AA150" i="1"/>
  <c r="AB150" i="1"/>
  <c r="AC150" i="1"/>
  <c r="AD150" i="1"/>
  <c r="AA151" i="1"/>
  <c r="AB151" i="1"/>
  <c r="AC151" i="1"/>
  <c r="AD151" i="1"/>
  <c r="AA125" i="1"/>
  <c r="AB125" i="1"/>
  <c r="AC125" i="1"/>
  <c r="AD125" i="1"/>
  <c r="AA126" i="1"/>
  <c r="AB126" i="1"/>
  <c r="AC126" i="1"/>
  <c r="AD126" i="1"/>
  <c r="AA127" i="1"/>
  <c r="AB127" i="1"/>
  <c r="AC127" i="1"/>
  <c r="AD127" i="1"/>
  <c r="AA128" i="1"/>
  <c r="AB128" i="1"/>
  <c r="AC128" i="1"/>
  <c r="AD128" i="1"/>
  <c r="AA129" i="1"/>
  <c r="AB129" i="1"/>
  <c r="AC129" i="1"/>
  <c r="AD129" i="1"/>
  <c r="AA130" i="1"/>
  <c r="AB130" i="1"/>
  <c r="AC130" i="1"/>
  <c r="AD130" i="1"/>
  <c r="AA131" i="1"/>
  <c r="AB131" i="1"/>
  <c r="AC131" i="1"/>
  <c r="AD131" i="1"/>
  <c r="AA105" i="1"/>
  <c r="AB105" i="1"/>
  <c r="AC105" i="1"/>
  <c r="AD105" i="1"/>
  <c r="AA106" i="1"/>
  <c r="AB106" i="1"/>
  <c r="AC106" i="1"/>
  <c r="AD106" i="1"/>
  <c r="AA107" i="1"/>
  <c r="AB107" i="1"/>
  <c r="AC107" i="1"/>
  <c r="AD107" i="1"/>
  <c r="AA108" i="1"/>
  <c r="AB108" i="1"/>
  <c r="AC108" i="1"/>
  <c r="AD108" i="1"/>
  <c r="AA109" i="1"/>
  <c r="AB109" i="1"/>
  <c r="AC109" i="1"/>
  <c r="AD109" i="1"/>
  <c r="AA110" i="1"/>
  <c r="AB110" i="1"/>
  <c r="AC110" i="1"/>
  <c r="AD110" i="1"/>
  <c r="AA111" i="1"/>
  <c r="AB111" i="1"/>
  <c r="AC111" i="1"/>
  <c r="AD111" i="1"/>
  <c r="AB85" i="1"/>
  <c r="AC85" i="1"/>
  <c r="AD85" i="1"/>
  <c r="AB86" i="1"/>
  <c r="AC86" i="1"/>
  <c r="AD86" i="1"/>
  <c r="AB87" i="1"/>
  <c r="AC87" i="1"/>
  <c r="AD87" i="1"/>
  <c r="AB88" i="1"/>
  <c r="AC88" i="1"/>
  <c r="AD88" i="1"/>
  <c r="AB89" i="1"/>
  <c r="AC89" i="1"/>
  <c r="AD89" i="1"/>
  <c r="AB90" i="1"/>
  <c r="AC90" i="1"/>
  <c r="AD90" i="1"/>
  <c r="AB91" i="1"/>
  <c r="AC91" i="1"/>
  <c r="AD91" i="1"/>
  <c r="AB65" i="1"/>
  <c r="AC65" i="1"/>
  <c r="AD65" i="1"/>
  <c r="AB66" i="1"/>
  <c r="AC66" i="1"/>
  <c r="AD66" i="1"/>
  <c r="AB67" i="1"/>
  <c r="AC67" i="1"/>
  <c r="AD67" i="1"/>
  <c r="AB68" i="1"/>
  <c r="AC68" i="1"/>
  <c r="AD68" i="1"/>
  <c r="AB69" i="1"/>
  <c r="AC69" i="1"/>
  <c r="AD69" i="1"/>
  <c r="AB70" i="1"/>
  <c r="AC70" i="1"/>
  <c r="AD70" i="1"/>
  <c r="AB71" i="1"/>
  <c r="AC71" i="1"/>
  <c r="AD71" i="1"/>
  <c r="AB45" i="1"/>
  <c r="AC45" i="1"/>
  <c r="AD45" i="1"/>
  <c r="AB46" i="1"/>
  <c r="AC46" i="1"/>
  <c r="AD46" i="1"/>
  <c r="AB47" i="1"/>
  <c r="AC47" i="1"/>
  <c r="AD47" i="1"/>
  <c r="AB48" i="1"/>
  <c r="AC48" i="1"/>
  <c r="AD48" i="1"/>
  <c r="AB49" i="1"/>
  <c r="AC49" i="1"/>
  <c r="AD49" i="1"/>
  <c r="AB50" i="1"/>
  <c r="AC50" i="1"/>
  <c r="AD50" i="1"/>
  <c r="AB51" i="1"/>
  <c r="AC51" i="1"/>
  <c r="AD51" i="1"/>
  <c r="AA25" i="1"/>
  <c r="AB25" i="1"/>
  <c r="AC25" i="1"/>
  <c r="AD25" i="1"/>
  <c r="AA26" i="1"/>
  <c r="AB26" i="1"/>
  <c r="AC26" i="1"/>
  <c r="AD26" i="1"/>
  <c r="AA27" i="1"/>
  <c r="AB27" i="1"/>
  <c r="AC27" i="1"/>
  <c r="AD27" i="1"/>
  <c r="AA28" i="1"/>
  <c r="AB28" i="1"/>
  <c r="AC28" i="1"/>
  <c r="AD28" i="1"/>
  <c r="AA29" i="1"/>
  <c r="AB29" i="1"/>
  <c r="AC29" i="1"/>
  <c r="AD29" i="1"/>
  <c r="AA30" i="1"/>
  <c r="AB30" i="1"/>
  <c r="AC30" i="1"/>
  <c r="AD30" i="1"/>
  <c r="AA31" i="1"/>
  <c r="AB31" i="1"/>
  <c r="AC31" i="1"/>
  <c r="AD31" i="1"/>
  <c r="AD13" i="1"/>
  <c r="AD12" i="1"/>
  <c r="AA5" i="1"/>
  <c r="AB5" i="1"/>
  <c r="AC5" i="1"/>
  <c r="AD5" i="1"/>
  <c r="AE5" i="1"/>
  <c r="AA6" i="1"/>
  <c r="AC6" i="1"/>
  <c r="AD6" i="1"/>
  <c r="AE6" i="1"/>
  <c r="AA7" i="1"/>
  <c r="AB7" i="1"/>
  <c r="AC7" i="1"/>
  <c r="AD7" i="1"/>
  <c r="AE7" i="1"/>
  <c r="AA8" i="1"/>
  <c r="AB8" i="1"/>
  <c r="AC8" i="1"/>
  <c r="AD8" i="1"/>
  <c r="AE8" i="1"/>
  <c r="AA9" i="1"/>
  <c r="AB9" i="1"/>
  <c r="AC9" i="1"/>
  <c r="AD9" i="1"/>
  <c r="AE9" i="1"/>
  <c r="AA10" i="1"/>
  <c r="AB10" i="1"/>
  <c r="AC10" i="1"/>
  <c r="AD10" i="1"/>
  <c r="AA11" i="1"/>
  <c r="AB11" i="1"/>
  <c r="AC11" i="1"/>
  <c r="AD11" i="1"/>
  <c r="AA12" i="1"/>
  <c r="AB12" i="1"/>
  <c r="AC12" i="1"/>
  <c r="AE12" i="1"/>
  <c r="AG19" i="1"/>
  <c r="K563" i="1"/>
  <c r="L563" i="1"/>
  <c r="M563" i="1"/>
  <c r="K564" i="1"/>
  <c r="L564" i="1"/>
  <c r="M564" i="1"/>
  <c r="K565" i="1"/>
  <c r="L565" i="1"/>
  <c r="M565" i="1"/>
  <c r="K566" i="1"/>
  <c r="L566" i="1"/>
  <c r="M566" i="1"/>
  <c r="K567" i="1"/>
  <c r="L567" i="1"/>
  <c r="M567" i="1"/>
  <c r="K568" i="1"/>
  <c r="L568" i="1"/>
  <c r="M568" i="1"/>
  <c r="K569" i="1"/>
  <c r="L569" i="1"/>
  <c r="M569" i="1"/>
  <c r="K570" i="1"/>
  <c r="L570" i="1"/>
  <c r="M570" i="1"/>
  <c r="K571" i="1"/>
  <c r="L571" i="1"/>
  <c r="M571" i="1"/>
  <c r="K572" i="1"/>
  <c r="L572" i="1"/>
  <c r="M572" i="1"/>
  <c r="D563" i="1"/>
  <c r="E563" i="1"/>
  <c r="D564" i="1"/>
  <c r="E564" i="1"/>
  <c r="D565" i="1"/>
  <c r="E565" i="1"/>
  <c r="D566" i="1"/>
  <c r="E566" i="1"/>
  <c r="D567" i="1"/>
  <c r="E567" i="1"/>
  <c r="D568" i="1"/>
  <c r="E568" i="1"/>
  <c r="D569" i="1"/>
  <c r="E569" i="1"/>
  <c r="D570" i="1"/>
  <c r="E570" i="1"/>
  <c r="D571" i="1"/>
  <c r="E571" i="1"/>
  <c r="D543" i="1"/>
  <c r="E543" i="1"/>
  <c r="D544" i="1"/>
  <c r="E544" i="1"/>
  <c r="D545" i="1"/>
  <c r="E545" i="1"/>
  <c r="D546" i="1"/>
  <c r="E546" i="1"/>
  <c r="D547" i="1"/>
  <c r="E547" i="1"/>
  <c r="D548" i="1"/>
  <c r="E548" i="1"/>
  <c r="D549" i="1"/>
  <c r="E549" i="1"/>
  <c r="D550" i="1"/>
  <c r="E550" i="1"/>
  <c r="D551" i="1"/>
  <c r="E551" i="1"/>
  <c r="K543" i="1"/>
  <c r="L543" i="1"/>
  <c r="M543" i="1"/>
  <c r="K544" i="1"/>
  <c r="L544" i="1"/>
  <c r="M544" i="1"/>
  <c r="K545" i="1"/>
  <c r="L545" i="1"/>
  <c r="M545" i="1"/>
  <c r="K546" i="1"/>
  <c r="L546" i="1"/>
  <c r="M546" i="1"/>
  <c r="K547" i="1"/>
  <c r="L547" i="1"/>
  <c r="M547" i="1"/>
  <c r="K548" i="1"/>
  <c r="L548" i="1"/>
  <c r="M548" i="1"/>
  <c r="K549" i="1"/>
  <c r="L549" i="1"/>
  <c r="M549" i="1"/>
  <c r="K550" i="1"/>
  <c r="L550" i="1"/>
  <c r="M550" i="1"/>
  <c r="K551" i="1"/>
  <c r="L551" i="1"/>
  <c r="M551" i="1"/>
  <c r="K552" i="1"/>
  <c r="L552" i="1"/>
  <c r="M552" i="1"/>
  <c r="K523" i="1"/>
  <c r="L523" i="1"/>
  <c r="M523" i="1"/>
  <c r="K524" i="1"/>
  <c r="L524" i="1"/>
  <c r="M524" i="1"/>
  <c r="K525" i="1"/>
  <c r="L525" i="1"/>
  <c r="M525" i="1"/>
  <c r="K526" i="1"/>
  <c r="L526" i="1"/>
  <c r="M526" i="1"/>
  <c r="K527" i="1"/>
  <c r="L527" i="1"/>
  <c r="M527" i="1"/>
  <c r="K528" i="1"/>
  <c r="L528" i="1"/>
  <c r="M528" i="1"/>
  <c r="K529" i="1"/>
  <c r="L529" i="1"/>
  <c r="M529" i="1"/>
  <c r="K530" i="1"/>
  <c r="L530" i="1"/>
  <c r="M530" i="1"/>
  <c r="K531" i="1"/>
  <c r="L531" i="1"/>
  <c r="M531" i="1"/>
  <c r="K532" i="1"/>
  <c r="L532" i="1"/>
  <c r="M532" i="1"/>
  <c r="D523" i="1"/>
  <c r="E523" i="1"/>
  <c r="D524" i="1"/>
  <c r="E524" i="1"/>
  <c r="D525" i="1"/>
  <c r="E525" i="1"/>
  <c r="D526" i="1"/>
  <c r="E526" i="1"/>
  <c r="D527" i="1"/>
  <c r="E527" i="1"/>
  <c r="D528" i="1"/>
  <c r="E528" i="1"/>
  <c r="D529" i="1"/>
  <c r="E529" i="1"/>
  <c r="D530" i="1"/>
  <c r="E530" i="1"/>
  <c r="D531" i="1"/>
  <c r="E531" i="1"/>
  <c r="D503" i="1"/>
  <c r="E503" i="1"/>
  <c r="D504" i="1"/>
  <c r="E504" i="1"/>
  <c r="D505" i="1"/>
  <c r="E505" i="1"/>
  <c r="D506" i="1"/>
  <c r="E506" i="1"/>
  <c r="D507" i="1"/>
  <c r="E507" i="1"/>
  <c r="D508" i="1"/>
  <c r="E508" i="1"/>
  <c r="D509" i="1"/>
  <c r="E509" i="1"/>
  <c r="D510" i="1"/>
  <c r="E510" i="1"/>
  <c r="D511" i="1"/>
  <c r="E511" i="1"/>
  <c r="K503" i="1"/>
  <c r="L503" i="1"/>
  <c r="M503" i="1"/>
  <c r="K504" i="1"/>
  <c r="L504" i="1"/>
  <c r="M504" i="1"/>
  <c r="K505" i="1"/>
  <c r="L505" i="1"/>
  <c r="M505" i="1"/>
  <c r="K506" i="1"/>
  <c r="L506" i="1"/>
  <c r="M506" i="1"/>
  <c r="K507" i="1"/>
  <c r="L507" i="1"/>
  <c r="M507" i="1"/>
  <c r="K508" i="1"/>
  <c r="L508" i="1"/>
  <c r="M508" i="1"/>
  <c r="K509" i="1"/>
  <c r="L509" i="1"/>
  <c r="M509" i="1"/>
  <c r="K510" i="1"/>
  <c r="L510" i="1"/>
  <c r="M510" i="1"/>
  <c r="K511" i="1"/>
  <c r="L511" i="1"/>
  <c r="M511" i="1"/>
  <c r="K512" i="1"/>
  <c r="L512" i="1"/>
  <c r="M512" i="1"/>
  <c r="K515" i="1"/>
  <c r="L515" i="1"/>
  <c r="M515" i="1"/>
  <c r="K483" i="1"/>
  <c r="L483" i="1"/>
  <c r="M483" i="1"/>
  <c r="K484" i="1"/>
  <c r="L484" i="1"/>
  <c r="M484" i="1"/>
  <c r="K485" i="1"/>
  <c r="L485" i="1"/>
  <c r="M485" i="1"/>
  <c r="K486" i="1"/>
  <c r="L486" i="1"/>
  <c r="M486" i="1"/>
  <c r="K487" i="1"/>
  <c r="L487" i="1"/>
  <c r="M487" i="1"/>
  <c r="K488" i="1"/>
  <c r="L488" i="1"/>
  <c r="M488" i="1"/>
  <c r="K489" i="1"/>
  <c r="L489" i="1"/>
  <c r="M489" i="1"/>
  <c r="K490" i="1"/>
  <c r="L490" i="1"/>
  <c r="M490" i="1"/>
  <c r="K491" i="1"/>
  <c r="L491" i="1"/>
  <c r="M491" i="1"/>
  <c r="K492" i="1"/>
  <c r="L492" i="1"/>
  <c r="M492" i="1"/>
  <c r="D483" i="1"/>
  <c r="E483" i="1"/>
  <c r="D484" i="1"/>
  <c r="E484" i="1"/>
  <c r="D485" i="1"/>
  <c r="E485" i="1"/>
  <c r="D486" i="1"/>
  <c r="E486" i="1"/>
  <c r="D487" i="1"/>
  <c r="E487" i="1"/>
  <c r="D488" i="1"/>
  <c r="E488" i="1"/>
  <c r="D489" i="1"/>
  <c r="E489" i="1"/>
  <c r="D490" i="1"/>
  <c r="E490" i="1"/>
  <c r="D491" i="1"/>
  <c r="E491" i="1"/>
  <c r="D492" i="1"/>
  <c r="E492" i="1"/>
  <c r="K463" i="1"/>
  <c r="L463" i="1"/>
  <c r="M463" i="1"/>
  <c r="K464" i="1"/>
  <c r="L464" i="1"/>
  <c r="M464" i="1"/>
  <c r="K465" i="1"/>
  <c r="L465" i="1"/>
  <c r="M465" i="1"/>
  <c r="K466" i="1"/>
  <c r="L466" i="1"/>
  <c r="M466" i="1"/>
  <c r="K467" i="1"/>
  <c r="L467" i="1"/>
  <c r="M467" i="1"/>
  <c r="K468" i="1"/>
  <c r="L468" i="1"/>
  <c r="M468" i="1"/>
  <c r="K469" i="1"/>
  <c r="L469" i="1"/>
  <c r="M469" i="1"/>
  <c r="K470" i="1"/>
  <c r="L470" i="1"/>
  <c r="M470" i="1"/>
  <c r="K471" i="1"/>
  <c r="L471" i="1"/>
  <c r="M471" i="1"/>
  <c r="K472" i="1"/>
  <c r="L472" i="1"/>
  <c r="M472" i="1"/>
  <c r="D463" i="1"/>
  <c r="E463" i="1"/>
  <c r="D464" i="1"/>
  <c r="E464" i="1"/>
  <c r="D465" i="1"/>
  <c r="E465" i="1"/>
  <c r="D466" i="1"/>
  <c r="E466" i="1"/>
  <c r="D467" i="1"/>
  <c r="E467" i="1"/>
  <c r="D468" i="1"/>
  <c r="E468" i="1"/>
  <c r="D469" i="1"/>
  <c r="E469" i="1"/>
  <c r="D470" i="1"/>
  <c r="E470" i="1"/>
  <c r="D471" i="1"/>
  <c r="E471" i="1"/>
  <c r="K443" i="1"/>
  <c r="L443" i="1"/>
  <c r="M443" i="1"/>
  <c r="K444" i="1"/>
  <c r="L444" i="1"/>
  <c r="M444" i="1"/>
  <c r="K445" i="1"/>
  <c r="L445" i="1"/>
  <c r="M445" i="1"/>
  <c r="K446" i="1"/>
  <c r="L446" i="1"/>
  <c r="M446" i="1"/>
  <c r="K447" i="1"/>
  <c r="L447" i="1"/>
  <c r="M447" i="1"/>
  <c r="K448" i="1"/>
  <c r="L448" i="1"/>
  <c r="M448" i="1"/>
  <c r="K449" i="1"/>
  <c r="L449" i="1"/>
  <c r="M449" i="1"/>
  <c r="K450" i="1"/>
  <c r="L450" i="1"/>
  <c r="M450" i="1"/>
  <c r="K451" i="1"/>
  <c r="L451" i="1"/>
  <c r="M451" i="1"/>
  <c r="K452" i="1"/>
  <c r="L452" i="1"/>
  <c r="M452" i="1"/>
  <c r="D443" i="1"/>
  <c r="E443" i="1"/>
  <c r="D444" i="1"/>
  <c r="E444" i="1"/>
  <c r="D445" i="1"/>
  <c r="E445" i="1"/>
  <c r="D446" i="1"/>
  <c r="E446" i="1"/>
  <c r="D447" i="1"/>
  <c r="E447" i="1"/>
  <c r="D448" i="1"/>
  <c r="E448" i="1"/>
  <c r="D449" i="1"/>
  <c r="E449" i="1"/>
  <c r="D450" i="1"/>
  <c r="E450" i="1"/>
  <c r="D451" i="1"/>
  <c r="E451" i="1"/>
  <c r="K423" i="1"/>
  <c r="L423" i="1"/>
  <c r="M423" i="1"/>
  <c r="K424" i="1"/>
  <c r="L424" i="1"/>
  <c r="M424" i="1"/>
  <c r="K425" i="1"/>
  <c r="L425" i="1"/>
  <c r="M425" i="1"/>
  <c r="K426" i="1"/>
  <c r="L426" i="1"/>
  <c r="M426" i="1"/>
  <c r="K427" i="1"/>
  <c r="L427" i="1"/>
  <c r="M427" i="1"/>
  <c r="K428" i="1"/>
  <c r="L428" i="1"/>
  <c r="M428" i="1"/>
  <c r="K429" i="1"/>
  <c r="L429" i="1"/>
  <c r="M429" i="1"/>
  <c r="K430" i="1"/>
  <c r="L430" i="1"/>
  <c r="M430" i="1"/>
  <c r="K431" i="1"/>
  <c r="L431" i="1"/>
  <c r="M431" i="1"/>
  <c r="K432" i="1"/>
  <c r="L432" i="1"/>
  <c r="M432" i="1"/>
  <c r="D423" i="1"/>
  <c r="E423" i="1"/>
  <c r="D424" i="1"/>
  <c r="E424" i="1"/>
  <c r="D425" i="1"/>
  <c r="E425" i="1"/>
  <c r="D426" i="1"/>
  <c r="E426" i="1"/>
  <c r="D427" i="1"/>
  <c r="E427" i="1"/>
  <c r="D428" i="1"/>
  <c r="E428" i="1"/>
  <c r="D429" i="1"/>
  <c r="E429" i="1"/>
  <c r="D430" i="1"/>
  <c r="E430" i="1"/>
  <c r="D431" i="1"/>
  <c r="E431" i="1"/>
  <c r="K403" i="1"/>
  <c r="L403" i="1"/>
  <c r="M403" i="1"/>
  <c r="K404" i="1"/>
  <c r="L404" i="1"/>
  <c r="M404" i="1"/>
  <c r="K405" i="1"/>
  <c r="L405" i="1"/>
  <c r="M405" i="1"/>
  <c r="K406" i="1"/>
  <c r="L406" i="1"/>
  <c r="M406" i="1"/>
  <c r="K407" i="1"/>
  <c r="L407" i="1"/>
  <c r="M407" i="1"/>
  <c r="K408" i="1"/>
  <c r="L408" i="1"/>
  <c r="M408" i="1"/>
  <c r="K409" i="1"/>
  <c r="L409" i="1"/>
  <c r="M409" i="1"/>
  <c r="K410" i="1"/>
  <c r="L410" i="1"/>
  <c r="M410" i="1"/>
  <c r="K411" i="1"/>
  <c r="L411" i="1"/>
  <c r="M411" i="1"/>
  <c r="K412" i="1"/>
  <c r="L412" i="1"/>
  <c r="M412" i="1"/>
  <c r="D403" i="1"/>
  <c r="E403" i="1"/>
  <c r="D404" i="1"/>
  <c r="E404" i="1"/>
  <c r="D405" i="1"/>
  <c r="E405" i="1"/>
  <c r="D406" i="1"/>
  <c r="E406" i="1"/>
  <c r="D407" i="1"/>
  <c r="E407" i="1"/>
  <c r="D408" i="1"/>
  <c r="E408" i="1"/>
  <c r="D409" i="1"/>
  <c r="E409" i="1"/>
  <c r="D410" i="1"/>
  <c r="E410" i="1"/>
  <c r="D411" i="1"/>
  <c r="E411" i="1"/>
  <c r="K383" i="1"/>
  <c r="L383" i="1"/>
  <c r="M383" i="1"/>
  <c r="K384" i="1"/>
  <c r="L384" i="1"/>
  <c r="M384" i="1"/>
  <c r="K385" i="1"/>
  <c r="L385" i="1"/>
  <c r="M385" i="1"/>
  <c r="K386" i="1"/>
  <c r="L386" i="1"/>
  <c r="M386" i="1"/>
  <c r="K387" i="1"/>
  <c r="L387" i="1"/>
  <c r="M387" i="1"/>
  <c r="K388" i="1"/>
  <c r="L388" i="1"/>
  <c r="M388" i="1"/>
  <c r="K389" i="1"/>
  <c r="L389" i="1"/>
  <c r="M389" i="1"/>
  <c r="K390" i="1"/>
  <c r="L390" i="1"/>
  <c r="M390" i="1"/>
  <c r="K391" i="1"/>
  <c r="L391" i="1"/>
  <c r="M391" i="1"/>
  <c r="K392" i="1"/>
  <c r="L392" i="1"/>
  <c r="M392" i="1"/>
  <c r="D383" i="1"/>
  <c r="E383" i="1"/>
  <c r="D384" i="1"/>
  <c r="E384" i="1"/>
  <c r="D385" i="1"/>
  <c r="E385" i="1"/>
  <c r="D386" i="1"/>
  <c r="E386" i="1"/>
  <c r="D387" i="1"/>
  <c r="E387" i="1"/>
  <c r="D388" i="1"/>
  <c r="E388" i="1"/>
  <c r="D389" i="1"/>
  <c r="E389" i="1"/>
  <c r="D390" i="1"/>
  <c r="E390" i="1"/>
  <c r="D391" i="1"/>
  <c r="E391" i="1"/>
  <c r="K363" i="1"/>
  <c r="L363" i="1"/>
  <c r="M363" i="1"/>
  <c r="K364" i="1"/>
  <c r="L364" i="1"/>
  <c r="M364" i="1"/>
  <c r="K365" i="1"/>
  <c r="L365" i="1"/>
  <c r="M365" i="1"/>
  <c r="K366" i="1"/>
  <c r="L366" i="1"/>
  <c r="M366" i="1"/>
  <c r="K367" i="1"/>
  <c r="L367" i="1"/>
  <c r="M367" i="1"/>
  <c r="K368" i="1"/>
  <c r="L368" i="1"/>
  <c r="M368" i="1"/>
  <c r="K369" i="1"/>
  <c r="L369" i="1"/>
  <c r="M369" i="1"/>
  <c r="K370" i="1"/>
  <c r="L370" i="1"/>
  <c r="M370" i="1"/>
  <c r="K371" i="1"/>
  <c r="L371" i="1"/>
  <c r="M371" i="1"/>
  <c r="K372" i="1"/>
  <c r="L372" i="1"/>
  <c r="M372" i="1"/>
  <c r="D363" i="1"/>
  <c r="E363" i="1"/>
  <c r="D364" i="1"/>
  <c r="E364" i="1"/>
  <c r="D365" i="1"/>
  <c r="E365" i="1"/>
  <c r="D366" i="1"/>
  <c r="E366" i="1"/>
  <c r="D367" i="1"/>
  <c r="E367" i="1"/>
  <c r="D368" i="1"/>
  <c r="E368" i="1"/>
  <c r="D369" i="1"/>
  <c r="E369" i="1"/>
  <c r="D370" i="1"/>
  <c r="E370" i="1"/>
  <c r="D371" i="1"/>
  <c r="E371" i="1"/>
  <c r="K343" i="1"/>
  <c r="L343" i="1"/>
  <c r="M343" i="1"/>
  <c r="K344" i="1"/>
  <c r="L344" i="1"/>
  <c r="M344" i="1"/>
  <c r="K345" i="1"/>
  <c r="L345" i="1"/>
  <c r="M345" i="1"/>
  <c r="K346" i="1"/>
  <c r="L346" i="1"/>
  <c r="M346" i="1"/>
  <c r="K347" i="1"/>
  <c r="L347" i="1"/>
  <c r="M347" i="1"/>
  <c r="K348" i="1"/>
  <c r="L348" i="1"/>
  <c r="M348" i="1"/>
  <c r="K349" i="1"/>
  <c r="L349" i="1"/>
  <c r="M349" i="1"/>
  <c r="K350" i="1"/>
  <c r="L350" i="1"/>
  <c r="M350" i="1"/>
  <c r="K351" i="1"/>
  <c r="L351" i="1"/>
  <c r="M351" i="1"/>
  <c r="K352" i="1"/>
  <c r="L352" i="1"/>
  <c r="M352" i="1"/>
  <c r="D343" i="1"/>
  <c r="E343" i="1"/>
  <c r="D344" i="1"/>
  <c r="E344" i="1"/>
  <c r="D345" i="1"/>
  <c r="E345" i="1"/>
  <c r="D346" i="1"/>
  <c r="E346" i="1"/>
  <c r="D347" i="1"/>
  <c r="E347" i="1"/>
  <c r="D348" i="1"/>
  <c r="E348" i="1"/>
  <c r="D349" i="1"/>
  <c r="E349" i="1"/>
  <c r="D350" i="1"/>
  <c r="E350" i="1"/>
  <c r="D351" i="1"/>
  <c r="E351" i="1"/>
  <c r="K323" i="1"/>
  <c r="L323" i="1"/>
  <c r="M323" i="1"/>
  <c r="K324" i="1"/>
  <c r="L324" i="1"/>
  <c r="M324" i="1"/>
  <c r="K325" i="1"/>
  <c r="L325" i="1"/>
  <c r="M325" i="1"/>
  <c r="K326" i="1"/>
  <c r="L326" i="1"/>
  <c r="M326" i="1"/>
  <c r="K327" i="1"/>
  <c r="L327" i="1"/>
  <c r="M327" i="1"/>
  <c r="K328" i="1"/>
  <c r="L328" i="1"/>
  <c r="M328" i="1"/>
  <c r="K329" i="1"/>
  <c r="L329" i="1"/>
  <c r="M329" i="1"/>
  <c r="K330" i="1"/>
  <c r="L330" i="1"/>
  <c r="M330" i="1"/>
  <c r="K331" i="1"/>
  <c r="L331" i="1"/>
  <c r="M331" i="1"/>
  <c r="K332" i="1"/>
  <c r="L332" i="1"/>
  <c r="M332" i="1"/>
  <c r="D323" i="1"/>
  <c r="E323" i="1"/>
  <c r="D324" i="1"/>
  <c r="E324" i="1"/>
  <c r="D325" i="1"/>
  <c r="E325" i="1"/>
  <c r="D326" i="1"/>
  <c r="E326" i="1"/>
  <c r="D327" i="1"/>
  <c r="E327" i="1"/>
  <c r="D328" i="1"/>
  <c r="E328" i="1"/>
  <c r="D329" i="1"/>
  <c r="E329" i="1"/>
  <c r="D330" i="1"/>
  <c r="E330" i="1"/>
  <c r="D331" i="1"/>
  <c r="E331" i="1"/>
  <c r="D303" i="1"/>
  <c r="E303" i="1"/>
  <c r="D304" i="1"/>
  <c r="E304" i="1"/>
  <c r="D305" i="1"/>
  <c r="E305" i="1"/>
  <c r="D306" i="1"/>
  <c r="E306" i="1"/>
  <c r="D307" i="1"/>
  <c r="E307" i="1"/>
  <c r="D308" i="1"/>
  <c r="E308" i="1"/>
  <c r="D309" i="1"/>
  <c r="E309" i="1"/>
  <c r="D310" i="1"/>
  <c r="E310" i="1"/>
  <c r="D311" i="1"/>
  <c r="E311" i="1"/>
  <c r="K303" i="1"/>
  <c r="L303" i="1"/>
  <c r="M303" i="1"/>
  <c r="K304" i="1"/>
  <c r="L304" i="1"/>
  <c r="M304" i="1"/>
  <c r="K305" i="1"/>
  <c r="L305" i="1"/>
  <c r="M305" i="1"/>
  <c r="K306" i="1"/>
  <c r="L306" i="1"/>
  <c r="M306" i="1"/>
  <c r="K307" i="1"/>
  <c r="L307" i="1"/>
  <c r="M307" i="1"/>
  <c r="K308" i="1"/>
  <c r="L308" i="1"/>
  <c r="M308" i="1"/>
  <c r="K309" i="1"/>
  <c r="L309" i="1"/>
  <c r="M309" i="1"/>
  <c r="K310" i="1"/>
  <c r="L310" i="1"/>
  <c r="M310" i="1"/>
  <c r="K311" i="1"/>
  <c r="L311" i="1"/>
  <c r="M311" i="1"/>
  <c r="K312" i="1"/>
  <c r="L312" i="1"/>
  <c r="M312" i="1"/>
  <c r="K283" i="1"/>
  <c r="L283" i="1"/>
  <c r="M283" i="1"/>
  <c r="K284" i="1"/>
  <c r="L284" i="1"/>
  <c r="M284" i="1"/>
  <c r="K285" i="1"/>
  <c r="L285" i="1"/>
  <c r="M285" i="1"/>
  <c r="K286" i="1"/>
  <c r="L286" i="1"/>
  <c r="M286" i="1"/>
  <c r="K287" i="1"/>
  <c r="L287" i="1"/>
  <c r="M287" i="1"/>
  <c r="K288" i="1"/>
  <c r="L288" i="1"/>
  <c r="M288" i="1"/>
  <c r="K289" i="1"/>
  <c r="L289" i="1"/>
  <c r="M289" i="1"/>
  <c r="K290" i="1"/>
  <c r="L290" i="1"/>
  <c r="M290" i="1"/>
  <c r="K291" i="1"/>
  <c r="L291" i="1"/>
  <c r="M291" i="1"/>
  <c r="K292" i="1"/>
  <c r="L292" i="1"/>
  <c r="M292" i="1"/>
  <c r="D283" i="1"/>
  <c r="E283" i="1"/>
  <c r="D284" i="1"/>
  <c r="E284" i="1"/>
  <c r="D285" i="1"/>
  <c r="E285" i="1"/>
  <c r="D286" i="1"/>
  <c r="E286" i="1"/>
  <c r="D287" i="1"/>
  <c r="E287" i="1"/>
  <c r="D288" i="1"/>
  <c r="E288" i="1"/>
  <c r="D289" i="1"/>
  <c r="E289" i="1"/>
  <c r="D290" i="1"/>
  <c r="E290" i="1"/>
  <c r="D291" i="1"/>
  <c r="E291" i="1"/>
  <c r="D292" i="1"/>
  <c r="AC292" i="1" s="1"/>
  <c r="E292" i="1"/>
  <c r="K263" i="1"/>
  <c r="L263" i="1"/>
  <c r="M263" i="1"/>
  <c r="K264" i="1"/>
  <c r="L264" i="1"/>
  <c r="M264" i="1"/>
  <c r="K265" i="1"/>
  <c r="L265" i="1"/>
  <c r="M265" i="1"/>
  <c r="K266" i="1"/>
  <c r="L266" i="1"/>
  <c r="M266" i="1"/>
  <c r="K267" i="1"/>
  <c r="L267" i="1"/>
  <c r="M267" i="1"/>
  <c r="K268" i="1"/>
  <c r="L268" i="1"/>
  <c r="M268" i="1"/>
  <c r="K269" i="1"/>
  <c r="L269" i="1"/>
  <c r="M269" i="1"/>
  <c r="K270" i="1"/>
  <c r="L270" i="1"/>
  <c r="M270" i="1"/>
  <c r="K271" i="1"/>
  <c r="L271" i="1"/>
  <c r="M271" i="1"/>
  <c r="K272" i="1"/>
  <c r="L272" i="1"/>
  <c r="M272" i="1"/>
  <c r="D263" i="1"/>
  <c r="E263" i="1"/>
  <c r="D264" i="1"/>
  <c r="E264" i="1"/>
  <c r="D265" i="1"/>
  <c r="E265" i="1"/>
  <c r="D266" i="1"/>
  <c r="E266" i="1"/>
  <c r="D267" i="1"/>
  <c r="E267" i="1"/>
  <c r="D268" i="1"/>
  <c r="E268" i="1"/>
  <c r="D269" i="1"/>
  <c r="E269" i="1"/>
  <c r="D270" i="1"/>
  <c r="E270" i="1"/>
  <c r="D271" i="1"/>
  <c r="E271" i="1"/>
  <c r="K243" i="1"/>
  <c r="L243" i="1"/>
  <c r="M243" i="1"/>
  <c r="K244" i="1"/>
  <c r="L244" i="1"/>
  <c r="M244" i="1"/>
  <c r="K245" i="1"/>
  <c r="L245" i="1"/>
  <c r="M245" i="1"/>
  <c r="K246" i="1"/>
  <c r="L246" i="1"/>
  <c r="M246" i="1"/>
  <c r="K247" i="1"/>
  <c r="L247" i="1"/>
  <c r="M247" i="1"/>
  <c r="K248" i="1"/>
  <c r="L248" i="1"/>
  <c r="M248" i="1"/>
  <c r="K249" i="1"/>
  <c r="L249" i="1"/>
  <c r="M249" i="1"/>
  <c r="K250" i="1"/>
  <c r="L250" i="1"/>
  <c r="M250" i="1"/>
  <c r="K251" i="1"/>
  <c r="L251" i="1"/>
  <c r="M251" i="1"/>
  <c r="K252" i="1"/>
  <c r="L252" i="1"/>
  <c r="M252" i="1"/>
  <c r="D243" i="1"/>
  <c r="E243" i="1"/>
  <c r="D244" i="1"/>
  <c r="E244" i="1"/>
  <c r="D245" i="1"/>
  <c r="E245" i="1"/>
  <c r="D246" i="1"/>
  <c r="E246" i="1"/>
  <c r="D247" i="1"/>
  <c r="E247" i="1"/>
  <c r="D248" i="1"/>
  <c r="E248" i="1"/>
  <c r="D249" i="1"/>
  <c r="E249" i="1"/>
  <c r="D250" i="1"/>
  <c r="E250" i="1"/>
  <c r="D251" i="1"/>
  <c r="E251" i="1"/>
  <c r="K223" i="1"/>
  <c r="L223" i="1"/>
  <c r="M223" i="1"/>
  <c r="K224" i="1"/>
  <c r="L224" i="1"/>
  <c r="M224" i="1"/>
  <c r="K225" i="1"/>
  <c r="L225" i="1"/>
  <c r="M225" i="1"/>
  <c r="K226" i="1"/>
  <c r="L226" i="1"/>
  <c r="M226" i="1"/>
  <c r="K227" i="1"/>
  <c r="L227" i="1"/>
  <c r="M227" i="1"/>
  <c r="K228" i="1"/>
  <c r="L228" i="1"/>
  <c r="M228" i="1"/>
  <c r="K229" i="1"/>
  <c r="L229" i="1"/>
  <c r="M229" i="1"/>
  <c r="K230" i="1"/>
  <c r="L230" i="1"/>
  <c r="M230" i="1"/>
  <c r="K231" i="1"/>
  <c r="L231" i="1"/>
  <c r="M231" i="1"/>
  <c r="K232" i="1"/>
  <c r="L232" i="1"/>
  <c r="M232" i="1"/>
  <c r="D223" i="1"/>
  <c r="E223" i="1"/>
  <c r="D224" i="1"/>
  <c r="E224" i="1"/>
  <c r="D225" i="1"/>
  <c r="E225" i="1"/>
  <c r="D226" i="1"/>
  <c r="E226" i="1"/>
  <c r="D227" i="1"/>
  <c r="E227" i="1"/>
  <c r="D228" i="1"/>
  <c r="E228" i="1"/>
  <c r="D229" i="1"/>
  <c r="E229" i="1"/>
  <c r="D230" i="1"/>
  <c r="E230" i="1"/>
  <c r="D231" i="1"/>
  <c r="E231" i="1"/>
  <c r="K203" i="1"/>
  <c r="L203" i="1"/>
  <c r="M203" i="1"/>
  <c r="K204" i="1"/>
  <c r="L204" i="1"/>
  <c r="M204" i="1"/>
  <c r="K205" i="1"/>
  <c r="L205" i="1"/>
  <c r="M205" i="1"/>
  <c r="K206" i="1"/>
  <c r="L206" i="1"/>
  <c r="M206" i="1"/>
  <c r="K207" i="1"/>
  <c r="L207" i="1"/>
  <c r="M207" i="1"/>
  <c r="K208" i="1"/>
  <c r="L208" i="1"/>
  <c r="M208" i="1"/>
  <c r="K209" i="1"/>
  <c r="L209" i="1"/>
  <c r="M209" i="1"/>
  <c r="K210" i="1"/>
  <c r="L210" i="1"/>
  <c r="M210" i="1"/>
  <c r="K211" i="1"/>
  <c r="L211" i="1"/>
  <c r="M211" i="1"/>
  <c r="K212" i="1"/>
  <c r="L212" i="1"/>
  <c r="M212" i="1"/>
  <c r="D203" i="1"/>
  <c r="E203" i="1"/>
  <c r="D204" i="1"/>
  <c r="E204" i="1"/>
  <c r="D205" i="1"/>
  <c r="E205" i="1"/>
  <c r="D206" i="1"/>
  <c r="E206" i="1"/>
  <c r="D207" i="1"/>
  <c r="E207" i="1"/>
  <c r="D208" i="1"/>
  <c r="E208" i="1"/>
  <c r="D209" i="1"/>
  <c r="E209" i="1"/>
  <c r="D210" i="1"/>
  <c r="E210" i="1"/>
  <c r="D211" i="1"/>
  <c r="E211" i="1"/>
  <c r="K183" i="1"/>
  <c r="L183" i="1"/>
  <c r="M183" i="1"/>
  <c r="K184" i="1"/>
  <c r="L184" i="1"/>
  <c r="M184" i="1"/>
  <c r="K185" i="1"/>
  <c r="L185" i="1"/>
  <c r="M185" i="1"/>
  <c r="K186" i="1"/>
  <c r="L186" i="1"/>
  <c r="M186" i="1"/>
  <c r="K187" i="1"/>
  <c r="L187" i="1"/>
  <c r="M187" i="1"/>
  <c r="K188" i="1"/>
  <c r="L188" i="1"/>
  <c r="M188" i="1"/>
  <c r="K189" i="1"/>
  <c r="L189" i="1"/>
  <c r="M189" i="1"/>
  <c r="K190" i="1"/>
  <c r="L190" i="1"/>
  <c r="M190" i="1"/>
  <c r="K191" i="1"/>
  <c r="L191" i="1"/>
  <c r="M191" i="1"/>
  <c r="K192" i="1"/>
  <c r="L192" i="1"/>
  <c r="M192" i="1"/>
  <c r="D183" i="1"/>
  <c r="E183" i="1"/>
  <c r="D184" i="1"/>
  <c r="E184" i="1"/>
  <c r="D185" i="1"/>
  <c r="E185" i="1"/>
  <c r="D186" i="1"/>
  <c r="E186" i="1"/>
  <c r="D187" i="1"/>
  <c r="E187" i="1"/>
  <c r="D188" i="1"/>
  <c r="E188" i="1"/>
  <c r="D189" i="1"/>
  <c r="E189" i="1"/>
  <c r="D190" i="1"/>
  <c r="E190" i="1"/>
  <c r="D191" i="1"/>
  <c r="E191" i="1"/>
  <c r="K163" i="1"/>
  <c r="L163" i="1"/>
  <c r="M163" i="1"/>
  <c r="K164" i="1"/>
  <c r="L164" i="1"/>
  <c r="M164" i="1"/>
  <c r="K165" i="1"/>
  <c r="L165" i="1"/>
  <c r="M165" i="1"/>
  <c r="K166" i="1"/>
  <c r="L166" i="1"/>
  <c r="M166" i="1"/>
  <c r="K167" i="1"/>
  <c r="L167" i="1"/>
  <c r="M167" i="1"/>
  <c r="K168" i="1"/>
  <c r="L168" i="1"/>
  <c r="M168" i="1"/>
  <c r="K169" i="1"/>
  <c r="L169" i="1"/>
  <c r="M169" i="1"/>
  <c r="K170" i="1"/>
  <c r="L170" i="1"/>
  <c r="M170" i="1"/>
  <c r="K171" i="1"/>
  <c r="L171" i="1"/>
  <c r="M171" i="1"/>
  <c r="K172" i="1"/>
  <c r="L172" i="1"/>
  <c r="M172" i="1"/>
  <c r="D163" i="1"/>
  <c r="E163" i="1"/>
  <c r="D164" i="1"/>
  <c r="E164" i="1"/>
  <c r="D165" i="1"/>
  <c r="E165" i="1"/>
  <c r="D166" i="1"/>
  <c r="E166" i="1"/>
  <c r="D167" i="1"/>
  <c r="E167" i="1"/>
  <c r="D168" i="1"/>
  <c r="E168" i="1"/>
  <c r="D169" i="1"/>
  <c r="E169" i="1"/>
  <c r="D170" i="1"/>
  <c r="E170" i="1"/>
  <c r="D171" i="1"/>
  <c r="E171" i="1"/>
  <c r="K143" i="1"/>
  <c r="L143" i="1"/>
  <c r="M143" i="1"/>
  <c r="K144" i="1"/>
  <c r="L144" i="1"/>
  <c r="M144" i="1"/>
  <c r="K145" i="1"/>
  <c r="L145" i="1"/>
  <c r="M145" i="1"/>
  <c r="K146" i="1"/>
  <c r="L146" i="1"/>
  <c r="M146" i="1"/>
  <c r="K147" i="1"/>
  <c r="L147" i="1"/>
  <c r="M147" i="1"/>
  <c r="K148" i="1"/>
  <c r="L148" i="1"/>
  <c r="M148" i="1"/>
  <c r="K149" i="1"/>
  <c r="L149" i="1"/>
  <c r="M149" i="1"/>
  <c r="K150" i="1"/>
  <c r="L150" i="1"/>
  <c r="M150" i="1"/>
  <c r="K151" i="1"/>
  <c r="L151" i="1"/>
  <c r="M151" i="1"/>
  <c r="K152" i="1"/>
  <c r="L152" i="1"/>
  <c r="M152" i="1"/>
  <c r="D143" i="1"/>
  <c r="E143" i="1"/>
  <c r="D144" i="1"/>
  <c r="E144" i="1"/>
  <c r="D145" i="1"/>
  <c r="E145" i="1"/>
  <c r="D146" i="1"/>
  <c r="E146" i="1"/>
  <c r="D147" i="1"/>
  <c r="E147" i="1"/>
  <c r="D148" i="1"/>
  <c r="E148" i="1"/>
  <c r="D149" i="1"/>
  <c r="E149" i="1"/>
  <c r="D150" i="1"/>
  <c r="E150" i="1"/>
  <c r="D151" i="1"/>
  <c r="E151" i="1"/>
  <c r="K123" i="1"/>
  <c r="L123" i="1"/>
  <c r="M123" i="1"/>
  <c r="K124" i="1"/>
  <c r="L124" i="1"/>
  <c r="M124" i="1"/>
  <c r="K125" i="1"/>
  <c r="L125" i="1"/>
  <c r="M125" i="1"/>
  <c r="K126" i="1"/>
  <c r="L126" i="1"/>
  <c r="M126" i="1"/>
  <c r="K127" i="1"/>
  <c r="L127" i="1"/>
  <c r="M127" i="1"/>
  <c r="K128" i="1"/>
  <c r="L128" i="1"/>
  <c r="M128" i="1"/>
  <c r="K129" i="1"/>
  <c r="L129" i="1"/>
  <c r="M129" i="1"/>
  <c r="K130" i="1"/>
  <c r="L130" i="1"/>
  <c r="M130" i="1"/>
  <c r="K131" i="1"/>
  <c r="L131" i="1"/>
  <c r="M131" i="1"/>
  <c r="K132" i="1"/>
  <c r="L132" i="1"/>
  <c r="M132" i="1"/>
  <c r="D123" i="1"/>
  <c r="E123" i="1"/>
  <c r="D124" i="1"/>
  <c r="E124" i="1"/>
  <c r="D125" i="1"/>
  <c r="E125" i="1"/>
  <c r="D126" i="1"/>
  <c r="E126" i="1"/>
  <c r="D127" i="1"/>
  <c r="E127" i="1"/>
  <c r="D128" i="1"/>
  <c r="E128" i="1"/>
  <c r="D129" i="1"/>
  <c r="E129" i="1"/>
  <c r="D130" i="1"/>
  <c r="E130" i="1"/>
  <c r="D131" i="1"/>
  <c r="E131" i="1"/>
  <c r="K103" i="1"/>
  <c r="L103" i="1"/>
  <c r="M103" i="1"/>
  <c r="K104" i="1"/>
  <c r="L104" i="1"/>
  <c r="M104" i="1"/>
  <c r="K105" i="1"/>
  <c r="L105" i="1"/>
  <c r="M105" i="1"/>
  <c r="K106" i="1"/>
  <c r="L106" i="1"/>
  <c r="M106" i="1"/>
  <c r="K107" i="1"/>
  <c r="L107" i="1"/>
  <c r="M107" i="1"/>
  <c r="K108" i="1"/>
  <c r="L108" i="1"/>
  <c r="M108" i="1"/>
  <c r="K109" i="1"/>
  <c r="L109" i="1"/>
  <c r="M109" i="1"/>
  <c r="K110" i="1"/>
  <c r="L110" i="1"/>
  <c r="M110" i="1"/>
  <c r="K111" i="1"/>
  <c r="L111" i="1"/>
  <c r="M111" i="1"/>
  <c r="K112" i="1"/>
  <c r="L112" i="1"/>
  <c r="M112" i="1"/>
  <c r="D103" i="1"/>
  <c r="E103" i="1"/>
  <c r="D104" i="1"/>
  <c r="E104" i="1"/>
  <c r="D105" i="1"/>
  <c r="E105" i="1"/>
  <c r="D106" i="1"/>
  <c r="E106" i="1"/>
  <c r="D107" i="1"/>
  <c r="E107" i="1"/>
  <c r="D108" i="1"/>
  <c r="E108" i="1"/>
  <c r="D109" i="1"/>
  <c r="E109" i="1"/>
  <c r="D110" i="1"/>
  <c r="E110" i="1"/>
  <c r="D111" i="1"/>
  <c r="E111" i="1"/>
  <c r="K83" i="1"/>
  <c r="L83" i="1"/>
  <c r="M83" i="1"/>
  <c r="K84" i="1"/>
  <c r="L84" i="1"/>
  <c r="M84" i="1"/>
  <c r="K85" i="1"/>
  <c r="L85" i="1"/>
  <c r="M85" i="1"/>
  <c r="K86" i="1"/>
  <c r="L86" i="1"/>
  <c r="M86" i="1"/>
  <c r="K87" i="1"/>
  <c r="L87" i="1"/>
  <c r="M87" i="1"/>
  <c r="K88" i="1"/>
  <c r="L88" i="1"/>
  <c r="M88" i="1"/>
  <c r="K89" i="1"/>
  <c r="L89" i="1"/>
  <c r="M89" i="1"/>
  <c r="K90" i="1"/>
  <c r="L90" i="1"/>
  <c r="M90" i="1"/>
  <c r="K91" i="1"/>
  <c r="L91" i="1"/>
  <c r="M91" i="1"/>
  <c r="K92" i="1"/>
  <c r="L92" i="1"/>
  <c r="M92" i="1"/>
  <c r="D83" i="1"/>
  <c r="E83" i="1"/>
  <c r="D84" i="1"/>
  <c r="E84" i="1"/>
  <c r="D85" i="1"/>
  <c r="E85" i="1"/>
  <c r="D86" i="1"/>
  <c r="E86" i="1"/>
  <c r="D87" i="1"/>
  <c r="E87" i="1"/>
  <c r="D88" i="1"/>
  <c r="E88" i="1"/>
  <c r="D89" i="1"/>
  <c r="E89" i="1"/>
  <c r="D90" i="1"/>
  <c r="E90" i="1"/>
  <c r="D91" i="1"/>
  <c r="E91" i="1"/>
  <c r="K63" i="1"/>
  <c r="L63" i="1"/>
  <c r="M63" i="1"/>
  <c r="K64" i="1"/>
  <c r="L64" i="1"/>
  <c r="M64" i="1"/>
  <c r="K65" i="1"/>
  <c r="L65" i="1"/>
  <c r="M65" i="1"/>
  <c r="K66" i="1"/>
  <c r="L66" i="1"/>
  <c r="M66" i="1"/>
  <c r="K67" i="1"/>
  <c r="L67" i="1"/>
  <c r="M67" i="1"/>
  <c r="K68" i="1"/>
  <c r="L68" i="1"/>
  <c r="M68" i="1"/>
  <c r="K69" i="1"/>
  <c r="L69" i="1"/>
  <c r="M69" i="1"/>
  <c r="K70" i="1"/>
  <c r="L70" i="1"/>
  <c r="M70" i="1"/>
  <c r="K71" i="1"/>
  <c r="L71" i="1"/>
  <c r="M71" i="1"/>
  <c r="K72" i="1"/>
  <c r="L72" i="1"/>
  <c r="M72" i="1"/>
  <c r="D63" i="1"/>
  <c r="E63" i="1"/>
  <c r="D64" i="1"/>
  <c r="E64" i="1"/>
  <c r="D65" i="1"/>
  <c r="E65" i="1"/>
  <c r="D66" i="1"/>
  <c r="E66" i="1"/>
  <c r="D67" i="1"/>
  <c r="E67" i="1"/>
  <c r="D68" i="1"/>
  <c r="E68" i="1"/>
  <c r="D69" i="1"/>
  <c r="E69" i="1"/>
  <c r="D70" i="1"/>
  <c r="E70" i="1"/>
  <c r="D71" i="1"/>
  <c r="E71" i="1"/>
  <c r="K43" i="1"/>
  <c r="L43" i="1"/>
  <c r="M43" i="1"/>
  <c r="K44" i="1"/>
  <c r="L44" i="1"/>
  <c r="M44" i="1"/>
  <c r="K45" i="1"/>
  <c r="L45" i="1"/>
  <c r="M45" i="1"/>
  <c r="K46" i="1"/>
  <c r="L46" i="1"/>
  <c r="M46" i="1"/>
  <c r="K47" i="1"/>
  <c r="L47" i="1"/>
  <c r="M47" i="1"/>
  <c r="K48" i="1"/>
  <c r="L48" i="1"/>
  <c r="M48" i="1"/>
  <c r="K49" i="1"/>
  <c r="L49" i="1"/>
  <c r="M49" i="1"/>
  <c r="K50" i="1"/>
  <c r="L50" i="1"/>
  <c r="M50" i="1"/>
  <c r="K51" i="1"/>
  <c r="L51" i="1"/>
  <c r="M51" i="1"/>
  <c r="K52" i="1"/>
  <c r="L52" i="1"/>
  <c r="M52" i="1"/>
  <c r="K53" i="1"/>
  <c r="L53" i="1"/>
  <c r="M53" i="1"/>
  <c r="D43" i="1"/>
  <c r="E43" i="1"/>
  <c r="D44" i="1"/>
  <c r="E44" i="1"/>
  <c r="D45" i="1"/>
  <c r="E45" i="1"/>
  <c r="D46" i="1"/>
  <c r="E46" i="1"/>
  <c r="D47" i="1"/>
  <c r="E47" i="1"/>
  <c r="D48" i="1"/>
  <c r="E48" i="1"/>
  <c r="D49" i="1"/>
  <c r="E49" i="1"/>
  <c r="D50" i="1"/>
  <c r="E50" i="1"/>
  <c r="D51" i="1"/>
  <c r="E51" i="1"/>
  <c r="K23" i="1"/>
  <c r="L23" i="1"/>
  <c r="M23" i="1"/>
  <c r="K24" i="1"/>
  <c r="L24" i="1"/>
  <c r="M24" i="1"/>
  <c r="K25" i="1"/>
  <c r="L25" i="1"/>
  <c r="M25" i="1"/>
  <c r="K26" i="1"/>
  <c r="L26" i="1"/>
  <c r="M26" i="1"/>
  <c r="K27" i="1"/>
  <c r="L27" i="1"/>
  <c r="M27" i="1"/>
  <c r="K28" i="1"/>
  <c r="L28" i="1"/>
  <c r="M28" i="1"/>
  <c r="K29" i="1"/>
  <c r="L29" i="1"/>
  <c r="M29" i="1"/>
  <c r="K30" i="1"/>
  <c r="L30" i="1"/>
  <c r="M30" i="1"/>
  <c r="K31" i="1"/>
  <c r="L31" i="1"/>
  <c r="M31" i="1"/>
  <c r="K32" i="1"/>
  <c r="L32" i="1"/>
  <c r="M32" i="1"/>
  <c r="D23" i="1"/>
  <c r="E23" i="1"/>
  <c r="AE31" i="1" s="1"/>
  <c r="D24" i="1"/>
  <c r="E24" i="1"/>
  <c r="D25" i="1"/>
  <c r="E25" i="1"/>
  <c r="D26" i="1"/>
  <c r="E26" i="1"/>
  <c r="D27" i="1"/>
  <c r="E27" i="1"/>
  <c r="D28" i="1"/>
  <c r="E28" i="1"/>
  <c r="D29" i="1"/>
  <c r="E29" i="1"/>
  <c r="D30" i="1"/>
  <c r="E30" i="1"/>
  <c r="D31" i="1"/>
  <c r="E31" i="1"/>
  <c r="L3" i="1"/>
  <c r="M3" i="1"/>
  <c r="L4" i="1"/>
  <c r="M4" i="1"/>
  <c r="L5" i="1"/>
  <c r="M5" i="1"/>
  <c r="L6" i="1"/>
  <c r="M6" i="1"/>
  <c r="L7" i="1"/>
  <c r="M7" i="1"/>
  <c r="L8" i="1"/>
  <c r="M8" i="1"/>
  <c r="L9" i="1"/>
  <c r="M9" i="1"/>
  <c r="L10" i="1"/>
  <c r="M10" i="1"/>
  <c r="L11" i="1"/>
  <c r="M11" i="1"/>
  <c r="L12" i="1"/>
  <c r="M12" i="1"/>
  <c r="K3" i="1"/>
  <c r="K4" i="1"/>
  <c r="K5" i="1"/>
  <c r="K6" i="1"/>
  <c r="K7" i="1"/>
  <c r="K8" i="1"/>
  <c r="K9" i="1"/>
  <c r="K10" i="1"/>
  <c r="K11" i="1"/>
  <c r="E3" i="1"/>
  <c r="F3" i="1"/>
  <c r="E4" i="1"/>
  <c r="E5" i="1"/>
  <c r="E6" i="1"/>
  <c r="E7" i="1"/>
  <c r="E8" i="1"/>
  <c r="E9" i="1"/>
  <c r="E10" i="1"/>
  <c r="E11" i="1"/>
  <c r="E12" i="1"/>
  <c r="D3" i="1"/>
  <c r="D4" i="1"/>
  <c r="D5" i="1"/>
  <c r="D6" i="1"/>
  <c r="D7" i="1"/>
  <c r="D8" i="1"/>
  <c r="D9" i="1"/>
  <c r="D10" i="1"/>
  <c r="D11" i="1"/>
  <c r="M3" i="3"/>
  <c r="N3" i="3"/>
  <c r="M4" i="3"/>
  <c r="N4" i="3"/>
  <c r="M5" i="3"/>
  <c r="N5" i="3"/>
  <c r="M6" i="3"/>
  <c r="N6" i="3"/>
  <c r="M7" i="3"/>
  <c r="N7" i="3"/>
  <c r="M8" i="3"/>
  <c r="N8" i="3"/>
  <c r="M9" i="3"/>
  <c r="N9" i="3"/>
  <c r="M10" i="3"/>
  <c r="N10" i="3"/>
  <c r="M11" i="3"/>
  <c r="N11" i="3"/>
  <c r="M12" i="3"/>
  <c r="N12" i="3"/>
  <c r="M13" i="3"/>
  <c r="N13" i="3"/>
  <c r="M14" i="3"/>
  <c r="N14" i="3"/>
  <c r="M15" i="3"/>
  <c r="N15" i="3"/>
  <c r="M16" i="3"/>
  <c r="N16" i="3"/>
  <c r="M17" i="3"/>
  <c r="N17" i="3"/>
  <c r="M18" i="3"/>
  <c r="N18" i="3"/>
  <c r="M19" i="3"/>
  <c r="N19" i="3"/>
  <c r="M20" i="3"/>
  <c r="N20" i="3"/>
  <c r="M21" i="3"/>
  <c r="N21" i="3"/>
  <c r="M22" i="3"/>
  <c r="N22" i="3"/>
  <c r="M23" i="3"/>
  <c r="N23" i="3"/>
  <c r="M24" i="3"/>
  <c r="N24" i="3"/>
  <c r="M25" i="3"/>
  <c r="N25" i="3"/>
  <c r="M26" i="3"/>
  <c r="N26" i="3"/>
  <c r="M27" i="3"/>
  <c r="N27" i="3"/>
  <c r="M28" i="3"/>
  <c r="N28" i="3"/>
  <c r="M29" i="3"/>
  <c r="N29" i="3"/>
  <c r="M30" i="3"/>
  <c r="N30" i="3"/>
  <c r="M31" i="3"/>
  <c r="N31" i="3"/>
  <c r="M32" i="3"/>
  <c r="N32" i="3"/>
  <c r="M33" i="3"/>
  <c r="N33" i="3"/>
  <c r="M34" i="3"/>
  <c r="N34" i="3"/>
  <c r="M35" i="3"/>
  <c r="N35" i="3"/>
  <c r="M36" i="3"/>
  <c r="N36" i="3"/>
  <c r="M37" i="3"/>
  <c r="N37" i="3"/>
  <c r="M38" i="3"/>
  <c r="N38" i="3"/>
  <c r="M39" i="3"/>
  <c r="N39" i="3"/>
  <c r="M40" i="3"/>
  <c r="N40" i="3"/>
  <c r="M41" i="3"/>
  <c r="N41" i="3"/>
  <c r="M42" i="3"/>
  <c r="N42" i="3"/>
  <c r="M43" i="3"/>
  <c r="N43" i="3"/>
  <c r="M44" i="3"/>
  <c r="N44" i="3"/>
  <c r="M45" i="3"/>
  <c r="N45" i="3"/>
  <c r="M46" i="3"/>
  <c r="N46" i="3"/>
  <c r="M47" i="3"/>
  <c r="N47" i="3"/>
  <c r="M48" i="3"/>
  <c r="N48" i="3"/>
  <c r="M49" i="3"/>
  <c r="N49" i="3"/>
  <c r="M50" i="3"/>
  <c r="N50" i="3"/>
  <c r="M51" i="3"/>
  <c r="N51" i="3"/>
  <c r="M52" i="3"/>
  <c r="N52" i="3"/>
  <c r="M53" i="3"/>
  <c r="N53" i="3"/>
  <c r="M54" i="3"/>
  <c r="N54" i="3"/>
  <c r="M55" i="3"/>
  <c r="N55" i="3"/>
  <c r="M56" i="3"/>
  <c r="N56" i="3"/>
  <c r="M57" i="3"/>
  <c r="N57" i="3"/>
  <c r="M58" i="3"/>
  <c r="N58" i="3"/>
  <c r="M59" i="3"/>
  <c r="N59" i="3"/>
  <c r="M60" i="3"/>
  <c r="N60" i="3"/>
  <c r="M61" i="3"/>
  <c r="N61" i="3"/>
  <c r="M62" i="3"/>
  <c r="N62" i="3"/>
  <c r="M63" i="3"/>
  <c r="N63" i="3"/>
  <c r="M64" i="3"/>
  <c r="N64" i="3"/>
  <c r="M65" i="3"/>
  <c r="N65" i="3"/>
  <c r="M66" i="3"/>
  <c r="N66" i="3"/>
  <c r="M67" i="3"/>
  <c r="N67" i="3"/>
  <c r="M68" i="3"/>
  <c r="N68" i="3"/>
  <c r="M69" i="3"/>
  <c r="N69" i="3"/>
  <c r="M70" i="3"/>
  <c r="N70" i="3"/>
  <c r="M71" i="3"/>
  <c r="N71" i="3"/>
  <c r="M72" i="3"/>
  <c r="N72" i="3"/>
  <c r="M73" i="3"/>
  <c r="N73" i="3"/>
  <c r="M74" i="3"/>
  <c r="N74" i="3"/>
  <c r="M75" i="3"/>
  <c r="N75" i="3"/>
  <c r="M76" i="3"/>
  <c r="N76" i="3"/>
  <c r="M77" i="3"/>
  <c r="N77" i="3"/>
  <c r="M78" i="3"/>
  <c r="N78" i="3"/>
  <c r="M79" i="3"/>
  <c r="N79" i="3"/>
  <c r="M80" i="3"/>
  <c r="N80" i="3"/>
  <c r="M81" i="3"/>
  <c r="N81" i="3"/>
  <c r="M82" i="3"/>
  <c r="N82" i="3"/>
  <c r="M83" i="3"/>
  <c r="N83" i="3"/>
  <c r="M84" i="3"/>
  <c r="N84" i="3"/>
  <c r="M85" i="3"/>
  <c r="N85" i="3"/>
  <c r="M86" i="3"/>
  <c r="N86" i="3"/>
  <c r="M87" i="3"/>
  <c r="N87" i="3"/>
  <c r="M88" i="3"/>
  <c r="N88" i="3"/>
  <c r="M89" i="3"/>
  <c r="N89" i="3"/>
  <c r="M90" i="3"/>
  <c r="N90" i="3"/>
  <c r="M91" i="3"/>
  <c r="N91" i="3"/>
  <c r="M92" i="3"/>
  <c r="N92" i="3"/>
  <c r="M93" i="3"/>
  <c r="N93" i="3"/>
  <c r="M94" i="3"/>
  <c r="N94" i="3"/>
  <c r="M95" i="3"/>
  <c r="N95" i="3"/>
  <c r="M96" i="3"/>
  <c r="N96" i="3"/>
  <c r="M97" i="3"/>
  <c r="N97" i="3"/>
  <c r="M98" i="3"/>
  <c r="N98" i="3"/>
  <c r="M99" i="3"/>
  <c r="N99" i="3"/>
  <c r="M100" i="3"/>
  <c r="N100" i="3"/>
  <c r="M101" i="3"/>
  <c r="N101" i="3"/>
  <c r="M102" i="3"/>
  <c r="N102" i="3"/>
  <c r="M103" i="3"/>
  <c r="N103" i="3"/>
  <c r="M104" i="3"/>
  <c r="N104" i="3"/>
  <c r="M105" i="3"/>
  <c r="N105" i="3"/>
  <c r="M106" i="3"/>
  <c r="N106" i="3"/>
  <c r="M107" i="3"/>
  <c r="N107" i="3"/>
  <c r="M108" i="3"/>
  <c r="N108" i="3"/>
  <c r="M109" i="3"/>
  <c r="N109" i="3"/>
  <c r="M110" i="3"/>
  <c r="N110" i="3"/>
  <c r="M111" i="3"/>
  <c r="N111" i="3"/>
  <c r="M112" i="3"/>
  <c r="N112" i="3"/>
  <c r="M113" i="3"/>
  <c r="N113" i="3"/>
  <c r="M114" i="3"/>
  <c r="N114" i="3"/>
  <c r="M115" i="3"/>
  <c r="N115" i="3"/>
  <c r="M116" i="3"/>
  <c r="N116" i="3"/>
  <c r="M117" i="3"/>
  <c r="N117" i="3"/>
  <c r="M118" i="3"/>
  <c r="N118" i="3"/>
  <c r="M119" i="3"/>
  <c r="N119" i="3"/>
  <c r="M120" i="3"/>
  <c r="N120" i="3"/>
  <c r="M121" i="3"/>
  <c r="N121" i="3"/>
  <c r="M122" i="3"/>
  <c r="N122" i="3"/>
  <c r="M123" i="3"/>
  <c r="N123" i="3"/>
  <c r="M124" i="3"/>
  <c r="N124" i="3"/>
  <c r="M125" i="3"/>
  <c r="N125" i="3"/>
  <c r="M126" i="3"/>
  <c r="N126" i="3"/>
  <c r="M127" i="3"/>
  <c r="N127" i="3"/>
  <c r="M128" i="3"/>
  <c r="N128" i="3"/>
  <c r="M129" i="3"/>
  <c r="N129" i="3"/>
  <c r="M130" i="3"/>
  <c r="N130" i="3"/>
  <c r="M131" i="3"/>
  <c r="N131" i="3"/>
  <c r="M132" i="3"/>
  <c r="N132" i="3"/>
  <c r="M133" i="3"/>
  <c r="N133" i="3"/>
  <c r="M134" i="3"/>
  <c r="N134" i="3"/>
  <c r="M135" i="3"/>
  <c r="N135" i="3"/>
  <c r="M136" i="3"/>
  <c r="N136" i="3"/>
  <c r="M137" i="3"/>
  <c r="N137" i="3"/>
  <c r="M138" i="3"/>
  <c r="N138" i="3"/>
  <c r="M139" i="3"/>
  <c r="N139" i="3"/>
  <c r="M140" i="3"/>
  <c r="N140" i="3"/>
  <c r="M141" i="3"/>
  <c r="N141" i="3"/>
  <c r="M142" i="3"/>
  <c r="N142" i="3"/>
  <c r="M143" i="3"/>
  <c r="N143" i="3"/>
  <c r="M144" i="3"/>
  <c r="N144" i="3"/>
  <c r="M145" i="3"/>
  <c r="N145" i="3"/>
  <c r="M146" i="3"/>
  <c r="N146" i="3"/>
  <c r="M147" i="3"/>
  <c r="N147" i="3"/>
  <c r="M148" i="3"/>
  <c r="N148" i="3"/>
  <c r="M149" i="3"/>
  <c r="N149" i="3"/>
  <c r="M150" i="3"/>
  <c r="N150" i="3"/>
  <c r="M151" i="3"/>
  <c r="N151" i="3"/>
  <c r="M152" i="3"/>
  <c r="N152" i="3"/>
  <c r="M153" i="3"/>
  <c r="N153" i="3"/>
  <c r="M154" i="3"/>
  <c r="N154" i="3"/>
  <c r="M155" i="3"/>
  <c r="N155" i="3"/>
  <c r="M156" i="3"/>
  <c r="N156" i="3"/>
  <c r="M157" i="3"/>
  <c r="N157" i="3"/>
  <c r="M158" i="3"/>
  <c r="N158" i="3"/>
  <c r="M159" i="3"/>
  <c r="N159" i="3"/>
  <c r="M160" i="3"/>
  <c r="N160" i="3"/>
  <c r="M161" i="3"/>
  <c r="N161" i="3"/>
  <c r="M162" i="3"/>
  <c r="N162" i="3"/>
  <c r="M163" i="3"/>
  <c r="N163" i="3"/>
  <c r="M164" i="3"/>
  <c r="N164" i="3"/>
  <c r="M165" i="3"/>
  <c r="N165" i="3"/>
  <c r="M166" i="3"/>
  <c r="N166" i="3"/>
  <c r="M167" i="3"/>
  <c r="N167" i="3"/>
  <c r="M168" i="3"/>
  <c r="N168" i="3"/>
  <c r="M169" i="3"/>
  <c r="N169" i="3"/>
  <c r="M170" i="3"/>
  <c r="N170" i="3"/>
  <c r="M171" i="3"/>
  <c r="N171" i="3"/>
  <c r="M172" i="3"/>
  <c r="N172" i="3"/>
  <c r="M173" i="3"/>
  <c r="N173" i="3"/>
  <c r="M174" i="3"/>
  <c r="N174" i="3"/>
  <c r="M175" i="3"/>
  <c r="N175" i="3"/>
  <c r="M176" i="3"/>
  <c r="N176" i="3"/>
  <c r="M177" i="3"/>
  <c r="N177" i="3"/>
  <c r="M178" i="3"/>
  <c r="N178" i="3"/>
  <c r="M179" i="3"/>
  <c r="N179" i="3"/>
  <c r="M180" i="3"/>
  <c r="N180" i="3"/>
  <c r="M181" i="3"/>
  <c r="N181" i="3"/>
  <c r="M182" i="3"/>
  <c r="N182" i="3"/>
  <c r="M183" i="3"/>
  <c r="N183" i="3"/>
  <c r="M184" i="3"/>
  <c r="N184" i="3"/>
  <c r="M185" i="3"/>
  <c r="N185" i="3"/>
  <c r="M186" i="3"/>
  <c r="N186" i="3"/>
  <c r="M187" i="3"/>
  <c r="N187" i="3"/>
  <c r="M188" i="3"/>
  <c r="N188" i="3"/>
  <c r="M189" i="3"/>
  <c r="N189" i="3"/>
  <c r="M190" i="3"/>
  <c r="N190" i="3"/>
  <c r="M191" i="3"/>
  <c r="N191" i="3"/>
  <c r="M192" i="3"/>
  <c r="N192" i="3"/>
  <c r="M193" i="3"/>
  <c r="N193" i="3"/>
  <c r="M194" i="3"/>
  <c r="N194" i="3"/>
  <c r="M195" i="3"/>
  <c r="N195" i="3"/>
  <c r="M196" i="3"/>
  <c r="N196" i="3"/>
  <c r="M197" i="3"/>
  <c r="N197" i="3"/>
  <c r="M198" i="3"/>
  <c r="N198" i="3"/>
  <c r="M199" i="3"/>
  <c r="N199" i="3"/>
  <c r="M200" i="3"/>
  <c r="N200" i="3"/>
  <c r="M201" i="3"/>
  <c r="N201" i="3"/>
  <c r="M202" i="3"/>
  <c r="N202" i="3"/>
  <c r="M203" i="3"/>
  <c r="N203" i="3"/>
  <c r="M204" i="3"/>
  <c r="N204" i="3"/>
  <c r="M205" i="3"/>
  <c r="N205" i="3"/>
  <c r="M206" i="3"/>
  <c r="N206" i="3"/>
  <c r="M207" i="3"/>
  <c r="N207" i="3"/>
  <c r="M208" i="3"/>
  <c r="N208" i="3"/>
  <c r="M209" i="3"/>
  <c r="N209" i="3"/>
  <c r="M210" i="3"/>
  <c r="N210" i="3"/>
  <c r="M211" i="3"/>
  <c r="N211" i="3"/>
  <c r="M212" i="3"/>
  <c r="N212" i="3"/>
  <c r="M213" i="3"/>
  <c r="N213" i="3"/>
  <c r="M214" i="3"/>
  <c r="N214" i="3"/>
  <c r="M215" i="3"/>
  <c r="N215" i="3"/>
  <c r="M216" i="3"/>
  <c r="N216" i="3"/>
  <c r="M217" i="3"/>
  <c r="N217" i="3"/>
  <c r="M218" i="3"/>
  <c r="N218" i="3"/>
  <c r="M219" i="3"/>
  <c r="N219" i="3"/>
  <c r="M220" i="3"/>
  <c r="N220" i="3"/>
  <c r="M221" i="3"/>
  <c r="N221" i="3"/>
  <c r="M222" i="3"/>
  <c r="N222" i="3"/>
  <c r="M223" i="3"/>
  <c r="N223" i="3"/>
  <c r="M224" i="3"/>
  <c r="N224" i="3"/>
  <c r="M225" i="3"/>
  <c r="N225" i="3"/>
  <c r="M226" i="3"/>
  <c r="N226" i="3"/>
  <c r="M227" i="3"/>
  <c r="N227" i="3"/>
  <c r="M228" i="3"/>
  <c r="N228" i="3"/>
  <c r="M229" i="3"/>
  <c r="N229" i="3"/>
  <c r="M230" i="3"/>
  <c r="N230" i="3"/>
  <c r="M231" i="3"/>
  <c r="N231" i="3"/>
  <c r="M232" i="3"/>
  <c r="N232" i="3"/>
  <c r="M233" i="3"/>
  <c r="N233" i="3"/>
  <c r="M234" i="3"/>
  <c r="N234" i="3"/>
  <c r="M235" i="3"/>
  <c r="N235" i="3"/>
  <c r="M236" i="3"/>
  <c r="N236" i="3"/>
  <c r="M237" i="3"/>
  <c r="N237" i="3"/>
  <c r="M238" i="3"/>
  <c r="N238" i="3"/>
  <c r="M239" i="3"/>
  <c r="N239" i="3"/>
  <c r="M240" i="3"/>
  <c r="N240" i="3"/>
  <c r="M241" i="3"/>
  <c r="N241" i="3"/>
  <c r="M242" i="3"/>
  <c r="N242" i="3"/>
  <c r="M243" i="3"/>
  <c r="N243" i="3"/>
  <c r="M244" i="3"/>
  <c r="N244" i="3"/>
  <c r="M245" i="3"/>
  <c r="N245" i="3"/>
  <c r="M246" i="3"/>
  <c r="N246" i="3"/>
  <c r="M247" i="3"/>
  <c r="N247" i="3"/>
  <c r="M248" i="3"/>
  <c r="N248" i="3"/>
  <c r="M249" i="3"/>
  <c r="N249" i="3"/>
  <c r="M250" i="3"/>
  <c r="N250" i="3"/>
  <c r="M251" i="3"/>
  <c r="N251" i="3"/>
  <c r="M252" i="3"/>
  <c r="N252" i="3"/>
  <c r="M253" i="3"/>
  <c r="N253" i="3"/>
  <c r="M254" i="3"/>
  <c r="N254" i="3"/>
  <c r="M255" i="3"/>
  <c r="N255" i="3"/>
  <c r="M256" i="3"/>
  <c r="N256" i="3"/>
  <c r="M257" i="3"/>
  <c r="N257" i="3"/>
  <c r="M258" i="3"/>
  <c r="N258" i="3"/>
  <c r="M259" i="3"/>
  <c r="N259" i="3"/>
  <c r="M260" i="3"/>
  <c r="N260" i="3"/>
  <c r="M261" i="3"/>
  <c r="N261" i="3"/>
  <c r="M262" i="3"/>
  <c r="N262" i="3"/>
  <c r="M263" i="3"/>
  <c r="N263" i="3"/>
  <c r="M264" i="3"/>
  <c r="N264" i="3"/>
  <c r="M265" i="3"/>
  <c r="N265" i="3"/>
  <c r="M266" i="3"/>
  <c r="N266" i="3"/>
  <c r="M267" i="3"/>
  <c r="N267" i="3"/>
  <c r="M268" i="3"/>
  <c r="N268" i="3"/>
  <c r="M269" i="3"/>
  <c r="N269" i="3"/>
  <c r="M270" i="3"/>
  <c r="N270" i="3"/>
  <c r="M271" i="3"/>
  <c r="N271" i="3"/>
  <c r="M272" i="3"/>
  <c r="N272" i="3"/>
  <c r="M273" i="3"/>
  <c r="N273" i="3"/>
  <c r="M274" i="3"/>
  <c r="N274" i="3"/>
  <c r="M275" i="3"/>
  <c r="N275" i="3"/>
  <c r="M276" i="3"/>
  <c r="N276" i="3"/>
  <c r="M277" i="3"/>
  <c r="N277" i="3"/>
  <c r="M278" i="3"/>
  <c r="N278" i="3"/>
  <c r="M279" i="3"/>
  <c r="N279" i="3"/>
  <c r="M280" i="3"/>
  <c r="N280" i="3"/>
  <c r="M281" i="3"/>
  <c r="N281" i="3"/>
  <c r="M282" i="3"/>
  <c r="N282" i="3"/>
  <c r="M283" i="3"/>
  <c r="N283" i="3"/>
  <c r="M284" i="3"/>
  <c r="N284" i="3"/>
  <c r="M285" i="3"/>
  <c r="N285" i="3"/>
  <c r="M286" i="3"/>
  <c r="N286" i="3"/>
  <c r="M287" i="3"/>
  <c r="N287" i="3"/>
  <c r="M288" i="3"/>
  <c r="N288" i="3"/>
  <c r="M289" i="3"/>
  <c r="N289" i="3"/>
  <c r="M290" i="3"/>
  <c r="N290" i="3"/>
  <c r="M291" i="3"/>
  <c r="N291" i="3"/>
  <c r="M292" i="3"/>
  <c r="N292" i="3"/>
  <c r="M293" i="3"/>
  <c r="N293" i="3"/>
  <c r="M294" i="3"/>
  <c r="N294" i="3"/>
  <c r="M295" i="3"/>
  <c r="N295" i="3"/>
  <c r="M296" i="3"/>
  <c r="N296" i="3"/>
  <c r="M297" i="3"/>
  <c r="N297" i="3"/>
  <c r="M298" i="3"/>
  <c r="N298" i="3"/>
  <c r="M299" i="3"/>
  <c r="N299" i="3"/>
  <c r="M300" i="3"/>
  <c r="N300" i="3"/>
  <c r="M301" i="3"/>
  <c r="N301" i="3"/>
  <c r="M302" i="3"/>
  <c r="N302" i="3"/>
  <c r="M303" i="3"/>
  <c r="N303" i="3"/>
  <c r="M304" i="3"/>
  <c r="N304" i="3"/>
  <c r="M305" i="3"/>
  <c r="N305" i="3"/>
  <c r="M306" i="3"/>
  <c r="N306" i="3"/>
  <c r="M307" i="3"/>
  <c r="N307" i="3"/>
  <c r="M308" i="3"/>
  <c r="N308" i="3"/>
  <c r="M309" i="3"/>
  <c r="N309" i="3"/>
  <c r="M310" i="3"/>
  <c r="N310" i="3"/>
  <c r="M311" i="3"/>
  <c r="N311" i="3"/>
  <c r="M312" i="3"/>
  <c r="N312" i="3"/>
  <c r="M313" i="3"/>
  <c r="N313" i="3"/>
  <c r="M314" i="3"/>
  <c r="N314" i="3"/>
  <c r="M315" i="3"/>
  <c r="N315" i="3"/>
  <c r="M316" i="3"/>
  <c r="N316" i="3"/>
  <c r="M317" i="3"/>
  <c r="N317" i="3"/>
  <c r="M318" i="3"/>
  <c r="N318" i="3"/>
  <c r="M319" i="3"/>
  <c r="N319" i="3"/>
  <c r="M320" i="3"/>
  <c r="N320" i="3"/>
  <c r="M321" i="3"/>
  <c r="N321" i="3"/>
  <c r="M322" i="3"/>
  <c r="N322" i="3"/>
  <c r="M323" i="3"/>
  <c r="N323" i="3"/>
  <c r="M324" i="3"/>
  <c r="N324" i="3"/>
  <c r="M325" i="3"/>
  <c r="N325" i="3"/>
  <c r="M326" i="3"/>
  <c r="N326" i="3"/>
  <c r="M327" i="3"/>
  <c r="N327" i="3"/>
  <c r="M328" i="3"/>
  <c r="N328" i="3"/>
  <c r="M329" i="3"/>
  <c r="N329" i="3"/>
  <c r="M330" i="3"/>
  <c r="N330" i="3"/>
  <c r="M331" i="3"/>
  <c r="N331" i="3"/>
  <c r="M332" i="3"/>
  <c r="N332" i="3"/>
  <c r="M333" i="3"/>
  <c r="N333" i="3"/>
  <c r="M334" i="3"/>
  <c r="N334" i="3"/>
  <c r="M335" i="3"/>
  <c r="N335" i="3"/>
  <c r="M336" i="3"/>
  <c r="N336" i="3"/>
  <c r="M337" i="3"/>
  <c r="N337" i="3"/>
  <c r="M338" i="3"/>
  <c r="N338" i="3"/>
  <c r="M339" i="3"/>
  <c r="N339" i="3"/>
  <c r="M340" i="3"/>
  <c r="N340" i="3"/>
  <c r="M341" i="3"/>
  <c r="N341" i="3"/>
  <c r="M342" i="3"/>
  <c r="N342" i="3"/>
  <c r="M343" i="3"/>
  <c r="N343" i="3"/>
  <c r="M344" i="3"/>
  <c r="N344" i="3"/>
  <c r="M345" i="3"/>
  <c r="N345" i="3"/>
  <c r="M346" i="3"/>
  <c r="N346" i="3"/>
  <c r="M347" i="3"/>
  <c r="N347" i="3"/>
  <c r="M348" i="3"/>
  <c r="N348" i="3"/>
  <c r="M349" i="3"/>
  <c r="N349" i="3"/>
  <c r="M350" i="3"/>
  <c r="N350" i="3"/>
  <c r="M351" i="3"/>
  <c r="N351" i="3"/>
  <c r="M352" i="3"/>
  <c r="N352" i="3"/>
  <c r="M353" i="3"/>
  <c r="N353" i="3"/>
  <c r="M354" i="3"/>
  <c r="N354" i="3"/>
  <c r="M355" i="3"/>
  <c r="N355" i="3"/>
  <c r="M356" i="3"/>
  <c r="N356" i="3"/>
  <c r="M357" i="3"/>
  <c r="N357" i="3"/>
  <c r="M358" i="3"/>
  <c r="N358" i="3"/>
  <c r="M359" i="3"/>
  <c r="N359" i="3"/>
  <c r="M360" i="3"/>
  <c r="N360" i="3"/>
  <c r="M361" i="3"/>
  <c r="N361" i="3"/>
  <c r="M362" i="3"/>
  <c r="N362" i="3"/>
  <c r="M363" i="3"/>
  <c r="N363" i="3"/>
  <c r="M364" i="3"/>
  <c r="N364" i="3"/>
  <c r="M365" i="3"/>
  <c r="N365" i="3"/>
  <c r="M366" i="3"/>
  <c r="N366" i="3"/>
  <c r="M367" i="3"/>
  <c r="N367" i="3"/>
  <c r="M368" i="3"/>
  <c r="N368" i="3"/>
  <c r="M369" i="3"/>
  <c r="N369" i="3"/>
  <c r="M370" i="3"/>
  <c r="N370" i="3"/>
  <c r="M371" i="3"/>
  <c r="N371" i="3"/>
  <c r="M372" i="3"/>
  <c r="N372" i="3"/>
  <c r="M373" i="3"/>
  <c r="N373" i="3"/>
  <c r="M374" i="3"/>
  <c r="N374" i="3"/>
  <c r="M375" i="3"/>
  <c r="N375" i="3"/>
  <c r="M376" i="3"/>
  <c r="N376" i="3"/>
  <c r="M377" i="3"/>
  <c r="N377" i="3"/>
  <c r="M378" i="3"/>
  <c r="N378" i="3"/>
  <c r="M379" i="3"/>
  <c r="N379" i="3"/>
  <c r="M380" i="3"/>
  <c r="N380" i="3"/>
  <c r="M381" i="3"/>
  <c r="N381" i="3"/>
  <c r="M382" i="3"/>
  <c r="N382" i="3"/>
  <c r="M383" i="3"/>
  <c r="N383" i="3"/>
  <c r="M384" i="3"/>
  <c r="N384" i="3"/>
  <c r="M385" i="3"/>
  <c r="N385" i="3"/>
  <c r="M386" i="3"/>
  <c r="N386" i="3"/>
  <c r="M387" i="3"/>
  <c r="N387" i="3"/>
  <c r="M388" i="3"/>
  <c r="N388" i="3"/>
  <c r="M389" i="3"/>
  <c r="N389" i="3"/>
  <c r="M390" i="3"/>
  <c r="N390" i="3"/>
  <c r="M391" i="3"/>
  <c r="N391" i="3"/>
  <c r="M392" i="3"/>
  <c r="N392" i="3"/>
  <c r="M393" i="3"/>
  <c r="N393" i="3"/>
  <c r="M394" i="3"/>
  <c r="N394" i="3"/>
  <c r="M395" i="3"/>
  <c r="N395" i="3"/>
  <c r="M396" i="3"/>
  <c r="N396" i="3"/>
  <c r="M397" i="3"/>
  <c r="N397" i="3"/>
  <c r="M398" i="3"/>
  <c r="N398" i="3"/>
  <c r="M399" i="3"/>
  <c r="N399" i="3"/>
  <c r="M400" i="3"/>
  <c r="N400" i="3"/>
  <c r="M401" i="3"/>
  <c r="N401" i="3"/>
  <c r="M402" i="3"/>
  <c r="N402" i="3"/>
  <c r="M403" i="3"/>
  <c r="N403" i="3"/>
  <c r="M404" i="3"/>
  <c r="N404" i="3"/>
  <c r="M405" i="3"/>
  <c r="N405" i="3"/>
  <c r="M406" i="3"/>
  <c r="N406" i="3"/>
  <c r="M407" i="3"/>
  <c r="N407" i="3"/>
  <c r="M408" i="3"/>
  <c r="N408" i="3"/>
  <c r="M409" i="3"/>
  <c r="N409" i="3"/>
  <c r="M410" i="3"/>
  <c r="N410" i="3"/>
  <c r="M411" i="3"/>
  <c r="N411" i="3"/>
  <c r="M412" i="3"/>
  <c r="N412" i="3"/>
  <c r="M413" i="3"/>
  <c r="N413" i="3"/>
  <c r="M414" i="3"/>
  <c r="N414" i="3"/>
  <c r="M415" i="3"/>
  <c r="N415" i="3"/>
  <c r="M416" i="3"/>
  <c r="N416" i="3"/>
  <c r="M417" i="3"/>
  <c r="N417" i="3"/>
  <c r="M418" i="3"/>
  <c r="N418" i="3"/>
  <c r="M419" i="3"/>
  <c r="N419" i="3"/>
  <c r="M420" i="3"/>
  <c r="N420" i="3"/>
  <c r="M421" i="3"/>
  <c r="N421" i="3"/>
  <c r="M422" i="3"/>
  <c r="N422" i="3"/>
  <c r="M423" i="3"/>
  <c r="N423" i="3"/>
  <c r="M424" i="3"/>
  <c r="N424" i="3"/>
  <c r="M425" i="3"/>
  <c r="N425" i="3"/>
  <c r="M426" i="3"/>
  <c r="N426" i="3"/>
  <c r="M427" i="3"/>
  <c r="N427" i="3"/>
  <c r="M428" i="3"/>
  <c r="N428" i="3"/>
  <c r="M429" i="3"/>
  <c r="N429" i="3"/>
  <c r="M430" i="3"/>
  <c r="N430" i="3"/>
  <c r="M431" i="3"/>
  <c r="N431" i="3"/>
  <c r="M432" i="3"/>
  <c r="N432" i="3"/>
  <c r="M433" i="3"/>
  <c r="N433" i="3"/>
  <c r="M434" i="3"/>
  <c r="N434" i="3"/>
  <c r="M435" i="3"/>
  <c r="N435" i="3"/>
  <c r="M436" i="3"/>
  <c r="N436" i="3"/>
  <c r="M437" i="3"/>
  <c r="N437" i="3"/>
  <c r="M438" i="3"/>
  <c r="N438" i="3"/>
  <c r="M439" i="3"/>
  <c r="N439" i="3"/>
  <c r="M440" i="3"/>
  <c r="N440" i="3"/>
  <c r="M441" i="3"/>
  <c r="N441" i="3"/>
  <c r="M442" i="3"/>
  <c r="N442" i="3"/>
  <c r="M443" i="3"/>
  <c r="N443" i="3"/>
  <c r="M444" i="3"/>
  <c r="N444" i="3"/>
  <c r="M445" i="3"/>
  <c r="N445" i="3"/>
  <c r="M446" i="3"/>
  <c r="N446" i="3"/>
  <c r="M447" i="3"/>
  <c r="N447" i="3"/>
  <c r="M448" i="3"/>
  <c r="N448" i="3"/>
  <c r="M449" i="3"/>
  <c r="N449" i="3"/>
  <c r="M450" i="3"/>
  <c r="N450" i="3"/>
  <c r="M451" i="3"/>
  <c r="N451" i="3"/>
  <c r="M452" i="3"/>
  <c r="N452" i="3"/>
  <c r="M453" i="3"/>
  <c r="N453" i="3"/>
  <c r="M454" i="3"/>
  <c r="N454" i="3"/>
  <c r="M455" i="3"/>
  <c r="N455" i="3"/>
  <c r="M456" i="3"/>
  <c r="N456" i="3"/>
  <c r="M457" i="3"/>
  <c r="N457" i="3"/>
  <c r="M458" i="3"/>
  <c r="N458" i="3"/>
  <c r="M459" i="3"/>
  <c r="N459" i="3"/>
  <c r="M460" i="3"/>
  <c r="N460" i="3"/>
  <c r="M461" i="3"/>
  <c r="N461" i="3"/>
  <c r="M462" i="3"/>
  <c r="N462" i="3"/>
  <c r="M463" i="3"/>
  <c r="N463" i="3"/>
  <c r="M464" i="3"/>
  <c r="N464" i="3"/>
  <c r="M465" i="3"/>
  <c r="N465" i="3"/>
  <c r="M466" i="3"/>
  <c r="N466" i="3"/>
  <c r="M467" i="3"/>
  <c r="N467" i="3"/>
  <c r="M468" i="3"/>
  <c r="N468" i="3"/>
  <c r="M469" i="3"/>
  <c r="N469" i="3"/>
  <c r="M470" i="3"/>
  <c r="N470" i="3"/>
  <c r="M471" i="3"/>
  <c r="N471" i="3"/>
  <c r="M472" i="3"/>
  <c r="N472" i="3"/>
  <c r="M473" i="3"/>
  <c r="N473" i="3"/>
  <c r="M474" i="3"/>
  <c r="N474" i="3"/>
  <c r="M475" i="3"/>
  <c r="N475" i="3"/>
  <c r="M476" i="3"/>
  <c r="N476" i="3"/>
  <c r="M477" i="3"/>
  <c r="N477" i="3"/>
  <c r="M478" i="3"/>
  <c r="N478" i="3"/>
  <c r="M479" i="3"/>
  <c r="N479" i="3"/>
  <c r="M480" i="3"/>
  <c r="N480" i="3"/>
  <c r="M481" i="3"/>
  <c r="N481" i="3"/>
  <c r="M482" i="3"/>
  <c r="N482" i="3"/>
  <c r="M483" i="3"/>
  <c r="N483" i="3"/>
  <c r="M484" i="3"/>
  <c r="N484" i="3"/>
  <c r="M485" i="3"/>
  <c r="N485" i="3"/>
  <c r="M486" i="3"/>
  <c r="N486" i="3"/>
  <c r="M487" i="3"/>
  <c r="N487" i="3"/>
  <c r="M488" i="3"/>
  <c r="N488" i="3"/>
  <c r="M489" i="3"/>
  <c r="N489" i="3"/>
  <c r="M490" i="3"/>
  <c r="N490" i="3"/>
  <c r="M491" i="3"/>
  <c r="N491" i="3"/>
  <c r="M492" i="3"/>
  <c r="N492" i="3"/>
  <c r="M493" i="3"/>
  <c r="N493" i="3"/>
  <c r="M494" i="3"/>
  <c r="N494" i="3"/>
  <c r="M495" i="3"/>
  <c r="N495" i="3"/>
  <c r="M496" i="3"/>
  <c r="N496" i="3"/>
  <c r="M497" i="3"/>
  <c r="N497" i="3"/>
  <c r="M498" i="3"/>
  <c r="N498" i="3"/>
  <c r="M499" i="3"/>
  <c r="N499" i="3"/>
  <c r="M500" i="3"/>
  <c r="N500" i="3"/>
  <c r="M501" i="3"/>
  <c r="N501" i="3"/>
  <c r="M502" i="3"/>
  <c r="N502" i="3"/>
  <c r="M503" i="3"/>
  <c r="N503" i="3"/>
  <c r="M504" i="3"/>
  <c r="N504" i="3"/>
  <c r="M505" i="3"/>
  <c r="N505" i="3"/>
  <c r="M506" i="3"/>
  <c r="N506" i="3"/>
  <c r="M507" i="3"/>
  <c r="N507" i="3"/>
  <c r="M508" i="3"/>
  <c r="N508" i="3"/>
  <c r="M509" i="3"/>
  <c r="N509" i="3"/>
  <c r="M510" i="3"/>
  <c r="N510" i="3"/>
  <c r="M511" i="3"/>
  <c r="N511" i="3"/>
  <c r="M512" i="3"/>
  <c r="N512" i="3"/>
  <c r="M513" i="3"/>
  <c r="N513" i="3"/>
  <c r="M514" i="3"/>
  <c r="N514" i="3"/>
  <c r="M515" i="3"/>
  <c r="N515" i="3"/>
  <c r="M516" i="3"/>
  <c r="N516" i="3"/>
  <c r="M517" i="3"/>
  <c r="N517" i="3"/>
  <c r="M518" i="3"/>
  <c r="N518" i="3"/>
  <c r="M519" i="3"/>
  <c r="N519" i="3"/>
  <c r="M520" i="3"/>
  <c r="N520" i="3"/>
  <c r="M521" i="3"/>
  <c r="N521" i="3"/>
  <c r="M522" i="3"/>
  <c r="N522" i="3"/>
  <c r="M523" i="3"/>
  <c r="N523" i="3"/>
  <c r="M524" i="3"/>
  <c r="N524" i="3"/>
  <c r="M525" i="3"/>
  <c r="N525" i="3"/>
  <c r="M526" i="3"/>
  <c r="N526" i="3"/>
  <c r="M527" i="3"/>
  <c r="N527" i="3"/>
  <c r="M528" i="3"/>
  <c r="N528" i="3"/>
  <c r="M529" i="3"/>
  <c r="N529" i="3"/>
  <c r="M530" i="3"/>
  <c r="N530" i="3"/>
  <c r="M531" i="3"/>
  <c r="N531" i="3"/>
  <c r="M532" i="3"/>
  <c r="N532" i="3"/>
  <c r="M533" i="3"/>
  <c r="N533" i="3"/>
  <c r="M534" i="3"/>
  <c r="N534" i="3"/>
  <c r="M535" i="3"/>
  <c r="N535" i="3"/>
  <c r="M536" i="3"/>
  <c r="N536" i="3"/>
  <c r="M537" i="3"/>
  <c r="N537" i="3"/>
  <c r="M538" i="3"/>
  <c r="N538" i="3"/>
  <c r="M539" i="3"/>
  <c r="N539" i="3"/>
  <c r="M540" i="3"/>
  <c r="N540" i="3"/>
  <c r="M541" i="3"/>
  <c r="N541" i="3"/>
  <c r="M542" i="3"/>
  <c r="N542" i="3"/>
  <c r="M543" i="3"/>
  <c r="N543" i="3"/>
  <c r="M544" i="3"/>
  <c r="N544" i="3"/>
  <c r="M545" i="3"/>
  <c r="N545" i="3"/>
  <c r="M546" i="3"/>
  <c r="N546" i="3"/>
  <c r="M547" i="3"/>
  <c r="N547" i="3"/>
  <c r="M548" i="3"/>
  <c r="N548" i="3"/>
  <c r="M549" i="3"/>
  <c r="N549" i="3"/>
  <c r="M550" i="3"/>
  <c r="N550" i="3"/>
  <c r="M551" i="3"/>
  <c r="N551" i="3"/>
  <c r="M552" i="3"/>
  <c r="N552" i="3"/>
  <c r="M553" i="3"/>
  <c r="N553" i="3"/>
  <c r="M554" i="3"/>
  <c r="N554" i="3"/>
  <c r="M555" i="3"/>
  <c r="N555" i="3"/>
  <c r="M556" i="3"/>
  <c r="N556" i="3"/>
  <c r="M557" i="3"/>
  <c r="N557" i="3"/>
  <c r="M558" i="3"/>
  <c r="N558" i="3"/>
  <c r="M559" i="3"/>
  <c r="N559" i="3"/>
  <c r="M560" i="3"/>
  <c r="N560" i="3"/>
  <c r="M561" i="3"/>
  <c r="N561" i="3"/>
  <c r="M562" i="3"/>
  <c r="N562" i="3"/>
  <c r="M563" i="3"/>
  <c r="N563" i="3"/>
  <c r="M564" i="3"/>
  <c r="N564" i="3"/>
  <c r="M565" i="3"/>
  <c r="N565" i="3"/>
  <c r="M566" i="3"/>
  <c r="N566" i="3"/>
  <c r="M567" i="3"/>
  <c r="N567" i="3"/>
  <c r="M568" i="3"/>
  <c r="N568" i="3"/>
  <c r="M569" i="3"/>
  <c r="N569" i="3"/>
  <c r="M570" i="3"/>
  <c r="N570" i="3"/>
  <c r="M571" i="3"/>
  <c r="N571" i="3"/>
  <c r="M572" i="3"/>
  <c r="N572" i="3"/>
  <c r="M573" i="3"/>
  <c r="N573" i="3"/>
  <c r="M574" i="3"/>
  <c r="N574" i="3"/>
  <c r="M575" i="3"/>
  <c r="N575" i="3"/>
  <c r="M576" i="3"/>
  <c r="N576" i="3"/>
  <c r="M577" i="3"/>
  <c r="N577" i="3"/>
  <c r="M578" i="3"/>
  <c r="N578" i="3"/>
  <c r="M579" i="3"/>
  <c r="N579" i="3"/>
  <c r="M580" i="3"/>
  <c r="N580" i="3"/>
  <c r="M581" i="3"/>
  <c r="N581" i="3"/>
  <c r="N2" i="3"/>
  <c r="M2" i="3"/>
  <c r="F563" i="3"/>
  <c r="F564" i="3" s="1"/>
  <c r="F565" i="3" s="1"/>
  <c r="F566" i="3" s="1"/>
  <c r="F567" i="3" s="1"/>
  <c r="F568" i="3" s="1"/>
  <c r="F569" i="3" s="1"/>
  <c r="F570" i="3" s="1"/>
  <c r="F571" i="3" s="1"/>
  <c r="F572" i="3" s="1"/>
  <c r="F573" i="3" s="1"/>
  <c r="F574" i="3" s="1"/>
  <c r="F575" i="3" s="1"/>
  <c r="F576" i="3" s="1"/>
  <c r="F577" i="3" s="1"/>
  <c r="F578" i="3" s="1"/>
  <c r="F579" i="3" s="1"/>
  <c r="F580" i="3" s="1"/>
  <c r="F581" i="3" s="1"/>
  <c r="F543" i="3"/>
  <c r="F544" i="3" s="1"/>
  <c r="F545" i="3" s="1"/>
  <c r="F546" i="3" s="1"/>
  <c r="F547" i="3" s="1"/>
  <c r="F548" i="3" s="1"/>
  <c r="F549" i="3" s="1"/>
  <c r="F550" i="3" s="1"/>
  <c r="F551" i="3" s="1"/>
  <c r="F552" i="3" s="1"/>
  <c r="F553" i="3" s="1"/>
  <c r="F554" i="3" s="1"/>
  <c r="F555" i="3" s="1"/>
  <c r="F556" i="3" s="1"/>
  <c r="F557" i="3" s="1"/>
  <c r="F558" i="3" s="1"/>
  <c r="F559" i="3" s="1"/>
  <c r="F560" i="3" s="1"/>
  <c r="F561" i="3" s="1"/>
  <c r="F523" i="3"/>
  <c r="F524" i="3" s="1"/>
  <c r="F525" i="3" s="1"/>
  <c r="F526" i="3" s="1"/>
  <c r="F527" i="3" s="1"/>
  <c r="F528" i="3" s="1"/>
  <c r="F529" i="3" s="1"/>
  <c r="F530" i="3" s="1"/>
  <c r="F531" i="3" s="1"/>
  <c r="F532" i="3" s="1"/>
  <c r="F533" i="3" s="1"/>
  <c r="F534" i="3" s="1"/>
  <c r="F535" i="3" s="1"/>
  <c r="F536" i="3" s="1"/>
  <c r="F537" i="3" s="1"/>
  <c r="F538" i="3" s="1"/>
  <c r="F539" i="3" s="1"/>
  <c r="F540" i="3" s="1"/>
  <c r="F541" i="3" s="1"/>
  <c r="F503" i="3"/>
  <c r="F504" i="3" s="1"/>
  <c r="F505" i="3" s="1"/>
  <c r="F506" i="3" s="1"/>
  <c r="F507" i="3" s="1"/>
  <c r="F508" i="3" s="1"/>
  <c r="F509" i="3" s="1"/>
  <c r="F510" i="3" s="1"/>
  <c r="F511" i="3" s="1"/>
  <c r="F512" i="3" s="1"/>
  <c r="F513" i="3" s="1"/>
  <c r="F514" i="3" s="1"/>
  <c r="F515" i="3" s="1"/>
  <c r="F516" i="3" s="1"/>
  <c r="F517" i="3" s="1"/>
  <c r="F518" i="3" s="1"/>
  <c r="F519" i="3" s="1"/>
  <c r="F520" i="3" s="1"/>
  <c r="F521" i="3" s="1"/>
  <c r="F483" i="3"/>
  <c r="F484" i="3" s="1"/>
  <c r="F485" i="3" s="1"/>
  <c r="F486" i="3" s="1"/>
  <c r="F487" i="3" s="1"/>
  <c r="F488" i="3" s="1"/>
  <c r="F489" i="3" s="1"/>
  <c r="F490" i="3" s="1"/>
  <c r="F491" i="3" s="1"/>
  <c r="F492" i="3" s="1"/>
  <c r="F493" i="3" s="1"/>
  <c r="F494" i="3" s="1"/>
  <c r="F495" i="3" s="1"/>
  <c r="F496" i="3" s="1"/>
  <c r="F497" i="3" s="1"/>
  <c r="F498" i="3" s="1"/>
  <c r="F499" i="3" s="1"/>
  <c r="F500" i="3" s="1"/>
  <c r="F501" i="3" s="1"/>
  <c r="F463" i="3"/>
  <c r="F464" i="3" s="1"/>
  <c r="F465" i="3" s="1"/>
  <c r="F466" i="3" s="1"/>
  <c r="F467" i="3" s="1"/>
  <c r="F468" i="3" s="1"/>
  <c r="F469" i="3" s="1"/>
  <c r="F470" i="3" s="1"/>
  <c r="F471" i="3" s="1"/>
  <c r="F472" i="3" s="1"/>
  <c r="F473" i="3" s="1"/>
  <c r="F474" i="3" s="1"/>
  <c r="F475" i="3" s="1"/>
  <c r="F476" i="3" s="1"/>
  <c r="F477" i="3" s="1"/>
  <c r="F478" i="3" s="1"/>
  <c r="F479" i="3" s="1"/>
  <c r="F480" i="3" s="1"/>
  <c r="F481" i="3" s="1"/>
  <c r="F444" i="3"/>
  <c r="F445" i="3" s="1"/>
  <c r="F446" i="3" s="1"/>
  <c r="F447" i="3" s="1"/>
  <c r="F448" i="3" s="1"/>
  <c r="F449" i="3" s="1"/>
  <c r="F450" i="3" s="1"/>
  <c r="F451" i="3" s="1"/>
  <c r="F452" i="3" s="1"/>
  <c r="F453" i="3" s="1"/>
  <c r="F454" i="3" s="1"/>
  <c r="F455" i="3" s="1"/>
  <c r="F456" i="3" s="1"/>
  <c r="F457" i="3" s="1"/>
  <c r="F458" i="3" s="1"/>
  <c r="F459" i="3" s="1"/>
  <c r="F460" i="3" s="1"/>
  <c r="F461" i="3" s="1"/>
  <c r="F443" i="3"/>
  <c r="F424" i="3"/>
  <c r="F425" i="3" s="1"/>
  <c r="F426" i="3" s="1"/>
  <c r="F427" i="3" s="1"/>
  <c r="F428" i="3" s="1"/>
  <c r="F429" i="3" s="1"/>
  <c r="F430" i="3" s="1"/>
  <c r="F431" i="3" s="1"/>
  <c r="F432" i="3" s="1"/>
  <c r="F433" i="3" s="1"/>
  <c r="F434" i="3" s="1"/>
  <c r="F435" i="3" s="1"/>
  <c r="F436" i="3" s="1"/>
  <c r="F437" i="3" s="1"/>
  <c r="F438" i="3" s="1"/>
  <c r="F439" i="3" s="1"/>
  <c r="F440" i="3" s="1"/>
  <c r="F441" i="3" s="1"/>
  <c r="F423" i="3"/>
  <c r="F403" i="3"/>
  <c r="F404" i="3" s="1"/>
  <c r="F405" i="3" s="1"/>
  <c r="F406" i="3" s="1"/>
  <c r="F407" i="3" s="1"/>
  <c r="F408" i="3" s="1"/>
  <c r="F409" i="3" s="1"/>
  <c r="F410" i="3" s="1"/>
  <c r="F411" i="3" s="1"/>
  <c r="F412" i="3" s="1"/>
  <c r="F413" i="3" s="1"/>
  <c r="F414" i="3" s="1"/>
  <c r="F415" i="3" s="1"/>
  <c r="F416" i="3" s="1"/>
  <c r="F417" i="3" s="1"/>
  <c r="F418" i="3" s="1"/>
  <c r="F419" i="3" s="1"/>
  <c r="F420" i="3" s="1"/>
  <c r="F421" i="3" s="1"/>
  <c r="F383" i="3"/>
  <c r="F384" i="3" s="1"/>
  <c r="F385" i="3" s="1"/>
  <c r="F386" i="3" s="1"/>
  <c r="F387" i="3" s="1"/>
  <c r="F388" i="3" s="1"/>
  <c r="F389" i="3" s="1"/>
  <c r="F390" i="3" s="1"/>
  <c r="F391" i="3" s="1"/>
  <c r="F392" i="3" s="1"/>
  <c r="F393" i="3" s="1"/>
  <c r="F394" i="3" s="1"/>
  <c r="F395" i="3" s="1"/>
  <c r="F396" i="3" s="1"/>
  <c r="F397" i="3" s="1"/>
  <c r="F398" i="3" s="1"/>
  <c r="F399" i="3" s="1"/>
  <c r="F400" i="3" s="1"/>
  <c r="F401" i="3" s="1"/>
  <c r="F363" i="3"/>
  <c r="F364" i="3" s="1"/>
  <c r="F365" i="3" s="1"/>
  <c r="F366" i="3" s="1"/>
  <c r="F367" i="3" s="1"/>
  <c r="F368" i="3" s="1"/>
  <c r="F369" i="3" s="1"/>
  <c r="F370" i="3" s="1"/>
  <c r="F371" i="3" s="1"/>
  <c r="F372" i="3" s="1"/>
  <c r="F373" i="3" s="1"/>
  <c r="F374" i="3" s="1"/>
  <c r="F375" i="3" s="1"/>
  <c r="F376" i="3" s="1"/>
  <c r="F377" i="3" s="1"/>
  <c r="F378" i="3" s="1"/>
  <c r="F379" i="3" s="1"/>
  <c r="F380" i="3" s="1"/>
  <c r="F381" i="3" s="1"/>
  <c r="F343" i="3"/>
  <c r="F344" i="3" s="1"/>
  <c r="F345" i="3" s="1"/>
  <c r="F346" i="3" s="1"/>
  <c r="F347" i="3" s="1"/>
  <c r="F348" i="3" s="1"/>
  <c r="F349" i="3" s="1"/>
  <c r="F350" i="3" s="1"/>
  <c r="F351" i="3" s="1"/>
  <c r="F352" i="3" s="1"/>
  <c r="F353" i="3" s="1"/>
  <c r="F354" i="3" s="1"/>
  <c r="F355" i="3" s="1"/>
  <c r="F356" i="3" s="1"/>
  <c r="F357" i="3" s="1"/>
  <c r="F358" i="3" s="1"/>
  <c r="F359" i="3" s="1"/>
  <c r="F360" i="3" s="1"/>
  <c r="F361" i="3" s="1"/>
  <c r="F323" i="3"/>
  <c r="F324" i="3" s="1"/>
  <c r="F325" i="3" s="1"/>
  <c r="F326" i="3" s="1"/>
  <c r="F327" i="3" s="1"/>
  <c r="F328" i="3" s="1"/>
  <c r="F329" i="3" s="1"/>
  <c r="F330" i="3" s="1"/>
  <c r="F331" i="3" s="1"/>
  <c r="F332" i="3" s="1"/>
  <c r="F333" i="3" s="1"/>
  <c r="F334" i="3" s="1"/>
  <c r="F335" i="3" s="1"/>
  <c r="F336" i="3" s="1"/>
  <c r="F337" i="3" s="1"/>
  <c r="F338" i="3" s="1"/>
  <c r="F339" i="3" s="1"/>
  <c r="F340" i="3" s="1"/>
  <c r="F341" i="3" s="1"/>
  <c r="F303" i="3"/>
  <c r="F304" i="3" s="1"/>
  <c r="F305" i="3" s="1"/>
  <c r="F306" i="3" s="1"/>
  <c r="F307" i="3" s="1"/>
  <c r="F308" i="3" s="1"/>
  <c r="F309" i="3" s="1"/>
  <c r="F310" i="3" s="1"/>
  <c r="F311" i="3" s="1"/>
  <c r="F312" i="3" s="1"/>
  <c r="F313" i="3" s="1"/>
  <c r="F314" i="3" s="1"/>
  <c r="F315" i="3" s="1"/>
  <c r="F316" i="3" s="1"/>
  <c r="F317" i="3" s="1"/>
  <c r="F318" i="3" s="1"/>
  <c r="F319" i="3" s="1"/>
  <c r="F320" i="3" s="1"/>
  <c r="F321" i="3" s="1"/>
  <c r="F284" i="3"/>
  <c r="F285" i="3" s="1"/>
  <c r="F286" i="3" s="1"/>
  <c r="F287" i="3" s="1"/>
  <c r="F288" i="3" s="1"/>
  <c r="F289" i="3" s="1"/>
  <c r="F290" i="3" s="1"/>
  <c r="F291" i="3" s="1"/>
  <c r="F292" i="3" s="1"/>
  <c r="F293" i="3" s="1"/>
  <c r="F294" i="3" s="1"/>
  <c r="F295" i="3" s="1"/>
  <c r="F296" i="3" s="1"/>
  <c r="F297" i="3" s="1"/>
  <c r="F298" i="3" s="1"/>
  <c r="F299" i="3" s="1"/>
  <c r="F300" i="3" s="1"/>
  <c r="F301" i="3" s="1"/>
  <c r="F283" i="3"/>
  <c r="F263" i="3"/>
  <c r="F264" i="3" s="1"/>
  <c r="F265" i="3" s="1"/>
  <c r="F266" i="3" s="1"/>
  <c r="F267" i="3" s="1"/>
  <c r="F268" i="3" s="1"/>
  <c r="F269" i="3" s="1"/>
  <c r="F270" i="3" s="1"/>
  <c r="F271" i="3" s="1"/>
  <c r="F272" i="3" s="1"/>
  <c r="F273" i="3" s="1"/>
  <c r="F274" i="3" s="1"/>
  <c r="F275" i="3" s="1"/>
  <c r="F276" i="3" s="1"/>
  <c r="F277" i="3" s="1"/>
  <c r="F278" i="3" s="1"/>
  <c r="F279" i="3" s="1"/>
  <c r="F280" i="3" s="1"/>
  <c r="F281" i="3" s="1"/>
  <c r="F243" i="3"/>
  <c r="F244" i="3" s="1"/>
  <c r="F245" i="3" s="1"/>
  <c r="F246" i="3" s="1"/>
  <c r="F247" i="3" s="1"/>
  <c r="F248" i="3" s="1"/>
  <c r="F249" i="3" s="1"/>
  <c r="F250" i="3" s="1"/>
  <c r="F251" i="3" s="1"/>
  <c r="F252" i="3" s="1"/>
  <c r="F253" i="3" s="1"/>
  <c r="F254" i="3" s="1"/>
  <c r="F255" i="3" s="1"/>
  <c r="F256" i="3" s="1"/>
  <c r="F257" i="3" s="1"/>
  <c r="F258" i="3" s="1"/>
  <c r="F259" i="3" s="1"/>
  <c r="F260" i="3" s="1"/>
  <c r="F261" i="3" s="1"/>
  <c r="F223" i="3"/>
  <c r="F224" i="3" s="1"/>
  <c r="F225" i="3" s="1"/>
  <c r="F226" i="3" s="1"/>
  <c r="F227" i="3" s="1"/>
  <c r="F228" i="3" s="1"/>
  <c r="F229" i="3" s="1"/>
  <c r="F230" i="3" s="1"/>
  <c r="F231" i="3" s="1"/>
  <c r="F232" i="3" s="1"/>
  <c r="F233" i="3" s="1"/>
  <c r="F234" i="3" s="1"/>
  <c r="F235" i="3" s="1"/>
  <c r="F236" i="3" s="1"/>
  <c r="F237" i="3" s="1"/>
  <c r="F238" i="3" s="1"/>
  <c r="F239" i="3" s="1"/>
  <c r="F240" i="3" s="1"/>
  <c r="F241" i="3" s="1"/>
  <c r="F203" i="3"/>
  <c r="F204" i="3" s="1"/>
  <c r="F205" i="3" s="1"/>
  <c r="F206" i="3" s="1"/>
  <c r="F207" i="3" s="1"/>
  <c r="F208" i="3" s="1"/>
  <c r="F209" i="3" s="1"/>
  <c r="F210" i="3" s="1"/>
  <c r="F211" i="3" s="1"/>
  <c r="F212" i="3" s="1"/>
  <c r="F213" i="3" s="1"/>
  <c r="F214" i="3" s="1"/>
  <c r="F215" i="3" s="1"/>
  <c r="F216" i="3" s="1"/>
  <c r="F217" i="3" s="1"/>
  <c r="F218" i="3" s="1"/>
  <c r="F219" i="3" s="1"/>
  <c r="F220" i="3" s="1"/>
  <c r="F221" i="3" s="1"/>
  <c r="F183" i="3"/>
  <c r="F184" i="3" s="1"/>
  <c r="F185" i="3" s="1"/>
  <c r="F186" i="3" s="1"/>
  <c r="F187" i="3" s="1"/>
  <c r="F188" i="3" s="1"/>
  <c r="F189" i="3" s="1"/>
  <c r="F190" i="3" s="1"/>
  <c r="F191" i="3" s="1"/>
  <c r="F192" i="3" s="1"/>
  <c r="F193" i="3" s="1"/>
  <c r="F194" i="3" s="1"/>
  <c r="F195" i="3" s="1"/>
  <c r="F196" i="3" s="1"/>
  <c r="F197" i="3" s="1"/>
  <c r="F198" i="3" s="1"/>
  <c r="F199" i="3" s="1"/>
  <c r="F200" i="3" s="1"/>
  <c r="F201" i="3" s="1"/>
  <c r="F163" i="3"/>
  <c r="F164" i="3" s="1"/>
  <c r="F165" i="3" s="1"/>
  <c r="F166" i="3" s="1"/>
  <c r="F167" i="3" s="1"/>
  <c r="F168" i="3" s="1"/>
  <c r="F169" i="3" s="1"/>
  <c r="F170" i="3" s="1"/>
  <c r="F171" i="3" s="1"/>
  <c r="F172" i="3" s="1"/>
  <c r="F173" i="3" s="1"/>
  <c r="F174" i="3" s="1"/>
  <c r="F175" i="3" s="1"/>
  <c r="F176" i="3" s="1"/>
  <c r="F177" i="3" s="1"/>
  <c r="F178" i="3" s="1"/>
  <c r="F179" i="3" s="1"/>
  <c r="F180" i="3" s="1"/>
  <c r="F181" i="3" s="1"/>
  <c r="F144" i="3"/>
  <c r="F145" i="3" s="1"/>
  <c r="F146" i="3" s="1"/>
  <c r="F147" i="3" s="1"/>
  <c r="F148" i="3" s="1"/>
  <c r="F149" i="3" s="1"/>
  <c r="F150" i="3" s="1"/>
  <c r="F151" i="3" s="1"/>
  <c r="F152" i="3" s="1"/>
  <c r="F153" i="3" s="1"/>
  <c r="F154" i="3" s="1"/>
  <c r="F155" i="3" s="1"/>
  <c r="F156" i="3" s="1"/>
  <c r="F157" i="3" s="1"/>
  <c r="F158" i="3" s="1"/>
  <c r="F159" i="3" s="1"/>
  <c r="F160" i="3" s="1"/>
  <c r="F161" i="3" s="1"/>
  <c r="F143" i="3"/>
  <c r="F123" i="3"/>
  <c r="F124" i="3" s="1"/>
  <c r="F125" i="3" s="1"/>
  <c r="F126" i="3" s="1"/>
  <c r="F127" i="3" s="1"/>
  <c r="F128" i="3" s="1"/>
  <c r="F129" i="3" s="1"/>
  <c r="F130" i="3" s="1"/>
  <c r="F131" i="3" s="1"/>
  <c r="F132" i="3" s="1"/>
  <c r="F133" i="3" s="1"/>
  <c r="F134" i="3" s="1"/>
  <c r="F135" i="3" s="1"/>
  <c r="F136" i="3" s="1"/>
  <c r="F137" i="3" s="1"/>
  <c r="F138" i="3" s="1"/>
  <c r="F139" i="3" s="1"/>
  <c r="F140" i="3" s="1"/>
  <c r="F141" i="3" s="1"/>
  <c r="F103" i="3"/>
  <c r="F104" i="3" s="1"/>
  <c r="F105" i="3" s="1"/>
  <c r="F106" i="3" s="1"/>
  <c r="F107" i="3" s="1"/>
  <c r="F108" i="3" s="1"/>
  <c r="F109" i="3" s="1"/>
  <c r="F110" i="3" s="1"/>
  <c r="F111" i="3" s="1"/>
  <c r="F112" i="3" s="1"/>
  <c r="F113" i="3" s="1"/>
  <c r="F114" i="3" s="1"/>
  <c r="F115" i="3" s="1"/>
  <c r="F116" i="3" s="1"/>
  <c r="F117" i="3" s="1"/>
  <c r="F118" i="3" s="1"/>
  <c r="F119" i="3" s="1"/>
  <c r="F120" i="3" s="1"/>
  <c r="F121" i="3" s="1"/>
  <c r="F83" i="3"/>
  <c r="F84" i="3" s="1"/>
  <c r="F85" i="3" s="1"/>
  <c r="F86" i="3" s="1"/>
  <c r="F87" i="3" s="1"/>
  <c r="F88" i="3" s="1"/>
  <c r="F89" i="3" s="1"/>
  <c r="F90" i="3" s="1"/>
  <c r="F91" i="3" s="1"/>
  <c r="F92" i="3" s="1"/>
  <c r="F93" i="3" s="1"/>
  <c r="F94" i="3" s="1"/>
  <c r="F95" i="3" s="1"/>
  <c r="F96" i="3" s="1"/>
  <c r="F97" i="3" s="1"/>
  <c r="F98" i="3" s="1"/>
  <c r="F99" i="3" s="1"/>
  <c r="F100" i="3" s="1"/>
  <c r="F101" i="3" s="1"/>
  <c r="F63" i="3"/>
  <c r="F64" i="3" s="1"/>
  <c r="F65" i="3" s="1"/>
  <c r="F66" i="3" s="1"/>
  <c r="F67" i="3" s="1"/>
  <c r="F68" i="3" s="1"/>
  <c r="F69" i="3" s="1"/>
  <c r="F70" i="3" s="1"/>
  <c r="F71" i="3" s="1"/>
  <c r="F72" i="3" s="1"/>
  <c r="F73" i="3" s="1"/>
  <c r="F74" i="3" s="1"/>
  <c r="F75" i="3" s="1"/>
  <c r="F76" i="3" s="1"/>
  <c r="F77" i="3" s="1"/>
  <c r="F78" i="3" s="1"/>
  <c r="F79" i="3" s="1"/>
  <c r="F80" i="3" s="1"/>
  <c r="F81" i="3" s="1"/>
  <c r="F43" i="3"/>
  <c r="F44" i="3" s="1"/>
  <c r="F45" i="3" s="1"/>
  <c r="F46" i="3" s="1"/>
  <c r="F47" i="3" s="1"/>
  <c r="F48" i="3" s="1"/>
  <c r="F49" i="3" s="1"/>
  <c r="F50" i="3" s="1"/>
  <c r="F51" i="3" s="1"/>
  <c r="F52" i="3" s="1"/>
  <c r="F53" i="3" s="1"/>
  <c r="F54" i="3" s="1"/>
  <c r="F55" i="3" s="1"/>
  <c r="F56" i="3" s="1"/>
  <c r="F57" i="3" s="1"/>
  <c r="F58" i="3" s="1"/>
  <c r="F59" i="3" s="1"/>
  <c r="F60" i="3" s="1"/>
  <c r="F61" i="3" s="1"/>
  <c r="F23" i="3"/>
  <c r="F24" i="3" s="1"/>
  <c r="F25" i="3" s="1"/>
  <c r="F26" i="3" s="1"/>
  <c r="F27" i="3" s="1"/>
  <c r="F28" i="3" s="1"/>
  <c r="F29" i="3" s="1"/>
  <c r="F30" i="3" s="1"/>
  <c r="F31" i="3" s="1"/>
  <c r="F32" i="3" s="1"/>
  <c r="F33" i="3" s="1"/>
  <c r="F34" i="3" s="1"/>
  <c r="F35" i="3" s="1"/>
  <c r="F36" i="3" s="1"/>
  <c r="F37" i="3" s="1"/>
  <c r="F38" i="3" s="1"/>
  <c r="F39" i="3" s="1"/>
  <c r="F40" i="3" s="1"/>
  <c r="F41" i="3" s="1"/>
  <c r="F4" i="3"/>
  <c r="F5" i="3" s="1"/>
  <c r="F6" i="3" s="1"/>
  <c r="F7" i="3" s="1"/>
  <c r="F8" i="3" s="1"/>
  <c r="F9" i="3" s="1"/>
  <c r="F10" i="3" s="1"/>
  <c r="F11" i="3" s="1"/>
  <c r="F12" i="3" s="1"/>
  <c r="F13" i="3" s="1"/>
  <c r="F14" i="3" s="1"/>
  <c r="F15" i="3" s="1"/>
  <c r="F16" i="3" s="1"/>
  <c r="F17" i="3" s="1"/>
  <c r="F18" i="3" s="1"/>
  <c r="F19" i="3" s="1"/>
  <c r="F20" i="3" s="1"/>
  <c r="F21" i="3" s="1"/>
  <c r="F3" i="3"/>
  <c r="F562" i="3"/>
  <c r="F542" i="3"/>
  <c r="F522" i="3"/>
  <c r="F502" i="3"/>
  <c r="F482" i="3"/>
  <c r="F462" i="3"/>
  <c r="F442" i="3"/>
  <c r="F422" i="3"/>
  <c r="F402" i="3"/>
  <c r="F382" i="3"/>
  <c r="F362" i="3"/>
  <c r="F342" i="3"/>
  <c r="F322" i="3"/>
  <c r="F302" i="3"/>
  <c r="F282" i="3"/>
  <c r="F262" i="3"/>
  <c r="F242" i="3"/>
  <c r="F222" i="3"/>
  <c r="F202" i="3"/>
  <c r="F182" i="3"/>
  <c r="F162" i="3"/>
  <c r="F142" i="3"/>
  <c r="F122" i="3"/>
  <c r="F102" i="3"/>
  <c r="F82" i="3"/>
  <c r="F62" i="3"/>
  <c r="F42" i="3"/>
  <c r="F22" i="3"/>
  <c r="F2" i="3"/>
  <c r="AE26" i="1" l="1"/>
  <c r="AE29" i="1"/>
  <c r="AE25" i="1"/>
  <c r="AE27" i="1"/>
  <c r="AE30" i="1"/>
  <c r="AE28" i="1"/>
  <c r="J171" i="8"/>
  <c r="AF545" i="1" l="1"/>
  <c r="J219" i="8"/>
  <c r="J220" i="8"/>
  <c r="J221" i="8"/>
  <c r="J222" i="8"/>
  <c r="J223" i="8"/>
  <c r="J224" i="8"/>
  <c r="J225" i="8"/>
  <c r="J226" i="8"/>
  <c r="J227" i="8"/>
  <c r="J228" i="8"/>
  <c r="J229" i="8"/>
  <c r="J230" i="8"/>
  <c r="J231" i="8"/>
  <c r="J232" i="8"/>
  <c r="J233" i="8"/>
  <c r="J234" i="8"/>
  <c r="J218" i="8"/>
  <c r="J466" i="8" l="1"/>
  <c r="J467" i="8"/>
  <c r="J468" i="8"/>
  <c r="I466" i="8"/>
  <c r="I467" i="8"/>
  <c r="I468" i="8"/>
  <c r="J396" i="8"/>
  <c r="K396" i="8"/>
  <c r="K395" i="8"/>
  <c r="J395" i="8"/>
  <c r="I395" i="8"/>
  <c r="I218" i="8"/>
  <c r="K218" i="8" s="1"/>
  <c r="I219" i="8"/>
  <c r="K219" i="8" s="1"/>
  <c r="I220" i="8"/>
  <c r="K220" i="8" s="1"/>
  <c r="I221" i="8"/>
  <c r="K221" i="8" s="1"/>
  <c r="I398" i="8"/>
  <c r="J398" i="8"/>
  <c r="K398" i="8"/>
  <c r="I399" i="8"/>
  <c r="J399" i="8"/>
  <c r="K399" i="8"/>
  <c r="I400" i="8"/>
  <c r="J400" i="8"/>
  <c r="K400" i="8"/>
  <c r="I401" i="8"/>
  <c r="J401" i="8"/>
  <c r="K401" i="8"/>
  <c r="I402" i="8"/>
  <c r="J402" i="8"/>
  <c r="K402" i="8"/>
  <c r="I403" i="8"/>
  <c r="J403" i="8"/>
  <c r="K403" i="8"/>
  <c r="I404" i="8"/>
  <c r="J404" i="8"/>
  <c r="K404" i="8"/>
  <c r="I405" i="8"/>
  <c r="J405" i="8"/>
  <c r="K405" i="8"/>
  <c r="I406" i="8"/>
  <c r="J406" i="8"/>
  <c r="K406" i="8"/>
  <c r="I407" i="8"/>
  <c r="J407" i="8"/>
  <c r="K407" i="8"/>
  <c r="I408" i="8"/>
  <c r="J408" i="8"/>
  <c r="K408" i="8"/>
  <c r="I409" i="8"/>
  <c r="J409" i="8"/>
  <c r="K409" i="8"/>
  <c r="I290" i="8"/>
  <c r="J290" i="8"/>
  <c r="K290" i="8"/>
  <c r="I291" i="8"/>
  <c r="J291" i="8"/>
  <c r="K291" i="8"/>
  <c r="I292" i="8"/>
  <c r="J292" i="8"/>
  <c r="K292" i="8"/>
  <c r="I293" i="8"/>
  <c r="J293" i="8"/>
  <c r="K293" i="8"/>
  <c r="I294" i="8"/>
  <c r="J294" i="8"/>
  <c r="K294" i="8"/>
  <c r="I295" i="8"/>
  <c r="J295" i="8"/>
  <c r="K295" i="8"/>
  <c r="I296" i="8"/>
  <c r="J296" i="8"/>
  <c r="K296" i="8"/>
  <c r="I254" i="8"/>
  <c r="J254" i="8"/>
  <c r="K254" i="8"/>
  <c r="I255" i="8"/>
  <c r="J255" i="8"/>
  <c r="K255" i="8"/>
  <c r="I256" i="8"/>
  <c r="J256" i="8"/>
  <c r="K256" i="8"/>
  <c r="I257" i="8"/>
  <c r="J257" i="8"/>
  <c r="K257" i="8"/>
  <c r="I258" i="8"/>
  <c r="J258" i="8"/>
  <c r="K258" i="8"/>
  <c r="I259" i="8"/>
  <c r="J259" i="8"/>
  <c r="K259" i="8"/>
  <c r="I260" i="8"/>
  <c r="J260" i="8"/>
  <c r="K260" i="8"/>
  <c r="I261" i="8"/>
  <c r="J261" i="8"/>
  <c r="K261" i="8"/>
  <c r="I262" i="8"/>
  <c r="J262" i="8"/>
  <c r="K262" i="8"/>
  <c r="I263" i="8"/>
  <c r="J263" i="8"/>
  <c r="K263" i="8"/>
  <c r="I264" i="8"/>
  <c r="J264" i="8"/>
  <c r="K264" i="8"/>
  <c r="I265" i="8"/>
  <c r="J265" i="8"/>
  <c r="K265" i="8"/>
  <c r="I266" i="8"/>
  <c r="J266" i="8"/>
  <c r="K266" i="8"/>
  <c r="I267" i="8"/>
  <c r="J267" i="8"/>
  <c r="K267" i="8"/>
  <c r="H254" i="8"/>
  <c r="G290" i="8"/>
  <c r="G452" i="8"/>
  <c r="G453" i="8" s="1"/>
  <c r="F457" i="8"/>
  <c r="G506" i="8"/>
  <c r="F254" i="8"/>
  <c r="G254" i="8" s="1"/>
  <c r="G74" i="8"/>
  <c r="G344" i="8"/>
  <c r="G488" i="8"/>
  <c r="G255" i="8" l="1"/>
  <c r="G256" i="8" s="1"/>
  <c r="G507" i="8"/>
  <c r="G508" i="8" s="1"/>
  <c r="G509" i="8" s="1"/>
  <c r="G510" i="8" s="1"/>
  <c r="G511" i="8" s="1"/>
  <c r="H17" i="8"/>
  <c r="H262" i="8"/>
  <c r="I298" i="8" l="1"/>
  <c r="I299" i="8"/>
  <c r="I300" i="8"/>
  <c r="I301" i="8"/>
  <c r="I302" i="8"/>
  <c r="I303" i="8"/>
  <c r="I304" i="8"/>
  <c r="I305" i="8"/>
  <c r="I306" i="8"/>
  <c r="I297" i="8"/>
  <c r="J298" i="8"/>
  <c r="K298" i="8"/>
  <c r="J299" i="8"/>
  <c r="K299" i="8"/>
  <c r="J300" i="8"/>
  <c r="K300" i="8"/>
  <c r="J301" i="8"/>
  <c r="K301" i="8"/>
  <c r="J302" i="8"/>
  <c r="K302" i="8"/>
  <c r="J303" i="8"/>
  <c r="K303" i="8"/>
  <c r="J304" i="8"/>
  <c r="K304" i="8"/>
  <c r="J305" i="8"/>
  <c r="K305" i="8"/>
  <c r="J306" i="8"/>
  <c r="K306" i="8"/>
  <c r="K297" i="8"/>
  <c r="J297" i="8"/>
  <c r="G6" i="1"/>
  <c r="G7" i="1"/>
  <c r="I508" i="8" l="1"/>
  <c r="J508" i="8"/>
  <c r="K508" i="8"/>
  <c r="I509" i="8"/>
  <c r="J509" i="8"/>
  <c r="K509" i="8"/>
  <c r="H503" i="8"/>
  <c r="H504" i="8"/>
  <c r="I440" i="8" l="1"/>
  <c r="J440" i="8"/>
  <c r="K440" i="8"/>
  <c r="J412" i="8" l="1"/>
  <c r="K412" i="8"/>
  <c r="I336" i="8" l="1"/>
  <c r="J336" i="8"/>
  <c r="K336" i="8"/>
  <c r="I337" i="8"/>
  <c r="J337" i="8"/>
  <c r="K337" i="8"/>
  <c r="I338" i="8"/>
  <c r="J338" i="8"/>
  <c r="K338" i="8"/>
  <c r="I339" i="8"/>
  <c r="J339" i="8"/>
  <c r="K339" i="8"/>
  <c r="H360" i="1"/>
  <c r="D337" i="1"/>
  <c r="AF289" i="1"/>
  <c r="I200" i="8"/>
  <c r="J200" i="8"/>
  <c r="F61" i="2"/>
  <c r="G61" i="2"/>
  <c r="G89" i="1"/>
  <c r="J84" i="8"/>
  <c r="K84" i="8"/>
  <c r="I84" i="8"/>
  <c r="I122" i="8"/>
  <c r="J122" i="8"/>
  <c r="K122" i="8"/>
  <c r="I123" i="8"/>
  <c r="J123" i="8"/>
  <c r="K123" i="8"/>
  <c r="K16" i="1"/>
  <c r="I13" i="8" s="1"/>
  <c r="L16" i="1"/>
  <c r="J13" i="8" s="1"/>
  <c r="M16" i="1" l="1"/>
  <c r="H61" i="2"/>
  <c r="H20" i="1" l="1"/>
  <c r="BC20" i="1" s="1"/>
  <c r="E13" i="1"/>
  <c r="AZ13" i="1" l="1"/>
  <c r="F10" i="8"/>
  <c r="D20" i="1"/>
  <c r="E20" i="1"/>
  <c r="K13" i="1"/>
  <c r="L13" i="1"/>
  <c r="M13" i="1"/>
  <c r="K14" i="1"/>
  <c r="L14" i="1"/>
  <c r="M14" i="1"/>
  <c r="K15" i="1"/>
  <c r="L15" i="1"/>
  <c r="M15" i="1"/>
  <c r="K17" i="1"/>
  <c r="L17" i="1"/>
  <c r="M17" i="1"/>
  <c r="K18" i="1"/>
  <c r="L18" i="1"/>
  <c r="M18" i="1"/>
  <c r="K19" i="1"/>
  <c r="L19" i="1"/>
  <c r="M19" i="1"/>
  <c r="K20" i="1"/>
  <c r="L20" i="1"/>
  <c r="M20" i="1"/>
  <c r="K21" i="1"/>
  <c r="L21" i="1"/>
  <c r="M21" i="1"/>
  <c r="K22" i="1"/>
  <c r="L22" i="1"/>
  <c r="M22" i="1"/>
  <c r="K12" i="1"/>
  <c r="I20" i="1"/>
  <c r="BD20" i="1" s="1"/>
  <c r="J20" i="1"/>
  <c r="BE20" i="1" s="1"/>
  <c r="H21" i="1"/>
  <c r="BC21" i="1" s="1"/>
  <c r="I21" i="1"/>
  <c r="BD21" i="1" s="1"/>
  <c r="J21" i="1"/>
  <c r="BE21" i="1" s="1"/>
  <c r="H22" i="1"/>
  <c r="I22" i="1"/>
  <c r="J22" i="1"/>
  <c r="I19" i="1"/>
  <c r="BD19" i="1" s="1"/>
  <c r="J19" i="1"/>
  <c r="BE19" i="1" s="1"/>
  <c r="G20" i="1"/>
  <c r="G21" i="1"/>
  <c r="G22" i="1"/>
  <c r="H19" i="1"/>
  <c r="BC19" i="1" s="1"/>
  <c r="G18" i="1"/>
  <c r="BB18" i="1" s="1"/>
  <c r="G19" i="1"/>
  <c r="BB19" i="1" s="1"/>
  <c r="G17" i="1"/>
  <c r="BB17" i="1" s="1"/>
  <c r="G4" i="1"/>
  <c r="G5" i="1"/>
  <c r="BB5" i="1" s="1"/>
  <c r="BB6" i="1"/>
  <c r="BB7" i="1"/>
  <c r="G8" i="1"/>
  <c r="BB8" i="1" s="1"/>
  <c r="G9" i="1"/>
  <c r="BB9" i="1" s="1"/>
  <c r="G10" i="1"/>
  <c r="BB10" i="1" s="1"/>
  <c r="G11" i="1"/>
  <c r="BB11" i="1" s="1"/>
  <c r="G12" i="1"/>
  <c r="BB12" i="1" s="1"/>
  <c r="G13" i="1"/>
  <c r="BB13" i="1" s="1"/>
  <c r="G14" i="1"/>
  <c r="BB14" i="1" s="1"/>
  <c r="G15" i="1"/>
  <c r="BB15" i="1" s="1"/>
  <c r="G16" i="1"/>
  <c r="BB16" i="1" s="1"/>
  <c r="G3" i="1"/>
  <c r="D12" i="1"/>
  <c r="D13" i="1"/>
  <c r="D14" i="1"/>
  <c r="D15" i="1"/>
  <c r="D16" i="1"/>
  <c r="E14" i="1"/>
  <c r="AZ14" i="1" s="1"/>
  <c r="E15" i="1"/>
  <c r="AZ15" i="1" s="1"/>
  <c r="E16" i="1"/>
  <c r="AZ16" i="1" s="1"/>
  <c r="E17" i="1"/>
  <c r="AZ17" i="1" s="1"/>
  <c r="E18" i="1"/>
  <c r="AZ18" i="1" s="1"/>
  <c r="E19" i="1"/>
  <c r="AZ19" i="1" s="1"/>
  <c r="E21" i="1"/>
  <c r="AZ21" i="1" s="1"/>
  <c r="E22" i="1"/>
  <c r="D18" i="1"/>
  <c r="D21" i="1"/>
  <c r="D22" i="1"/>
  <c r="K33" i="1"/>
  <c r="L33" i="1"/>
  <c r="M33" i="1"/>
  <c r="K34" i="1"/>
  <c r="L34" i="1"/>
  <c r="M34" i="1"/>
  <c r="K35" i="1"/>
  <c r="L35" i="1"/>
  <c r="M35" i="1"/>
  <c r="K36" i="1"/>
  <c r="L36" i="1"/>
  <c r="M36" i="1"/>
  <c r="K37" i="1"/>
  <c r="L37" i="1"/>
  <c r="M37" i="1"/>
  <c r="K38" i="1"/>
  <c r="L38" i="1"/>
  <c r="M38" i="1"/>
  <c r="G40" i="1"/>
  <c r="H40" i="1"/>
  <c r="I40" i="1"/>
  <c r="J40" i="1"/>
  <c r="K40" i="1"/>
  <c r="L40" i="1"/>
  <c r="M40" i="1"/>
  <c r="G41" i="1"/>
  <c r="H41" i="1"/>
  <c r="I41" i="1"/>
  <c r="J41" i="1"/>
  <c r="K41" i="1"/>
  <c r="L41" i="1"/>
  <c r="M41" i="1"/>
  <c r="G42" i="1"/>
  <c r="H42" i="1"/>
  <c r="I42" i="1"/>
  <c r="J42" i="1"/>
  <c r="K42" i="1"/>
  <c r="L42" i="1"/>
  <c r="M42" i="1"/>
  <c r="H39" i="1"/>
  <c r="I39" i="1"/>
  <c r="J39" i="1"/>
  <c r="K39" i="1"/>
  <c r="L39" i="1"/>
  <c r="M39" i="1"/>
  <c r="G24" i="1"/>
  <c r="G25" i="1"/>
  <c r="G26" i="1"/>
  <c r="G27" i="1"/>
  <c r="G28" i="1"/>
  <c r="G29" i="1"/>
  <c r="G30" i="1"/>
  <c r="G31" i="1"/>
  <c r="G32" i="1"/>
  <c r="G33" i="1"/>
  <c r="G34" i="1"/>
  <c r="G35" i="1"/>
  <c r="G36" i="1"/>
  <c r="G37" i="1"/>
  <c r="G38" i="1"/>
  <c r="G39" i="1"/>
  <c r="G23" i="1"/>
  <c r="E32" i="1"/>
  <c r="E33" i="1"/>
  <c r="E34" i="1"/>
  <c r="E35" i="1"/>
  <c r="E36" i="1"/>
  <c r="E37" i="1"/>
  <c r="E38" i="1"/>
  <c r="E39" i="1"/>
  <c r="E40" i="1"/>
  <c r="E41" i="1"/>
  <c r="E42" i="1"/>
  <c r="D32" i="1"/>
  <c r="D33" i="1"/>
  <c r="D34" i="1"/>
  <c r="D35" i="1"/>
  <c r="D36" i="1"/>
  <c r="D37" i="1"/>
  <c r="D38" i="1"/>
  <c r="D39" i="1"/>
  <c r="D40" i="1"/>
  <c r="D41" i="1"/>
  <c r="D42" i="1"/>
  <c r="K54" i="1"/>
  <c r="L54" i="1"/>
  <c r="M54" i="1"/>
  <c r="K55" i="1"/>
  <c r="L55" i="1"/>
  <c r="M55" i="1"/>
  <c r="K56" i="1"/>
  <c r="L56" i="1"/>
  <c r="M56" i="1"/>
  <c r="K57" i="1"/>
  <c r="L57" i="1"/>
  <c r="M57" i="1"/>
  <c r="K58" i="1"/>
  <c r="L58" i="1"/>
  <c r="M58" i="1"/>
  <c r="K59" i="1"/>
  <c r="L59" i="1"/>
  <c r="M59" i="1"/>
  <c r="K60" i="1"/>
  <c r="L60" i="1"/>
  <c r="M60" i="1"/>
  <c r="K61" i="1"/>
  <c r="L61" i="1"/>
  <c r="M61" i="1"/>
  <c r="K62" i="1"/>
  <c r="L62" i="1"/>
  <c r="M62" i="1"/>
  <c r="H59" i="1"/>
  <c r="I59" i="1"/>
  <c r="J59" i="1"/>
  <c r="H60" i="1"/>
  <c r="I60" i="1"/>
  <c r="J60" i="1"/>
  <c r="H61" i="1"/>
  <c r="I61" i="1"/>
  <c r="J61" i="1"/>
  <c r="H62" i="1"/>
  <c r="I62" i="1"/>
  <c r="J62" i="1"/>
  <c r="G44" i="1"/>
  <c r="G45" i="1"/>
  <c r="G46" i="1"/>
  <c r="G47" i="1"/>
  <c r="G48" i="1"/>
  <c r="G49" i="1"/>
  <c r="G50" i="1"/>
  <c r="G51" i="1"/>
  <c r="G52" i="1"/>
  <c r="G53" i="1"/>
  <c r="G54" i="1"/>
  <c r="G55" i="1"/>
  <c r="G56" i="1"/>
  <c r="G57" i="1"/>
  <c r="G58" i="1"/>
  <c r="G59" i="1"/>
  <c r="G60" i="1"/>
  <c r="G61" i="1"/>
  <c r="G62" i="1"/>
  <c r="G43" i="1"/>
  <c r="E52" i="1"/>
  <c r="E53" i="1"/>
  <c r="E54" i="1"/>
  <c r="E55" i="1"/>
  <c r="E56" i="1"/>
  <c r="E57" i="1"/>
  <c r="E58" i="1"/>
  <c r="E59" i="1"/>
  <c r="E60" i="1"/>
  <c r="E61" i="1"/>
  <c r="E62" i="1"/>
  <c r="D52" i="1"/>
  <c r="D53" i="1"/>
  <c r="D54" i="1"/>
  <c r="D55" i="1"/>
  <c r="D56" i="1"/>
  <c r="D57" i="1"/>
  <c r="D58" i="1"/>
  <c r="D59" i="1"/>
  <c r="D60" i="1"/>
  <c r="D61" i="1"/>
  <c r="D62" i="1"/>
  <c r="L73" i="1"/>
  <c r="M73" i="1"/>
  <c r="L74" i="1"/>
  <c r="M74" i="1"/>
  <c r="L75" i="1"/>
  <c r="M75" i="1"/>
  <c r="L76" i="1"/>
  <c r="M76" i="1"/>
  <c r="L77" i="1"/>
  <c r="M77" i="1"/>
  <c r="L78" i="1"/>
  <c r="M78" i="1"/>
  <c r="L79" i="1"/>
  <c r="M79" i="1"/>
  <c r="K73" i="1"/>
  <c r="K74" i="1"/>
  <c r="K75" i="1"/>
  <c r="K76" i="1"/>
  <c r="K77" i="1"/>
  <c r="K78" i="1"/>
  <c r="G80" i="1"/>
  <c r="H80" i="1"/>
  <c r="I80" i="1"/>
  <c r="J80" i="1"/>
  <c r="K80" i="1"/>
  <c r="L80" i="1"/>
  <c r="M80" i="1"/>
  <c r="G81" i="1"/>
  <c r="H81" i="1"/>
  <c r="I81" i="1"/>
  <c r="J81" i="1"/>
  <c r="K81" i="1"/>
  <c r="L81" i="1"/>
  <c r="M81" i="1"/>
  <c r="G82" i="1"/>
  <c r="H82" i="1"/>
  <c r="I82" i="1"/>
  <c r="J82" i="1"/>
  <c r="K82" i="1"/>
  <c r="L82" i="1"/>
  <c r="M82" i="1"/>
  <c r="H79" i="1"/>
  <c r="I79" i="1"/>
  <c r="J79" i="1"/>
  <c r="K79" i="1"/>
  <c r="G64" i="1"/>
  <c r="G65" i="1"/>
  <c r="G66" i="1"/>
  <c r="G67" i="1"/>
  <c r="G68" i="1"/>
  <c r="G69" i="1"/>
  <c r="G70" i="1"/>
  <c r="G71" i="1"/>
  <c r="G72" i="1"/>
  <c r="G73" i="1"/>
  <c r="G74" i="1"/>
  <c r="G75" i="1"/>
  <c r="G76" i="1"/>
  <c r="G77" i="1"/>
  <c r="G78" i="1"/>
  <c r="G79" i="1"/>
  <c r="G63" i="1"/>
  <c r="E72" i="1"/>
  <c r="E73" i="1"/>
  <c r="E74" i="1"/>
  <c r="E75" i="1"/>
  <c r="E76" i="1"/>
  <c r="E77" i="1"/>
  <c r="E78" i="1"/>
  <c r="E79" i="1"/>
  <c r="E80" i="1"/>
  <c r="E81" i="1"/>
  <c r="E82" i="1"/>
  <c r="D72" i="1"/>
  <c r="D73" i="1"/>
  <c r="D74" i="1"/>
  <c r="D75" i="1"/>
  <c r="D76" i="1"/>
  <c r="D77" i="1"/>
  <c r="D78" i="1"/>
  <c r="D79" i="1"/>
  <c r="D80" i="1"/>
  <c r="D81" i="1"/>
  <c r="D82" i="1"/>
  <c r="G83" i="1"/>
  <c r="G84" i="1"/>
  <c r="G85" i="1"/>
  <c r="G86" i="1"/>
  <c r="G87" i="1"/>
  <c r="G88" i="1"/>
  <c r="G90" i="1"/>
  <c r="G91" i="1"/>
  <c r="G92" i="1"/>
  <c r="G93" i="1"/>
  <c r="G94" i="1"/>
  <c r="H83" i="8" s="1"/>
  <c r="G95" i="1"/>
  <c r="G96" i="1"/>
  <c r="G97" i="1"/>
  <c r="G98" i="1"/>
  <c r="G99" i="1"/>
  <c r="G100" i="1"/>
  <c r="K93" i="1"/>
  <c r="L93" i="1"/>
  <c r="M93" i="1"/>
  <c r="K94" i="1"/>
  <c r="L94" i="1"/>
  <c r="M94" i="1"/>
  <c r="K95" i="1"/>
  <c r="L95" i="1"/>
  <c r="M95" i="1"/>
  <c r="K96" i="1"/>
  <c r="L96" i="1"/>
  <c r="M96" i="1"/>
  <c r="K97" i="1"/>
  <c r="L97" i="1"/>
  <c r="M97" i="1"/>
  <c r="K98" i="1"/>
  <c r="L98" i="1"/>
  <c r="M98" i="1"/>
  <c r="H99" i="1"/>
  <c r="I99" i="1"/>
  <c r="J99" i="1"/>
  <c r="K99" i="1"/>
  <c r="L99" i="1"/>
  <c r="M99" i="1"/>
  <c r="H100" i="1"/>
  <c r="I100" i="1"/>
  <c r="J100" i="1"/>
  <c r="K100" i="1"/>
  <c r="L100" i="1"/>
  <c r="M100" i="1"/>
  <c r="H101" i="1"/>
  <c r="I101" i="1"/>
  <c r="J101" i="1"/>
  <c r="K101" i="1"/>
  <c r="L101" i="1"/>
  <c r="M101" i="1"/>
  <c r="H102" i="1"/>
  <c r="I102" i="1"/>
  <c r="J102" i="1"/>
  <c r="K102" i="1"/>
  <c r="L102" i="1"/>
  <c r="M102" i="1"/>
  <c r="E92" i="1"/>
  <c r="E93" i="1"/>
  <c r="E94" i="1"/>
  <c r="E95" i="1"/>
  <c r="E96" i="1"/>
  <c r="E97" i="1"/>
  <c r="E98" i="1"/>
  <c r="E99" i="1"/>
  <c r="E100" i="1"/>
  <c r="E101" i="1"/>
  <c r="G101" i="1"/>
  <c r="E102" i="1"/>
  <c r="G102" i="1"/>
  <c r="D92" i="1"/>
  <c r="D93" i="1"/>
  <c r="D94" i="1"/>
  <c r="D95" i="1"/>
  <c r="D96" i="1"/>
  <c r="D97" i="1"/>
  <c r="D98" i="1"/>
  <c r="D99" i="1"/>
  <c r="D100" i="1"/>
  <c r="D101" i="1"/>
  <c r="D102" i="1"/>
  <c r="K113" i="1"/>
  <c r="L113" i="1"/>
  <c r="M113" i="1"/>
  <c r="K114" i="1"/>
  <c r="L114" i="1"/>
  <c r="M114" i="1"/>
  <c r="K115" i="1"/>
  <c r="L115" i="1"/>
  <c r="M115" i="1"/>
  <c r="K116" i="1"/>
  <c r="L116" i="1"/>
  <c r="M116" i="1"/>
  <c r="K117" i="1"/>
  <c r="L117" i="1"/>
  <c r="M117" i="1"/>
  <c r="K118" i="1"/>
  <c r="L118" i="1"/>
  <c r="M118" i="1"/>
  <c r="H119" i="1"/>
  <c r="I119" i="1"/>
  <c r="J119" i="1"/>
  <c r="K119" i="1"/>
  <c r="L119" i="1"/>
  <c r="M119" i="1"/>
  <c r="H120" i="1"/>
  <c r="I120" i="1"/>
  <c r="J120" i="1"/>
  <c r="K120" i="1"/>
  <c r="L120" i="1"/>
  <c r="M120" i="1"/>
  <c r="H121" i="1"/>
  <c r="I121" i="1"/>
  <c r="J121" i="1"/>
  <c r="K121" i="1"/>
  <c r="L121" i="1"/>
  <c r="M121" i="1"/>
  <c r="H122" i="1"/>
  <c r="I122" i="1"/>
  <c r="J122" i="1"/>
  <c r="K122" i="1"/>
  <c r="L122" i="1"/>
  <c r="M122" i="1"/>
  <c r="G103" i="1"/>
  <c r="G104" i="1"/>
  <c r="G105" i="1"/>
  <c r="G106" i="1"/>
  <c r="G107" i="1"/>
  <c r="G108" i="1"/>
  <c r="G109" i="1"/>
  <c r="G110" i="1"/>
  <c r="G111" i="1"/>
  <c r="G112" i="1"/>
  <c r="G113" i="1"/>
  <c r="G114" i="1"/>
  <c r="G115" i="1"/>
  <c r="G116" i="1"/>
  <c r="G117" i="1"/>
  <c r="G118" i="1"/>
  <c r="G119" i="1"/>
  <c r="G120" i="1"/>
  <c r="H107" i="8" s="1"/>
  <c r="G121" i="1"/>
  <c r="H108" i="8" s="1"/>
  <c r="G122" i="1"/>
  <c r="D112" i="1"/>
  <c r="D113" i="1"/>
  <c r="D114" i="1"/>
  <c r="D115" i="1"/>
  <c r="D116" i="1"/>
  <c r="E112" i="1"/>
  <c r="E113" i="1"/>
  <c r="E114" i="1"/>
  <c r="E115" i="1"/>
  <c r="E116" i="1"/>
  <c r="E117" i="1"/>
  <c r="E118" i="1"/>
  <c r="E119" i="1"/>
  <c r="E120" i="1"/>
  <c r="E121" i="1"/>
  <c r="E122" i="1"/>
  <c r="D118" i="1"/>
  <c r="D119" i="1"/>
  <c r="D120" i="1"/>
  <c r="D121" i="1"/>
  <c r="D122" i="1"/>
  <c r="K133" i="1"/>
  <c r="L133" i="1"/>
  <c r="M133" i="1"/>
  <c r="K134" i="1"/>
  <c r="L134" i="1"/>
  <c r="M134" i="1"/>
  <c r="K135" i="1"/>
  <c r="L135" i="1"/>
  <c r="M135" i="1"/>
  <c r="K136" i="1"/>
  <c r="L136" i="1"/>
  <c r="M136" i="1"/>
  <c r="K137" i="1"/>
  <c r="L137" i="1"/>
  <c r="M137" i="1"/>
  <c r="K138" i="1"/>
  <c r="L138" i="1"/>
  <c r="M138" i="1"/>
  <c r="H139" i="1"/>
  <c r="I139" i="1"/>
  <c r="J139" i="1"/>
  <c r="K139" i="1"/>
  <c r="L139" i="1"/>
  <c r="M139" i="1"/>
  <c r="H140" i="1"/>
  <c r="I140" i="1"/>
  <c r="J140" i="1"/>
  <c r="K140" i="1"/>
  <c r="L140" i="1"/>
  <c r="M140" i="1"/>
  <c r="H141" i="1"/>
  <c r="I141" i="1"/>
  <c r="J141" i="1"/>
  <c r="K141" i="1"/>
  <c r="L141" i="1"/>
  <c r="M141" i="1"/>
  <c r="H142" i="1"/>
  <c r="I142" i="1"/>
  <c r="J142" i="1"/>
  <c r="K142" i="1"/>
  <c r="L142" i="1"/>
  <c r="M142" i="1"/>
  <c r="G123" i="1"/>
  <c r="G124" i="1"/>
  <c r="G125" i="1"/>
  <c r="G126" i="1"/>
  <c r="G127" i="1"/>
  <c r="G128" i="1"/>
  <c r="G129" i="1"/>
  <c r="G130" i="1"/>
  <c r="G131" i="1"/>
  <c r="G132" i="1"/>
  <c r="G133" i="1"/>
  <c r="G134" i="1"/>
  <c r="G135" i="1"/>
  <c r="G136" i="1"/>
  <c r="G137" i="1"/>
  <c r="G138" i="1"/>
  <c r="G139" i="1"/>
  <c r="G140" i="1"/>
  <c r="G141" i="1"/>
  <c r="G142" i="1"/>
  <c r="D132" i="1"/>
  <c r="E132" i="1"/>
  <c r="D133" i="1"/>
  <c r="E133" i="1"/>
  <c r="D134" i="1"/>
  <c r="E134" i="1"/>
  <c r="D135" i="1"/>
  <c r="E135" i="1"/>
  <c r="D136" i="1"/>
  <c r="E136" i="1"/>
  <c r="D137" i="1"/>
  <c r="E137" i="1"/>
  <c r="D138" i="1"/>
  <c r="E138" i="1"/>
  <c r="D139" i="1"/>
  <c r="E139" i="1"/>
  <c r="D140" i="1"/>
  <c r="E140" i="1"/>
  <c r="D141" i="1"/>
  <c r="E141" i="1"/>
  <c r="E142" i="1"/>
  <c r="D142" i="1"/>
  <c r="K153" i="1"/>
  <c r="L153" i="1"/>
  <c r="M153" i="1"/>
  <c r="K154" i="1"/>
  <c r="L154" i="1"/>
  <c r="M154" i="1"/>
  <c r="K155" i="1"/>
  <c r="L155" i="1"/>
  <c r="M155" i="1"/>
  <c r="K156" i="1"/>
  <c r="L156" i="1"/>
  <c r="M156" i="1"/>
  <c r="K157" i="1"/>
  <c r="L157" i="1"/>
  <c r="M157" i="1"/>
  <c r="K158" i="1"/>
  <c r="L158" i="1"/>
  <c r="M158" i="1"/>
  <c r="H159" i="1"/>
  <c r="I159" i="1"/>
  <c r="J159" i="1"/>
  <c r="K159" i="1"/>
  <c r="L159" i="1"/>
  <c r="M159" i="1"/>
  <c r="H160" i="1"/>
  <c r="I160" i="1"/>
  <c r="J160" i="1"/>
  <c r="K160" i="1"/>
  <c r="L160" i="1"/>
  <c r="M160" i="1"/>
  <c r="H161" i="1"/>
  <c r="I161" i="1"/>
  <c r="J161" i="1"/>
  <c r="K161" i="1"/>
  <c r="L161" i="1"/>
  <c r="M161" i="1"/>
  <c r="H162" i="1"/>
  <c r="I162" i="1"/>
  <c r="J162" i="1"/>
  <c r="K162" i="1"/>
  <c r="L162" i="1"/>
  <c r="M162" i="1"/>
  <c r="G143" i="1"/>
  <c r="G144" i="1"/>
  <c r="G145" i="1"/>
  <c r="G146" i="1"/>
  <c r="G147" i="1"/>
  <c r="G148" i="1"/>
  <c r="G149" i="1"/>
  <c r="G150" i="1"/>
  <c r="G151" i="1"/>
  <c r="G152" i="1"/>
  <c r="G153" i="1"/>
  <c r="G154" i="1"/>
  <c r="G155" i="1"/>
  <c r="G156" i="1"/>
  <c r="G157" i="1"/>
  <c r="G158" i="1"/>
  <c r="G159" i="1"/>
  <c r="G160" i="1"/>
  <c r="G161" i="1"/>
  <c r="G162" i="1"/>
  <c r="D159" i="1"/>
  <c r="D152" i="1"/>
  <c r="D153" i="1"/>
  <c r="D154" i="1"/>
  <c r="D155" i="1"/>
  <c r="D156" i="1"/>
  <c r="E152" i="1"/>
  <c r="E153" i="1"/>
  <c r="E154" i="1"/>
  <c r="E155" i="1"/>
  <c r="E156" i="1"/>
  <c r="E157" i="1"/>
  <c r="E158" i="1"/>
  <c r="E159" i="1"/>
  <c r="E160" i="1"/>
  <c r="E161" i="1"/>
  <c r="E162" i="1"/>
  <c r="D160" i="1"/>
  <c r="D161" i="1"/>
  <c r="D162" i="1"/>
  <c r="K173" i="1"/>
  <c r="L173" i="1"/>
  <c r="M173" i="1"/>
  <c r="K174" i="1"/>
  <c r="L174" i="1"/>
  <c r="M174" i="1"/>
  <c r="K175" i="1"/>
  <c r="L175" i="1"/>
  <c r="M175" i="1"/>
  <c r="K176" i="1"/>
  <c r="L176" i="1"/>
  <c r="M176" i="1"/>
  <c r="K177" i="1"/>
  <c r="L177" i="1"/>
  <c r="M177" i="1"/>
  <c r="K178" i="1"/>
  <c r="L178" i="1"/>
  <c r="M178" i="1"/>
  <c r="K179" i="1"/>
  <c r="L179" i="1"/>
  <c r="M179" i="1"/>
  <c r="K180" i="1"/>
  <c r="L180" i="1"/>
  <c r="M180" i="1"/>
  <c r="K181" i="1"/>
  <c r="L181" i="1"/>
  <c r="M181" i="1"/>
  <c r="K182" i="1"/>
  <c r="L182" i="1"/>
  <c r="M182" i="1"/>
  <c r="H179" i="1"/>
  <c r="I179" i="1"/>
  <c r="J179" i="1"/>
  <c r="H180" i="1"/>
  <c r="I180" i="1"/>
  <c r="J180" i="1"/>
  <c r="H181" i="1"/>
  <c r="I181" i="1"/>
  <c r="J181" i="1"/>
  <c r="H182" i="1"/>
  <c r="I182" i="1"/>
  <c r="J182" i="1"/>
  <c r="G163" i="1"/>
  <c r="G164" i="1"/>
  <c r="G165" i="1"/>
  <c r="G166" i="1"/>
  <c r="G167" i="1"/>
  <c r="G168" i="1"/>
  <c r="G169" i="1"/>
  <c r="G170" i="1"/>
  <c r="G171" i="1"/>
  <c r="G172" i="1"/>
  <c r="G173" i="1"/>
  <c r="G174" i="1"/>
  <c r="G175" i="1"/>
  <c r="G176" i="1"/>
  <c r="G177" i="1"/>
  <c r="G178" i="1"/>
  <c r="G179" i="1"/>
  <c r="G180" i="1"/>
  <c r="H161" i="8" s="1"/>
  <c r="G181" i="1"/>
  <c r="H162" i="8" s="1"/>
  <c r="G182" i="1"/>
  <c r="E172" i="1"/>
  <c r="E173" i="1"/>
  <c r="E174" i="1"/>
  <c r="E175" i="1"/>
  <c r="E176" i="1"/>
  <c r="E177" i="1"/>
  <c r="E178" i="1"/>
  <c r="E179" i="1"/>
  <c r="E180" i="1"/>
  <c r="E181" i="1"/>
  <c r="E182" i="1"/>
  <c r="D172" i="1"/>
  <c r="D173" i="1"/>
  <c r="D174" i="1"/>
  <c r="D175" i="1"/>
  <c r="D176" i="1"/>
  <c r="D177" i="1"/>
  <c r="D178" i="1"/>
  <c r="D179" i="1"/>
  <c r="D180" i="1"/>
  <c r="D181" i="1"/>
  <c r="D182" i="1"/>
  <c r="I171" i="8"/>
  <c r="K193" i="1"/>
  <c r="I172" i="8" s="1"/>
  <c r="L193" i="1"/>
  <c r="M193" i="1"/>
  <c r="K194" i="1"/>
  <c r="L194" i="1"/>
  <c r="M194" i="1"/>
  <c r="K195" i="1"/>
  <c r="L195" i="1"/>
  <c r="M195" i="1"/>
  <c r="K196" i="1"/>
  <c r="L196" i="1"/>
  <c r="M196" i="1"/>
  <c r="K197" i="1"/>
  <c r="L197" i="1"/>
  <c r="M197" i="1"/>
  <c r="K198" i="1"/>
  <c r="L198" i="1"/>
  <c r="M198" i="1"/>
  <c r="H199" i="1"/>
  <c r="I199" i="1"/>
  <c r="J199" i="1"/>
  <c r="K199" i="1"/>
  <c r="L199" i="1"/>
  <c r="M199" i="1"/>
  <c r="H200" i="1"/>
  <c r="I200" i="1"/>
  <c r="J200" i="1"/>
  <c r="K200" i="1"/>
  <c r="L200" i="1"/>
  <c r="M200" i="1"/>
  <c r="H201" i="1"/>
  <c r="I201" i="1"/>
  <c r="J201" i="1"/>
  <c r="K201" i="1"/>
  <c r="L201" i="1"/>
  <c r="M201" i="1"/>
  <c r="H202" i="1"/>
  <c r="I202" i="1"/>
  <c r="J202" i="1"/>
  <c r="K202" i="1"/>
  <c r="L202" i="1"/>
  <c r="M202" i="1"/>
  <c r="G183" i="1"/>
  <c r="G184" i="1"/>
  <c r="G185" i="1"/>
  <c r="G186" i="1"/>
  <c r="G187" i="1"/>
  <c r="G188" i="1"/>
  <c r="G189" i="1"/>
  <c r="G190" i="1"/>
  <c r="G191" i="1"/>
  <c r="G192" i="1"/>
  <c r="G193" i="1"/>
  <c r="G194" i="1"/>
  <c r="G195" i="1"/>
  <c r="G196" i="1"/>
  <c r="G197" i="1"/>
  <c r="G198" i="1"/>
  <c r="G199" i="1"/>
  <c r="G200" i="1"/>
  <c r="G201" i="1"/>
  <c r="G202" i="1"/>
  <c r="D192" i="1"/>
  <c r="E192" i="1"/>
  <c r="D193" i="1"/>
  <c r="E193" i="1"/>
  <c r="D194" i="1"/>
  <c r="E194" i="1"/>
  <c r="D195" i="1"/>
  <c r="E195" i="1"/>
  <c r="D196" i="1"/>
  <c r="E196" i="1"/>
  <c r="D197" i="1"/>
  <c r="E197" i="1"/>
  <c r="D198" i="1"/>
  <c r="E198" i="1"/>
  <c r="D199" i="1"/>
  <c r="E199" i="1"/>
  <c r="D200" i="1"/>
  <c r="E200" i="1"/>
  <c r="D201" i="1"/>
  <c r="E201" i="1"/>
  <c r="E202" i="1"/>
  <c r="D202" i="1"/>
  <c r="L213" i="1"/>
  <c r="M213" i="1"/>
  <c r="L214" i="1"/>
  <c r="M214" i="1"/>
  <c r="L215" i="1"/>
  <c r="M215" i="1"/>
  <c r="L216" i="1"/>
  <c r="M216" i="1"/>
  <c r="L217" i="1"/>
  <c r="M217" i="1"/>
  <c r="L218" i="1"/>
  <c r="M218" i="1"/>
  <c r="L219" i="1"/>
  <c r="M219" i="1"/>
  <c r="K213" i="1"/>
  <c r="K214" i="1"/>
  <c r="K215" i="1"/>
  <c r="K216" i="1"/>
  <c r="K217" i="1"/>
  <c r="K218" i="1"/>
  <c r="I219" i="1"/>
  <c r="J219" i="1"/>
  <c r="K219" i="1"/>
  <c r="I220" i="1"/>
  <c r="J220" i="1"/>
  <c r="K220" i="1"/>
  <c r="L220" i="1"/>
  <c r="M220" i="1"/>
  <c r="I221" i="1"/>
  <c r="J221" i="1"/>
  <c r="K221" i="1"/>
  <c r="L221" i="1"/>
  <c r="M221" i="1"/>
  <c r="I222" i="1"/>
  <c r="J222" i="1"/>
  <c r="K222" i="1"/>
  <c r="L222" i="1"/>
  <c r="M222" i="1"/>
  <c r="H219" i="1"/>
  <c r="H220" i="1"/>
  <c r="H221" i="1"/>
  <c r="G222" i="1"/>
  <c r="H222" i="1"/>
  <c r="G204" i="1"/>
  <c r="G205" i="1"/>
  <c r="G206" i="1"/>
  <c r="G207" i="1"/>
  <c r="G208" i="1"/>
  <c r="G209" i="1"/>
  <c r="G210" i="1"/>
  <c r="G211" i="1"/>
  <c r="G212" i="1"/>
  <c r="G213" i="1"/>
  <c r="G214" i="1"/>
  <c r="G215" i="1"/>
  <c r="G216" i="1"/>
  <c r="G217" i="1"/>
  <c r="G218" i="1"/>
  <c r="G219" i="1"/>
  <c r="G220" i="1"/>
  <c r="G221" i="1"/>
  <c r="H198" i="8" s="1"/>
  <c r="G203" i="1"/>
  <c r="E212" i="1"/>
  <c r="E213" i="1"/>
  <c r="E214" i="1"/>
  <c r="E215" i="1"/>
  <c r="E216" i="1"/>
  <c r="E217" i="1"/>
  <c r="E218" i="1"/>
  <c r="E219" i="1"/>
  <c r="E220" i="1"/>
  <c r="E221" i="1"/>
  <c r="E222" i="1"/>
  <c r="D212" i="1"/>
  <c r="D213" i="1"/>
  <c r="D214" i="1"/>
  <c r="D215" i="1"/>
  <c r="E192" i="8" s="1"/>
  <c r="D216" i="1"/>
  <c r="AC216" i="1" s="1"/>
  <c r="D217" i="1"/>
  <c r="D218" i="1"/>
  <c r="D219" i="1"/>
  <c r="D220" i="1"/>
  <c r="D221" i="1"/>
  <c r="D222" i="1"/>
  <c r="K233" i="1"/>
  <c r="L233" i="1"/>
  <c r="M233" i="1"/>
  <c r="K234" i="1"/>
  <c r="L234" i="1"/>
  <c r="M234" i="1"/>
  <c r="K235" i="1"/>
  <c r="L235" i="1"/>
  <c r="M235" i="1"/>
  <c r="K236" i="1"/>
  <c r="L236" i="1"/>
  <c r="M236" i="1"/>
  <c r="K237" i="1"/>
  <c r="L237" i="1"/>
  <c r="M237" i="1"/>
  <c r="K238" i="1"/>
  <c r="L238" i="1"/>
  <c r="M238" i="1"/>
  <c r="K239" i="1"/>
  <c r="L239" i="1"/>
  <c r="M239" i="1"/>
  <c r="K240" i="1"/>
  <c r="L240" i="1"/>
  <c r="M240" i="1"/>
  <c r="K241" i="1"/>
  <c r="L241" i="1"/>
  <c r="M241" i="1"/>
  <c r="K242" i="1"/>
  <c r="L242" i="1"/>
  <c r="M242" i="1"/>
  <c r="H239" i="1"/>
  <c r="I239" i="1"/>
  <c r="J239" i="1"/>
  <c r="H240" i="1"/>
  <c r="I240" i="1"/>
  <c r="J240" i="1"/>
  <c r="H241" i="1"/>
  <c r="I241" i="1"/>
  <c r="J241" i="1"/>
  <c r="H242" i="1"/>
  <c r="I242" i="1"/>
  <c r="J242" i="1"/>
  <c r="G224" i="1"/>
  <c r="G225" i="1"/>
  <c r="G226" i="1"/>
  <c r="G227" i="1"/>
  <c r="G228" i="1"/>
  <c r="G229" i="1"/>
  <c r="G230" i="1"/>
  <c r="G231" i="1"/>
  <c r="G232" i="1"/>
  <c r="G233" i="1"/>
  <c r="G234" i="1"/>
  <c r="G235" i="1"/>
  <c r="G236" i="1"/>
  <c r="G237" i="1"/>
  <c r="G238" i="1"/>
  <c r="G239" i="1"/>
  <c r="G240" i="1"/>
  <c r="G241" i="1"/>
  <c r="H216" i="8" s="1"/>
  <c r="G242" i="1"/>
  <c r="G223" i="1"/>
  <c r="D232" i="1"/>
  <c r="D233" i="1"/>
  <c r="D234" i="1"/>
  <c r="D235" i="1"/>
  <c r="D236" i="1"/>
  <c r="D237" i="1"/>
  <c r="D238" i="1"/>
  <c r="E232" i="1"/>
  <c r="E233" i="1"/>
  <c r="E234" i="1"/>
  <c r="E235" i="1"/>
  <c r="E236" i="1"/>
  <c r="E237" i="1"/>
  <c r="E238" i="1"/>
  <c r="E239" i="1"/>
  <c r="E240" i="1"/>
  <c r="E241" i="1"/>
  <c r="E242" i="1"/>
  <c r="D241" i="1"/>
  <c r="D242" i="1"/>
  <c r="K253" i="1"/>
  <c r="L253" i="1"/>
  <c r="M253" i="1"/>
  <c r="K254" i="1"/>
  <c r="L254" i="1"/>
  <c r="M254" i="1"/>
  <c r="K255" i="1"/>
  <c r="L255" i="1"/>
  <c r="M255" i="1"/>
  <c r="K256" i="1"/>
  <c r="L256" i="1"/>
  <c r="M256" i="1"/>
  <c r="K257" i="1"/>
  <c r="L257" i="1"/>
  <c r="M257" i="1"/>
  <c r="L258" i="1"/>
  <c r="M258" i="1"/>
  <c r="L259" i="1"/>
  <c r="L260" i="1"/>
  <c r="L261" i="1"/>
  <c r="K258" i="1"/>
  <c r="K259" i="1"/>
  <c r="H260" i="1"/>
  <c r="I260" i="1"/>
  <c r="J260" i="1"/>
  <c r="K260" i="1"/>
  <c r="M260" i="1"/>
  <c r="H261" i="1"/>
  <c r="I261" i="1"/>
  <c r="J261" i="1"/>
  <c r="K261" i="1"/>
  <c r="M261" i="1"/>
  <c r="H262" i="1"/>
  <c r="I262" i="1"/>
  <c r="J262" i="1"/>
  <c r="K262" i="1"/>
  <c r="L262" i="1"/>
  <c r="M262" i="1"/>
  <c r="G257" i="1"/>
  <c r="G244" i="1"/>
  <c r="G245" i="1"/>
  <c r="G246" i="1"/>
  <c r="G247" i="1"/>
  <c r="G248" i="1"/>
  <c r="G249" i="1"/>
  <c r="G250" i="1"/>
  <c r="G251" i="1"/>
  <c r="G252" i="1"/>
  <c r="G253" i="1"/>
  <c r="G254" i="1"/>
  <c r="G255" i="1"/>
  <c r="G256" i="1"/>
  <c r="G258" i="1"/>
  <c r="G259" i="1"/>
  <c r="G260" i="1"/>
  <c r="G261" i="1"/>
  <c r="G262" i="1"/>
  <c r="G243" i="1"/>
  <c r="E252" i="1"/>
  <c r="E253" i="1"/>
  <c r="E254" i="1"/>
  <c r="E255" i="1"/>
  <c r="E256" i="1"/>
  <c r="E257" i="1"/>
  <c r="E258" i="1"/>
  <c r="E259" i="1"/>
  <c r="E260" i="1"/>
  <c r="E261" i="1"/>
  <c r="E262" i="1"/>
  <c r="D252" i="1"/>
  <c r="D253" i="1"/>
  <c r="D254" i="1"/>
  <c r="D255" i="1"/>
  <c r="D256" i="1"/>
  <c r="D257" i="1"/>
  <c r="D258" i="1"/>
  <c r="D259" i="1"/>
  <c r="D260" i="1"/>
  <c r="D261" i="1"/>
  <c r="D262" i="1"/>
  <c r="K273" i="1"/>
  <c r="L273" i="1"/>
  <c r="M273" i="1"/>
  <c r="K274" i="1"/>
  <c r="L274" i="1"/>
  <c r="M274" i="1"/>
  <c r="K275" i="1"/>
  <c r="L275" i="1"/>
  <c r="M275" i="1"/>
  <c r="K276" i="1"/>
  <c r="L276" i="1"/>
  <c r="M276" i="1"/>
  <c r="K277" i="1"/>
  <c r="L277" i="1"/>
  <c r="M277" i="1"/>
  <c r="K278" i="1"/>
  <c r="L278" i="1"/>
  <c r="M278" i="1"/>
  <c r="K279" i="1"/>
  <c r="L279" i="1"/>
  <c r="M279" i="1"/>
  <c r="K280" i="1"/>
  <c r="L280" i="1"/>
  <c r="M280" i="1"/>
  <c r="K281" i="1"/>
  <c r="L281" i="1"/>
  <c r="M281" i="1"/>
  <c r="K282" i="1"/>
  <c r="L282" i="1"/>
  <c r="M282" i="1"/>
  <c r="H279" i="1"/>
  <c r="I279" i="1"/>
  <c r="J279" i="1"/>
  <c r="H280" i="1"/>
  <c r="I280" i="1"/>
  <c r="J280" i="1"/>
  <c r="H281" i="1"/>
  <c r="I281" i="1"/>
  <c r="J281" i="1"/>
  <c r="H282" i="1"/>
  <c r="I282" i="1"/>
  <c r="J282" i="1"/>
  <c r="G263" i="1"/>
  <c r="G264" i="1"/>
  <c r="G265" i="1"/>
  <c r="G266" i="1"/>
  <c r="G267" i="1"/>
  <c r="G268" i="1"/>
  <c r="G269" i="1"/>
  <c r="G270" i="1"/>
  <c r="G271" i="1"/>
  <c r="G272" i="1"/>
  <c r="G273" i="1"/>
  <c r="G274" i="1"/>
  <c r="G275" i="1"/>
  <c r="G276" i="1"/>
  <c r="G277" i="1"/>
  <c r="G278" i="1"/>
  <c r="G279" i="1"/>
  <c r="G280" i="1"/>
  <c r="G281" i="1"/>
  <c r="G282" i="1"/>
  <c r="E272" i="1"/>
  <c r="E273" i="1"/>
  <c r="E274" i="1"/>
  <c r="E275" i="1"/>
  <c r="E276" i="1"/>
  <c r="E277" i="1"/>
  <c r="E278" i="1"/>
  <c r="E279" i="1"/>
  <c r="E280" i="1"/>
  <c r="E281" i="1"/>
  <c r="E282" i="1"/>
  <c r="D272" i="1"/>
  <c r="D273" i="1"/>
  <c r="D274" i="1"/>
  <c r="D275" i="1"/>
  <c r="D276" i="1"/>
  <c r="D277" i="1"/>
  <c r="D278" i="1"/>
  <c r="D279" i="1"/>
  <c r="D280" i="1"/>
  <c r="D281" i="1"/>
  <c r="D282" i="1"/>
  <c r="K293" i="1"/>
  <c r="L293" i="1"/>
  <c r="M293" i="1"/>
  <c r="K294" i="1"/>
  <c r="L294" i="1"/>
  <c r="M294" i="1"/>
  <c r="K295" i="1"/>
  <c r="L295" i="1"/>
  <c r="M295" i="1"/>
  <c r="K296" i="1"/>
  <c r="L296" i="1"/>
  <c r="M296" i="1"/>
  <c r="K297" i="1"/>
  <c r="L297" i="1"/>
  <c r="M297" i="1"/>
  <c r="K298" i="1"/>
  <c r="L298" i="1"/>
  <c r="M298" i="1"/>
  <c r="H299" i="1"/>
  <c r="I299" i="1"/>
  <c r="J299" i="1"/>
  <c r="K299" i="1"/>
  <c r="L299" i="1"/>
  <c r="M299" i="1"/>
  <c r="H300" i="1"/>
  <c r="I300" i="1"/>
  <c r="J300" i="1"/>
  <c r="K300" i="1"/>
  <c r="L300" i="1"/>
  <c r="M300" i="1"/>
  <c r="H301" i="1"/>
  <c r="I301" i="1"/>
  <c r="J301" i="1"/>
  <c r="K301" i="1"/>
  <c r="L301" i="1"/>
  <c r="M301" i="1"/>
  <c r="H302" i="1"/>
  <c r="I302" i="1"/>
  <c r="J302" i="1"/>
  <c r="K302" i="1"/>
  <c r="L302" i="1"/>
  <c r="M302" i="1"/>
  <c r="G283" i="1"/>
  <c r="G284" i="1"/>
  <c r="G285" i="1"/>
  <c r="G286" i="1"/>
  <c r="G287" i="1"/>
  <c r="G288" i="1"/>
  <c r="AF288" i="1" s="1"/>
  <c r="G290" i="1"/>
  <c r="G291" i="1"/>
  <c r="G292" i="1"/>
  <c r="G293" i="1"/>
  <c r="AF293" i="1" s="1"/>
  <c r="G294" i="1"/>
  <c r="G295" i="1"/>
  <c r="G296" i="1"/>
  <c r="G297" i="1"/>
  <c r="G298" i="1"/>
  <c r="G299" i="1"/>
  <c r="G300" i="1"/>
  <c r="G301" i="1"/>
  <c r="G302" i="1"/>
  <c r="E293" i="1"/>
  <c r="E294" i="1"/>
  <c r="E295" i="1"/>
  <c r="E296" i="1"/>
  <c r="E297" i="1"/>
  <c r="E298" i="1"/>
  <c r="E299" i="1"/>
  <c r="E300" i="1"/>
  <c r="E301" i="1"/>
  <c r="E302" i="1"/>
  <c r="D293" i="1"/>
  <c r="D294" i="1"/>
  <c r="D295" i="1"/>
  <c r="D296" i="1"/>
  <c r="D297" i="1"/>
  <c r="AC297" i="1" s="1"/>
  <c r="D298" i="1"/>
  <c r="D299" i="1"/>
  <c r="D300" i="1"/>
  <c r="D301" i="1"/>
  <c r="D302" i="1"/>
  <c r="K313" i="1"/>
  <c r="L313" i="1"/>
  <c r="M313" i="1"/>
  <c r="K314" i="1"/>
  <c r="L314" i="1"/>
  <c r="M314" i="1"/>
  <c r="K315" i="1"/>
  <c r="L315" i="1"/>
  <c r="M315" i="1"/>
  <c r="K316" i="1"/>
  <c r="L316" i="1"/>
  <c r="M316" i="1"/>
  <c r="K317" i="1"/>
  <c r="L317" i="1"/>
  <c r="M317" i="1"/>
  <c r="K318" i="1"/>
  <c r="L318" i="1"/>
  <c r="M318" i="1"/>
  <c r="K319" i="1"/>
  <c r="L319" i="1"/>
  <c r="M319" i="1"/>
  <c r="K320" i="1"/>
  <c r="L320" i="1"/>
  <c r="M320" i="1"/>
  <c r="K321" i="1"/>
  <c r="L321" i="1"/>
  <c r="M321" i="1"/>
  <c r="K322" i="1"/>
  <c r="L322" i="1"/>
  <c r="M322" i="1"/>
  <c r="H319" i="1"/>
  <c r="I319" i="1"/>
  <c r="J319" i="1"/>
  <c r="H320" i="1"/>
  <c r="AG320" i="1" s="1"/>
  <c r="I320" i="1"/>
  <c r="J320" i="1"/>
  <c r="H321" i="1"/>
  <c r="I321" i="1"/>
  <c r="J321" i="1"/>
  <c r="H322" i="1"/>
  <c r="I322" i="1"/>
  <c r="J322" i="1"/>
  <c r="G303" i="1"/>
  <c r="G304" i="1"/>
  <c r="G305" i="1"/>
  <c r="G306" i="1"/>
  <c r="G307" i="1"/>
  <c r="G308" i="1"/>
  <c r="G309" i="1"/>
  <c r="G310" i="1"/>
  <c r="G311" i="1"/>
  <c r="G312" i="1"/>
  <c r="G313" i="1"/>
  <c r="G314" i="1"/>
  <c r="G315" i="1"/>
  <c r="G316" i="1"/>
  <c r="G317" i="1"/>
  <c r="G318" i="1"/>
  <c r="G319" i="1"/>
  <c r="G320" i="1"/>
  <c r="G321" i="1"/>
  <c r="G322" i="1"/>
  <c r="E312" i="1"/>
  <c r="E313" i="1"/>
  <c r="E314" i="1"/>
  <c r="E315" i="1"/>
  <c r="E316" i="1"/>
  <c r="E317" i="1"/>
  <c r="E318" i="1"/>
  <c r="E319" i="1"/>
  <c r="E320" i="1"/>
  <c r="E321" i="1"/>
  <c r="E322" i="1"/>
  <c r="D312" i="1"/>
  <c r="D313" i="1"/>
  <c r="D314" i="1"/>
  <c r="D315" i="1"/>
  <c r="D316" i="1"/>
  <c r="D317" i="1"/>
  <c r="D318" i="1"/>
  <c r="D319" i="1"/>
  <c r="D320" i="1"/>
  <c r="D321" i="1"/>
  <c r="D322" i="1"/>
  <c r="K333" i="1"/>
  <c r="L333" i="1"/>
  <c r="M333" i="1"/>
  <c r="K334" i="1"/>
  <c r="L334" i="1"/>
  <c r="M334" i="1"/>
  <c r="K335" i="1"/>
  <c r="L335" i="1"/>
  <c r="M335" i="1"/>
  <c r="K336" i="1"/>
  <c r="L336" i="1"/>
  <c r="M336" i="1"/>
  <c r="K337" i="1"/>
  <c r="L337" i="1"/>
  <c r="M337" i="1"/>
  <c r="K338" i="1"/>
  <c r="L338" i="1"/>
  <c r="M338" i="1"/>
  <c r="K339" i="1"/>
  <c r="L339" i="1"/>
  <c r="M339" i="1"/>
  <c r="K340" i="1"/>
  <c r="L340" i="1"/>
  <c r="M340" i="1"/>
  <c r="K341" i="1"/>
  <c r="L341" i="1"/>
  <c r="M341" i="1"/>
  <c r="K342" i="1"/>
  <c r="L342" i="1"/>
  <c r="M342" i="1"/>
  <c r="H339" i="1"/>
  <c r="I339" i="1"/>
  <c r="J339" i="1"/>
  <c r="H340" i="1"/>
  <c r="I340" i="1"/>
  <c r="J340" i="1"/>
  <c r="H341" i="1"/>
  <c r="I341" i="1"/>
  <c r="J341" i="1"/>
  <c r="H342" i="1"/>
  <c r="I342" i="1"/>
  <c r="J342" i="1"/>
  <c r="G324" i="1"/>
  <c r="G325" i="1"/>
  <c r="G326" i="1"/>
  <c r="G327" i="1"/>
  <c r="G328" i="1"/>
  <c r="G329" i="1"/>
  <c r="G330" i="1"/>
  <c r="G331" i="1"/>
  <c r="G332" i="1"/>
  <c r="G333" i="1"/>
  <c r="G334" i="1"/>
  <c r="G335" i="1"/>
  <c r="G336" i="1"/>
  <c r="G337" i="1"/>
  <c r="G338" i="1"/>
  <c r="G339" i="1"/>
  <c r="G340" i="1"/>
  <c r="G341" i="1"/>
  <c r="G342" i="1"/>
  <c r="G323" i="1"/>
  <c r="E332" i="1"/>
  <c r="E333" i="1"/>
  <c r="E334" i="1"/>
  <c r="E335" i="1"/>
  <c r="E336" i="1"/>
  <c r="E337" i="1"/>
  <c r="E338" i="1"/>
  <c r="E339" i="1"/>
  <c r="E340" i="1"/>
  <c r="E341" i="1"/>
  <c r="E342" i="1"/>
  <c r="D332" i="1"/>
  <c r="D333" i="1"/>
  <c r="D334" i="1"/>
  <c r="D335" i="1"/>
  <c r="D336" i="1"/>
  <c r="AC337" i="1"/>
  <c r="D338" i="1"/>
  <c r="D339" i="1"/>
  <c r="D340" i="1"/>
  <c r="D341" i="1"/>
  <c r="D342" i="1"/>
  <c r="I359" i="1"/>
  <c r="J359" i="1"/>
  <c r="H359" i="1"/>
  <c r="M353" i="1"/>
  <c r="M354" i="1"/>
  <c r="M355" i="1"/>
  <c r="M356" i="1"/>
  <c r="M357" i="1"/>
  <c r="M358" i="1"/>
  <c r="M359" i="1"/>
  <c r="M361" i="1"/>
  <c r="L353" i="1"/>
  <c r="L354" i="1"/>
  <c r="L355" i="1"/>
  <c r="L356" i="1"/>
  <c r="L357" i="1"/>
  <c r="L358" i="1"/>
  <c r="L359" i="1"/>
  <c r="K353" i="1"/>
  <c r="K354" i="1"/>
  <c r="K355" i="1"/>
  <c r="K356" i="1"/>
  <c r="K357" i="1"/>
  <c r="K358" i="1"/>
  <c r="K359" i="1"/>
  <c r="K360" i="1"/>
  <c r="I361" i="1"/>
  <c r="J361" i="1"/>
  <c r="K361" i="1"/>
  <c r="L361" i="1"/>
  <c r="I362" i="1"/>
  <c r="J362" i="1"/>
  <c r="K362" i="1"/>
  <c r="L362" i="1"/>
  <c r="M362" i="1"/>
  <c r="H361" i="1"/>
  <c r="H362" i="1"/>
  <c r="G344" i="1"/>
  <c r="G345" i="1"/>
  <c r="G346" i="1"/>
  <c r="G347" i="1"/>
  <c r="G348" i="1"/>
  <c r="G349" i="1"/>
  <c r="G350" i="1"/>
  <c r="G351" i="1"/>
  <c r="G352" i="1"/>
  <c r="G353" i="1"/>
  <c r="G354" i="1"/>
  <c r="G355" i="1"/>
  <c r="G356" i="1"/>
  <c r="G357" i="1"/>
  <c r="G358" i="1"/>
  <c r="G359" i="1"/>
  <c r="G360" i="1"/>
  <c r="G361" i="1"/>
  <c r="G362" i="1"/>
  <c r="G343" i="1"/>
  <c r="E352" i="1"/>
  <c r="E353" i="1"/>
  <c r="E354" i="1"/>
  <c r="E355" i="1"/>
  <c r="E356" i="1"/>
  <c r="E357" i="1"/>
  <c r="E358" i="1"/>
  <c r="E359" i="1"/>
  <c r="E360" i="1"/>
  <c r="E361" i="1"/>
  <c r="E362" i="1"/>
  <c r="D352" i="1"/>
  <c r="D353" i="1"/>
  <c r="D354" i="1"/>
  <c r="D355" i="1"/>
  <c r="D356" i="1"/>
  <c r="D357" i="1"/>
  <c r="D358" i="1"/>
  <c r="D359" i="1"/>
  <c r="D360" i="1"/>
  <c r="D361" i="1"/>
  <c r="D362" i="1"/>
  <c r="K373" i="1"/>
  <c r="L373" i="1"/>
  <c r="M373" i="1"/>
  <c r="K374" i="1"/>
  <c r="L374" i="1"/>
  <c r="M374" i="1"/>
  <c r="K375" i="1"/>
  <c r="L375" i="1"/>
  <c r="M375" i="1"/>
  <c r="K376" i="1"/>
  <c r="L376" i="1"/>
  <c r="M376" i="1"/>
  <c r="K377" i="1"/>
  <c r="L377" i="1"/>
  <c r="M377" i="1"/>
  <c r="K378" i="1"/>
  <c r="L378" i="1"/>
  <c r="M378" i="1"/>
  <c r="H379" i="1"/>
  <c r="AG379" i="1" s="1"/>
  <c r="I379" i="1"/>
  <c r="J379" i="1"/>
  <c r="K379" i="1"/>
  <c r="L379" i="1"/>
  <c r="M379" i="1"/>
  <c r="H380" i="1"/>
  <c r="I380" i="1"/>
  <c r="J380" i="1"/>
  <c r="K380" i="1"/>
  <c r="L380" i="1"/>
  <c r="M380" i="1"/>
  <c r="H381" i="1"/>
  <c r="I381" i="1"/>
  <c r="J381" i="1"/>
  <c r="K381" i="1"/>
  <c r="L381" i="1"/>
  <c r="M381" i="1"/>
  <c r="H382" i="1"/>
  <c r="I382" i="1"/>
  <c r="J382" i="1"/>
  <c r="K382" i="1"/>
  <c r="L382" i="1"/>
  <c r="M382" i="1"/>
  <c r="G364" i="1"/>
  <c r="G365" i="1"/>
  <c r="G366" i="1"/>
  <c r="G367" i="1"/>
  <c r="G368" i="1"/>
  <c r="G369" i="1"/>
  <c r="G370" i="1"/>
  <c r="G371" i="1"/>
  <c r="G372" i="1"/>
  <c r="G373" i="1"/>
  <c r="G374" i="1"/>
  <c r="G375" i="1"/>
  <c r="G376" i="1"/>
  <c r="G377" i="1"/>
  <c r="G378" i="1"/>
  <c r="G379" i="1"/>
  <c r="G380" i="1"/>
  <c r="G381" i="1"/>
  <c r="G382" i="1"/>
  <c r="G363" i="1"/>
  <c r="E379" i="1"/>
  <c r="E380" i="1"/>
  <c r="E381" i="1"/>
  <c r="E382" i="1"/>
  <c r="E372" i="1"/>
  <c r="E373" i="1"/>
  <c r="E374" i="1"/>
  <c r="E375" i="1"/>
  <c r="E376" i="1"/>
  <c r="E377" i="1"/>
  <c r="E378" i="1"/>
  <c r="D372" i="1"/>
  <c r="D373" i="1"/>
  <c r="D374" i="1"/>
  <c r="D375" i="1"/>
  <c r="D376" i="1"/>
  <c r="D377" i="1"/>
  <c r="D378" i="1"/>
  <c r="D381" i="1"/>
  <c r="D382" i="1"/>
  <c r="M393" i="1"/>
  <c r="M394" i="1"/>
  <c r="M395" i="1"/>
  <c r="M396" i="1"/>
  <c r="M397" i="1"/>
  <c r="M398" i="1"/>
  <c r="L393" i="1"/>
  <c r="L394" i="1"/>
  <c r="L395" i="1"/>
  <c r="L396" i="1"/>
  <c r="L397" i="1"/>
  <c r="L398" i="1"/>
  <c r="K393" i="1"/>
  <c r="K394" i="1"/>
  <c r="K395" i="1"/>
  <c r="K396" i="1"/>
  <c r="K397" i="1"/>
  <c r="K398" i="1"/>
  <c r="H399" i="1"/>
  <c r="I399" i="1"/>
  <c r="J399" i="1"/>
  <c r="K399" i="1"/>
  <c r="L399" i="1"/>
  <c r="M399" i="1"/>
  <c r="H400" i="1"/>
  <c r="I400" i="1"/>
  <c r="J400" i="1"/>
  <c r="K400" i="1"/>
  <c r="L400" i="1"/>
  <c r="M400" i="1"/>
  <c r="H401" i="1"/>
  <c r="I401" i="1"/>
  <c r="J401" i="1"/>
  <c r="K401" i="1"/>
  <c r="L401" i="1"/>
  <c r="M401" i="1"/>
  <c r="H402" i="1"/>
  <c r="I402" i="1"/>
  <c r="J402" i="1"/>
  <c r="K402" i="1"/>
  <c r="L402" i="1"/>
  <c r="M402" i="1"/>
  <c r="G384" i="1"/>
  <c r="G385" i="1"/>
  <c r="G386" i="1"/>
  <c r="G387" i="1"/>
  <c r="G388" i="1"/>
  <c r="G389" i="1"/>
  <c r="G390" i="1"/>
  <c r="G391" i="1"/>
  <c r="G392" i="1"/>
  <c r="G393" i="1"/>
  <c r="G394" i="1"/>
  <c r="G395" i="1"/>
  <c r="G396" i="1"/>
  <c r="G397" i="1"/>
  <c r="G398" i="1"/>
  <c r="G399" i="1"/>
  <c r="G400" i="1"/>
  <c r="H359" i="8" s="1"/>
  <c r="G401" i="1"/>
  <c r="H360" i="8" s="1"/>
  <c r="G402" i="1"/>
  <c r="G383" i="1"/>
  <c r="E392" i="1"/>
  <c r="E393" i="1"/>
  <c r="E394" i="1"/>
  <c r="E395" i="1"/>
  <c r="E396" i="1"/>
  <c r="E397" i="1"/>
  <c r="E398" i="1"/>
  <c r="E399" i="1"/>
  <c r="E400" i="1"/>
  <c r="E401" i="1"/>
  <c r="E402" i="1"/>
  <c r="D392" i="1"/>
  <c r="D393" i="1"/>
  <c r="D394" i="1"/>
  <c r="D395" i="1"/>
  <c r="D396" i="1"/>
  <c r="D397" i="1"/>
  <c r="D398" i="1"/>
  <c r="D399" i="1"/>
  <c r="D400" i="1"/>
  <c r="D401" i="1"/>
  <c r="D402" i="1"/>
  <c r="K413" i="1"/>
  <c r="L413" i="1"/>
  <c r="M413" i="1"/>
  <c r="K414" i="1"/>
  <c r="L414" i="1"/>
  <c r="M414" i="1"/>
  <c r="K415" i="1"/>
  <c r="L415" i="1"/>
  <c r="M415" i="1"/>
  <c r="K416" i="1"/>
  <c r="L416" i="1"/>
  <c r="M416" i="1"/>
  <c r="K417" i="1"/>
  <c r="L417" i="1"/>
  <c r="M417" i="1"/>
  <c r="K418" i="1"/>
  <c r="L418" i="1"/>
  <c r="M418" i="1"/>
  <c r="K419" i="1"/>
  <c r="L419" i="1"/>
  <c r="M419" i="1"/>
  <c r="K420" i="1"/>
  <c r="L420" i="1"/>
  <c r="M420" i="1"/>
  <c r="K421" i="1"/>
  <c r="L421" i="1"/>
  <c r="M421" i="1"/>
  <c r="K422" i="1"/>
  <c r="L422" i="1"/>
  <c r="M422" i="1"/>
  <c r="H419" i="1"/>
  <c r="I419" i="1"/>
  <c r="J419" i="1"/>
  <c r="H420" i="1"/>
  <c r="I420" i="1"/>
  <c r="J420" i="1"/>
  <c r="H421" i="1"/>
  <c r="I421" i="1"/>
  <c r="J421" i="1"/>
  <c r="H422" i="1"/>
  <c r="I422" i="1"/>
  <c r="J422" i="1"/>
  <c r="G404" i="1"/>
  <c r="G405" i="1"/>
  <c r="G406" i="1"/>
  <c r="G407" i="1"/>
  <c r="G408" i="1"/>
  <c r="G409" i="1"/>
  <c r="G410" i="1"/>
  <c r="G411" i="1"/>
  <c r="G412" i="1"/>
  <c r="G413" i="1"/>
  <c r="G414" i="1"/>
  <c r="G415" i="1"/>
  <c r="G416" i="1"/>
  <c r="G417" i="1"/>
  <c r="G418" i="1"/>
  <c r="G419" i="1"/>
  <c r="G420" i="1"/>
  <c r="G421" i="1"/>
  <c r="H378" i="8" s="1"/>
  <c r="G422" i="1"/>
  <c r="G403" i="1"/>
  <c r="E412" i="1"/>
  <c r="E413" i="1"/>
  <c r="E414" i="1"/>
  <c r="E415" i="1"/>
  <c r="E416" i="1"/>
  <c r="E417" i="1"/>
  <c r="E418" i="1"/>
  <c r="E419" i="1"/>
  <c r="E420" i="1"/>
  <c r="E421" i="1"/>
  <c r="E422" i="1"/>
  <c r="D412" i="1"/>
  <c r="D413" i="1"/>
  <c r="D414" i="1"/>
  <c r="D415" i="1"/>
  <c r="D416" i="1"/>
  <c r="D417" i="1"/>
  <c r="D418" i="1"/>
  <c r="D419" i="1"/>
  <c r="D420" i="1"/>
  <c r="D421" i="1"/>
  <c r="D422" i="1"/>
  <c r="L434" i="1"/>
  <c r="M434" i="1"/>
  <c r="L435" i="1"/>
  <c r="M435" i="1"/>
  <c r="L436" i="1"/>
  <c r="M436" i="1"/>
  <c r="L437" i="1"/>
  <c r="M437" i="1"/>
  <c r="L438" i="1"/>
  <c r="M438" i="1"/>
  <c r="M433" i="1"/>
  <c r="L433" i="1"/>
  <c r="K433" i="1"/>
  <c r="K434" i="1"/>
  <c r="K435" i="1"/>
  <c r="K436" i="1"/>
  <c r="K437" i="1"/>
  <c r="K438" i="1"/>
  <c r="K442" i="1"/>
  <c r="L442" i="1"/>
  <c r="M442" i="1"/>
  <c r="H440" i="1"/>
  <c r="I440" i="1"/>
  <c r="J440" i="1"/>
  <c r="H441" i="1"/>
  <c r="I441" i="1"/>
  <c r="J441" i="1"/>
  <c r="H442" i="1"/>
  <c r="I442" i="1"/>
  <c r="J442" i="1"/>
  <c r="G424" i="1"/>
  <c r="G425" i="1"/>
  <c r="G426" i="1"/>
  <c r="G427" i="1"/>
  <c r="G428" i="1"/>
  <c r="G429" i="1"/>
  <c r="G430" i="1"/>
  <c r="G431" i="1"/>
  <c r="G432" i="1"/>
  <c r="G433" i="1"/>
  <c r="G434" i="1"/>
  <c r="G435" i="1"/>
  <c r="G436" i="1"/>
  <c r="G437" i="1"/>
  <c r="G438" i="1"/>
  <c r="G439" i="1"/>
  <c r="G440" i="1"/>
  <c r="G441" i="1"/>
  <c r="G442" i="1"/>
  <c r="G423" i="1"/>
  <c r="E432" i="1"/>
  <c r="E433" i="1"/>
  <c r="E434" i="1"/>
  <c r="E435" i="1"/>
  <c r="E436" i="1"/>
  <c r="E437" i="1"/>
  <c r="E438" i="1"/>
  <c r="E439" i="1"/>
  <c r="E440" i="1"/>
  <c r="E441" i="1"/>
  <c r="E442" i="1"/>
  <c r="D432" i="1"/>
  <c r="D433" i="1"/>
  <c r="D434" i="1"/>
  <c r="D435" i="1"/>
  <c r="D436" i="1"/>
  <c r="D437" i="1"/>
  <c r="D438" i="1"/>
  <c r="D439" i="1"/>
  <c r="D440" i="1"/>
  <c r="D441" i="1"/>
  <c r="D442" i="1"/>
  <c r="L453" i="1"/>
  <c r="M453" i="1"/>
  <c r="L454" i="1"/>
  <c r="M454" i="1"/>
  <c r="L455" i="1"/>
  <c r="M455" i="1"/>
  <c r="L456" i="1"/>
  <c r="M456" i="1"/>
  <c r="L457" i="1"/>
  <c r="M457" i="1"/>
  <c r="M458" i="1"/>
  <c r="M460" i="1"/>
  <c r="M461" i="1"/>
  <c r="L459" i="1"/>
  <c r="L458" i="1"/>
  <c r="L460" i="1"/>
  <c r="L461" i="1"/>
  <c r="L462" i="1"/>
  <c r="M462" i="1"/>
  <c r="K459" i="1"/>
  <c r="K453" i="1"/>
  <c r="K454" i="1"/>
  <c r="K455" i="1"/>
  <c r="K456" i="1"/>
  <c r="K457" i="1"/>
  <c r="K458" i="1"/>
  <c r="I459" i="1"/>
  <c r="AH459" i="1" s="1"/>
  <c r="H459" i="1"/>
  <c r="H460" i="1"/>
  <c r="I460" i="1"/>
  <c r="J460" i="1"/>
  <c r="K460" i="1"/>
  <c r="H461" i="1"/>
  <c r="I461" i="1"/>
  <c r="J461" i="1"/>
  <c r="K461" i="1"/>
  <c r="H462" i="1"/>
  <c r="I462" i="1"/>
  <c r="J462" i="1"/>
  <c r="K462" i="1"/>
  <c r="G462" i="1"/>
  <c r="G461" i="1"/>
  <c r="AF461" i="1" s="1"/>
  <c r="G452" i="1"/>
  <c r="AF452" i="1" s="1"/>
  <c r="G453" i="1"/>
  <c r="G454" i="1"/>
  <c r="G455" i="1"/>
  <c r="G456" i="1"/>
  <c r="G457" i="1"/>
  <c r="G458" i="1"/>
  <c r="G444" i="1"/>
  <c r="G445" i="1"/>
  <c r="G446" i="1"/>
  <c r="G447" i="1"/>
  <c r="G448" i="1"/>
  <c r="G449" i="1"/>
  <c r="G450" i="1"/>
  <c r="G451" i="1"/>
  <c r="G443" i="1"/>
  <c r="E452" i="1"/>
  <c r="E453" i="1"/>
  <c r="E454" i="1"/>
  <c r="E455" i="1"/>
  <c r="E456" i="1"/>
  <c r="E457" i="1"/>
  <c r="E458" i="1"/>
  <c r="E459" i="1"/>
  <c r="E460" i="1"/>
  <c r="E461" i="1"/>
  <c r="AD461" i="1" s="1"/>
  <c r="E462" i="1"/>
  <c r="D452" i="1"/>
  <c r="D453" i="1"/>
  <c r="D454" i="1"/>
  <c r="D455" i="1"/>
  <c r="D456" i="1"/>
  <c r="D457" i="1"/>
  <c r="D458" i="1"/>
  <c r="D459" i="1"/>
  <c r="D460" i="1"/>
  <c r="D461" i="1"/>
  <c r="D462" i="1"/>
  <c r="M473" i="1"/>
  <c r="M474" i="1"/>
  <c r="M475" i="1"/>
  <c r="M476" i="1"/>
  <c r="M477" i="1"/>
  <c r="M478" i="1"/>
  <c r="L473" i="1"/>
  <c r="L474" i="1"/>
  <c r="L475" i="1"/>
  <c r="L476" i="1"/>
  <c r="L477" i="1"/>
  <c r="L478" i="1"/>
  <c r="K473" i="1"/>
  <c r="K474" i="1"/>
  <c r="K475" i="1"/>
  <c r="K476" i="1"/>
  <c r="K477" i="1"/>
  <c r="K478" i="1"/>
  <c r="H479" i="1"/>
  <c r="I479" i="1"/>
  <c r="J479" i="1"/>
  <c r="K479" i="1"/>
  <c r="L479" i="1"/>
  <c r="M479" i="1"/>
  <c r="H480" i="1"/>
  <c r="I480" i="1"/>
  <c r="J480" i="1"/>
  <c r="K480" i="1"/>
  <c r="L480" i="1"/>
  <c r="M480" i="1"/>
  <c r="H481" i="1"/>
  <c r="I481" i="1"/>
  <c r="J481" i="1"/>
  <c r="K481" i="1"/>
  <c r="L481" i="1"/>
  <c r="M481" i="1"/>
  <c r="H482" i="1"/>
  <c r="I482" i="1"/>
  <c r="J482" i="1"/>
  <c r="K482" i="1"/>
  <c r="L482" i="1"/>
  <c r="M482" i="1"/>
  <c r="G463" i="1"/>
  <c r="G464" i="1"/>
  <c r="G465" i="1"/>
  <c r="G466" i="1"/>
  <c r="G467" i="1"/>
  <c r="G468" i="1"/>
  <c r="G469" i="1"/>
  <c r="G470" i="1"/>
  <c r="G471" i="1"/>
  <c r="G472" i="1"/>
  <c r="G473" i="1"/>
  <c r="G474" i="1"/>
  <c r="G475" i="1"/>
  <c r="G476" i="1"/>
  <c r="G477" i="1"/>
  <c r="G478" i="1"/>
  <c r="G479" i="1"/>
  <c r="G480" i="1"/>
  <c r="G481" i="1"/>
  <c r="G482" i="1"/>
  <c r="E472" i="1"/>
  <c r="E473" i="1"/>
  <c r="E474" i="1"/>
  <c r="E475" i="1"/>
  <c r="E476" i="1"/>
  <c r="E477" i="1"/>
  <c r="E478" i="1"/>
  <c r="E479" i="1"/>
  <c r="E480" i="1"/>
  <c r="E481" i="1"/>
  <c r="E482" i="1"/>
  <c r="D472" i="1"/>
  <c r="D473" i="1"/>
  <c r="D474" i="1"/>
  <c r="D475" i="1"/>
  <c r="D476" i="1"/>
  <c r="D477" i="1"/>
  <c r="D478" i="1"/>
  <c r="D479" i="1"/>
  <c r="D480" i="1"/>
  <c r="D481" i="1"/>
  <c r="D482" i="1"/>
  <c r="K493" i="1"/>
  <c r="L493" i="1"/>
  <c r="M493" i="1"/>
  <c r="K494" i="1"/>
  <c r="L494" i="1"/>
  <c r="M494" i="1"/>
  <c r="K495" i="1"/>
  <c r="L495" i="1"/>
  <c r="M495" i="1"/>
  <c r="K496" i="1"/>
  <c r="L496" i="1"/>
  <c r="M496" i="1"/>
  <c r="K497" i="1"/>
  <c r="L497" i="1"/>
  <c r="M497" i="1"/>
  <c r="K498" i="1"/>
  <c r="L498" i="1"/>
  <c r="M498" i="1"/>
  <c r="K499" i="1"/>
  <c r="L499" i="1"/>
  <c r="M499" i="1"/>
  <c r="K500" i="1"/>
  <c r="L500" i="1"/>
  <c r="M500" i="1"/>
  <c r="K501" i="1"/>
  <c r="L501" i="1"/>
  <c r="M501" i="1"/>
  <c r="K502" i="1"/>
  <c r="L502" i="1"/>
  <c r="M502" i="1"/>
  <c r="H499" i="1"/>
  <c r="I499" i="1"/>
  <c r="J499" i="1"/>
  <c r="H500" i="1"/>
  <c r="I500" i="1"/>
  <c r="J500" i="1"/>
  <c r="H501" i="1"/>
  <c r="I501" i="1"/>
  <c r="J501" i="1"/>
  <c r="H502" i="1"/>
  <c r="I502" i="1"/>
  <c r="J502" i="1"/>
  <c r="G483" i="1"/>
  <c r="G484" i="1"/>
  <c r="G485" i="1"/>
  <c r="G486" i="1"/>
  <c r="G487" i="1"/>
  <c r="G488" i="1"/>
  <c r="G489" i="1"/>
  <c r="G490" i="1"/>
  <c r="G491" i="1"/>
  <c r="G492" i="1"/>
  <c r="G493" i="1"/>
  <c r="G494" i="1"/>
  <c r="G495" i="1"/>
  <c r="G496" i="1"/>
  <c r="G497" i="1"/>
  <c r="G498" i="1"/>
  <c r="G499" i="1"/>
  <c r="G500" i="1"/>
  <c r="G501" i="1"/>
  <c r="G502" i="1"/>
  <c r="D493" i="1"/>
  <c r="E493" i="1"/>
  <c r="D494" i="1"/>
  <c r="E494" i="1"/>
  <c r="D495" i="1"/>
  <c r="E495" i="1"/>
  <c r="D496" i="1"/>
  <c r="E496" i="1"/>
  <c r="D497" i="1"/>
  <c r="E497" i="1"/>
  <c r="D498" i="1"/>
  <c r="E498" i="1"/>
  <c r="D499" i="1"/>
  <c r="E499" i="1"/>
  <c r="D500" i="1"/>
  <c r="E500" i="1"/>
  <c r="E501" i="1"/>
  <c r="E502" i="1"/>
  <c r="D501" i="1"/>
  <c r="D502" i="1"/>
  <c r="L513" i="1"/>
  <c r="L514" i="1"/>
  <c r="L516" i="1"/>
  <c r="L517" i="1"/>
  <c r="L518" i="1"/>
  <c r="L519" i="1"/>
  <c r="L520" i="1"/>
  <c r="M513" i="1"/>
  <c r="M514" i="1"/>
  <c r="M516" i="1"/>
  <c r="M517" i="1"/>
  <c r="M518" i="1"/>
  <c r="K513" i="1"/>
  <c r="K514" i="1"/>
  <c r="K516" i="1"/>
  <c r="K517" i="1"/>
  <c r="K518" i="1"/>
  <c r="G519" i="1"/>
  <c r="H519" i="1"/>
  <c r="N519" i="1" s="1"/>
  <c r="I519" i="1"/>
  <c r="J519" i="1"/>
  <c r="K519" i="1"/>
  <c r="M519" i="1"/>
  <c r="G520" i="1"/>
  <c r="H520" i="1"/>
  <c r="I520" i="1"/>
  <c r="J520" i="1"/>
  <c r="K520" i="1"/>
  <c r="M520" i="1"/>
  <c r="G521" i="1"/>
  <c r="H521" i="1"/>
  <c r="I521" i="1"/>
  <c r="J521" i="1"/>
  <c r="K521" i="1"/>
  <c r="L521" i="1"/>
  <c r="M521" i="1"/>
  <c r="H522" i="1"/>
  <c r="I522" i="1"/>
  <c r="J522" i="1"/>
  <c r="K522" i="1"/>
  <c r="L522" i="1"/>
  <c r="M522" i="1"/>
  <c r="G503" i="1"/>
  <c r="G504" i="1"/>
  <c r="G505" i="1"/>
  <c r="G506" i="1"/>
  <c r="G507" i="1"/>
  <c r="G508" i="1"/>
  <c r="G509" i="1"/>
  <c r="G510" i="1"/>
  <c r="G511" i="1"/>
  <c r="G512" i="1"/>
  <c r="G513" i="1"/>
  <c r="G514" i="1"/>
  <c r="G515" i="1"/>
  <c r="G516" i="1"/>
  <c r="G517" i="1"/>
  <c r="G518" i="1"/>
  <c r="G522" i="1"/>
  <c r="E512" i="1"/>
  <c r="E513" i="1"/>
  <c r="E514" i="1"/>
  <c r="E515" i="1"/>
  <c r="E516" i="1"/>
  <c r="E517" i="1"/>
  <c r="E518" i="1"/>
  <c r="E519" i="1"/>
  <c r="E520" i="1"/>
  <c r="E521" i="1"/>
  <c r="E522" i="1"/>
  <c r="D512" i="1"/>
  <c r="D513" i="1"/>
  <c r="D514" i="1"/>
  <c r="D515" i="1"/>
  <c r="D516" i="1"/>
  <c r="D517" i="1"/>
  <c r="D518" i="1"/>
  <c r="D519" i="1"/>
  <c r="D520" i="1"/>
  <c r="D521" i="1"/>
  <c r="D522" i="1"/>
  <c r="M533" i="1"/>
  <c r="M534" i="1"/>
  <c r="M535" i="1"/>
  <c r="M536" i="1"/>
  <c r="M537" i="1"/>
  <c r="M538" i="1"/>
  <c r="M539" i="1"/>
  <c r="L533" i="1"/>
  <c r="L534" i="1"/>
  <c r="L535" i="1"/>
  <c r="L536" i="1"/>
  <c r="L537" i="1"/>
  <c r="L538" i="1"/>
  <c r="L539" i="1"/>
  <c r="K533" i="1"/>
  <c r="K534" i="1"/>
  <c r="K535" i="1"/>
  <c r="K536" i="1"/>
  <c r="K537" i="1"/>
  <c r="K538" i="1"/>
  <c r="G539" i="1"/>
  <c r="H539" i="1"/>
  <c r="I539" i="1"/>
  <c r="J539" i="1"/>
  <c r="K539" i="1"/>
  <c r="G540" i="1"/>
  <c r="H540" i="1"/>
  <c r="I540" i="1"/>
  <c r="J540" i="1"/>
  <c r="K540" i="1"/>
  <c r="L540" i="1"/>
  <c r="M540" i="1"/>
  <c r="G541" i="1"/>
  <c r="H541" i="1"/>
  <c r="I541" i="1"/>
  <c r="J541" i="1"/>
  <c r="K541" i="1"/>
  <c r="L541" i="1"/>
  <c r="M541" i="1"/>
  <c r="H542" i="1"/>
  <c r="I542" i="1"/>
  <c r="J542" i="1"/>
  <c r="K542" i="1"/>
  <c r="L542" i="1"/>
  <c r="M542" i="1"/>
  <c r="G523" i="1"/>
  <c r="G524" i="1"/>
  <c r="G525" i="1"/>
  <c r="G526" i="1"/>
  <c r="G527" i="1"/>
  <c r="G528" i="1"/>
  <c r="G529" i="1"/>
  <c r="G530" i="1"/>
  <c r="G531" i="1"/>
  <c r="G532" i="1"/>
  <c r="G533" i="1"/>
  <c r="G534" i="1"/>
  <c r="G535" i="1"/>
  <c r="G536" i="1"/>
  <c r="G537" i="1"/>
  <c r="G538" i="1"/>
  <c r="G542" i="1"/>
  <c r="E532" i="1"/>
  <c r="E533" i="1"/>
  <c r="E534" i="1"/>
  <c r="E535" i="1"/>
  <c r="E536" i="1"/>
  <c r="E537" i="1"/>
  <c r="E538" i="1"/>
  <c r="E539" i="1"/>
  <c r="E540" i="1"/>
  <c r="E541" i="1"/>
  <c r="E542" i="1"/>
  <c r="D532" i="1"/>
  <c r="D533" i="1"/>
  <c r="D534" i="1"/>
  <c r="D535" i="1"/>
  <c r="D536" i="1"/>
  <c r="D537" i="1"/>
  <c r="D538" i="1"/>
  <c r="D539" i="1"/>
  <c r="D540" i="1"/>
  <c r="D541" i="1"/>
  <c r="D542" i="1"/>
  <c r="L553" i="1"/>
  <c r="M553" i="1"/>
  <c r="L554" i="1"/>
  <c r="M554" i="1"/>
  <c r="L555" i="1"/>
  <c r="M555" i="1"/>
  <c r="L556" i="1"/>
  <c r="M556" i="1"/>
  <c r="L557" i="1"/>
  <c r="M557" i="1"/>
  <c r="L558" i="1"/>
  <c r="M558" i="1"/>
  <c r="L559" i="1"/>
  <c r="M559" i="1"/>
  <c r="L560" i="1"/>
  <c r="M560" i="1"/>
  <c r="L561" i="1"/>
  <c r="M561" i="1"/>
  <c r="M562" i="1"/>
  <c r="L562" i="1"/>
  <c r="K562" i="1"/>
  <c r="K553" i="1"/>
  <c r="K554" i="1"/>
  <c r="K555" i="1"/>
  <c r="K556" i="1"/>
  <c r="K557" i="1"/>
  <c r="K558" i="1"/>
  <c r="K559" i="1"/>
  <c r="K560" i="1"/>
  <c r="K561" i="1"/>
  <c r="J559" i="1"/>
  <c r="J560" i="1"/>
  <c r="J561" i="1"/>
  <c r="J562" i="1"/>
  <c r="I559" i="1"/>
  <c r="I560" i="1"/>
  <c r="I561" i="1"/>
  <c r="I562" i="1"/>
  <c r="H559" i="1"/>
  <c r="H560" i="1"/>
  <c r="H561" i="1"/>
  <c r="H562" i="1"/>
  <c r="G544" i="1"/>
  <c r="G545" i="1"/>
  <c r="H488" i="8" s="1"/>
  <c r="G546" i="1"/>
  <c r="H489" i="8" s="1"/>
  <c r="G547" i="1"/>
  <c r="G548" i="1"/>
  <c r="G549" i="1"/>
  <c r="G550" i="1"/>
  <c r="G551" i="1"/>
  <c r="G552" i="1"/>
  <c r="G553" i="1"/>
  <c r="G554" i="1"/>
  <c r="G555" i="1"/>
  <c r="G556" i="1"/>
  <c r="G557" i="1"/>
  <c r="AF557" i="1" s="1"/>
  <c r="G558" i="1"/>
  <c r="G559" i="1"/>
  <c r="G560" i="1"/>
  <c r="G561" i="1"/>
  <c r="G562" i="1"/>
  <c r="G543" i="1"/>
  <c r="E552" i="1"/>
  <c r="E553" i="1"/>
  <c r="E554" i="1"/>
  <c r="E555" i="1"/>
  <c r="AD555" i="1" s="1"/>
  <c r="E556" i="1"/>
  <c r="E557" i="1"/>
  <c r="E558" i="1"/>
  <c r="E559" i="1"/>
  <c r="E560" i="1"/>
  <c r="E561" i="1"/>
  <c r="E562" i="1"/>
  <c r="D552" i="1"/>
  <c r="D553" i="1"/>
  <c r="D554" i="1"/>
  <c r="D555" i="1"/>
  <c r="D556" i="1"/>
  <c r="AC556" i="1" s="1"/>
  <c r="D557" i="1"/>
  <c r="D558" i="1"/>
  <c r="AC558" i="1" s="1"/>
  <c r="D559" i="1"/>
  <c r="D560" i="1"/>
  <c r="D561" i="1"/>
  <c r="D562" i="1"/>
  <c r="AF332" i="1"/>
  <c r="K441" i="1"/>
  <c r="AF552" i="1"/>
  <c r="L573" i="1"/>
  <c r="M573" i="1"/>
  <c r="L574" i="1"/>
  <c r="M574" i="1"/>
  <c r="L575" i="1"/>
  <c r="M575" i="1"/>
  <c r="L576" i="1"/>
  <c r="M576" i="1"/>
  <c r="L577" i="1"/>
  <c r="M577" i="1"/>
  <c r="L578" i="1"/>
  <c r="M578" i="1"/>
  <c r="L579" i="1"/>
  <c r="M579" i="1"/>
  <c r="L580" i="1"/>
  <c r="M580" i="1"/>
  <c r="L581" i="1"/>
  <c r="M581" i="1"/>
  <c r="L582" i="1"/>
  <c r="M582" i="1"/>
  <c r="K573" i="1"/>
  <c r="K574" i="1"/>
  <c r="K575" i="1"/>
  <c r="K576" i="1"/>
  <c r="K577" i="1"/>
  <c r="K578" i="1"/>
  <c r="K579" i="1"/>
  <c r="K580" i="1"/>
  <c r="K581" i="1"/>
  <c r="K582" i="1"/>
  <c r="I579" i="1"/>
  <c r="J579" i="1"/>
  <c r="I580" i="1"/>
  <c r="J580" i="1"/>
  <c r="I581" i="1"/>
  <c r="J581" i="1"/>
  <c r="I582" i="1"/>
  <c r="J582" i="1"/>
  <c r="H580" i="1"/>
  <c r="H581" i="1"/>
  <c r="H582" i="1"/>
  <c r="H579" i="1"/>
  <c r="G564" i="1"/>
  <c r="G565" i="1"/>
  <c r="G566" i="1"/>
  <c r="G567" i="1"/>
  <c r="G568" i="1"/>
  <c r="G569" i="1"/>
  <c r="G570" i="1"/>
  <c r="G571" i="1"/>
  <c r="BB571" i="1" s="1"/>
  <c r="G572" i="1"/>
  <c r="G573" i="1"/>
  <c r="G574" i="1"/>
  <c r="G575" i="1"/>
  <c r="G576" i="1"/>
  <c r="G577" i="1"/>
  <c r="G578" i="1"/>
  <c r="G579" i="1"/>
  <c r="G580" i="1"/>
  <c r="AF580" i="1" s="1"/>
  <c r="G581" i="1"/>
  <c r="H522" i="8" s="1"/>
  <c r="G582" i="1"/>
  <c r="G563" i="1"/>
  <c r="D573" i="1"/>
  <c r="E573" i="1"/>
  <c r="D574" i="1"/>
  <c r="E574" i="1"/>
  <c r="D575" i="1"/>
  <c r="E575" i="1"/>
  <c r="D576" i="1"/>
  <c r="E576" i="1"/>
  <c r="D577" i="1"/>
  <c r="E577" i="1"/>
  <c r="D578" i="1"/>
  <c r="AC578" i="1" s="1"/>
  <c r="E578" i="1"/>
  <c r="D579" i="1"/>
  <c r="E579" i="1"/>
  <c r="D580" i="1"/>
  <c r="E580" i="1"/>
  <c r="D581" i="1"/>
  <c r="E581" i="1"/>
  <c r="D582" i="1"/>
  <c r="E582" i="1"/>
  <c r="E572" i="1"/>
  <c r="D572" i="1"/>
  <c r="N520" i="1" l="1"/>
  <c r="H518" i="1"/>
  <c r="I465" i="8" s="1"/>
  <c r="H517" i="1"/>
  <c r="I464" i="8" s="1"/>
  <c r="H513" i="1"/>
  <c r="I460" i="8" s="1"/>
  <c r="H514" i="1"/>
  <c r="I461" i="8" s="1"/>
  <c r="H516" i="1"/>
  <c r="I463" i="8" s="1"/>
  <c r="H512" i="1"/>
  <c r="I459" i="8" s="1"/>
  <c r="H515" i="1"/>
  <c r="I462" i="8" s="1"/>
  <c r="AF420" i="1"/>
  <c r="H377" i="8"/>
  <c r="AD253" i="1"/>
  <c r="F226" i="8"/>
  <c r="AC277" i="1"/>
  <c r="E248" i="8"/>
  <c r="AC276" i="1"/>
  <c r="E247" i="8"/>
  <c r="AF581" i="1"/>
  <c r="H197" i="8"/>
  <c r="AF220" i="1"/>
  <c r="AC215" i="1"/>
  <c r="AZ12" i="1"/>
  <c r="F9" i="8"/>
  <c r="J459" i="1"/>
  <c r="AF21" i="1"/>
  <c r="H18" i="8"/>
  <c r="BB21" i="1"/>
  <c r="AD20" i="1"/>
  <c r="AZ20" i="1"/>
  <c r="AC15" i="1"/>
  <c r="E12" i="8"/>
  <c r="BB20" i="1"/>
  <c r="AF20" i="1"/>
  <c r="M459" i="1"/>
  <c r="AF6" i="1"/>
  <c r="H521" i="8"/>
  <c r="AG39" i="1"/>
  <c r="BD12" i="1"/>
  <c r="BE12" i="1"/>
  <c r="BD5" i="1"/>
  <c r="BE5" i="1"/>
  <c r="BD6" i="1"/>
  <c r="BE6" i="1"/>
  <c r="BD7" i="1"/>
  <c r="BE7" i="1"/>
  <c r="BD8" i="1"/>
  <c r="BE8" i="1"/>
  <c r="BD9" i="1"/>
  <c r="BE9" i="1"/>
  <c r="BD10" i="1"/>
  <c r="BE10" i="1"/>
  <c r="BD11" i="1"/>
  <c r="BE11" i="1"/>
  <c r="BC5" i="1"/>
  <c r="BC6" i="1"/>
  <c r="BC7" i="1"/>
  <c r="BC8" i="1"/>
  <c r="BC9" i="1"/>
  <c r="BC11" i="1"/>
  <c r="AF566" i="1"/>
  <c r="AF567" i="1"/>
  <c r="AF568" i="1"/>
  <c r="AF569" i="1"/>
  <c r="AF570" i="1"/>
  <c r="AF571" i="1"/>
  <c r="AB572" i="1"/>
  <c r="AC572" i="1"/>
  <c r="AD572" i="1"/>
  <c r="AF572" i="1"/>
  <c r="AB573" i="1"/>
  <c r="AC573" i="1"/>
  <c r="AD573" i="1"/>
  <c r="AF573" i="1"/>
  <c r="AB574" i="1"/>
  <c r="AC574" i="1"/>
  <c r="AD574" i="1"/>
  <c r="AF574" i="1"/>
  <c r="AB575" i="1"/>
  <c r="AC575" i="1"/>
  <c r="AD575" i="1"/>
  <c r="AF575" i="1"/>
  <c r="AF565" i="1"/>
  <c r="AF546" i="1"/>
  <c r="AF547" i="1"/>
  <c r="AF548" i="1"/>
  <c r="AF549" i="1"/>
  <c r="AF550" i="1"/>
  <c r="AF551" i="1"/>
  <c r="AB552" i="1"/>
  <c r="AC552" i="1"/>
  <c r="AD552" i="1"/>
  <c r="AB553" i="1"/>
  <c r="AC553" i="1"/>
  <c r="AD553" i="1"/>
  <c r="AF553" i="1"/>
  <c r="AB554" i="1"/>
  <c r="AC554" i="1"/>
  <c r="AD554" i="1"/>
  <c r="AF554" i="1"/>
  <c r="AB555" i="1"/>
  <c r="AC555" i="1"/>
  <c r="AF555" i="1"/>
  <c r="AF526" i="1"/>
  <c r="AF527" i="1"/>
  <c r="AF528" i="1"/>
  <c r="AF529" i="1"/>
  <c r="AF530" i="1"/>
  <c r="AF531" i="1"/>
  <c r="AF532" i="1"/>
  <c r="AB533" i="1"/>
  <c r="AC533" i="1"/>
  <c r="AD533" i="1"/>
  <c r="AF533" i="1"/>
  <c r="AF525" i="1"/>
  <c r="AB512" i="1"/>
  <c r="AC512" i="1"/>
  <c r="AD512" i="1"/>
  <c r="AB513" i="1"/>
  <c r="AC513" i="1"/>
  <c r="AD513" i="1"/>
  <c r="AF486" i="1"/>
  <c r="AF487" i="1"/>
  <c r="AF488" i="1"/>
  <c r="AF489" i="1"/>
  <c r="AF490" i="1"/>
  <c r="AF491" i="1"/>
  <c r="AF492" i="1"/>
  <c r="AB493" i="1"/>
  <c r="AC493" i="1"/>
  <c r="AD493" i="1"/>
  <c r="AF493" i="1"/>
  <c r="AB494" i="1"/>
  <c r="AC494" i="1"/>
  <c r="AD494" i="1"/>
  <c r="AF494" i="1"/>
  <c r="AB495" i="1"/>
  <c r="AC495" i="1"/>
  <c r="AD495" i="1"/>
  <c r="AF495" i="1"/>
  <c r="AB496" i="1"/>
  <c r="AC496" i="1"/>
  <c r="AD496" i="1"/>
  <c r="AF496" i="1"/>
  <c r="AB497" i="1"/>
  <c r="AC497" i="1"/>
  <c r="AD497" i="1"/>
  <c r="AF497" i="1"/>
  <c r="AF485" i="1"/>
  <c r="AF466" i="1"/>
  <c r="AF467" i="1"/>
  <c r="AF468" i="1"/>
  <c r="AF469" i="1"/>
  <c r="AF470" i="1"/>
  <c r="AF471" i="1"/>
  <c r="AB472" i="1"/>
  <c r="AC472" i="1"/>
  <c r="AD472" i="1"/>
  <c r="AF472" i="1"/>
  <c r="AB473" i="1"/>
  <c r="AC473" i="1"/>
  <c r="AD473" i="1"/>
  <c r="AF473" i="1"/>
  <c r="AF465" i="1"/>
  <c r="AF446" i="1"/>
  <c r="AF447" i="1"/>
  <c r="AF448" i="1"/>
  <c r="AF449" i="1"/>
  <c r="AF450" i="1"/>
  <c r="AF451" i="1"/>
  <c r="AB452" i="1"/>
  <c r="AC452" i="1"/>
  <c r="AD452" i="1"/>
  <c r="AB453" i="1"/>
  <c r="AC453" i="1"/>
  <c r="AD453" i="1"/>
  <c r="AF453" i="1"/>
  <c r="AB454" i="1"/>
  <c r="AC454" i="1"/>
  <c r="AD454" i="1"/>
  <c r="AF454" i="1"/>
  <c r="AB455" i="1"/>
  <c r="AC455" i="1"/>
  <c r="AD455" i="1"/>
  <c r="AF455" i="1"/>
  <c r="AB456" i="1"/>
  <c r="AC456" i="1"/>
  <c r="AD456" i="1"/>
  <c r="AF456" i="1"/>
  <c r="AB457" i="1"/>
  <c r="AC457" i="1"/>
  <c r="AD457" i="1"/>
  <c r="AF457" i="1"/>
  <c r="AB458" i="1"/>
  <c r="AC458" i="1"/>
  <c r="AD458" i="1"/>
  <c r="AF458" i="1"/>
  <c r="AF445" i="1"/>
  <c r="AF426" i="1"/>
  <c r="AF427" i="1"/>
  <c r="AF428" i="1"/>
  <c r="AF429" i="1"/>
  <c r="AF430" i="1"/>
  <c r="AF431" i="1"/>
  <c r="AB432" i="1"/>
  <c r="AC432" i="1"/>
  <c r="AD432" i="1"/>
  <c r="AF432" i="1"/>
  <c r="AB433" i="1"/>
  <c r="AC433" i="1"/>
  <c r="AD433" i="1"/>
  <c r="AF433" i="1"/>
  <c r="AB434" i="1"/>
  <c r="AC434" i="1"/>
  <c r="AD434" i="1"/>
  <c r="AF434" i="1"/>
  <c r="AB435" i="1"/>
  <c r="AC435" i="1"/>
  <c r="AD435" i="1"/>
  <c r="AF435" i="1"/>
  <c r="AB436" i="1"/>
  <c r="AC436" i="1"/>
  <c r="AD436" i="1"/>
  <c r="AF436" i="1"/>
  <c r="AB437" i="1"/>
  <c r="AC437" i="1"/>
  <c r="AD437" i="1"/>
  <c r="AF437" i="1"/>
  <c r="AF425" i="1"/>
  <c r="AF406" i="1"/>
  <c r="AF407" i="1"/>
  <c r="AF408" i="1"/>
  <c r="AF409" i="1"/>
  <c r="AF410" i="1"/>
  <c r="AF411" i="1"/>
  <c r="AB412" i="1"/>
  <c r="AC412" i="1"/>
  <c r="AD412" i="1"/>
  <c r="AF412" i="1"/>
  <c r="AB413" i="1"/>
  <c r="AC413" i="1"/>
  <c r="AD413" i="1"/>
  <c r="AF413" i="1"/>
  <c r="AB414" i="1"/>
  <c r="AC414" i="1"/>
  <c r="AD414" i="1"/>
  <c r="AF414" i="1"/>
  <c r="AB415" i="1"/>
  <c r="AC415" i="1"/>
  <c r="AD415" i="1"/>
  <c r="AF415" i="1"/>
  <c r="AB416" i="1"/>
  <c r="AC416" i="1"/>
  <c r="AD416" i="1"/>
  <c r="AF416" i="1"/>
  <c r="AB417" i="1"/>
  <c r="AC417" i="1"/>
  <c r="AD417" i="1"/>
  <c r="AF417" i="1"/>
  <c r="AB418" i="1"/>
  <c r="AC418" i="1"/>
  <c r="AD418" i="1"/>
  <c r="AF418" i="1"/>
  <c r="AB419" i="1"/>
  <c r="AC419" i="1"/>
  <c r="AD419" i="1"/>
  <c r="AF419" i="1"/>
  <c r="AG419" i="1"/>
  <c r="AH419" i="1"/>
  <c r="AI419" i="1"/>
  <c r="AF405" i="1"/>
  <c r="AF386" i="1"/>
  <c r="AF387" i="1"/>
  <c r="AF388" i="1"/>
  <c r="AF389" i="1"/>
  <c r="AF390" i="1"/>
  <c r="AF391" i="1"/>
  <c r="AB392" i="1"/>
  <c r="AC392" i="1"/>
  <c r="AD392" i="1"/>
  <c r="AF392" i="1"/>
  <c r="AB393" i="1"/>
  <c r="AC393" i="1"/>
  <c r="AD393" i="1"/>
  <c r="AF393" i="1"/>
  <c r="AB394" i="1"/>
  <c r="AC394" i="1"/>
  <c r="AD394" i="1"/>
  <c r="AF394" i="1"/>
  <c r="AB395" i="1"/>
  <c r="AC395" i="1"/>
  <c r="AD395" i="1"/>
  <c r="AF395" i="1"/>
  <c r="AB396" i="1"/>
  <c r="AC396" i="1"/>
  <c r="AD396" i="1"/>
  <c r="AF396" i="1"/>
  <c r="AB397" i="1"/>
  <c r="AC397" i="1"/>
  <c r="AD397" i="1"/>
  <c r="AF397" i="1"/>
  <c r="AB398" i="1"/>
  <c r="AC398" i="1"/>
  <c r="AD398" i="1"/>
  <c r="AF398" i="1"/>
  <c r="AF385" i="1"/>
  <c r="AF366" i="1"/>
  <c r="AF367" i="1"/>
  <c r="AF368" i="1"/>
  <c r="AF369" i="1"/>
  <c r="AF370" i="1"/>
  <c r="AF371" i="1"/>
  <c r="AB372" i="1"/>
  <c r="AC372" i="1"/>
  <c r="AD372" i="1"/>
  <c r="AF372" i="1"/>
  <c r="AB373" i="1"/>
  <c r="AC373" i="1"/>
  <c r="AD373" i="1"/>
  <c r="AF373" i="1"/>
  <c r="AB374" i="1"/>
  <c r="AC374" i="1"/>
  <c r="AD374" i="1"/>
  <c r="AF374" i="1"/>
  <c r="AB375" i="1"/>
  <c r="AC375" i="1"/>
  <c r="AD375" i="1"/>
  <c r="AF375" i="1"/>
  <c r="AB376" i="1"/>
  <c r="AC376" i="1"/>
  <c r="AD376" i="1"/>
  <c r="AF376" i="1"/>
  <c r="AB377" i="1"/>
  <c r="AC377" i="1"/>
  <c r="AD377" i="1"/>
  <c r="AF377" i="1"/>
  <c r="AB378" i="1"/>
  <c r="AC378" i="1"/>
  <c r="AD378" i="1"/>
  <c r="AF378" i="1"/>
  <c r="AF365" i="1"/>
  <c r="AF346" i="1"/>
  <c r="AF347" i="1"/>
  <c r="AF348" i="1"/>
  <c r="AF349" i="1"/>
  <c r="AF350" i="1"/>
  <c r="AF351" i="1"/>
  <c r="AB352" i="1"/>
  <c r="AC352" i="1"/>
  <c r="AD352" i="1"/>
  <c r="AF352" i="1"/>
  <c r="AB353" i="1"/>
  <c r="AC353" i="1"/>
  <c r="AD353" i="1"/>
  <c r="AF353" i="1"/>
  <c r="AB354" i="1"/>
  <c r="AC354" i="1"/>
  <c r="AD354" i="1"/>
  <c r="AF354" i="1"/>
  <c r="AF345" i="1"/>
  <c r="AF326" i="1"/>
  <c r="AF327" i="1"/>
  <c r="AF328" i="1"/>
  <c r="AF329" i="1"/>
  <c r="AF330" i="1"/>
  <c r="AF331" i="1"/>
  <c r="AF325" i="1"/>
  <c r="AF285" i="1"/>
  <c r="AF286" i="1"/>
  <c r="AF287" i="1"/>
  <c r="AF290" i="1"/>
  <c r="AF291" i="1"/>
  <c r="AF292" i="1"/>
  <c r="AF265" i="1"/>
  <c r="AF266" i="1"/>
  <c r="AF267" i="1"/>
  <c r="AF268" i="1"/>
  <c r="AF269" i="1"/>
  <c r="AF270" i="1"/>
  <c r="AF271" i="1"/>
  <c r="AF245" i="1"/>
  <c r="AF246" i="1"/>
  <c r="AF247" i="1"/>
  <c r="AF248" i="1"/>
  <c r="AF249" i="1"/>
  <c r="AF250" i="1"/>
  <c r="AF251" i="1"/>
  <c r="AF225" i="1"/>
  <c r="AF226" i="1"/>
  <c r="AF227" i="1"/>
  <c r="AF228" i="1"/>
  <c r="AF229" i="1"/>
  <c r="AF230" i="1"/>
  <c r="AF231" i="1"/>
  <c r="AC232" i="1"/>
  <c r="AD232" i="1"/>
  <c r="AF232" i="1"/>
  <c r="AC233" i="1"/>
  <c r="AD233" i="1"/>
  <c r="AF233" i="1"/>
  <c r="AF205" i="1"/>
  <c r="AF206" i="1"/>
  <c r="AF207" i="1"/>
  <c r="AF208" i="1"/>
  <c r="AF209" i="1"/>
  <c r="AF210" i="1"/>
  <c r="AF211" i="1"/>
  <c r="AC212" i="1"/>
  <c r="AD212" i="1"/>
  <c r="AF212" i="1"/>
  <c r="AC213" i="1"/>
  <c r="AD213" i="1"/>
  <c r="AF213" i="1"/>
  <c r="AF185" i="1"/>
  <c r="AF186" i="1"/>
  <c r="AF187" i="1"/>
  <c r="AF188" i="1"/>
  <c r="AF189" i="1"/>
  <c r="AF190" i="1"/>
  <c r="AF191" i="1"/>
  <c r="AF165" i="1"/>
  <c r="AF166" i="1"/>
  <c r="AF167" i="1"/>
  <c r="AF168" i="1"/>
  <c r="AF169" i="1"/>
  <c r="AF170" i="1"/>
  <c r="AF171" i="1"/>
  <c r="AC172" i="1"/>
  <c r="AD172" i="1"/>
  <c r="AF172" i="1"/>
  <c r="AF145" i="1"/>
  <c r="AF146" i="1"/>
  <c r="AF147" i="1"/>
  <c r="AF148" i="1"/>
  <c r="AF149" i="1"/>
  <c r="AF150" i="1"/>
  <c r="AF151" i="1"/>
  <c r="AC152" i="1"/>
  <c r="AD152" i="1"/>
  <c r="AF152" i="1"/>
  <c r="AF125" i="1"/>
  <c r="AF126" i="1"/>
  <c r="AF127" i="1"/>
  <c r="AF128" i="1"/>
  <c r="AF129" i="1"/>
  <c r="AF130" i="1"/>
  <c r="AF131" i="1"/>
  <c r="AC132" i="1"/>
  <c r="AD132" i="1"/>
  <c r="AF132" i="1"/>
  <c r="AC133" i="1"/>
  <c r="AD133" i="1"/>
  <c r="AF133" i="1"/>
  <c r="AC134" i="1"/>
  <c r="AD134" i="1"/>
  <c r="AF134" i="1"/>
  <c r="AC135" i="1"/>
  <c r="AD135" i="1"/>
  <c r="AF135" i="1"/>
  <c r="AC136" i="1"/>
  <c r="AD136" i="1"/>
  <c r="AF136" i="1"/>
  <c r="AC137" i="1"/>
  <c r="AD137" i="1"/>
  <c r="AF137" i="1"/>
  <c r="AC138" i="1"/>
  <c r="AD138" i="1"/>
  <c r="AF138" i="1"/>
  <c r="AF105" i="1"/>
  <c r="AF106" i="1"/>
  <c r="AF107" i="1"/>
  <c r="AF108" i="1"/>
  <c r="AF109" i="1"/>
  <c r="AF110" i="1"/>
  <c r="AF111" i="1"/>
  <c r="AC112" i="1"/>
  <c r="AD112" i="1"/>
  <c r="AF112" i="1"/>
  <c r="AF85" i="1"/>
  <c r="AF86" i="1"/>
  <c r="AF87" i="1"/>
  <c r="AF88" i="1"/>
  <c r="AF89" i="1"/>
  <c r="AF90" i="1"/>
  <c r="AF91" i="1"/>
  <c r="AC92" i="1"/>
  <c r="AD92" i="1"/>
  <c r="AF92" i="1"/>
  <c r="AF65" i="1"/>
  <c r="AF66" i="1"/>
  <c r="AF67" i="1"/>
  <c r="AF68" i="1"/>
  <c r="AF69" i="1"/>
  <c r="AF70" i="1"/>
  <c r="AF71" i="1"/>
  <c r="AC72" i="1"/>
  <c r="AD72" i="1"/>
  <c r="AF72" i="1"/>
  <c r="AF45" i="1"/>
  <c r="AF46" i="1"/>
  <c r="AF47" i="1"/>
  <c r="AF48" i="1"/>
  <c r="AF49" i="1"/>
  <c r="AF50" i="1"/>
  <c r="AF51" i="1"/>
  <c r="AC52" i="1"/>
  <c r="AD52" i="1"/>
  <c r="AF52" i="1"/>
  <c r="AF26" i="1"/>
  <c r="AF27" i="1"/>
  <c r="AF28" i="1"/>
  <c r="AF29" i="1"/>
  <c r="AF30" i="1"/>
  <c r="AF31" i="1"/>
  <c r="AF32" i="1"/>
  <c r="AF33" i="1"/>
  <c r="AF34" i="1"/>
  <c r="AF35" i="1"/>
  <c r="AF36" i="1"/>
  <c r="AF37" i="1"/>
  <c r="AF38" i="1"/>
  <c r="AF39" i="1"/>
  <c r="AH39" i="1"/>
  <c r="AI39" i="1"/>
  <c r="AC33" i="1"/>
  <c r="AC34" i="1"/>
  <c r="AC35" i="1"/>
  <c r="AC36" i="1"/>
  <c r="AF7" i="1"/>
  <c r="AF8" i="1"/>
  <c r="AF9" i="1"/>
  <c r="AF10" i="1"/>
  <c r="AF11" i="1"/>
  <c r="AF12" i="1"/>
  <c r="AF5" i="1"/>
  <c r="H505" i="1"/>
  <c r="I452" i="8" s="1"/>
  <c r="H506" i="1"/>
  <c r="I453" i="8" s="1"/>
  <c r="H507" i="1"/>
  <c r="I454" i="8" s="1"/>
  <c r="H508" i="1"/>
  <c r="I455" i="8" s="1"/>
  <c r="H509" i="1"/>
  <c r="I456" i="8" s="1"/>
  <c r="H510" i="1"/>
  <c r="I457" i="8" s="1"/>
  <c r="H511" i="1"/>
  <c r="I458" i="8" s="1"/>
  <c r="AG440" i="1"/>
  <c r="I394" i="8"/>
  <c r="I396" i="8"/>
  <c r="AZ6" i="1" l="1"/>
  <c r="I507" i="1"/>
  <c r="J454" i="8" s="1"/>
  <c r="I515" i="1"/>
  <c r="J462" i="8" s="1"/>
  <c r="I508" i="1"/>
  <c r="J455" i="8" s="1"/>
  <c r="I516" i="1"/>
  <c r="J463" i="8" s="1"/>
  <c r="I518" i="1"/>
  <c r="J465" i="8" s="1"/>
  <c r="I509" i="1"/>
  <c r="J456" i="8" s="1"/>
  <c r="I517" i="1"/>
  <c r="J464" i="8" s="1"/>
  <c r="I511" i="1"/>
  <c r="J458" i="8" s="1"/>
  <c r="I512" i="1"/>
  <c r="J459" i="8" s="1"/>
  <c r="I506" i="1"/>
  <c r="J453" i="8" s="1"/>
  <c r="I514" i="1"/>
  <c r="J461" i="8" s="1"/>
  <c r="I510" i="1"/>
  <c r="J457" i="8" s="1"/>
  <c r="I505" i="1"/>
  <c r="J452" i="8" s="1"/>
  <c r="I513" i="1"/>
  <c r="J460" i="8" s="1"/>
  <c r="AZ11" i="1"/>
  <c r="AZ10" i="1"/>
  <c r="AZ9" i="1"/>
  <c r="AZ8" i="1"/>
  <c r="BC10" i="1"/>
  <c r="AZ7" i="1"/>
  <c r="BA5" i="1"/>
  <c r="AG139" i="1"/>
  <c r="D523" i="8"/>
  <c r="E523" i="8"/>
  <c r="F523" i="8"/>
  <c r="H523" i="8"/>
  <c r="I523" i="8"/>
  <c r="J523" i="8"/>
  <c r="K523" i="8"/>
  <c r="C523" i="8"/>
  <c r="D505" i="8"/>
  <c r="E505" i="8"/>
  <c r="F505" i="8"/>
  <c r="H505" i="8"/>
  <c r="I505" i="8"/>
  <c r="J505" i="8"/>
  <c r="K505" i="8"/>
  <c r="C505" i="8"/>
  <c r="D487" i="8"/>
  <c r="E487" i="8"/>
  <c r="F487" i="8"/>
  <c r="H487" i="8"/>
  <c r="I487" i="8"/>
  <c r="J487" i="8"/>
  <c r="K487" i="8"/>
  <c r="C487" i="8"/>
  <c r="D451" i="8"/>
  <c r="E451" i="8"/>
  <c r="F451" i="8"/>
  <c r="H451" i="8"/>
  <c r="I451" i="8"/>
  <c r="J451" i="8"/>
  <c r="K451" i="8"/>
  <c r="C451" i="8"/>
  <c r="D433" i="8"/>
  <c r="E433" i="8"/>
  <c r="F433" i="8"/>
  <c r="H433" i="8"/>
  <c r="I433" i="8"/>
  <c r="J433" i="8"/>
  <c r="K433" i="8"/>
  <c r="C433" i="8"/>
  <c r="D415" i="8"/>
  <c r="E415" i="8"/>
  <c r="F415" i="8"/>
  <c r="H415" i="8"/>
  <c r="I415" i="8"/>
  <c r="J415" i="8"/>
  <c r="K415" i="8"/>
  <c r="C415" i="8"/>
  <c r="D397" i="8"/>
  <c r="E397" i="8"/>
  <c r="F397" i="8"/>
  <c r="H397" i="8"/>
  <c r="I397" i="8"/>
  <c r="J397" i="8"/>
  <c r="K397" i="8"/>
  <c r="C397" i="8"/>
  <c r="D379" i="8"/>
  <c r="E379" i="8"/>
  <c r="F379" i="8"/>
  <c r="H379" i="8"/>
  <c r="I379" i="8"/>
  <c r="J379" i="8"/>
  <c r="K379" i="8"/>
  <c r="C379" i="8"/>
  <c r="D361" i="8"/>
  <c r="E361" i="8"/>
  <c r="F361" i="8"/>
  <c r="H361" i="8"/>
  <c r="I361" i="8"/>
  <c r="J361" i="8"/>
  <c r="K361" i="8"/>
  <c r="C361" i="8"/>
  <c r="D343" i="8"/>
  <c r="E343" i="8"/>
  <c r="F343" i="8"/>
  <c r="H343" i="8"/>
  <c r="I343" i="8"/>
  <c r="J343" i="8"/>
  <c r="K343" i="8"/>
  <c r="C343" i="8"/>
  <c r="D325" i="8"/>
  <c r="E325" i="8"/>
  <c r="F325" i="8"/>
  <c r="H325" i="8"/>
  <c r="I325" i="8"/>
  <c r="J325" i="8"/>
  <c r="K325" i="8"/>
  <c r="C325" i="8"/>
  <c r="D307" i="8"/>
  <c r="E307" i="8"/>
  <c r="F307" i="8"/>
  <c r="H307" i="8"/>
  <c r="I307" i="8"/>
  <c r="J307" i="8"/>
  <c r="K307" i="8"/>
  <c r="C307" i="8"/>
  <c r="D289" i="8"/>
  <c r="E289" i="8"/>
  <c r="F289" i="8"/>
  <c r="H289" i="8"/>
  <c r="I289" i="8"/>
  <c r="J289" i="8"/>
  <c r="K289" i="8"/>
  <c r="C289" i="8"/>
  <c r="D271" i="8"/>
  <c r="E271" i="8"/>
  <c r="F271" i="8"/>
  <c r="H271" i="8"/>
  <c r="I271" i="8"/>
  <c r="J271" i="8"/>
  <c r="K271" i="8"/>
  <c r="C271" i="8"/>
  <c r="D253" i="8"/>
  <c r="E253" i="8"/>
  <c r="F253" i="8"/>
  <c r="H253" i="8"/>
  <c r="I253" i="8"/>
  <c r="J253" i="8"/>
  <c r="K253" i="8"/>
  <c r="C253" i="8"/>
  <c r="D235" i="8"/>
  <c r="E235" i="8"/>
  <c r="F235" i="8"/>
  <c r="H235" i="8"/>
  <c r="I235" i="8"/>
  <c r="J235" i="8"/>
  <c r="K235" i="8"/>
  <c r="C235" i="8"/>
  <c r="D217" i="8"/>
  <c r="E217" i="8"/>
  <c r="F217" i="8"/>
  <c r="H217" i="8"/>
  <c r="I217" i="8"/>
  <c r="J217" i="8"/>
  <c r="K217" i="8"/>
  <c r="C217" i="8"/>
  <c r="D199" i="8"/>
  <c r="E199" i="8"/>
  <c r="F199" i="8"/>
  <c r="H199" i="8"/>
  <c r="I199" i="8"/>
  <c r="J199" i="8"/>
  <c r="K199" i="8"/>
  <c r="C199" i="8"/>
  <c r="D181" i="8"/>
  <c r="E181" i="8"/>
  <c r="F181" i="8"/>
  <c r="H181" i="8"/>
  <c r="I181" i="8"/>
  <c r="J181" i="8"/>
  <c r="K181" i="8"/>
  <c r="C181" i="8"/>
  <c r="D163" i="8"/>
  <c r="E163" i="8"/>
  <c r="F163" i="8"/>
  <c r="H163" i="8"/>
  <c r="I163" i="8"/>
  <c r="J163" i="8"/>
  <c r="K163" i="8"/>
  <c r="C163" i="8"/>
  <c r="D145" i="8"/>
  <c r="E145" i="8"/>
  <c r="F145" i="8"/>
  <c r="H145" i="8"/>
  <c r="I145" i="8"/>
  <c r="J145" i="8"/>
  <c r="K145" i="8"/>
  <c r="C145" i="8"/>
  <c r="D109" i="8"/>
  <c r="E109" i="8"/>
  <c r="F109" i="8"/>
  <c r="H109" i="8"/>
  <c r="I109" i="8"/>
  <c r="J109" i="8"/>
  <c r="K109" i="8"/>
  <c r="C109" i="8"/>
  <c r="D73" i="8"/>
  <c r="E73" i="8"/>
  <c r="F73" i="8"/>
  <c r="H73" i="8"/>
  <c r="I73" i="8"/>
  <c r="J73" i="8"/>
  <c r="K73" i="8"/>
  <c r="C73" i="8"/>
  <c r="D55" i="8"/>
  <c r="E55" i="8"/>
  <c r="F55" i="8"/>
  <c r="H55" i="8"/>
  <c r="I55" i="8"/>
  <c r="J55" i="8"/>
  <c r="K55" i="8"/>
  <c r="C55" i="8"/>
  <c r="D19" i="8"/>
  <c r="E19" i="8"/>
  <c r="F19" i="8"/>
  <c r="H19" i="8"/>
  <c r="I19" i="8"/>
  <c r="J19" i="8"/>
  <c r="K19" i="8"/>
  <c r="C19" i="8"/>
  <c r="H184" i="8"/>
  <c r="C469" i="8"/>
  <c r="D469" i="8"/>
  <c r="E469" i="8"/>
  <c r="F469" i="8"/>
  <c r="H469" i="8"/>
  <c r="I469" i="8"/>
  <c r="J469" i="8"/>
  <c r="K469" i="8"/>
  <c r="I417" i="8"/>
  <c r="J340" i="8"/>
  <c r="I340" i="8"/>
  <c r="J287" i="8"/>
  <c r="I287" i="8"/>
  <c r="J164" i="8"/>
  <c r="I164" i="8"/>
  <c r="I124" i="8"/>
  <c r="J124" i="8"/>
  <c r="D127" i="8"/>
  <c r="E127" i="8"/>
  <c r="F127" i="8"/>
  <c r="H127" i="8"/>
  <c r="I127" i="8"/>
  <c r="J127" i="8"/>
  <c r="K127" i="8"/>
  <c r="C127" i="8"/>
  <c r="D91" i="8"/>
  <c r="E91" i="8"/>
  <c r="F91" i="8"/>
  <c r="H91" i="8"/>
  <c r="I91" i="8"/>
  <c r="J91" i="8"/>
  <c r="K91" i="8"/>
  <c r="C91" i="8"/>
  <c r="J22" i="8"/>
  <c r="I22" i="8"/>
  <c r="AC32" i="1"/>
  <c r="AD32" i="1"/>
  <c r="E30" i="8"/>
  <c r="E29" i="8"/>
  <c r="J34" i="8"/>
  <c r="I34" i="8"/>
  <c r="D37" i="8"/>
  <c r="E37" i="8"/>
  <c r="F37" i="8"/>
  <c r="H37" i="8"/>
  <c r="I37" i="8"/>
  <c r="J37" i="8"/>
  <c r="K37" i="8"/>
  <c r="C37" i="8"/>
  <c r="J505" i="1" l="1"/>
  <c r="J518" i="1"/>
  <c r="J510" i="1"/>
  <c r="J516" i="1"/>
  <c r="J514" i="1"/>
  <c r="J508" i="1"/>
  <c r="J506" i="1"/>
  <c r="J515" i="1"/>
  <c r="J512" i="1"/>
  <c r="J507" i="1"/>
  <c r="J511" i="1"/>
  <c r="J517" i="1"/>
  <c r="J513" i="1"/>
  <c r="J509" i="1"/>
  <c r="BA6" i="1"/>
  <c r="AE42" i="1" l="1"/>
  <c r="BA7" i="1"/>
  <c r="AE45" i="1" l="1"/>
  <c r="BA8" i="1"/>
  <c r="B514" i="8"/>
  <c r="C514" i="8"/>
  <c r="D514" i="8"/>
  <c r="E514" i="8"/>
  <c r="F514" i="8"/>
  <c r="H514" i="8"/>
  <c r="I514" i="8"/>
  <c r="J514" i="8"/>
  <c r="K514" i="8"/>
  <c r="B515" i="8"/>
  <c r="C515" i="8"/>
  <c r="D515" i="8"/>
  <c r="E515" i="8"/>
  <c r="F515" i="8"/>
  <c r="H515" i="8"/>
  <c r="I515" i="8"/>
  <c r="J515" i="8"/>
  <c r="K515" i="8"/>
  <c r="B516" i="8"/>
  <c r="C516" i="8"/>
  <c r="D516" i="8"/>
  <c r="E516" i="8"/>
  <c r="F516" i="8"/>
  <c r="H516" i="8"/>
  <c r="I516" i="8"/>
  <c r="J516" i="8"/>
  <c r="K516" i="8"/>
  <c r="B517" i="8"/>
  <c r="C517" i="8"/>
  <c r="D517" i="8"/>
  <c r="E517" i="8"/>
  <c r="F517" i="8"/>
  <c r="H517" i="8"/>
  <c r="I517" i="8"/>
  <c r="J517" i="8"/>
  <c r="K517" i="8"/>
  <c r="B518" i="8"/>
  <c r="C518" i="8"/>
  <c r="D518" i="8"/>
  <c r="E518" i="8"/>
  <c r="F518" i="8"/>
  <c r="H518" i="8"/>
  <c r="I518" i="8"/>
  <c r="J518" i="8"/>
  <c r="K518" i="8"/>
  <c r="B519" i="8"/>
  <c r="C519" i="8"/>
  <c r="D519" i="8"/>
  <c r="E519" i="8"/>
  <c r="F519" i="8"/>
  <c r="H519" i="8"/>
  <c r="I519" i="8"/>
  <c r="J519" i="8"/>
  <c r="K519" i="8"/>
  <c r="B520" i="8"/>
  <c r="C520" i="8"/>
  <c r="D520" i="8"/>
  <c r="E520" i="8"/>
  <c r="F520" i="8"/>
  <c r="H520" i="8"/>
  <c r="I520" i="8"/>
  <c r="J520" i="8"/>
  <c r="K520" i="8"/>
  <c r="B521" i="8"/>
  <c r="C521" i="8"/>
  <c r="D521" i="8"/>
  <c r="E521" i="8"/>
  <c r="F521" i="8"/>
  <c r="I521" i="8"/>
  <c r="J521" i="8"/>
  <c r="K521" i="8"/>
  <c r="B522" i="8"/>
  <c r="C522" i="8"/>
  <c r="D522" i="8"/>
  <c r="E522" i="8"/>
  <c r="F522" i="8"/>
  <c r="I522" i="8"/>
  <c r="J522" i="8"/>
  <c r="K522" i="8"/>
  <c r="B523" i="8"/>
  <c r="B493" i="8"/>
  <c r="C493" i="8"/>
  <c r="D493" i="8"/>
  <c r="E493" i="8"/>
  <c r="F493" i="8"/>
  <c r="H493" i="8"/>
  <c r="I493" i="8"/>
  <c r="J493" i="8"/>
  <c r="K493" i="8"/>
  <c r="B494" i="8"/>
  <c r="C494" i="8"/>
  <c r="D494" i="8"/>
  <c r="E494" i="8"/>
  <c r="F494" i="8"/>
  <c r="H494" i="8"/>
  <c r="I494" i="8"/>
  <c r="J494" i="8"/>
  <c r="K494" i="8"/>
  <c r="B495" i="8"/>
  <c r="C495" i="8"/>
  <c r="D495" i="8"/>
  <c r="E495" i="8"/>
  <c r="F495" i="8"/>
  <c r="H495" i="8"/>
  <c r="I495" i="8"/>
  <c r="J495" i="8"/>
  <c r="K495" i="8"/>
  <c r="B496" i="8"/>
  <c r="C496" i="8"/>
  <c r="D496" i="8"/>
  <c r="E496" i="8"/>
  <c r="F496" i="8"/>
  <c r="H496" i="8"/>
  <c r="I496" i="8"/>
  <c r="J496" i="8"/>
  <c r="K496" i="8"/>
  <c r="B497" i="8"/>
  <c r="C497" i="8"/>
  <c r="D497" i="8"/>
  <c r="E497" i="8"/>
  <c r="F497" i="8"/>
  <c r="H497" i="8"/>
  <c r="I497" i="8"/>
  <c r="J497" i="8"/>
  <c r="K497" i="8"/>
  <c r="B498" i="8"/>
  <c r="C498" i="8"/>
  <c r="D498" i="8"/>
  <c r="E498" i="8"/>
  <c r="F498" i="8"/>
  <c r="H498" i="8"/>
  <c r="I498" i="8"/>
  <c r="J498" i="8"/>
  <c r="K498" i="8"/>
  <c r="B499" i="8"/>
  <c r="C499" i="8"/>
  <c r="D499" i="8"/>
  <c r="E499" i="8"/>
  <c r="F499" i="8"/>
  <c r="H499" i="8"/>
  <c r="I499" i="8"/>
  <c r="J499" i="8"/>
  <c r="K499" i="8"/>
  <c r="B500" i="8"/>
  <c r="C500" i="8"/>
  <c r="D500" i="8"/>
  <c r="E500" i="8"/>
  <c r="F500" i="8"/>
  <c r="H500" i="8"/>
  <c r="I500" i="8"/>
  <c r="J500" i="8"/>
  <c r="K500" i="8"/>
  <c r="B501" i="8"/>
  <c r="C501" i="8"/>
  <c r="D501" i="8"/>
  <c r="E501" i="8"/>
  <c r="F501" i="8"/>
  <c r="H501" i="8"/>
  <c r="I501" i="8"/>
  <c r="J501" i="8"/>
  <c r="K501" i="8"/>
  <c r="B502" i="8"/>
  <c r="C502" i="8"/>
  <c r="D502" i="8"/>
  <c r="E502" i="8"/>
  <c r="F502" i="8"/>
  <c r="H502" i="8"/>
  <c r="I502" i="8"/>
  <c r="J502" i="8"/>
  <c r="K502" i="8"/>
  <c r="B503" i="8"/>
  <c r="C503" i="8"/>
  <c r="D503" i="8"/>
  <c r="E503" i="8"/>
  <c r="F503" i="8"/>
  <c r="I503" i="8"/>
  <c r="J503" i="8"/>
  <c r="K503" i="8"/>
  <c r="B504" i="8"/>
  <c r="C504" i="8"/>
  <c r="D504" i="8"/>
  <c r="E504" i="8"/>
  <c r="F504" i="8"/>
  <c r="I504" i="8"/>
  <c r="J504" i="8"/>
  <c r="K504" i="8"/>
  <c r="B505" i="8"/>
  <c r="B506" i="8"/>
  <c r="C506" i="8"/>
  <c r="D506" i="8"/>
  <c r="E506" i="8"/>
  <c r="H506" i="8"/>
  <c r="I506" i="8"/>
  <c r="J506" i="8"/>
  <c r="K506" i="8"/>
  <c r="B507" i="8"/>
  <c r="C507" i="8"/>
  <c r="D507" i="8"/>
  <c r="E507" i="8"/>
  <c r="H507" i="8"/>
  <c r="I507" i="8"/>
  <c r="J507" i="8"/>
  <c r="K507" i="8"/>
  <c r="B508" i="8"/>
  <c r="C508" i="8"/>
  <c r="D508" i="8"/>
  <c r="E508" i="8"/>
  <c r="H508" i="8"/>
  <c r="B509" i="8"/>
  <c r="C509" i="8"/>
  <c r="D509" i="8"/>
  <c r="E509" i="8"/>
  <c r="H509" i="8"/>
  <c r="B510" i="8"/>
  <c r="C510" i="8"/>
  <c r="D510" i="8"/>
  <c r="E510" i="8"/>
  <c r="H510" i="8"/>
  <c r="I510" i="8"/>
  <c r="J510" i="8"/>
  <c r="K510" i="8"/>
  <c r="B511" i="8"/>
  <c r="C511" i="8"/>
  <c r="D511" i="8"/>
  <c r="E511" i="8"/>
  <c r="H511" i="8"/>
  <c r="I511" i="8"/>
  <c r="J511" i="8"/>
  <c r="K511" i="8"/>
  <c r="B512" i="8"/>
  <c r="C512" i="8"/>
  <c r="D512" i="8"/>
  <c r="E512" i="8"/>
  <c r="F512" i="8"/>
  <c r="G512" i="8" s="1"/>
  <c r="H512" i="8"/>
  <c r="I512" i="8"/>
  <c r="J512" i="8"/>
  <c r="K512" i="8"/>
  <c r="B513" i="8"/>
  <c r="C513" i="8"/>
  <c r="D513" i="8"/>
  <c r="E513" i="8"/>
  <c r="F513" i="8"/>
  <c r="H513" i="8"/>
  <c r="I513" i="8"/>
  <c r="J513" i="8"/>
  <c r="K513" i="8"/>
  <c r="B472" i="8"/>
  <c r="C472" i="8"/>
  <c r="D472" i="8"/>
  <c r="E472" i="8"/>
  <c r="F472" i="8"/>
  <c r="H472" i="8"/>
  <c r="I472" i="8"/>
  <c r="J472" i="8"/>
  <c r="K472" i="8"/>
  <c r="B473" i="8"/>
  <c r="C473" i="8"/>
  <c r="D473" i="8"/>
  <c r="E473" i="8"/>
  <c r="F473" i="8"/>
  <c r="H473" i="8"/>
  <c r="I473" i="8"/>
  <c r="J473" i="8"/>
  <c r="K473" i="8"/>
  <c r="B474" i="8"/>
  <c r="C474" i="8"/>
  <c r="D474" i="8"/>
  <c r="E474" i="8"/>
  <c r="F474" i="8"/>
  <c r="H474" i="8"/>
  <c r="I474" i="8"/>
  <c r="J474" i="8"/>
  <c r="K474" i="8"/>
  <c r="B475" i="8"/>
  <c r="C475" i="8"/>
  <c r="D475" i="8"/>
  <c r="E475" i="8"/>
  <c r="F475" i="8"/>
  <c r="H475" i="8"/>
  <c r="I475" i="8"/>
  <c r="J475" i="8"/>
  <c r="K475" i="8"/>
  <c r="B476" i="8"/>
  <c r="C476" i="8"/>
  <c r="D476" i="8"/>
  <c r="E476" i="8"/>
  <c r="F476" i="8"/>
  <c r="H476" i="8"/>
  <c r="I476" i="8"/>
  <c r="J476" i="8"/>
  <c r="K476" i="8"/>
  <c r="B477" i="8"/>
  <c r="C477" i="8"/>
  <c r="D477" i="8"/>
  <c r="E477" i="8"/>
  <c r="F477" i="8"/>
  <c r="H477" i="8"/>
  <c r="I477" i="8"/>
  <c r="J477" i="8"/>
  <c r="K477" i="8"/>
  <c r="B478" i="8"/>
  <c r="C478" i="8"/>
  <c r="D478" i="8"/>
  <c r="E478" i="8"/>
  <c r="F478" i="8"/>
  <c r="H478" i="8"/>
  <c r="I478" i="8"/>
  <c r="J478" i="8"/>
  <c r="K478" i="8"/>
  <c r="B479" i="8"/>
  <c r="C479" i="8"/>
  <c r="D479" i="8"/>
  <c r="E479" i="8"/>
  <c r="F479" i="8"/>
  <c r="H479" i="8"/>
  <c r="I479" i="8"/>
  <c r="J479" i="8"/>
  <c r="K479" i="8"/>
  <c r="B480" i="8"/>
  <c r="C480" i="8"/>
  <c r="D480" i="8"/>
  <c r="E480" i="8"/>
  <c r="F480" i="8"/>
  <c r="H480" i="8"/>
  <c r="I480" i="8"/>
  <c r="J480" i="8"/>
  <c r="K480" i="8"/>
  <c r="B481" i="8"/>
  <c r="C481" i="8"/>
  <c r="D481" i="8"/>
  <c r="E481" i="8"/>
  <c r="F481" i="8"/>
  <c r="H481" i="8"/>
  <c r="I481" i="8"/>
  <c r="J481" i="8"/>
  <c r="K481" i="8"/>
  <c r="B482" i="8"/>
  <c r="C482" i="8"/>
  <c r="D482" i="8"/>
  <c r="E482" i="8"/>
  <c r="F482" i="8"/>
  <c r="H482" i="8"/>
  <c r="I482" i="8"/>
  <c r="J482" i="8"/>
  <c r="K482" i="8"/>
  <c r="B483" i="8"/>
  <c r="C483" i="8"/>
  <c r="D483" i="8"/>
  <c r="E483" i="8"/>
  <c r="F483" i="8"/>
  <c r="H483" i="8"/>
  <c r="I483" i="8"/>
  <c r="J483" i="8"/>
  <c r="K483" i="8"/>
  <c r="B484" i="8"/>
  <c r="C484" i="8"/>
  <c r="D484" i="8"/>
  <c r="E484" i="8"/>
  <c r="F484" i="8"/>
  <c r="H484" i="8"/>
  <c r="I484" i="8"/>
  <c r="J484" i="8"/>
  <c r="K484" i="8"/>
  <c r="B485" i="8"/>
  <c r="C485" i="8"/>
  <c r="D485" i="8"/>
  <c r="E485" i="8"/>
  <c r="F485" i="8"/>
  <c r="H485" i="8"/>
  <c r="I485" i="8"/>
  <c r="J485" i="8"/>
  <c r="K485" i="8"/>
  <c r="B486" i="8"/>
  <c r="C486" i="8"/>
  <c r="D486" i="8"/>
  <c r="E486" i="8"/>
  <c r="F486" i="8"/>
  <c r="H486" i="8"/>
  <c r="I486" i="8"/>
  <c r="J486" i="8"/>
  <c r="K486" i="8"/>
  <c r="B487" i="8"/>
  <c r="B488" i="8"/>
  <c r="C488" i="8"/>
  <c r="D488" i="8"/>
  <c r="E488" i="8"/>
  <c r="B489" i="8"/>
  <c r="C489" i="8"/>
  <c r="D489" i="8"/>
  <c r="E489" i="8"/>
  <c r="F489" i="8"/>
  <c r="G489" i="8" s="1"/>
  <c r="I489" i="8"/>
  <c r="J489" i="8"/>
  <c r="K489" i="8"/>
  <c r="B490" i="8"/>
  <c r="C490" i="8"/>
  <c r="D490" i="8"/>
  <c r="E490" i="8"/>
  <c r="F490" i="8"/>
  <c r="H490" i="8"/>
  <c r="I490" i="8"/>
  <c r="J490" i="8"/>
  <c r="K490" i="8"/>
  <c r="B491" i="8"/>
  <c r="C491" i="8"/>
  <c r="D491" i="8"/>
  <c r="E491" i="8"/>
  <c r="H491" i="8"/>
  <c r="I491" i="8"/>
  <c r="J491" i="8"/>
  <c r="K491" i="8"/>
  <c r="B492" i="8"/>
  <c r="C492" i="8"/>
  <c r="D492" i="8"/>
  <c r="E492" i="8"/>
  <c r="F492" i="8"/>
  <c r="H492" i="8"/>
  <c r="I492" i="8"/>
  <c r="J492" i="8"/>
  <c r="K492" i="8"/>
  <c r="B2" i="8"/>
  <c r="C2" i="8"/>
  <c r="D2" i="8"/>
  <c r="E2" i="8"/>
  <c r="G2" i="8"/>
  <c r="H2" i="8"/>
  <c r="B3" i="8"/>
  <c r="C3" i="8"/>
  <c r="D3" i="8"/>
  <c r="E3" i="8"/>
  <c r="F3" i="8"/>
  <c r="H3" i="8"/>
  <c r="B4" i="8"/>
  <c r="C4" i="8"/>
  <c r="D4" i="8"/>
  <c r="E4" i="8"/>
  <c r="F4" i="8"/>
  <c r="H4" i="8"/>
  <c r="I4" i="8"/>
  <c r="J4" i="8"/>
  <c r="K4" i="8"/>
  <c r="B5" i="8"/>
  <c r="C5" i="8"/>
  <c r="D5" i="8"/>
  <c r="E5" i="8"/>
  <c r="F5" i="8"/>
  <c r="H5" i="8"/>
  <c r="I5" i="8"/>
  <c r="J5" i="8"/>
  <c r="K5" i="8"/>
  <c r="B6" i="8"/>
  <c r="C6" i="8"/>
  <c r="D6" i="8"/>
  <c r="E6" i="8"/>
  <c r="F6" i="8"/>
  <c r="H6" i="8"/>
  <c r="I6" i="8"/>
  <c r="J6" i="8"/>
  <c r="K6" i="8"/>
  <c r="B7" i="8"/>
  <c r="C7" i="8"/>
  <c r="D7" i="8"/>
  <c r="E7" i="8"/>
  <c r="F7" i="8"/>
  <c r="H7" i="8"/>
  <c r="I7" i="8"/>
  <c r="J7" i="8"/>
  <c r="K7" i="8"/>
  <c r="B8" i="8"/>
  <c r="C8" i="8"/>
  <c r="D8" i="8"/>
  <c r="E8" i="8"/>
  <c r="F8" i="8"/>
  <c r="H8" i="8"/>
  <c r="I8" i="8"/>
  <c r="J8" i="8"/>
  <c r="K8" i="8"/>
  <c r="B9" i="8"/>
  <c r="C9" i="8"/>
  <c r="D9" i="8"/>
  <c r="E9" i="8"/>
  <c r="H9" i="8"/>
  <c r="I9" i="8"/>
  <c r="J9" i="8"/>
  <c r="K9" i="8"/>
  <c r="B10" i="8"/>
  <c r="C10" i="8"/>
  <c r="D10" i="8"/>
  <c r="E10" i="8"/>
  <c r="H10" i="8"/>
  <c r="I10" i="8"/>
  <c r="J10" i="8"/>
  <c r="K10" i="8"/>
  <c r="B11" i="8"/>
  <c r="C11" i="8"/>
  <c r="D11" i="8"/>
  <c r="E11" i="8"/>
  <c r="F11" i="8"/>
  <c r="H11" i="8"/>
  <c r="I11" i="8"/>
  <c r="J11" i="8"/>
  <c r="K11" i="8"/>
  <c r="B12" i="8"/>
  <c r="C12" i="8"/>
  <c r="D12" i="8"/>
  <c r="F12" i="8"/>
  <c r="H12" i="8"/>
  <c r="I12" i="8"/>
  <c r="J12" i="8"/>
  <c r="K12" i="8"/>
  <c r="B13" i="8"/>
  <c r="C13" i="8"/>
  <c r="D13" i="8"/>
  <c r="E13" i="8"/>
  <c r="F13" i="8"/>
  <c r="H13" i="8"/>
  <c r="B14" i="8"/>
  <c r="C14" i="8"/>
  <c r="D14" i="8"/>
  <c r="F14" i="8"/>
  <c r="H14" i="8"/>
  <c r="I14" i="8"/>
  <c r="J14" i="8"/>
  <c r="K14" i="8"/>
  <c r="B15" i="8"/>
  <c r="C15" i="8"/>
  <c r="D15" i="8"/>
  <c r="E15" i="8"/>
  <c r="F15" i="8"/>
  <c r="H15" i="8"/>
  <c r="I15" i="8"/>
  <c r="J15" i="8"/>
  <c r="K15" i="8"/>
  <c r="B16" i="8"/>
  <c r="C16" i="8"/>
  <c r="D16" i="8"/>
  <c r="F16" i="8"/>
  <c r="H16" i="8"/>
  <c r="I16" i="8"/>
  <c r="J16" i="8"/>
  <c r="K16" i="8"/>
  <c r="B17" i="8"/>
  <c r="C17" i="8"/>
  <c r="D17" i="8"/>
  <c r="E17" i="8"/>
  <c r="F17" i="8"/>
  <c r="I17" i="8"/>
  <c r="J17" i="8"/>
  <c r="K17" i="8"/>
  <c r="B18" i="8"/>
  <c r="C18" i="8"/>
  <c r="D18" i="8"/>
  <c r="E18" i="8"/>
  <c r="F18" i="8"/>
  <c r="I18" i="8"/>
  <c r="J18" i="8"/>
  <c r="K18" i="8"/>
  <c r="B19" i="8"/>
  <c r="B20" i="8"/>
  <c r="C20" i="8"/>
  <c r="D20" i="8"/>
  <c r="E20" i="8"/>
  <c r="F20" i="8"/>
  <c r="G20" i="8" s="1"/>
  <c r="H20" i="8"/>
  <c r="I20" i="8"/>
  <c r="J20" i="8"/>
  <c r="K20" i="8"/>
  <c r="B21" i="8"/>
  <c r="C21" i="8"/>
  <c r="D21" i="8"/>
  <c r="E21" i="8"/>
  <c r="F21" i="8"/>
  <c r="H21" i="8"/>
  <c r="I21" i="8"/>
  <c r="J21" i="8"/>
  <c r="K21" i="8"/>
  <c r="B22" i="8"/>
  <c r="C22" i="8"/>
  <c r="D22" i="8"/>
  <c r="E22" i="8"/>
  <c r="F22" i="8"/>
  <c r="H22" i="8"/>
  <c r="B23" i="8"/>
  <c r="C23" i="8"/>
  <c r="D23" i="8"/>
  <c r="E23" i="8"/>
  <c r="F23" i="8"/>
  <c r="H23" i="8"/>
  <c r="I23" i="8"/>
  <c r="J23" i="8"/>
  <c r="K23" i="8"/>
  <c r="B24" i="8"/>
  <c r="C24" i="8"/>
  <c r="D24" i="8"/>
  <c r="E24" i="8"/>
  <c r="F24" i="8"/>
  <c r="H24" i="8"/>
  <c r="I24" i="8"/>
  <c r="J24" i="8"/>
  <c r="K24" i="8"/>
  <c r="B25" i="8"/>
  <c r="C25" i="8"/>
  <c r="D25" i="8"/>
  <c r="E25" i="8"/>
  <c r="F25" i="8"/>
  <c r="H25" i="8"/>
  <c r="I25" i="8"/>
  <c r="J25" i="8"/>
  <c r="K25" i="8"/>
  <c r="B26" i="8"/>
  <c r="C26" i="8"/>
  <c r="D26" i="8"/>
  <c r="E26" i="8"/>
  <c r="F26" i="8"/>
  <c r="H26" i="8"/>
  <c r="I26" i="8"/>
  <c r="J26" i="8"/>
  <c r="K26" i="8"/>
  <c r="B27" i="8"/>
  <c r="C27" i="8"/>
  <c r="D27" i="8"/>
  <c r="E27" i="8"/>
  <c r="F27" i="8"/>
  <c r="H27" i="8"/>
  <c r="I27" i="8"/>
  <c r="J27" i="8"/>
  <c r="K27" i="8"/>
  <c r="B28" i="8"/>
  <c r="C28" i="8"/>
  <c r="D28" i="8"/>
  <c r="E28" i="8"/>
  <c r="F28" i="8"/>
  <c r="H28" i="8"/>
  <c r="I28" i="8"/>
  <c r="J28" i="8"/>
  <c r="K28" i="8"/>
  <c r="B29" i="8"/>
  <c r="C29" i="8"/>
  <c r="D29" i="8"/>
  <c r="F29" i="8"/>
  <c r="H29" i="8"/>
  <c r="I29" i="8"/>
  <c r="J29" i="8"/>
  <c r="K29" i="8"/>
  <c r="B30" i="8"/>
  <c r="C30" i="8"/>
  <c r="D30" i="8"/>
  <c r="F30" i="8"/>
  <c r="H30" i="8"/>
  <c r="I30" i="8"/>
  <c r="J30" i="8"/>
  <c r="K30" i="8"/>
  <c r="B31" i="8"/>
  <c r="C31" i="8"/>
  <c r="D31" i="8"/>
  <c r="E31" i="8"/>
  <c r="F31" i="8"/>
  <c r="H31" i="8"/>
  <c r="I31" i="8"/>
  <c r="J31" i="8"/>
  <c r="K31" i="8"/>
  <c r="B32" i="8"/>
  <c r="C32" i="8"/>
  <c r="D32" i="8"/>
  <c r="E32" i="8"/>
  <c r="F32" i="8"/>
  <c r="H32" i="8"/>
  <c r="I32" i="8"/>
  <c r="J32" i="8"/>
  <c r="K32" i="8"/>
  <c r="B33" i="8"/>
  <c r="C33" i="8"/>
  <c r="D33" i="8"/>
  <c r="E33" i="8"/>
  <c r="F33" i="8"/>
  <c r="H33" i="8"/>
  <c r="I33" i="8"/>
  <c r="J33" i="8"/>
  <c r="K33" i="8"/>
  <c r="B34" i="8"/>
  <c r="C34" i="8"/>
  <c r="D34" i="8"/>
  <c r="E34" i="8"/>
  <c r="F34" i="8"/>
  <c r="H34" i="8"/>
  <c r="B35" i="8"/>
  <c r="C35" i="8"/>
  <c r="D35" i="8"/>
  <c r="E35" i="8"/>
  <c r="F35" i="8"/>
  <c r="H35" i="8"/>
  <c r="I35" i="8"/>
  <c r="J35" i="8"/>
  <c r="K35" i="8"/>
  <c r="B36" i="8"/>
  <c r="C36" i="8"/>
  <c r="D36" i="8"/>
  <c r="E36" i="8"/>
  <c r="F36" i="8"/>
  <c r="H36" i="8"/>
  <c r="I36" i="8"/>
  <c r="J36" i="8"/>
  <c r="K36" i="8"/>
  <c r="B37" i="8"/>
  <c r="B38" i="8"/>
  <c r="C38" i="8"/>
  <c r="D38" i="8"/>
  <c r="E38" i="8"/>
  <c r="F38" i="8"/>
  <c r="G38" i="8" s="1"/>
  <c r="G39" i="8" s="1"/>
  <c r="G40" i="8" s="1"/>
  <c r="G41" i="8" s="1"/>
  <c r="G42" i="8" s="1"/>
  <c r="H38" i="8"/>
  <c r="I38" i="8"/>
  <c r="J38" i="8"/>
  <c r="K38" i="8"/>
  <c r="B39" i="8"/>
  <c r="C39" i="8"/>
  <c r="D39" i="8"/>
  <c r="E39" i="8"/>
  <c r="F39" i="8"/>
  <c r="H39" i="8"/>
  <c r="I39" i="8"/>
  <c r="J39" i="8"/>
  <c r="K39" i="8"/>
  <c r="B40" i="8"/>
  <c r="C40" i="8"/>
  <c r="D40" i="8"/>
  <c r="E40" i="8"/>
  <c r="F40" i="8"/>
  <c r="H40" i="8"/>
  <c r="I40" i="8"/>
  <c r="J40" i="8"/>
  <c r="K40" i="8"/>
  <c r="B41" i="8"/>
  <c r="C41" i="8"/>
  <c r="D41" i="8"/>
  <c r="E41" i="8"/>
  <c r="F41" i="8"/>
  <c r="H41" i="8"/>
  <c r="I41" i="8"/>
  <c r="J41" i="8"/>
  <c r="K41" i="8"/>
  <c r="B42" i="8"/>
  <c r="C42" i="8"/>
  <c r="D42" i="8"/>
  <c r="E42" i="8"/>
  <c r="F42" i="8"/>
  <c r="H42" i="8"/>
  <c r="I42" i="8"/>
  <c r="J42" i="8"/>
  <c r="K42" i="8"/>
  <c r="B43" i="8"/>
  <c r="C43" i="8"/>
  <c r="D43" i="8"/>
  <c r="E43" i="8"/>
  <c r="F43" i="8"/>
  <c r="H43" i="8"/>
  <c r="I43" i="8"/>
  <c r="J43" i="8"/>
  <c r="K43" i="8"/>
  <c r="B44" i="8"/>
  <c r="C44" i="8"/>
  <c r="D44" i="8"/>
  <c r="E44" i="8"/>
  <c r="F44" i="8"/>
  <c r="H44" i="8"/>
  <c r="I44" i="8"/>
  <c r="J44" i="8"/>
  <c r="K44" i="8"/>
  <c r="B45" i="8"/>
  <c r="C45" i="8"/>
  <c r="D45" i="8"/>
  <c r="E45" i="8"/>
  <c r="F45" i="8"/>
  <c r="H45" i="8"/>
  <c r="I45" i="8"/>
  <c r="J45" i="8"/>
  <c r="K45" i="8"/>
  <c r="B46" i="8"/>
  <c r="C46" i="8"/>
  <c r="D46" i="8"/>
  <c r="E46" i="8"/>
  <c r="F46" i="8"/>
  <c r="H46" i="8"/>
  <c r="I46" i="8"/>
  <c r="J46" i="8"/>
  <c r="K46" i="8"/>
  <c r="B47" i="8"/>
  <c r="C47" i="8"/>
  <c r="D47" i="8"/>
  <c r="E47" i="8"/>
  <c r="F47" i="8"/>
  <c r="H47" i="8"/>
  <c r="I47" i="8"/>
  <c r="J47" i="8"/>
  <c r="K47" i="8"/>
  <c r="B48" i="8"/>
  <c r="C48" i="8"/>
  <c r="D48" i="8"/>
  <c r="E48" i="8"/>
  <c r="F48" i="8"/>
  <c r="H48" i="8"/>
  <c r="I48" i="8"/>
  <c r="J48" i="8"/>
  <c r="K48" i="8"/>
  <c r="B49" i="8"/>
  <c r="C49" i="8"/>
  <c r="D49" i="8"/>
  <c r="E49" i="8"/>
  <c r="F49" i="8"/>
  <c r="H49" i="8"/>
  <c r="I49" i="8"/>
  <c r="J49" i="8"/>
  <c r="K49" i="8"/>
  <c r="B50" i="8"/>
  <c r="C50" i="8"/>
  <c r="D50" i="8"/>
  <c r="E50" i="8"/>
  <c r="F50" i="8"/>
  <c r="H50" i="8"/>
  <c r="I50" i="8"/>
  <c r="J50" i="8"/>
  <c r="K50" i="8"/>
  <c r="B51" i="8"/>
  <c r="C51" i="8"/>
  <c r="D51" i="8"/>
  <c r="E51" i="8"/>
  <c r="F51" i="8"/>
  <c r="H51" i="8"/>
  <c r="I51" i="8"/>
  <c r="J51" i="8"/>
  <c r="K51" i="8"/>
  <c r="B52" i="8"/>
  <c r="C52" i="8"/>
  <c r="D52" i="8"/>
  <c r="E52" i="8"/>
  <c r="F52" i="8"/>
  <c r="H52" i="8"/>
  <c r="I52" i="8"/>
  <c r="J52" i="8"/>
  <c r="K52" i="8"/>
  <c r="B53" i="8"/>
  <c r="C53" i="8"/>
  <c r="D53" i="8"/>
  <c r="E53" i="8"/>
  <c r="F53" i="8"/>
  <c r="H53" i="8"/>
  <c r="I53" i="8"/>
  <c r="J53" i="8"/>
  <c r="K53" i="8"/>
  <c r="B54" i="8"/>
  <c r="C54" i="8"/>
  <c r="D54" i="8"/>
  <c r="E54" i="8"/>
  <c r="F54" i="8"/>
  <c r="H54" i="8"/>
  <c r="I54" i="8"/>
  <c r="J54" i="8"/>
  <c r="K54" i="8"/>
  <c r="B55" i="8"/>
  <c r="B56" i="8"/>
  <c r="C56" i="8"/>
  <c r="D56" i="8"/>
  <c r="E56" i="8"/>
  <c r="F56" i="8"/>
  <c r="G56" i="8" s="1"/>
  <c r="H56" i="8"/>
  <c r="I56" i="8"/>
  <c r="J56" i="8"/>
  <c r="K56" i="8"/>
  <c r="B57" i="8"/>
  <c r="C57" i="8"/>
  <c r="D57" i="8"/>
  <c r="E57" i="8"/>
  <c r="F57" i="8"/>
  <c r="H57" i="8"/>
  <c r="I57" i="8"/>
  <c r="J57" i="8"/>
  <c r="K57" i="8"/>
  <c r="B58" i="8"/>
  <c r="C58" i="8"/>
  <c r="D58" i="8"/>
  <c r="E58" i="8"/>
  <c r="F58" i="8"/>
  <c r="H58" i="8"/>
  <c r="I58" i="8"/>
  <c r="J58" i="8"/>
  <c r="K58" i="8"/>
  <c r="B59" i="8"/>
  <c r="C59" i="8"/>
  <c r="D59" i="8"/>
  <c r="E59" i="8"/>
  <c r="F59" i="8"/>
  <c r="H59" i="8"/>
  <c r="I59" i="8"/>
  <c r="J59" i="8"/>
  <c r="K59" i="8"/>
  <c r="B60" i="8"/>
  <c r="C60" i="8"/>
  <c r="D60" i="8"/>
  <c r="E60" i="8"/>
  <c r="F60" i="8"/>
  <c r="H60" i="8"/>
  <c r="I60" i="8"/>
  <c r="J60" i="8"/>
  <c r="K60" i="8"/>
  <c r="B61" i="8"/>
  <c r="C61" i="8"/>
  <c r="D61" i="8"/>
  <c r="E61" i="8"/>
  <c r="F61" i="8"/>
  <c r="H61" i="8"/>
  <c r="I61" i="8"/>
  <c r="J61" i="8"/>
  <c r="K61" i="8"/>
  <c r="B62" i="8"/>
  <c r="C62" i="8"/>
  <c r="D62" i="8"/>
  <c r="E62" i="8"/>
  <c r="F62" i="8"/>
  <c r="H62" i="8"/>
  <c r="I62" i="8"/>
  <c r="J62" i="8"/>
  <c r="K62" i="8"/>
  <c r="B63" i="8"/>
  <c r="C63" i="8"/>
  <c r="D63" i="8"/>
  <c r="E63" i="8"/>
  <c r="F63" i="8"/>
  <c r="H63" i="8"/>
  <c r="I63" i="8"/>
  <c r="J63" i="8"/>
  <c r="K63" i="8"/>
  <c r="B64" i="8"/>
  <c r="C64" i="8"/>
  <c r="D64" i="8"/>
  <c r="E64" i="8"/>
  <c r="F64" i="8"/>
  <c r="H64" i="8"/>
  <c r="I64" i="8"/>
  <c r="J64" i="8"/>
  <c r="K64" i="8"/>
  <c r="B65" i="8"/>
  <c r="C65" i="8"/>
  <c r="D65" i="8"/>
  <c r="E65" i="8"/>
  <c r="F65" i="8"/>
  <c r="H65" i="8"/>
  <c r="I65" i="8"/>
  <c r="J65" i="8"/>
  <c r="K65" i="8"/>
  <c r="B66" i="8"/>
  <c r="C66" i="8"/>
  <c r="D66" i="8"/>
  <c r="E66" i="8"/>
  <c r="F66" i="8"/>
  <c r="H66" i="8"/>
  <c r="I66" i="8"/>
  <c r="J66" i="8"/>
  <c r="K66" i="8"/>
  <c r="B67" i="8"/>
  <c r="C67" i="8"/>
  <c r="D67" i="8"/>
  <c r="E67" i="8"/>
  <c r="F67" i="8"/>
  <c r="H67" i="8"/>
  <c r="I67" i="8"/>
  <c r="J67" i="8"/>
  <c r="K67" i="8"/>
  <c r="B68" i="8"/>
  <c r="C68" i="8"/>
  <c r="D68" i="8"/>
  <c r="E68" i="8"/>
  <c r="F68" i="8"/>
  <c r="H68" i="8"/>
  <c r="I68" i="8"/>
  <c r="J68" i="8"/>
  <c r="K68" i="8"/>
  <c r="B69" i="8"/>
  <c r="C69" i="8"/>
  <c r="D69" i="8"/>
  <c r="E69" i="8"/>
  <c r="F69" i="8"/>
  <c r="H69" i="8"/>
  <c r="I69" i="8"/>
  <c r="J69" i="8"/>
  <c r="K69" i="8"/>
  <c r="B70" i="8"/>
  <c r="C70" i="8"/>
  <c r="D70" i="8"/>
  <c r="E70" i="8"/>
  <c r="F70" i="8"/>
  <c r="H70" i="8"/>
  <c r="I70" i="8"/>
  <c r="J70" i="8"/>
  <c r="K70" i="8"/>
  <c r="B71" i="8"/>
  <c r="C71" i="8"/>
  <c r="D71" i="8"/>
  <c r="E71" i="8"/>
  <c r="F71" i="8"/>
  <c r="H71" i="8"/>
  <c r="I71" i="8"/>
  <c r="J71" i="8"/>
  <c r="K71" i="8"/>
  <c r="B72" i="8"/>
  <c r="C72" i="8"/>
  <c r="D72" i="8"/>
  <c r="E72" i="8"/>
  <c r="F72" i="8"/>
  <c r="H72" i="8"/>
  <c r="I72" i="8"/>
  <c r="J72" i="8"/>
  <c r="K72" i="8"/>
  <c r="B73" i="8"/>
  <c r="B74" i="8"/>
  <c r="C74" i="8"/>
  <c r="D74" i="8"/>
  <c r="E74" i="8"/>
  <c r="H74" i="8"/>
  <c r="B75" i="8"/>
  <c r="C75" i="8"/>
  <c r="D75" i="8"/>
  <c r="E75" i="8"/>
  <c r="F75" i="8"/>
  <c r="G75" i="8" s="1"/>
  <c r="G76" i="8" s="1"/>
  <c r="G77" i="8" s="1"/>
  <c r="H75" i="8"/>
  <c r="I75" i="8"/>
  <c r="J75" i="8"/>
  <c r="K75" i="8"/>
  <c r="B76" i="8"/>
  <c r="C76" i="8"/>
  <c r="D76" i="8"/>
  <c r="E76" i="8"/>
  <c r="F76" i="8"/>
  <c r="H76" i="8"/>
  <c r="I76" i="8"/>
  <c r="J76" i="8"/>
  <c r="K76" i="8"/>
  <c r="B77" i="8"/>
  <c r="C77" i="8"/>
  <c r="D77" i="8"/>
  <c r="E77" i="8"/>
  <c r="F77" i="8"/>
  <c r="H77" i="8"/>
  <c r="I77" i="8"/>
  <c r="J77" i="8"/>
  <c r="K77" i="8"/>
  <c r="B78" i="8"/>
  <c r="C78" i="8"/>
  <c r="D78" i="8"/>
  <c r="E78" i="8"/>
  <c r="F78" i="8"/>
  <c r="H78" i="8"/>
  <c r="I78" i="8"/>
  <c r="J78" i="8"/>
  <c r="K78" i="8"/>
  <c r="B79" i="8"/>
  <c r="C79" i="8"/>
  <c r="D79" i="8"/>
  <c r="E79" i="8"/>
  <c r="F79" i="8"/>
  <c r="H79" i="8"/>
  <c r="I79" i="8"/>
  <c r="J79" i="8"/>
  <c r="K79" i="8"/>
  <c r="B80" i="8"/>
  <c r="C80" i="8"/>
  <c r="D80" i="8"/>
  <c r="E80" i="8"/>
  <c r="F80" i="8"/>
  <c r="H80" i="8"/>
  <c r="I80" i="8"/>
  <c r="J80" i="8"/>
  <c r="K80" i="8"/>
  <c r="B81" i="8"/>
  <c r="C81" i="8"/>
  <c r="D81" i="8"/>
  <c r="E81" i="8"/>
  <c r="F81" i="8"/>
  <c r="H81" i="8"/>
  <c r="I81" i="8"/>
  <c r="J81" i="8"/>
  <c r="K81" i="8"/>
  <c r="B82" i="8"/>
  <c r="C82" i="8"/>
  <c r="D82" i="8"/>
  <c r="E82" i="8"/>
  <c r="F82" i="8"/>
  <c r="H82" i="8"/>
  <c r="I82" i="8"/>
  <c r="J82" i="8"/>
  <c r="K82" i="8"/>
  <c r="B83" i="8"/>
  <c r="C83" i="8"/>
  <c r="D83" i="8"/>
  <c r="E83" i="8"/>
  <c r="F83" i="8"/>
  <c r="I83" i="8"/>
  <c r="J83" i="8"/>
  <c r="K83" i="8"/>
  <c r="B84" i="8"/>
  <c r="C84" i="8"/>
  <c r="D84" i="8"/>
  <c r="E84" i="8"/>
  <c r="F84" i="8"/>
  <c r="H84" i="8"/>
  <c r="B85" i="8"/>
  <c r="C85" i="8"/>
  <c r="D85" i="8"/>
  <c r="E85" i="8"/>
  <c r="F85" i="8"/>
  <c r="H85" i="8"/>
  <c r="I85" i="8"/>
  <c r="J85" i="8"/>
  <c r="K85" i="8"/>
  <c r="B86" i="8"/>
  <c r="C86" i="8"/>
  <c r="D86" i="8"/>
  <c r="E86" i="8"/>
  <c r="F86" i="8"/>
  <c r="H86" i="8"/>
  <c r="I86" i="8"/>
  <c r="J86" i="8"/>
  <c r="K86" i="8"/>
  <c r="B87" i="8"/>
  <c r="C87" i="8"/>
  <c r="D87" i="8"/>
  <c r="E87" i="8"/>
  <c r="F87" i="8"/>
  <c r="H87" i="8"/>
  <c r="I87" i="8"/>
  <c r="J87" i="8"/>
  <c r="K87" i="8"/>
  <c r="B88" i="8"/>
  <c r="C88" i="8"/>
  <c r="D88" i="8"/>
  <c r="E88" i="8"/>
  <c r="F88" i="8"/>
  <c r="H88" i="8"/>
  <c r="I88" i="8"/>
  <c r="J88" i="8"/>
  <c r="K88" i="8"/>
  <c r="B89" i="8"/>
  <c r="C89" i="8"/>
  <c r="D89" i="8"/>
  <c r="E89" i="8"/>
  <c r="F89" i="8"/>
  <c r="H89" i="8"/>
  <c r="I89" i="8"/>
  <c r="J89" i="8"/>
  <c r="K89" i="8"/>
  <c r="B90" i="8"/>
  <c r="C90" i="8"/>
  <c r="D90" i="8"/>
  <c r="E90" i="8"/>
  <c r="F90" i="8"/>
  <c r="H90" i="8"/>
  <c r="I90" i="8"/>
  <c r="J90" i="8"/>
  <c r="K90" i="8"/>
  <c r="B91" i="8"/>
  <c r="B92" i="8"/>
  <c r="C92" i="8"/>
  <c r="D92" i="8"/>
  <c r="E92" i="8"/>
  <c r="F92" i="8"/>
  <c r="G92" i="8" s="1"/>
  <c r="H92" i="8"/>
  <c r="B93" i="8"/>
  <c r="C93" i="8"/>
  <c r="D93" i="8"/>
  <c r="E93" i="8"/>
  <c r="F93" i="8"/>
  <c r="H93" i="8"/>
  <c r="I93" i="8"/>
  <c r="J93" i="8"/>
  <c r="K93" i="8"/>
  <c r="B94" i="8"/>
  <c r="C94" i="8"/>
  <c r="D94" i="8"/>
  <c r="E94" i="8"/>
  <c r="F94" i="8"/>
  <c r="H94" i="8"/>
  <c r="B95" i="8"/>
  <c r="C95" i="8"/>
  <c r="D95" i="8"/>
  <c r="E95" i="8"/>
  <c r="F95" i="8"/>
  <c r="H95" i="8"/>
  <c r="I95" i="8"/>
  <c r="J95" i="8"/>
  <c r="K95" i="8"/>
  <c r="B96" i="8"/>
  <c r="C96" i="8"/>
  <c r="D96" i="8"/>
  <c r="E96" i="8"/>
  <c r="F96" i="8"/>
  <c r="H96" i="8"/>
  <c r="I96" i="8"/>
  <c r="J96" i="8"/>
  <c r="K96" i="8"/>
  <c r="B97" i="8"/>
  <c r="C97" i="8"/>
  <c r="D97" i="8"/>
  <c r="E97" i="8"/>
  <c r="F97" i="8"/>
  <c r="H97" i="8"/>
  <c r="I97" i="8"/>
  <c r="J97" i="8"/>
  <c r="K97" i="8"/>
  <c r="B98" i="8"/>
  <c r="C98" i="8"/>
  <c r="D98" i="8"/>
  <c r="E98" i="8"/>
  <c r="F98" i="8"/>
  <c r="H98" i="8"/>
  <c r="I98" i="8"/>
  <c r="J98" i="8"/>
  <c r="K98" i="8"/>
  <c r="B99" i="8"/>
  <c r="C99" i="8"/>
  <c r="D99" i="8"/>
  <c r="E99" i="8"/>
  <c r="F99" i="8"/>
  <c r="H99" i="8"/>
  <c r="I99" i="8"/>
  <c r="J99" i="8"/>
  <c r="K99" i="8"/>
  <c r="B100" i="8"/>
  <c r="C100" i="8"/>
  <c r="D100" i="8"/>
  <c r="E100" i="8"/>
  <c r="F100" i="8"/>
  <c r="H100" i="8"/>
  <c r="I100" i="8"/>
  <c r="J100" i="8"/>
  <c r="K100" i="8"/>
  <c r="B101" i="8"/>
  <c r="C101" i="8"/>
  <c r="D101" i="8"/>
  <c r="E101" i="8"/>
  <c r="F101" i="8"/>
  <c r="H101" i="8"/>
  <c r="I101" i="8"/>
  <c r="J101" i="8"/>
  <c r="K101" i="8"/>
  <c r="B102" i="8"/>
  <c r="C102" i="8"/>
  <c r="D102" i="8"/>
  <c r="E102" i="8"/>
  <c r="F102" i="8"/>
  <c r="H102" i="8"/>
  <c r="I102" i="8"/>
  <c r="J102" i="8"/>
  <c r="K102" i="8"/>
  <c r="B103" i="8"/>
  <c r="C103" i="8"/>
  <c r="D103" i="8"/>
  <c r="E103" i="8"/>
  <c r="F103" i="8"/>
  <c r="H103" i="8"/>
  <c r="I103" i="8"/>
  <c r="J103" i="8"/>
  <c r="K103" i="8"/>
  <c r="B104" i="8"/>
  <c r="C104" i="8"/>
  <c r="D104" i="8"/>
  <c r="E104" i="8"/>
  <c r="F104" i="8"/>
  <c r="H104" i="8"/>
  <c r="I104" i="8"/>
  <c r="J104" i="8"/>
  <c r="K104" i="8"/>
  <c r="B105" i="8"/>
  <c r="C105" i="8"/>
  <c r="D105" i="8"/>
  <c r="E105" i="8"/>
  <c r="F105" i="8"/>
  <c r="H105" i="8"/>
  <c r="I105" i="8"/>
  <c r="J105" i="8"/>
  <c r="K105" i="8"/>
  <c r="B106" i="8"/>
  <c r="C106" i="8"/>
  <c r="D106" i="8"/>
  <c r="E106" i="8"/>
  <c r="F106" i="8"/>
  <c r="H106" i="8"/>
  <c r="I106" i="8"/>
  <c r="J106" i="8"/>
  <c r="K106" i="8"/>
  <c r="B107" i="8"/>
  <c r="C107" i="8"/>
  <c r="D107" i="8"/>
  <c r="E107" i="8"/>
  <c r="F107" i="8"/>
  <c r="I107" i="8"/>
  <c r="J107" i="8"/>
  <c r="K107" i="8"/>
  <c r="B108" i="8"/>
  <c r="C108" i="8"/>
  <c r="D108" i="8"/>
  <c r="E108" i="8"/>
  <c r="F108" i="8"/>
  <c r="I108" i="8"/>
  <c r="J108" i="8"/>
  <c r="K108" i="8"/>
  <c r="B109" i="8"/>
  <c r="B110" i="8"/>
  <c r="C110" i="8"/>
  <c r="D110" i="8"/>
  <c r="E110" i="8"/>
  <c r="F110" i="8"/>
  <c r="G110" i="8" s="1"/>
  <c r="G111" i="8" s="1"/>
  <c r="G112" i="8" s="1"/>
  <c r="G113" i="8" s="1"/>
  <c r="G114" i="8" s="1"/>
  <c r="H110" i="8"/>
  <c r="I110" i="8"/>
  <c r="J110" i="8"/>
  <c r="K110" i="8"/>
  <c r="B111" i="8"/>
  <c r="C111" i="8"/>
  <c r="D111" i="8"/>
  <c r="E111" i="8"/>
  <c r="F111" i="8"/>
  <c r="H111" i="8"/>
  <c r="I111" i="8"/>
  <c r="J111" i="8"/>
  <c r="K111" i="8"/>
  <c r="B112" i="8"/>
  <c r="C112" i="8"/>
  <c r="D112" i="8"/>
  <c r="E112" i="8"/>
  <c r="F112" i="8"/>
  <c r="H112" i="8"/>
  <c r="I112" i="8"/>
  <c r="J112" i="8"/>
  <c r="K112" i="8"/>
  <c r="B113" i="8"/>
  <c r="C113" i="8"/>
  <c r="D113" i="8"/>
  <c r="E113" i="8"/>
  <c r="F113" i="8"/>
  <c r="H113" i="8"/>
  <c r="I113" i="8"/>
  <c r="J113" i="8"/>
  <c r="K113" i="8"/>
  <c r="B114" i="8"/>
  <c r="C114" i="8"/>
  <c r="D114" i="8"/>
  <c r="E114" i="8"/>
  <c r="F114" i="8"/>
  <c r="H114" i="8"/>
  <c r="I114" i="8"/>
  <c r="J114" i="8"/>
  <c r="K114" i="8"/>
  <c r="B115" i="8"/>
  <c r="C115" i="8"/>
  <c r="D115" i="8"/>
  <c r="E115" i="8"/>
  <c r="F115" i="8"/>
  <c r="H115" i="8"/>
  <c r="I115" i="8"/>
  <c r="J115" i="8"/>
  <c r="K115" i="8"/>
  <c r="B116" i="8"/>
  <c r="C116" i="8"/>
  <c r="D116" i="8"/>
  <c r="E116" i="8"/>
  <c r="F116" i="8"/>
  <c r="H116" i="8"/>
  <c r="I116" i="8"/>
  <c r="J116" i="8"/>
  <c r="K116" i="8"/>
  <c r="B117" i="8"/>
  <c r="C117" i="8"/>
  <c r="D117" i="8"/>
  <c r="E117" i="8"/>
  <c r="F117" i="8"/>
  <c r="H117" i="8"/>
  <c r="I117" i="8"/>
  <c r="J117" i="8"/>
  <c r="K117" i="8"/>
  <c r="B118" i="8"/>
  <c r="C118" i="8"/>
  <c r="D118" i="8"/>
  <c r="E118" i="8"/>
  <c r="F118" i="8"/>
  <c r="H118" i="8"/>
  <c r="I118" i="8"/>
  <c r="J118" i="8"/>
  <c r="K118" i="8"/>
  <c r="B119" i="8"/>
  <c r="C119" i="8"/>
  <c r="D119" i="8"/>
  <c r="E119" i="8"/>
  <c r="F119" i="8"/>
  <c r="H119" i="8"/>
  <c r="I119" i="8"/>
  <c r="J119" i="8"/>
  <c r="K119" i="8"/>
  <c r="B120" i="8"/>
  <c r="C120" i="8"/>
  <c r="D120" i="8"/>
  <c r="E120" i="8"/>
  <c r="F120" i="8"/>
  <c r="H120" i="8"/>
  <c r="I120" i="8"/>
  <c r="J120" i="8"/>
  <c r="K120" i="8"/>
  <c r="B121" i="8"/>
  <c r="C121" i="8"/>
  <c r="D121" i="8"/>
  <c r="E121" i="8"/>
  <c r="F121" i="8"/>
  <c r="H121" i="8"/>
  <c r="I121" i="8"/>
  <c r="J121" i="8"/>
  <c r="K121" i="8"/>
  <c r="B122" i="8"/>
  <c r="C122" i="8"/>
  <c r="D122" i="8"/>
  <c r="E122" i="8"/>
  <c r="F122" i="8"/>
  <c r="H122" i="8"/>
  <c r="B123" i="8"/>
  <c r="C123" i="8"/>
  <c r="D123" i="8"/>
  <c r="E123" i="8"/>
  <c r="F123" i="8"/>
  <c r="H123" i="8"/>
  <c r="B124" i="8"/>
  <c r="C124" i="8"/>
  <c r="D124" i="8"/>
  <c r="E124" i="8"/>
  <c r="F124" i="8"/>
  <c r="H124" i="8"/>
  <c r="B125" i="8"/>
  <c r="C125" i="8"/>
  <c r="D125" i="8"/>
  <c r="E125" i="8"/>
  <c r="F125" i="8"/>
  <c r="H125" i="8"/>
  <c r="I125" i="8"/>
  <c r="J125" i="8"/>
  <c r="K125" i="8"/>
  <c r="B126" i="8"/>
  <c r="C126" i="8"/>
  <c r="D126" i="8"/>
  <c r="E126" i="8"/>
  <c r="F126" i="8"/>
  <c r="H126" i="8"/>
  <c r="I126" i="8"/>
  <c r="J126" i="8"/>
  <c r="K126" i="8"/>
  <c r="B127" i="8"/>
  <c r="B128" i="8"/>
  <c r="C128" i="8"/>
  <c r="D128" i="8"/>
  <c r="E128" i="8"/>
  <c r="F128" i="8"/>
  <c r="G128" i="8" s="1"/>
  <c r="H128" i="8"/>
  <c r="I128" i="8"/>
  <c r="J128" i="8"/>
  <c r="K128" i="8"/>
  <c r="B129" i="8"/>
  <c r="C129" i="8"/>
  <c r="D129" i="8"/>
  <c r="E129" i="8"/>
  <c r="F129" i="8"/>
  <c r="H129" i="8"/>
  <c r="I129" i="8"/>
  <c r="J129" i="8"/>
  <c r="K129" i="8"/>
  <c r="B130" i="8"/>
  <c r="C130" i="8"/>
  <c r="D130" i="8"/>
  <c r="E130" i="8"/>
  <c r="F130" i="8"/>
  <c r="H130" i="8"/>
  <c r="I130" i="8"/>
  <c r="J130" i="8"/>
  <c r="K130" i="8"/>
  <c r="B131" i="8"/>
  <c r="C131" i="8"/>
  <c r="D131" i="8"/>
  <c r="E131" i="8"/>
  <c r="F131" i="8"/>
  <c r="H131" i="8"/>
  <c r="I131" i="8"/>
  <c r="J131" i="8"/>
  <c r="K131" i="8"/>
  <c r="B132" i="8"/>
  <c r="C132" i="8"/>
  <c r="D132" i="8"/>
  <c r="E132" i="8"/>
  <c r="F132" i="8"/>
  <c r="H132" i="8"/>
  <c r="I132" i="8"/>
  <c r="J132" i="8"/>
  <c r="K132" i="8"/>
  <c r="B133" i="8"/>
  <c r="C133" i="8"/>
  <c r="D133" i="8"/>
  <c r="E133" i="8"/>
  <c r="F133" i="8"/>
  <c r="H133" i="8"/>
  <c r="I133" i="8"/>
  <c r="J133" i="8"/>
  <c r="K133" i="8"/>
  <c r="B134" i="8"/>
  <c r="C134" i="8"/>
  <c r="D134" i="8"/>
  <c r="E134" i="8"/>
  <c r="F134" i="8"/>
  <c r="H134" i="8"/>
  <c r="I134" i="8"/>
  <c r="J134" i="8"/>
  <c r="K134" i="8"/>
  <c r="B135" i="8"/>
  <c r="C135" i="8"/>
  <c r="D135" i="8"/>
  <c r="E135" i="8"/>
  <c r="F135" i="8"/>
  <c r="H135" i="8"/>
  <c r="I135" i="8"/>
  <c r="J135" i="8"/>
  <c r="K135" i="8"/>
  <c r="B136" i="8"/>
  <c r="C136" i="8"/>
  <c r="D136" i="8"/>
  <c r="E136" i="8"/>
  <c r="F136" i="8"/>
  <c r="H136" i="8"/>
  <c r="I136" i="8"/>
  <c r="J136" i="8"/>
  <c r="K136" i="8"/>
  <c r="B137" i="8"/>
  <c r="C137" i="8"/>
  <c r="D137" i="8"/>
  <c r="E137" i="8"/>
  <c r="F137" i="8"/>
  <c r="H137" i="8"/>
  <c r="I137" i="8"/>
  <c r="J137" i="8"/>
  <c r="K137" i="8"/>
  <c r="B138" i="8"/>
  <c r="C138" i="8"/>
  <c r="D138" i="8"/>
  <c r="E138" i="8"/>
  <c r="F138" i="8"/>
  <c r="H138" i="8"/>
  <c r="I138" i="8"/>
  <c r="J138" i="8"/>
  <c r="K138" i="8"/>
  <c r="B139" i="8"/>
  <c r="C139" i="8"/>
  <c r="D139" i="8"/>
  <c r="E139" i="8"/>
  <c r="F139" i="8"/>
  <c r="H139" i="8"/>
  <c r="I139" i="8"/>
  <c r="J139" i="8"/>
  <c r="K139" i="8"/>
  <c r="B140" i="8"/>
  <c r="C140" i="8"/>
  <c r="D140" i="8"/>
  <c r="E140" i="8"/>
  <c r="F140" i="8"/>
  <c r="H140" i="8"/>
  <c r="I140" i="8"/>
  <c r="J140" i="8"/>
  <c r="K140" i="8"/>
  <c r="B141" i="8"/>
  <c r="C141" i="8"/>
  <c r="D141" i="8"/>
  <c r="E141" i="8"/>
  <c r="F141" i="8"/>
  <c r="H141" i="8"/>
  <c r="I141" i="8"/>
  <c r="J141" i="8"/>
  <c r="K141" i="8"/>
  <c r="B142" i="8"/>
  <c r="C142" i="8"/>
  <c r="D142" i="8"/>
  <c r="E142" i="8"/>
  <c r="F142" i="8"/>
  <c r="H142" i="8"/>
  <c r="I142" i="8"/>
  <c r="J142" i="8"/>
  <c r="K142" i="8"/>
  <c r="B143" i="8"/>
  <c r="C143" i="8"/>
  <c r="D143" i="8"/>
  <c r="E143" i="8"/>
  <c r="F143" i="8"/>
  <c r="H143" i="8"/>
  <c r="I143" i="8"/>
  <c r="J143" i="8"/>
  <c r="K143" i="8"/>
  <c r="B144" i="8"/>
  <c r="C144" i="8"/>
  <c r="D144" i="8"/>
  <c r="E144" i="8"/>
  <c r="F144" i="8"/>
  <c r="H144" i="8"/>
  <c r="I144" i="8"/>
  <c r="J144" i="8"/>
  <c r="K144" i="8"/>
  <c r="B145" i="8"/>
  <c r="B146" i="8"/>
  <c r="C146" i="8"/>
  <c r="D146" i="8"/>
  <c r="E146" i="8"/>
  <c r="F146" i="8"/>
  <c r="G146" i="8" s="1"/>
  <c r="H146" i="8"/>
  <c r="I146" i="8"/>
  <c r="J146" i="8"/>
  <c r="K146" i="8"/>
  <c r="B147" i="8"/>
  <c r="C147" i="8"/>
  <c r="D147" i="8"/>
  <c r="E147" i="8"/>
  <c r="F147" i="8"/>
  <c r="H147" i="8"/>
  <c r="I147" i="8"/>
  <c r="J147" i="8"/>
  <c r="K147" i="8"/>
  <c r="B148" i="8"/>
  <c r="C148" i="8"/>
  <c r="D148" i="8"/>
  <c r="E148" i="8"/>
  <c r="F148" i="8"/>
  <c r="H148" i="8"/>
  <c r="I148" i="8"/>
  <c r="J148" i="8"/>
  <c r="K148" i="8"/>
  <c r="B149" i="8"/>
  <c r="C149" i="8"/>
  <c r="D149" i="8"/>
  <c r="E149" i="8"/>
  <c r="F149" i="8"/>
  <c r="H149" i="8"/>
  <c r="I149" i="8"/>
  <c r="J149" i="8"/>
  <c r="K149" i="8"/>
  <c r="B150" i="8"/>
  <c r="C150" i="8"/>
  <c r="D150" i="8"/>
  <c r="E150" i="8"/>
  <c r="F150" i="8"/>
  <c r="H150" i="8"/>
  <c r="I150" i="8"/>
  <c r="J150" i="8"/>
  <c r="K150" i="8"/>
  <c r="B151" i="8"/>
  <c r="C151" i="8"/>
  <c r="D151" i="8"/>
  <c r="E151" i="8"/>
  <c r="F151" i="8"/>
  <c r="H151" i="8"/>
  <c r="I151" i="8"/>
  <c r="J151" i="8"/>
  <c r="K151" i="8"/>
  <c r="B152" i="8"/>
  <c r="C152" i="8"/>
  <c r="D152" i="8"/>
  <c r="E152" i="8"/>
  <c r="F152" i="8"/>
  <c r="H152" i="8"/>
  <c r="I152" i="8"/>
  <c r="J152" i="8"/>
  <c r="K152" i="8"/>
  <c r="B153" i="8"/>
  <c r="C153" i="8"/>
  <c r="D153" i="8"/>
  <c r="E153" i="8"/>
  <c r="F153" i="8"/>
  <c r="H153" i="8"/>
  <c r="I153" i="8"/>
  <c r="J153" i="8"/>
  <c r="K153" i="8"/>
  <c r="B154" i="8"/>
  <c r="C154" i="8"/>
  <c r="D154" i="8"/>
  <c r="E154" i="8"/>
  <c r="F154" i="8"/>
  <c r="H154" i="8"/>
  <c r="I154" i="8"/>
  <c r="J154" i="8"/>
  <c r="K154" i="8"/>
  <c r="B155" i="8"/>
  <c r="C155" i="8"/>
  <c r="D155" i="8"/>
  <c r="E155" i="8"/>
  <c r="F155" i="8"/>
  <c r="H155" i="8"/>
  <c r="I155" i="8"/>
  <c r="J155" i="8"/>
  <c r="K155" i="8"/>
  <c r="B156" i="8"/>
  <c r="C156" i="8"/>
  <c r="D156" i="8"/>
  <c r="E156" i="8"/>
  <c r="F156" i="8"/>
  <c r="H156" i="8"/>
  <c r="I156" i="8"/>
  <c r="J156" i="8"/>
  <c r="K156" i="8"/>
  <c r="B157" i="8"/>
  <c r="C157" i="8"/>
  <c r="D157" i="8"/>
  <c r="E157" i="8"/>
  <c r="F157" i="8"/>
  <c r="H157" i="8"/>
  <c r="I157" i="8"/>
  <c r="J157" i="8"/>
  <c r="K157" i="8"/>
  <c r="B158" i="8"/>
  <c r="C158" i="8"/>
  <c r="D158" i="8"/>
  <c r="E158" i="8"/>
  <c r="F158" i="8"/>
  <c r="H158" i="8"/>
  <c r="I158" i="8"/>
  <c r="J158" i="8"/>
  <c r="K158" i="8"/>
  <c r="B159" i="8"/>
  <c r="C159" i="8"/>
  <c r="D159" i="8"/>
  <c r="E159" i="8"/>
  <c r="F159" i="8"/>
  <c r="H159" i="8"/>
  <c r="I159" i="8"/>
  <c r="J159" i="8"/>
  <c r="K159" i="8"/>
  <c r="B160" i="8"/>
  <c r="C160" i="8"/>
  <c r="D160" i="8"/>
  <c r="E160" i="8"/>
  <c r="F160" i="8"/>
  <c r="H160" i="8"/>
  <c r="I160" i="8"/>
  <c r="J160" i="8"/>
  <c r="K160" i="8"/>
  <c r="B161" i="8"/>
  <c r="C161" i="8"/>
  <c r="D161" i="8"/>
  <c r="E161" i="8"/>
  <c r="F161" i="8"/>
  <c r="I161" i="8"/>
  <c r="J161" i="8"/>
  <c r="K161" i="8"/>
  <c r="B162" i="8"/>
  <c r="C162" i="8"/>
  <c r="D162" i="8"/>
  <c r="E162" i="8"/>
  <c r="F162" i="8"/>
  <c r="I162" i="8"/>
  <c r="J162" i="8"/>
  <c r="K162" i="8"/>
  <c r="B163" i="8"/>
  <c r="B164" i="8"/>
  <c r="C164" i="8"/>
  <c r="D164" i="8"/>
  <c r="E164" i="8"/>
  <c r="F164" i="8"/>
  <c r="G164" i="8" s="1"/>
  <c r="H164" i="8"/>
  <c r="B165" i="8"/>
  <c r="C165" i="8"/>
  <c r="D165" i="8"/>
  <c r="E165" i="8"/>
  <c r="F165" i="8"/>
  <c r="H165" i="8"/>
  <c r="I165" i="8"/>
  <c r="J165" i="8"/>
  <c r="K165" i="8"/>
  <c r="B166" i="8"/>
  <c r="C166" i="8"/>
  <c r="D166" i="8"/>
  <c r="E166" i="8"/>
  <c r="F166" i="8"/>
  <c r="H166" i="8"/>
  <c r="I166" i="8"/>
  <c r="J166" i="8"/>
  <c r="K166" i="8"/>
  <c r="B167" i="8"/>
  <c r="C167" i="8"/>
  <c r="D167" i="8"/>
  <c r="E167" i="8"/>
  <c r="F167" i="8"/>
  <c r="H167" i="8"/>
  <c r="I167" i="8"/>
  <c r="J167" i="8"/>
  <c r="K167" i="8"/>
  <c r="B168" i="8"/>
  <c r="C168" i="8"/>
  <c r="D168" i="8"/>
  <c r="E168" i="8"/>
  <c r="F168" i="8"/>
  <c r="H168" i="8"/>
  <c r="I168" i="8"/>
  <c r="J168" i="8"/>
  <c r="K168" i="8"/>
  <c r="B169" i="8"/>
  <c r="C169" i="8"/>
  <c r="D169" i="8"/>
  <c r="E169" i="8"/>
  <c r="F169" i="8"/>
  <c r="H169" i="8"/>
  <c r="I169" i="8"/>
  <c r="J169" i="8"/>
  <c r="K169" i="8"/>
  <c r="B170" i="8"/>
  <c r="C170" i="8"/>
  <c r="D170" i="8"/>
  <c r="E170" i="8"/>
  <c r="F170" i="8"/>
  <c r="H170" i="8"/>
  <c r="I170" i="8"/>
  <c r="J170" i="8"/>
  <c r="K170" i="8"/>
  <c r="B171" i="8"/>
  <c r="C171" i="8"/>
  <c r="D171" i="8"/>
  <c r="E171" i="8"/>
  <c r="F171" i="8"/>
  <c r="H171" i="8"/>
  <c r="B172" i="8"/>
  <c r="C172" i="8"/>
  <c r="D172" i="8"/>
  <c r="E172" i="8"/>
  <c r="F172" i="8"/>
  <c r="H172" i="8"/>
  <c r="B173" i="8"/>
  <c r="C173" i="8"/>
  <c r="D173" i="8"/>
  <c r="E173" i="8"/>
  <c r="F173" i="8"/>
  <c r="H173" i="8"/>
  <c r="I173" i="8"/>
  <c r="J173" i="8"/>
  <c r="K173" i="8"/>
  <c r="B174" i="8"/>
  <c r="C174" i="8"/>
  <c r="D174" i="8"/>
  <c r="E174" i="8"/>
  <c r="F174" i="8"/>
  <c r="H174" i="8"/>
  <c r="I174" i="8"/>
  <c r="J174" i="8"/>
  <c r="K174" i="8"/>
  <c r="B175" i="8"/>
  <c r="C175" i="8"/>
  <c r="D175" i="8"/>
  <c r="E175" i="8"/>
  <c r="F175" i="8"/>
  <c r="H175" i="8"/>
  <c r="I175" i="8"/>
  <c r="J175" i="8"/>
  <c r="K175" i="8"/>
  <c r="B176" i="8"/>
  <c r="C176" i="8"/>
  <c r="D176" i="8"/>
  <c r="E176" i="8"/>
  <c r="F176" i="8"/>
  <c r="H176" i="8"/>
  <c r="I176" i="8"/>
  <c r="J176" i="8"/>
  <c r="K176" i="8"/>
  <c r="B177" i="8"/>
  <c r="C177" i="8"/>
  <c r="D177" i="8"/>
  <c r="E177" i="8"/>
  <c r="F177" i="8"/>
  <c r="H177" i="8"/>
  <c r="I177" i="8"/>
  <c r="J177" i="8"/>
  <c r="K177" i="8"/>
  <c r="B178" i="8"/>
  <c r="C178" i="8"/>
  <c r="D178" i="8"/>
  <c r="E178" i="8"/>
  <c r="F178" i="8"/>
  <c r="H178" i="8"/>
  <c r="I178" i="8"/>
  <c r="J178" i="8"/>
  <c r="K178" i="8"/>
  <c r="B179" i="8"/>
  <c r="C179" i="8"/>
  <c r="D179" i="8"/>
  <c r="E179" i="8"/>
  <c r="F179" i="8"/>
  <c r="H179" i="8"/>
  <c r="I179" i="8"/>
  <c r="J179" i="8"/>
  <c r="K179" i="8"/>
  <c r="B180" i="8"/>
  <c r="C180" i="8"/>
  <c r="D180" i="8"/>
  <c r="E180" i="8"/>
  <c r="F180" i="8"/>
  <c r="H180" i="8"/>
  <c r="I180" i="8"/>
  <c r="J180" i="8"/>
  <c r="K180" i="8"/>
  <c r="B181" i="8"/>
  <c r="B182" i="8"/>
  <c r="C182" i="8"/>
  <c r="D182" i="8"/>
  <c r="E182" i="8"/>
  <c r="F182" i="8"/>
  <c r="G182" i="8" s="1"/>
  <c r="H182" i="8"/>
  <c r="I182" i="8"/>
  <c r="J182" i="8"/>
  <c r="K182" i="8"/>
  <c r="B183" i="8"/>
  <c r="C183" i="8"/>
  <c r="D183" i="8"/>
  <c r="E183" i="8"/>
  <c r="F183" i="8"/>
  <c r="H183" i="8"/>
  <c r="I183" i="8"/>
  <c r="J183" i="8"/>
  <c r="K183" i="8"/>
  <c r="B184" i="8"/>
  <c r="C184" i="8"/>
  <c r="D184" i="8"/>
  <c r="E184" i="8"/>
  <c r="F184" i="8"/>
  <c r="B185" i="8"/>
  <c r="C185" i="8"/>
  <c r="D185" i="8"/>
  <c r="E185" i="8"/>
  <c r="F185" i="8"/>
  <c r="H185" i="8"/>
  <c r="I185" i="8"/>
  <c r="J185" i="8"/>
  <c r="K185" i="8"/>
  <c r="B186" i="8"/>
  <c r="C186" i="8"/>
  <c r="D186" i="8"/>
  <c r="E186" i="8"/>
  <c r="F186" i="8"/>
  <c r="H186" i="8"/>
  <c r="I186" i="8"/>
  <c r="J186" i="8"/>
  <c r="K186" i="8"/>
  <c r="B187" i="8"/>
  <c r="C187" i="8"/>
  <c r="D187" i="8"/>
  <c r="E187" i="8"/>
  <c r="F187" i="8"/>
  <c r="H187" i="8"/>
  <c r="I187" i="8"/>
  <c r="J187" i="8"/>
  <c r="K187" i="8"/>
  <c r="B188" i="8"/>
  <c r="C188" i="8"/>
  <c r="D188" i="8"/>
  <c r="E188" i="8"/>
  <c r="F188" i="8"/>
  <c r="H188" i="8"/>
  <c r="I188" i="8"/>
  <c r="J188" i="8"/>
  <c r="K188" i="8"/>
  <c r="B189" i="8"/>
  <c r="C189" i="8"/>
  <c r="D189" i="8"/>
  <c r="E189" i="8"/>
  <c r="F189" i="8"/>
  <c r="H189" i="8"/>
  <c r="I189" i="8"/>
  <c r="J189" i="8"/>
  <c r="K189" i="8"/>
  <c r="B190" i="8"/>
  <c r="C190" i="8"/>
  <c r="D190" i="8"/>
  <c r="E190" i="8"/>
  <c r="F190" i="8"/>
  <c r="H190" i="8"/>
  <c r="I190" i="8"/>
  <c r="J190" i="8"/>
  <c r="K190" i="8"/>
  <c r="B191" i="8"/>
  <c r="C191" i="8"/>
  <c r="D191" i="8"/>
  <c r="E191" i="8"/>
  <c r="F191" i="8"/>
  <c r="H191" i="8"/>
  <c r="I191" i="8"/>
  <c r="J191" i="8"/>
  <c r="K191" i="8"/>
  <c r="B192" i="8"/>
  <c r="C192" i="8"/>
  <c r="D192" i="8"/>
  <c r="F192" i="8"/>
  <c r="H192" i="8"/>
  <c r="I192" i="8"/>
  <c r="J192" i="8"/>
  <c r="K192" i="8"/>
  <c r="B193" i="8"/>
  <c r="C193" i="8"/>
  <c r="D193" i="8"/>
  <c r="E193" i="8"/>
  <c r="F193" i="8"/>
  <c r="H193" i="8"/>
  <c r="I193" i="8"/>
  <c r="J193" i="8"/>
  <c r="K193" i="8"/>
  <c r="B194" i="8"/>
  <c r="C194" i="8"/>
  <c r="D194" i="8"/>
  <c r="E194" i="8"/>
  <c r="F194" i="8"/>
  <c r="H194" i="8"/>
  <c r="I194" i="8"/>
  <c r="J194" i="8"/>
  <c r="K194" i="8"/>
  <c r="B195" i="8"/>
  <c r="C195" i="8"/>
  <c r="D195" i="8"/>
  <c r="E195" i="8"/>
  <c r="F195" i="8"/>
  <c r="H195" i="8"/>
  <c r="I195" i="8"/>
  <c r="J195" i="8"/>
  <c r="K195" i="8"/>
  <c r="B196" i="8"/>
  <c r="C196" i="8"/>
  <c r="D196" i="8"/>
  <c r="E196" i="8"/>
  <c r="F196" i="8"/>
  <c r="H196" i="8"/>
  <c r="I196" i="8"/>
  <c r="J196" i="8"/>
  <c r="K196" i="8"/>
  <c r="B197" i="8"/>
  <c r="C197" i="8"/>
  <c r="D197" i="8"/>
  <c r="E197" i="8"/>
  <c r="F197" i="8"/>
  <c r="I197" i="8"/>
  <c r="J197" i="8"/>
  <c r="K197" i="8"/>
  <c r="B198" i="8"/>
  <c r="C198" i="8"/>
  <c r="D198" i="8"/>
  <c r="E198" i="8"/>
  <c r="F198" i="8"/>
  <c r="I198" i="8"/>
  <c r="J198" i="8"/>
  <c r="K198" i="8"/>
  <c r="B199" i="8"/>
  <c r="B200" i="8"/>
  <c r="C200" i="8"/>
  <c r="D200" i="8"/>
  <c r="E200" i="8"/>
  <c r="F200" i="8"/>
  <c r="G200" i="8" s="1"/>
  <c r="H200" i="8"/>
  <c r="B201" i="8"/>
  <c r="C201" i="8"/>
  <c r="D201" i="8"/>
  <c r="E201" i="8"/>
  <c r="F201" i="8"/>
  <c r="H201" i="8"/>
  <c r="I201" i="8"/>
  <c r="J201" i="8"/>
  <c r="K201" i="8"/>
  <c r="B202" i="8"/>
  <c r="C202" i="8"/>
  <c r="D202" i="8"/>
  <c r="E202" i="8"/>
  <c r="F202" i="8"/>
  <c r="H202" i="8"/>
  <c r="I202" i="8"/>
  <c r="J202" i="8"/>
  <c r="K202" i="8"/>
  <c r="B203" i="8"/>
  <c r="C203" i="8"/>
  <c r="D203" i="8"/>
  <c r="E203" i="8"/>
  <c r="F203" i="8"/>
  <c r="H203" i="8"/>
  <c r="I203" i="8"/>
  <c r="J203" i="8"/>
  <c r="K203" i="8"/>
  <c r="B204" i="8"/>
  <c r="C204" i="8"/>
  <c r="D204" i="8"/>
  <c r="E204" i="8"/>
  <c r="F204" i="8"/>
  <c r="H204" i="8"/>
  <c r="I204" i="8"/>
  <c r="J204" i="8"/>
  <c r="K204" i="8"/>
  <c r="B205" i="8"/>
  <c r="C205" i="8"/>
  <c r="D205" i="8"/>
  <c r="E205" i="8"/>
  <c r="F205" i="8"/>
  <c r="H205" i="8"/>
  <c r="I205" i="8"/>
  <c r="J205" i="8"/>
  <c r="K205" i="8"/>
  <c r="B206" i="8"/>
  <c r="C206" i="8"/>
  <c r="D206" i="8"/>
  <c r="E206" i="8"/>
  <c r="F206" i="8"/>
  <c r="H206" i="8"/>
  <c r="I206" i="8"/>
  <c r="J206" i="8"/>
  <c r="K206" i="8"/>
  <c r="B207" i="8"/>
  <c r="C207" i="8"/>
  <c r="D207" i="8"/>
  <c r="E207" i="8"/>
  <c r="F207" i="8"/>
  <c r="H207" i="8"/>
  <c r="I207" i="8"/>
  <c r="J207" i="8"/>
  <c r="K207" i="8"/>
  <c r="B208" i="8"/>
  <c r="C208" i="8"/>
  <c r="D208" i="8"/>
  <c r="E208" i="8"/>
  <c r="F208" i="8"/>
  <c r="H208" i="8"/>
  <c r="I208" i="8"/>
  <c r="J208" i="8"/>
  <c r="K208" i="8"/>
  <c r="B209" i="8"/>
  <c r="C209" i="8"/>
  <c r="D209" i="8"/>
  <c r="E209" i="8"/>
  <c r="F209" i="8"/>
  <c r="H209" i="8"/>
  <c r="I209" i="8"/>
  <c r="J209" i="8"/>
  <c r="K209" i="8"/>
  <c r="B210" i="8"/>
  <c r="C210" i="8"/>
  <c r="D210" i="8"/>
  <c r="E210" i="8"/>
  <c r="F210" i="8"/>
  <c r="H210" i="8"/>
  <c r="I210" i="8"/>
  <c r="J210" i="8"/>
  <c r="K210" i="8"/>
  <c r="B211" i="8"/>
  <c r="C211" i="8"/>
  <c r="D211" i="8"/>
  <c r="E211" i="8"/>
  <c r="F211" i="8"/>
  <c r="H211" i="8"/>
  <c r="I211" i="8"/>
  <c r="J211" i="8"/>
  <c r="K211" i="8"/>
  <c r="B212" i="8"/>
  <c r="C212" i="8"/>
  <c r="D212" i="8"/>
  <c r="E212" i="8"/>
  <c r="F212" i="8"/>
  <c r="H212" i="8"/>
  <c r="I212" i="8"/>
  <c r="J212" i="8"/>
  <c r="K212" i="8"/>
  <c r="B213" i="8"/>
  <c r="C213" i="8"/>
  <c r="D213" i="8"/>
  <c r="E213" i="8"/>
  <c r="F213" i="8"/>
  <c r="H213" i="8"/>
  <c r="I213" i="8"/>
  <c r="J213" i="8"/>
  <c r="K213" i="8"/>
  <c r="B214" i="8"/>
  <c r="C214" i="8"/>
  <c r="D214" i="8"/>
  <c r="E214" i="8"/>
  <c r="F214" i="8"/>
  <c r="H214" i="8"/>
  <c r="I214" i="8"/>
  <c r="J214" i="8"/>
  <c r="K214" i="8"/>
  <c r="B215" i="8"/>
  <c r="C215" i="8"/>
  <c r="D215" i="8"/>
  <c r="E215" i="8"/>
  <c r="F215" i="8"/>
  <c r="H215" i="8"/>
  <c r="I215" i="8"/>
  <c r="J215" i="8"/>
  <c r="K215" i="8"/>
  <c r="B216" i="8"/>
  <c r="C216" i="8"/>
  <c r="D216" i="8"/>
  <c r="E216" i="8"/>
  <c r="F216" i="8"/>
  <c r="I216" i="8"/>
  <c r="J216" i="8"/>
  <c r="K216" i="8"/>
  <c r="B217" i="8"/>
  <c r="B218" i="8"/>
  <c r="C218" i="8"/>
  <c r="D218" i="8"/>
  <c r="E218" i="8"/>
  <c r="F218" i="8"/>
  <c r="G218" i="8" s="1"/>
  <c r="H218" i="8"/>
  <c r="B219" i="8"/>
  <c r="C219" i="8"/>
  <c r="D219" i="8"/>
  <c r="E219" i="8"/>
  <c r="F219" i="8"/>
  <c r="H219" i="8"/>
  <c r="B220" i="8"/>
  <c r="C220" i="8"/>
  <c r="D220" i="8"/>
  <c r="E220" i="8"/>
  <c r="F220" i="8"/>
  <c r="H220" i="8"/>
  <c r="B221" i="8"/>
  <c r="C221" i="8"/>
  <c r="D221" i="8"/>
  <c r="E221" i="8"/>
  <c r="F221" i="8"/>
  <c r="H221" i="8"/>
  <c r="B222" i="8"/>
  <c r="C222" i="8"/>
  <c r="D222" i="8"/>
  <c r="E222" i="8"/>
  <c r="F222" i="8"/>
  <c r="H222" i="8"/>
  <c r="I222" i="8"/>
  <c r="K222" i="8" s="1"/>
  <c r="B223" i="8"/>
  <c r="C223" i="8"/>
  <c r="D223" i="8"/>
  <c r="E223" i="8"/>
  <c r="F223" i="8"/>
  <c r="H223" i="8"/>
  <c r="I223" i="8"/>
  <c r="K223" i="8" s="1"/>
  <c r="B224" i="8"/>
  <c r="C224" i="8"/>
  <c r="D224" i="8"/>
  <c r="E224" i="8"/>
  <c r="F224" i="8"/>
  <c r="H224" i="8"/>
  <c r="I224" i="8"/>
  <c r="K224" i="8" s="1"/>
  <c r="B225" i="8"/>
  <c r="C225" i="8"/>
  <c r="D225" i="8"/>
  <c r="E225" i="8"/>
  <c r="F225" i="8"/>
  <c r="H225" i="8"/>
  <c r="I225" i="8"/>
  <c r="K225" i="8" s="1"/>
  <c r="B226" i="8"/>
  <c r="C226" i="8"/>
  <c r="D226" i="8"/>
  <c r="E226" i="8"/>
  <c r="H226" i="8"/>
  <c r="I226" i="8"/>
  <c r="K226" i="8" s="1"/>
  <c r="B227" i="8"/>
  <c r="C227" i="8"/>
  <c r="D227" i="8"/>
  <c r="E227" i="8"/>
  <c r="F227" i="8"/>
  <c r="H227" i="8"/>
  <c r="I227" i="8"/>
  <c r="K227" i="8" s="1"/>
  <c r="B228" i="8"/>
  <c r="C228" i="8"/>
  <c r="D228" i="8"/>
  <c r="E228" i="8"/>
  <c r="F228" i="8"/>
  <c r="H228" i="8"/>
  <c r="I228" i="8"/>
  <c r="K228" i="8" s="1"/>
  <c r="B229" i="8"/>
  <c r="C229" i="8"/>
  <c r="D229" i="8"/>
  <c r="E229" i="8"/>
  <c r="F229" i="8"/>
  <c r="H229" i="8"/>
  <c r="I229" i="8"/>
  <c r="K229" i="8" s="1"/>
  <c r="B230" i="8"/>
  <c r="C230" i="8"/>
  <c r="D230" i="8"/>
  <c r="E230" i="8"/>
  <c r="F230" i="8"/>
  <c r="H230" i="8"/>
  <c r="I230" i="8"/>
  <c r="K230" i="8" s="1"/>
  <c r="B231" i="8"/>
  <c r="C231" i="8"/>
  <c r="D231" i="8"/>
  <c r="E231" i="8"/>
  <c r="F231" i="8"/>
  <c r="H231" i="8"/>
  <c r="I231" i="8"/>
  <c r="K231" i="8" s="1"/>
  <c r="B232" i="8"/>
  <c r="C232" i="8"/>
  <c r="D232" i="8"/>
  <c r="E232" i="8"/>
  <c r="F232" i="8"/>
  <c r="H232" i="8"/>
  <c r="I232" i="8"/>
  <c r="K232" i="8" s="1"/>
  <c r="B233" i="8"/>
  <c r="C233" i="8"/>
  <c r="D233" i="8"/>
  <c r="E233" i="8"/>
  <c r="F233" i="8"/>
  <c r="H233" i="8"/>
  <c r="I233" i="8"/>
  <c r="K233" i="8" s="1"/>
  <c r="B234" i="8"/>
  <c r="C234" i="8"/>
  <c r="D234" i="8"/>
  <c r="E234" i="8"/>
  <c r="F234" i="8"/>
  <c r="H234" i="8"/>
  <c r="I234" i="8"/>
  <c r="K234" i="8" s="1"/>
  <c r="B235" i="8"/>
  <c r="B236" i="8"/>
  <c r="C236" i="8"/>
  <c r="D236" i="8"/>
  <c r="E236" i="8"/>
  <c r="F236" i="8"/>
  <c r="G236" i="8" s="1"/>
  <c r="G237" i="8" s="1"/>
  <c r="G238" i="8" s="1"/>
  <c r="G239" i="8" s="1"/>
  <c r="G240" i="8" s="1"/>
  <c r="H236" i="8"/>
  <c r="I236" i="8"/>
  <c r="J236" i="8"/>
  <c r="K236" i="8"/>
  <c r="B237" i="8"/>
  <c r="C237" i="8"/>
  <c r="D237" i="8"/>
  <c r="E237" i="8"/>
  <c r="F237" i="8"/>
  <c r="H237" i="8"/>
  <c r="I237" i="8"/>
  <c r="J237" i="8"/>
  <c r="K237" i="8"/>
  <c r="B238" i="8"/>
  <c r="C238" i="8"/>
  <c r="D238" i="8"/>
  <c r="E238" i="8"/>
  <c r="F238" i="8"/>
  <c r="H238" i="8"/>
  <c r="I238" i="8"/>
  <c r="J238" i="8"/>
  <c r="K238" i="8"/>
  <c r="B239" i="8"/>
  <c r="C239" i="8"/>
  <c r="D239" i="8"/>
  <c r="E239" i="8"/>
  <c r="F239" i="8"/>
  <c r="H239" i="8"/>
  <c r="I239" i="8"/>
  <c r="J239" i="8"/>
  <c r="K239" i="8"/>
  <c r="B240" i="8"/>
  <c r="C240" i="8"/>
  <c r="D240" i="8"/>
  <c r="E240" i="8"/>
  <c r="F240" i="8"/>
  <c r="H240" i="8"/>
  <c r="I240" i="8"/>
  <c r="J240" i="8"/>
  <c r="K240" i="8"/>
  <c r="B241" i="8"/>
  <c r="C241" i="8"/>
  <c r="D241" i="8"/>
  <c r="E241" i="8"/>
  <c r="F241" i="8"/>
  <c r="H241" i="8"/>
  <c r="I241" i="8"/>
  <c r="J241" i="8"/>
  <c r="K241" i="8"/>
  <c r="B242" i="8"/>
  <c r="C242" i="8"/>
  <c r="D242" i="8"/>
  <c r="E242" i="8"/>
  <c r="F242" i="8"/>
  <c r="H242" i="8"/>
  <c r="I242" i="8"/>
  <c r="J242" i="8"/>
  <c r="K242" i="8"/>
  <c r="B243" i="8"/>
  <c r="C243" i="8"/>
  <c r="D243" i="8"/>
  <c r="E243" i="8"/>
  <c r="F243" i="8"/>
  <c r="H243" i="8"/>
  <c r="I243" i="8"/>
  <c r="J243" i="8"/>
  <c r="K243" i="8"/>
  <c r="B244" i="8"/>
  <c r="C244" i="8"/>
  <c r="D244" i="8"/>
  <c r="E244" i="8"/>
  <c r="F244" i="8"/>
  <c r="H244" i="8"/>
  <c r="I244" i="8"/>
  <c r="J244" i="8"/>
  <c r="K244" i="8"/>
  <c r="B245" i="8"/>
  <c r="C245" i="8"/>
  <c r="D245" i="8"/>
  <c r="E245" i="8"/>
  <c r="F245" i="8"/>
  <c r="H245" i="8"/>
  <c r="I245" i="8"/>
  <c r="J245" i="8"/>
  <c r="K245" i="8"/>
  <c r="B246" i="8"/>
  <c r="C246" i="8"/>
  <c r="D246" i="8"/>
  <c r="E246" i="8"/>
  <c r="F246" i="8"/>
  <c r="H246" i="8"/>
  <c r="I246" i="8"/>
  <c r="J246" i="8"/>
  <c r="K246" i="8"/>
  <c r="B247" i="8"/>
  <c r="C247" i="8"/>
  <c r="D247" i="8"/>
  <c r="F247" i="8"/>
  <c r="H247" i="8"/>
  <c r="I247" i="8"/>
  <c r="J247" i="8"/>
  <c r="K247" i="8"/>
  <c r="B248" i="8"/>
  <c r="C248" i="8"/>
  <c r="D248" i="8"/>
  <c r="F248" i="8"/>
  <c r="H248" i="8"/>
  <c r="I248" i="8"/>
  <c r="J248" i="8"/>
  <c r="K248" i="8"/>
  <c r="B249" i="8"/>
  <c r="C249" i="8"/>
  <c r="D249" i="8"/>
  <c r="E249" i="8"/>
  <c r="F249" i="8"/>
  <c r="H249" i="8"/>
  <c r="I249" i="8"/>
  <c r="J249" i="8"/>
  <c r="K249" i="8"/>
  <c r="B250" i="8"/>
  <c r="C250" i="8"/>
  <c r="D250" i="8"/>
  <c r="E250" i="8"/>
  <c r="F250" i="8"/>
  <c r="H250" i="8"/>
  <c r="I250" i="8"/>
  <c r="J250" i="8"/>
  <c r="K250" i="8"/>
  <c r="B251" i="8"/>
  <c r="C251" i="8"/>
  <c r="D251" i="8"/>
  <c r="E251" i="8"/>
  <c r="F251" i="8"/>
  <c r="H251" i="8"/>
  <c r="I251" i="8"/>
  <c r="J251" i="8"/>
  <c r="K251" i="8"/>
  <c r="B252" i="8"/>
  <c r="C252" i="8"/>
  <c r="D252" i="8"/>
  <c r="E252" i="8"/>
  <c r="F252" i="8"/>
  <c r="H252" i="8"/>
  <c r="I252" i="8"/>
  <c r="J252" i="8"/>
  <c r="K252" i="8"/>
  <c r="B253" i="8"/>
  <c r="B254" i="8"/>
  <c r="C254" i="8"/>
  <c r="D254" i="8"/>
  <c r="E254" i="8"/>
  <c r="B255" i="8"/>
  <c r="C255" i="8"/>
  <c r="D255" i="8"/>
  <c r="E255" i="8"/>
  <c r="H255" i="8"/>
  <c r="B256" i="8"/>
  <c r="C256" i="8"/>
  <c r="D256" i="8"/>
  <c r="E256" i="8"/>
  <c r="H256" i="8"/>
  <c r="B257" i="8"/>
  <c r="C257" i="8"/>
  <c r="D257" i="8"/>
  <c r="E257" i="8"/>
  <c r="F257" i="8"/>
  <c r="G257" i="8" s="1"/>
  <c r="H257" i="8"/>
  <c r="B258" i="8"/>
  <c r="C258" i="8"/>
  <c r="D258" i="8"/>
  <c r="E258" i="8"/>
  <c r="F258" i="8"/>
  <c r="H258" i="8"/>
  <c r="B259" i="8"/>
  <c r="C259" i="8"/>
  <c r="D259" i="8"/>
  <c r="E259" i="8"/>
  <c r="F259" i="8"/>
  <c r="H259" i="8"/>
  <c r="B260" i="8"/>
  <c r="C260" i="8"/>
  <c r="D260" i="8"/>
  <c r="E260" i="8"/>
  <c r="F260" i="8"/>
  <c r="H260" i="8"/>
  <c r="B261" i="8"/>
  <c r="C261" i="8"/>
  <c r="D261" i="8"/>
  <c r="E261" i="8"/>
  <c r="F261" i="8"/>
  <c r="H261" i="8"/>
  <c r="B262" i="8"/>
  <c r="C262" i="8"/>
  <c r="D262" i="8"/>
  <c r="E262" i="8"/>
  <c r="F262" i="8"/>
  <c r="B263" i="8"/>
  <c r="C263" i="8"/>
  <c r="D263" i="8"/>
  <c r="E263" i="8"/>
  <c r="F263" i="8"/>
  <c r="H263" i="8"/>
  <c r="B264" i="8"/>
  <c r="C264" i="8"/>
  <c r="D264" i="8"/>
  <c r="E264" i="8"/>
  <c r="F264" i="8"/>
  <c r="H264" i="8"/>
  <c r="B265" i="8"/>
  <c r="C265" i="8"/>
  <c r="D265" i="8"/>
  <c r="E265" i="8"/>
  <c r="F265" i="8"/>
  <c r="H265" i="8"/>
  <c r="B266" i="8"/>
  <c r="C266" i="8"/>
  <c r="D266" i="8"/>
  <c r="E266" i="8"/>
  <c r="F266" i="8"/>
  <c r="H266" i="8"/>
  <c r="B267" i="8"/>
  <c r="C267" i="8"/>
  <c r="D267" i="8"/>
  <c r="E267" i="8"/>
  <c r="F267" i="8"/>
  <c r="H267" i="8"/>
  <c r="B268" i="8"/>
  <c r="C268" i="8"/>
  <c r="D268" i="8"/>
  <c r="E268" i="8"/>
  <c r="F268" i="8"/>
  <c r="H268" i="8"/>
  <c r="I268" i="8"/>
  <c r="J268" i="8"/>
  <c r="K268" i="8"/>
  <c r="B269" i="8"/>
  <c r="C269" i="8"/>
  <c r="D269" i="8"/>
  <c r="E269" i="8"/>
  <c r="F269" i="8"/>
  <c r="H269" i="8"/>
  <c r="I269" i="8"/>
  <c r="J269" i="8"/>
  <c r="K269" i="8"/>
  <c r="B270" i="8"/>
  <c r="C270" i="8"/>
  <c r="D270" i="8"/>
  <c r="E270" i="8"/>
  <c r="F270" i="8"/>
  <c r="H270" i="8"/>
  <c r="I270" i="8"/>
  <c r="J270" i="8"/>
  <c r="K270" i="8"/>
  <c r="B271" i="8"/>
  <c r="B272" i="8"/>
  <c r="C272" i="8"/>
  <c r="D272" i="8"/>
  <c r="E272" i="8"/>
  <c r="F272" i="8"/>
  <c r="G272" i="8" s="1"/>
  <c r="H272" i="8"/>
  <c r="I272" i="8"/>
  <c r="J272" i="8"/>
  <c r="K272" i="8"/>
  <c r="B273" i="8"/>
  <c r="C273" i="8"/>
  <c r="D273" i="8"/>
  <c r="E273" i="8"/>
  <c r="F273" i="8"/>
  <c r="H273" i="8"/>
  <c r="I273" i="8"/>
  <c r="J273" i="8"/>
  <c r="K273" i="8"/>
  <c r="B274" i="8"/>
  <c r="C274" i="8"/>
  <c r="D274" i="8"/>
  <c r="E274" i="8"/>
  <c r="F274" i="8"/>
  <c r="H274" i="8"/>
  <c r="I274" i="8"/>
  <c r="J274" i="8"/>
  <c r="K274" i="8"/>
  <c r="B275" i="8"/>
  <c r="C275" i="8"/>
  <c r="D275" i="8"/>
  <c r="E275" i="8"/>
  <c r="F275" i="8"/>
  <c r="H275" i="8"/>
  <c r="I275" i="8"/>
  <c r="J275" i="8"/>
  <c r="K275" i="8"/>
  <c r="B276" i="8"/>
  <c r="C276" i="8"/>
  <c r="D276" i="8"/>
  <c r="E276" i="8"/>
  <c r="F276" i="8"/>
  <c r="H276" i="8"/>
  <c r="I276" i="8"/>
  <c r="J276" i="8"/>
  <c r="K276" i="8"/>
  <c r="B277" i="8"/>
  <c r="C277" i="8"/>
  <c r="D277" i="8"/>
  <c r="E277" i="8"/>
  <c r="F277" i="8"/>
  <c r="H277" i="8"/>
  <c r="I277" i="8"/>
  <c r="J277" i="8"/>
  <c r="K277" i="8"/>
  <c r="B278" i="8"/>
  <c r="C278" i="8"/>
  <c r="D278" i="8"/>
  <c r="E278" i="8"/>
  <c r="F278" i="8"/>
  <c r="H278" i="8"/>
  <c r="I278" i="8"/>
  <c r="J278" i="8"/>
  <c r="K278" i="8"/>
  <c r="B279" i="8"/>
  <c r="C279" i="8"/>
  <c r="D279" i="8"/>
  <c r="E279" i="8"/>
  <c r="F279" i="8"/>
  <c r="H279" i="8"/>
  <c r="I279" i="8"/>
  <c r="J279" i="8"/>
  <c r="K279" i="8"/>
  <c r="B280" i="8"/>
  <c r="C280" i="8"/>
  <c r="D280" i="8"/>
  <c r="E280" i="8"/>
  <c r="F280" i="8"/>
  <c r="H280" i="8"/>
  <c r="I280" i="8"/>
  <c r="J280" i="8"/>
  <c r="K280" i="8"/>
  <c r="B281" i="8"/>
  <c r="C281" i="8"/>
  <c r="D281" i="8"/>
  <c r="E281" i="8"/>
  <c r="F281" i="8"/>
  <c r="H281" i="8"/>
  <c r="I281" i="8"/>
  <c r="J281" i="8"/>
  <c r="K281" i="8"/>
  <c r="B282" i="8"/>
  <c r="C282" i="8"/>
  <c r="D282" i="8"/>
  <c r="E282" i="8"/>
  <c r="F282" i="8"/>
  <c r="H282" i="8"/>
  <c r="I282" i="8"/>
  <c r="J282" i="8"/>
  <c r="K282" i="8"/>
  <c r="B283" i="8"/>
  <c r="C283" i="8"/>
  <c r="D283" i="8"/>
  <c r="E283" i="8"/>
  <c r="F283" i="8"/>
  <c r="H283" i="8"/>
  <c r="I283" i="8"/>
  <c r="J283" i="8"/>
  <c r="K283" i="8"/>
  <c r="B284" i="8"/>
  <c r="C284" i="8"/>
  <c r="D284" i="8"/>
  <c r="E284" i="8"/>
  <c r="F284" i="8"/>
  <c r="H284" i="8"/>
  <c r="I284" i="8"/>
  <c r="J284" i="8"/>
  <c r="K284" i="8"/>
  <c r="B285" i="8"/>
  <c r="C285" i="8"/>
  <c r="D285" i="8"/>
  <c r="E285" i="8"/>
  <c r="F285" i="8"/>
  <c r="H285" i="8"/>
  <c r="I285" i="8"/>
  <c r="J285" i="8"/>
  <c r="K285" i="8"/>
  <c r="B286" i="8"/>
  <c r="C286" i="8"/>
  <c r="D286" i="8"/>
  <c r="E286" i="8"/>
  <c r="F286" i="8"/>
  <c r="H286" i="8"/>
  <c r="I286" i="8"/>
  <c r="J286" i="8"/>
  <c r="K286" i="8"/>
  <c r="B287" i="8"/>
  <c r="C287" i="8"/>
  <c r="D287" i="8"/>
  <c r="E287" i="8"/>
  <c r="F287" i="8"/>
  <c r="H287" i="8"/>
  <c r="B288" i="8"/>
  <c r="C288" i="8"/>
  <c r="D288" i="8"/>
  <c r="E288" i="8"/>
  <c r="F288" i="8"/>
  <c r="H288" i="8"/>
  <c r="I288" i="8"/>
  <c r="J288" i="8"/>
  <c r="K288" i="8"/>
  <c r="B289" i="8"/>
  <c r="B290" i="8"/>
  <c r="C290" i="8"/>
  <c r="D290" i="8"/>
  <c r="E290" i="8"/>
  <c r="H290" i="8"/>
  <c r="B291" i="8"/>
  <c r="C291" i="8"/>
  <c r="D291" i="8"/>
  <c r="E291" i="8"/>
  <c r="F291" i="8"/>
  <c r="G291" i="8" s="1"/>
  <c r="H291" i="8"/>
  <c r="B292" i="8"/>
  <c r="C292" i="8"/>
  <c r="D292" i="8"/>
  <c r="E292" i="8"/>
  <c r="F292" i="8"/>
  <c r="H292" i="8"/>
  <c r="B293" i="8"/>
  <c r="C293" i="8"/>
  <c r="D293" i="8"/>
  <c r="E293" i="8"/>
  <c r="F293" i="8"/>
  <c r="H293" i="8"/>
  <c r="B294" i="8"/>
  <c r="C294" i="8"/>
  <c r="D294" i="8"/>
  <c r="E294" i="8"/>
  <c r="F294" i="8"/>
  <c r="H294" i="8"/>
  <c r="B295" i="8"/>
  <c r="C295" i="8"/>
  <c r="D295" i="8"/>
  <c r="E295" i="8"/>
  <c r="F295" i="8"/>
  <c r="H295" i="8"/>
  <c r="B296" i="8"/>
  <c r="C296" i="8"/>
  <c r="D296" i="8"/>
  <c r="E296" i="8"/>
  <c r="F296" i="8"/>
  <c r="H296" i="8"/>
  <c r="B297" i="8"/>
  <c r="C297" i="8"/>
  <c r="D297" i="8"/>
  <c r="E297" i="8"/>
  <c r="F297" i="8"/>
  <c r="H297" i="8"/>
  <c r="B298" i="8"/>
  <c r="C298" i="8"/>
  <c r="D298" i="8"/>
  <c r="E298" i="8"/>
  <c r="F298" i="8"/>
  <c r="H298" i="8"/>
  <c r="B299" i="8"/>
  <c r="C299" i="8"/>
  <c r="D299" i="8"/>
  <c r="E299" i="8"/>
  <c r="F299" i="8"/>
  <c r="H299" i="8"/>
  <c r="B300" i="8"/>
  <c r="C300" i="8"/>
  <c r="D300" i="8"/>
  <c r="E300" i="8"/>
  <c r="F300" i="8"/>
  <c r="H300" i="8"/>
  <c r="B301" i="8"/>
  <c r="C301" i="8"/>
  <c r="D301" i="8"/>
  <c r="E301" i="8"/>
  <c r="F301" i="8"/>
  <c r="H301" i="8"/>
  <c r="B302" i="8"/>
  <c r="C302" i="8"/>
  <c r="D302" i="8"/>
  <c r="E302" i="8"/>
  <c r="F302" i="8"/>
  <c r="H302" i="8"/>
  <c r="B303" i="8"/>
  <c r="C303" i="8"/>
  <c r="D303" i="8"/>
  <c r="E303" i="8"/>
  <c r="F303" i="8"/>
  <c r="H303" i="8"/>
  <c r="B304" i="8"/>
  <c r="C304" i="8"/>
  <c r="D304" i="8"/>
  <c r="E304" i="8"/>
  <c r="F304" i="8"/>
  <c r="H304" i="8"/>
  <c r="B305" i="8"/>
  <c r="C305" i="8"/>
  <c r="D305" i="8"/>
  <c r="E305" i="8"/>
  <c r="F305" i="8"/>
  <c r="H305" i="8"/>
  <c r="B306" i="8"/>
  <c r="C306" i="8"/>
  <c r="D306" i="8"/>
  <c r="E306" i="8"/>
  <c r="F306" i="8"/>
  <c r="H306" i="8"/>
  <c r="B307" i="8"/>
  <c r="B308" i="8"/>
  <c r="C308" i="8"/>
  <c r="D308" i="8"/>
  <c r="E308" i="8"/>
  <c r="F308" i="8"/>
  <c r="G308" i="8" s="1"/>
  <c r="G309" i="8" s="1"/>
  <c r="G310" i="8" s="1"/>
  <c r="G311" i="8" s="1"/>
  <c r="G312" i="8" s="1"/>
  <c r="H308" i="8"/>
  <c r="I308" i="8"/>
  <c r="J308" i="8"/>
  <c r="K308" i="8"/>
  <c r="B309" i="8"/>
  <c r="C309" i="8"/>
  <c r="D309" i="8"/>
  <c r="E309" i="8"/>
  <c r="F309" i="8"/>
  <c r="H309" i="8"/>
  <c r="I309" i="8"/>
  <c r="J309" i="8"/>
  <c r="K309" i="8"/>
  <c r="B310" i="8"/>
  <c r="C310" i="8"/>
  <c r="D310" i="8"/>
  <c r="E310" i="8"/>
  <c r="F310" i="8"/>
  <c r="H310" i="8"/>
  <c r="I310" i="8"/>
  <c r="J310" i="8"/>
  <c r="K310" i="8"/>
  <c r="B311" i="8"/>
  <c r="C311" i="8"/>
  <c r="D311" i="8"/>
  <c r="E311" i="8"/>
  <c r="F311" i="8"/>
  <c r="H311" i="8"/>
  <c r="I311" i="8"/>
  <c r="J311" i="8"/>
  <c r="K311" i="8"/>
  <c r="B312" i="8"/>
  <c r="C312" i="8"/>
  <c r="D312" i="8"/>
  <c r="E312" i="8"/>
  <c r="F312" i="8"/>
  <c r="H312" i="8"/>
  <c r="I312" i="8"/>
  <c r="J312" i="8"/>
  <c r="K312" i="8"/>
  <c r="B313" i="8"/>
  <c r="C313" i="8"/>
  <c r="D313" i="8"/>
  <c r="E313" i="8"/>
  <c r="F313" i="8"/>
  <c r="H313" i="8"/>
  <c r="I313" i="8"/>
  <c r="J313" i="8"/>
  <c r="K313" i="8"/>
  <c r="B314" i="8"/>
  <c r="C314" i="8"/>
  <c r="D314" i="8"/>
  <c r="E314" i="8"/>
  <c r="F314" i="8"/>
  <c r="H314" i="8"/>
  <c r="I314" i="8"/>
  <c r="J314" i="8"/>
  <c r="K314" i="8"/>
  <c r="B315" i="8"/>
  <c r="C315" i="8"/>
  <c r="D315" i="8"/>
  <c r="E315" i="8"/>
  <c r="F315" i="8"/>
  <c r="H315" i="8"/>
  <c r="I315" i="8"/>
  <c r="J315" i="8"/>
  <c r="K315" i="8"/>
  <c r="B316" i="8"/>
  <c r="C316" i="8"/>
  <c r="D316" i="8"/>
  <c r="E316" i="8"/>
  <c r="F316" i="8"/>
  <c r="H316" i="8"/>
  <c r="I316" i="8"/>
  <c r="J316" i="8"/>
  <c r="K316" i="8"/>
  <c r="B317" i="8"/>
  <c r="C317" i="8"/>
  <c r="D317" i="8"/>
  <c r="E317" i="8"/>
  <c r="F317" i="8"/>
  <c r="H317" i="8"/>
  <c r="I317" i="8"/>
  <c r="J317" i="8"/>
  <c r="K317" i="8"/>
  <c r="B318" i="8"/>
  <c r="C318" i="8"/>
  <c r="D318" i="8"/>
  <c r="E318" i="8"/>
  <c r="F318" i="8"/>
  <c r="H318" i="8"/>
  <c r="I318" i="8"/>
  <c r="J318" i="8"/>
  <c r="K318" i="8"/>
  <c r="B319" i="8"/>
  <c r="C319" i="8"/>
  <c r="D319" i="8"/>
  <c r="E319" i="8"/>
  <c r="F319" i="8"/>
  <c r="H319" i="8"/>
  <c r="I319" i="8"/>
  <c r="J319" i="8"/>
  <c r="K319" i="8"/>
  <c r="B320" i="8"/>
  <c r="C320" i="8"/>
  <c r="D320" i="8"/>
  <c r="E320" i="8"/>
  <c r="F320" i="8"/>
  <c r="H320" i="8"/>
  <c r="I320" i="8"/>
  <c r="J320" i="8"/>
  <c r="K320" i="8"/>
  <c r="B321" i="8"/>
  <c r="C321" i="8"/>
  <c r="D321" i="8"/>
  <c r="E321" i="8"/>
  <c r="F321" i="8"/>
  <c r="H321" i="8"/>
  <c r="I321" i="8"/>
  <c r="J321" i="8"/>
  <c r="K321" i="8"/>
  <c r="B322" i="8"/>
  <c r="C322" i="8"/>
  <c r="D322" i="8"/>
  <c r="E322" i="8"/>
  <c r="F322" i="8"/>
  <c r="H322" i="8"/>
  <c r="I322" i="8"/>
  <c r="J322" i="8"/>
  <c r="K322" i="8"/>
  <c r="B323" i="8"/>
  <c r="C323" i="8"/>
  <c r="D323" i="8"/>
  <c r="E323" i="8"/>
  <c r="F323" i="8"/>
  <c r="H323" i="8"/>
  <c r="I323" i="8"/>
  <c r="J323" i="8"/>
  <c r="K323" i="8"/>
  <c r="B324" i="8"/>
  <c r="C324" i="8"/>
  <c r="D324" i="8"/>
  <c r="E324" i="8"/>
  <c r="F324" i="8"/>
  <c r="H324" i="8"/>
  <c r="I324" i="8"/>
  <c r="J324" i="8"/>
  <c r="K324" i="8"/>
  <c r="B325" i="8"/>
  <c r="B326" i="8"/>
  <c r="C326" i="8"/>
  <c r="D326" i="8"/>
  <c r="E326" i="8"/>
  <c r="F326" i="8"/>
  <c r="G326" i="8" s="1"/>
  <c r="H326" i="8"/>
  <c r="I326" i="8"/>
  <c r="J326" i="8"/>
  <c r="K326" i="8"/>
  <c r="B327" i="8"/>
  <c r="C327" i="8"/>
  <c r="D327" i="8"/>
  <c r="E327" i="8"/>
  <c r="F327" i="8"/>
  <c r="H327" i="8"/>
  <c r="I327" i="8"/>
  <c r="J327" i="8"/>
  <c r="K327" i="8"/>
  <c r="B328" i="8"/>
  <c r="C328" i="8"/>
  <c r="D328" i="8"/>
  <c r="E328" i="8"/>
  <c r="F328" i="8"/>
  <c r="H328" i="8"/>
  <c r="I328" i="8"/>
  <c r="J328" i="8"/>
  <c r="K328" i="8"/>
  <c r="B329" i="8"/>
  <c r="C329" i="8"/>
  <c r="D329" i="8"/>
  <c r="E329" i="8"/>
  <c r="F329" i="8"/>
  <c r="H329" i="8"/>
  <c r="I329" i="8"/>
  <c r="J329" i="8"/>
  <c r="K329" i="8"/>
  <c r="B330" i="8"/>
  <c r="C330" i="8"/>
  <c r="D330" i="8"/>
  <c r="E330" i="8"/>
  <c r="F330" i="8"/>
  <c r="H330" i="8"/>
  <c r="I330" i="8"/>
  <c r="J330" i="8"/>
  <c r="K330" i="8"/>
  <c r="B331" i="8"/>
  <c r="C331" i="8"/>
  <c r="D331" i="8"/>
  <c r="E331" i="8"/>
  <c r="F331" i="8"/>
  <c r="H331" i="8"/>
  <c r="I331" i="8"/>
  <c r="J331" i="8"/>
  <c r="K331" i="8"/>
  <c r="B332" i="8"/>
  <c r="C332" i="8"/>
  <c r="D332" i="8"/>
  <c r="E332" i="8"/>
  <c r="F332" i="8"/>
  <c r="H332" i="8"/>
  <c r="I332" i="8"/>
  <c r="J332" i="8"/>
  <c r="K332" i="8"/>
  <c r="B333" i="8"/>
  <c r="C333" i="8"/>
  <c r="D333" i="8"/>
  <c r="E333" i="8"/>
  <c r="F333" i="8"/>
  <c r="H333" i="8"/>
  <c r="I333" i="8"/>
  <c r="J333" i="8"/>
  <c r="K333" i="8"/>
  <c r="B334" i="8"/>
  <c r="C334" i="8"/>
  <c r="D334" i="8"/>
  <c r="E334" i="8"/>
  <c r="F334" i="8"/>
  <c r="H334" i="8"/>
  <c r="I334" i="8"/>
  <c r="J334" i="8"/>
  <c r="K334" i="8"/>
  <c r="B335" i="8"/>
  <c r="C335" i="8"/>
  <c r="D335" i="8"/>
  <c r="E335" i="8"/>
  <c r="F335" i="8"/>
  <c r="H335" i="8"/>
  <c r="I335" i="8"/>
  <c r="J335" i="8"/>
  <c r="K335" i="8"/>
  <c r="B336" i="8"/>
  <c r="C336" i="8"/>
  <c r="D336" i="8"/>
  <c r="E336" i="8"/>
  <c r="F336" i="8"/>
  <c r="H336" i="8"/>
  <c r="B337" i="8"/>
  <c r="C337" i="8"/>
  <c r="D337" i="8"/>
  <c r="E337" i="8"/>
  <c r="F337" i="8"/>
  <c r="H337" i="8"/>
  <c r="B338" i="8"/>
  <c r="C338" i="8"/>
  <c r="D338" i="8"/>
  <c r="E338" i="8"/>
  <c r="F338" i="8"/>
  <c r="H338" i="8"/>
  <c r="B339" i="8"/>
  <c r="C339" i="8"/>
  <c r="D339" i="8"/>
  <c r="E339" i="8"/>
  <c r="F339" i="8"/>
  <c r="H339" i="8"/>
  <c r="B340" i="8"/>
  <c r="C340" i="8"/>
  <c r="D340" i="8"/>
  <c r="F340" i="8"/>
  <c r="H340" i="8"/>
  <c r="B341" i="8"/>
  <c r="C341" i="8"/>
  <c r="D341" i="8"/>
  <c r="F341" i="8"/>
  <c r="H341" i="8"/>
  <c r="I341" i="8"/>
  <c r="J341" i="8"/>
  <c r="K341" i="8"/>
  <c r="B342" i="8"/>
  <c r="C342" i="8"/>
  <c r="D342" i="8"/>
  <c r="E342" i="8"/>
  <c r="F342" i="8"/>
  <c r="H342" i="8"/>
  <c r="I342" i="8"/>
  <c r="J342" i="8"/>
  <c r="K342" i="8"/>
  <c r="B343" i="8"/>
  <c r="B344" i="8"/>
  <c r="C344" i="8"/>
  <c r="D344" i="8"/>
  <c r="E344" i="8"/>
  <c r="H344" i="8"/>
  <c r="B345" i="8"/>
  <c r="C345" i="8"/>
  <c r="D345" i="8"/>
  <c r="E345" i="8"/>
  <c r="F345" i="8"/>
  <c r="G345" i="8" s="1"/>
  <c r="G346" i="8" s="1"/>
  <c r="G347" i="8" s="1"/>
  <c r="G348" i="8" s="1"/>
  <c r="G349" i="8" s="1"/>
  <c r="G350" i="8" s="1"/>
  <c r="H345" i="8"/>
  <c r="B346" i="8"/>
  <c r="C346" i="8"/>
  <c r="D346" i="8"/>
  <c r="E346" i="8"/>
  <c r="H346" i="8"/>
  <c r="I346" i="8"/>
  <c r="J346" i="8"/>
  <c r="K346" i="8"/>
  <c r="B347" i="8"/>
  <c r="C347" i="8"/>
  <c r="D347" i="8"/>
  <c r="E347" i="8"/>
  <c r="H347" i="8"/>
  <c r="I347" i="8"/>
  <c r="J347" i="8"/>
  <c r="K347" i="8"/>
  <c r="B348" i="8"/>
  <c r="C348" i="8"/>
  <c r="D348" i="8"/>
  <c r="E348" i="8"/>
  <c r="H348" i="8"/>
  <c r="I348" i="8"/>
  <c r="J348" i="8"/>
  <c r="K348" i="8"/>
  <c r="B349" i="8"/>
  <c r="C349" i="8"/>
  <c r="D349" i="8"/>
  <c r="E349" i="8"/>
  <c r="H349" i="8"/>
  <c r="I349" i="8"/>
  <c r="J349" i="8"/>
  <c r="K349" i="8"/>
  <c r="B350" i="8"/>
  <c r="C350" i="8"/>
  <c r="D350" i="8"/>
  <c r="E350" i="8"/>
  <c r="H350" i="8"/>
  <c r="I350" i="8"/>
  <c r="J350" i="8"/>
  <c r="K350" i="8"/>
  <c r="B351" i="8"/>
  <c r="C351" i="8"/>
  <c r="D351" i="8"/>
  <c r="E351" i="8"/>
  <c r="F351" i="8"/>
  <c r="H351" i="8"/>
  <c r="I351" i="8"/>
  <c r="J351" i="8"/>
  <c r="K351" i="8"/>
  <c r="B352" i="8"/>
  <c r="C352" i="8"/>
  <c r="D352" i="8"/>
  <c r="E352" i="8"/>
  <c r="F352" i="8"/>
  <c r="H352" i="8"/>
  <c r="I352" i="8"/>
  <c r="J352" i="8"/>
  <c r="K352" i="8"/>
  <c r="B353" i="8"/>
  <c r="C353" i="8"/>
  <c r="D353" i="8"/>
  <c r="E353" i="8"/>
  <c r="F353" i="8"/>
  <c r="H353" i="8"/>
  <c r="I353" i="8"/>
  <c r="J353" i="8"/>
  <c r="K353" i="8"/>
  <c r="B354" i="8"/>
  <c r="C354" i="8"/>
  <c r="D354" i="8"/>
  <c r="E354" i="8"/>
  <c r="F354" i="8"/>
  <c r="H354" i="8"/>
  <c r="I354" i="8"/>
  <c r="J354" i="8"/>
  <c r="K354" i="8"/>
  <c r="B355" i="8"/>
  <c r="C355" i="8"/>
  <c r="D355" i="8"/>
  <c r="E355" i="8"/>
  <c r="F355" i="8"/>
  <c r="H355" i="8"/>
  <c r="I355" i="8"/>
  <c r="J355" i="8"/>
  <c r="K355" i="8"/>
  <c r="B356" i="8"/>
  <c r="C356" i="8"/>
  <c r="D356" i="8"/>
  <c r="E356" i="8"/>
  <c r="F356" i="8"/>
  <c r="H356" i="8"/>
  <c r="I356" i="8"/>
  <c r="J356" i="8"/>
  <c r="K356" i="8"/>
  <c r="B357" i="8"/>
  <c r="C357" i="8"/>
  <c r="D357" i="8"/>
  <c r="E357" i="8"/>
  <c r="F357" i="8"/>
  <c r="H357" i="8"/>
  <c r="I357" i="8"/>
  <c r="J357" i="8"/>
  <c r="K357" i="8"/>
  <c r="B358" i="8"/>
  <c r="C358" i="8"/>
  <c r="D358" i="8"/>
  <c r="E358" i="8"/>
  <c r="F358" i="8"/>
  <c r="H358" i="8"/>
  <c r="I358" i="8"/>
  <c r="J358" i="8"/>
  <c r="K358" i="8"/>
  <c r="B359" i="8"/>
  <c r="C359" i="8"/>
  <c r="D359" i="8"/>
  <c r="E359" i="8"/>
  <c r="F359" i="8"/>
  <c r="I359" i="8"/>
  <c r="J359" i="8"/>
  <c r="K359" i="8"/>
  <c r="B360" i="8"/>
  <c r="C360" i="8"/>
  <c r="D360" i="8"/>
  <c r="E360" i="8"/>
  <c r="F360" i="8"/>
  <c r="I360" i="8"/>
  <c r="J360" i="8"/>
  <c r="K360" i="8"/>
  <c r="B361" i="8"/>
  <c r="B362" i="8"/>
  <c r="C362" i="8"/>
  <c r="D362" i="8"/>
  <c r="E362" i="8"/>
  <c r="F362" i="8"/>
  <c r="G362" i="8" s="1"/>
  <c r="H362" i="8"/>
  <c r="B363" i="8"/>
  <c r="C363" i="8"/>
  <c r="D363" i="8"/>
  <c r="E363" i="8"/>
  <c r="F363" i="8"/>
  <c r="H363" i="8"/>
  <c r="I363" i="8"/>
  <c r="J363" i="8"/>
  <c r="K363" i="8"/>
  <c r="B364" i="8"/>
  <c r="C364" i="8"/>
  <c r="D364" i="8"/>
  <c r="E364" i="8"/>
  <c r="F364" i="8"/>
  <c r="H364" i="8"/>
  <c r="I364" i="8"/>
  <c r="J364" i="8"/>
  <c r="K364" i="8"/>
  <c r="B365" i="8"/>
  <c r="C365" i="8"/>
  <c r="D365" i="8"/>
  <c r="E365" i="8"/>
  <c r="F365" i="8"/>
  <c r="H365" i="8"/>
  <c r="I365" i="8"/>
  <c r="J365" i="8"/>
  <c r="K365" i="8"/>
  <c r="B366" i="8"/>
  <c r="C366" i="8"/>
  <c r="D366" i="8"/>
  <c r="E366" i="8"/>
  <c r="F366" i="8"/>
  <c r="H366" i="8"/>
  <c r="I366" i="8"/>
  <c r="J366" i="8"/>
  <c r="K366" i="8"/>
  <c r="B367" i="8"/>
  <c r="C367" i="8"/>
  <c r="D367" i="8"/>
  <c r="E367" i="8"/>
  <c r="F367" i="8"/>
  <c r="H367" i="8"/>
  <c r="I367" i="8"/>
  <c r="J367" i="8"/>
  <c r="K367" i="8"/>
  <c r="B368" i="8"/>
  <c r="C368" i="8"/>
  <c r="D368" i="8"/>
  <c r="E368" i="8"/>
  <c r="F368" i="8"/>
  <c r="H368" i="8"/>
  <c r="I368" i="8"/>
  <c r="J368" i="8"/>
  <c r="K368" i="8"/>
  <c r="B369" i="8"/>
  <c r="C369" i="8"/>
  <c r="D369" i="8"/>
  <c r="E369" i="8"/>
  <c r="F369" i="8"/>
  <c r="H369" i="8"/>
  <c r="I369" i="8"/>
  <c r="J369" i="8"/>
  <c r="K369" i="8"/>
  <c r="B370" i="8"/>
  <c r="C370" i="8"/>
  <c r="D370" i="8"/>
  <c r="E370" i="8"/>
  <c r="F370" i="8"/>
  <c r="H370" i="8"/>
  <c r="I370" i="8"/>
  <c r="J370" i="8"/>
  <c r="K370" i="8"/>
  <c r="B371" i="8"/>
  <c r="C371" i="8"/>
  <c r="D371" i="8"/>
  <c r="E371" i="8"/>
  <c r="F371" i="8"/>
  <c r="H371" i="8"/>
  <c r="I371" i="8"/>
  <c r="J371" i="8"/>
  <c r="K371" i="8"/>
  <c r="B372" i="8"/>
  <c r="C372" i="8"/>
  <c r="D372" i="8"/>
  <c r="E372" i="8"/>
  <c r="F372" i="8"/>
  <c r="H372" i="8"/>
  <c r="I372" i="8"/>
  <c r="J372" i="8"/>
  <c r="K372" i="8"/>
  <c r="B373" i="8"/>
  <c r="C373" i="8"/>
  <c r="D373" i="8"/>
  <c r="E373" i="8"/>
  <c r="F373" i="8"/>
  <c r="H373" i="8"/>
  <c r="I373" i="8"/>
  <c r="J373" i="8"/>
  <c r="K373" i="8"/>
  <c r="B374" i="8"/>
  <c r="C374" i="8"/>
  <c r="D374" i="8"/>
  <c r="E374" i="8"/>
  <c r="F374" i="8"/>
  <c r="H374" i="8"/>
  <c r="I374" i="8"/>
  <c r="J374" i="8"/>
  <c r="K374" i="8"/>
  <c r="B375" i="8"/>
  <c r="C375" i="8"/>
  <c r="D375" i="8"/>
  <c r="E375" i="8"/>
  <c r="F375" i="8"/>
  <c r="H375" i="8"/>
  <c r="I375" i="8"/>
  <c r="J375" i="8"/>
  <c r="K375" i="8"/>
  <c r="B376" i="8"/>
  <c r="C376" i="8"/>
  <c r="D376" i="8"/>
  <c r="E376" i="8"/>
  <c r="F376" i="8"/>
  <c r="H376" i="8"/>
  <c r="I376" i="8"/>
  <c r="J376" i="8"/>
  <c r="K376" i="8"/>
  <c r="B377" i="8"/>
  <c r="C377" i="8"/>
  <c r="D377" i="8"/>
  <c r="E377" i="8"/>
  <c r="F377" i="8"/>
  <c r="I377" i="8"/>
  <c r="J377" i="8"/>
  <c r="K377" i="8"/>
  <c r="B378" i="8"/>
  <c r="C378" i="8"/>
  <c r="D378" i="8"/>
  <c r="E378" i="8"/>
  <c r="F378" i="8"/>
  <c r="I378" i="8"/>
  <c r="J378" i="8"/>
  <c r="K378" i="8"/>
  <c r="B379" i="8"/>
  <c r="B380" i="8"/>
  <c r="C380" i="8"/>
  <c r="D380" i="8"/>
  <c r="E380" i="8"/>
  <c r="F380" i="8"/>
  <c r="G380" i="8" s="1"/>
  <c r="H380" i="8"/>
  <c r="I380" i="8"/>
  <c r="J380" i="8"/>
  <c r="K380" i="8"/>
  <c r="B381" i="8"/>
  <c r="C381" i="8"/>
  <c r="D381" i="8"/>
  <c r="E381" i="8"/>
  <c r="F381" i="8"/>
  <c r="H381" i="8"/>
  <c r="I381" i="8"/>
  <c r="J381" i="8"/>
  <c r="K381" i="8"/>
  <c r="B382" i="8"/>
  <c r="C382" i="8"/>
  <c r="D382" i="8"/>
  <c r="E382" i="8"/>
  <c r="F382" i="8"/>
  <c r="H382" i="8"/>
  <c r="I382" i="8"/>
  <c r="J382" i="8"/>
  <c r="K382" i="8"/>
  <c r="B383" i="8"/>
  <c r="C383" i="8"/>
  <c r="D383" i="8"/>
  <c r="E383" i="8"/>
  <c r="F383" i="8"/>
  <c r="H383" i="8"/>
  <c r="I383" i="8"/>
  <c r="J383" i="8"/>
  <c r="K383" i="8"/>
  <c r="B384" i="8"/>
  <c r="C384" i="8"/>
  <c r="D384" i="8"/>
  <c r="E384" i="8"/>
  <c r="F384" i="8"/>
  <c r="H384" i="8"/>
  <c r="I384" i="8"/>
  <c r="J384" i="8"/>
  <c r="K384" i="8"/>
  <c r="B385" i="8"/>
  <c r="C385" i="8"/>
  <c r="D385" i="8"/>
  <c r="E385" i="8"/>
  <c r="F385" i="8"/>
  <c r="H385" i="8"/>
  <c r="I385" i="8"/>
  <c r="J385" i="8"/>
  <c r="K385" i="8"/>
  <c r="B386" i="8"/>
  <c r="C386" i="8"/>
  <c r="D386" i="8"/>
  <c r="E386" i="8"/>
  <c r="F386" i="8"/>
  <c r="H386" i="8"/>
  <c r="I386" i="8"/>
  <c r="J386" i="8"/>
  <c r="K386" i="8"/>
  <c r="B387" i="8"/>
  <c r="C387" i="8"/>
  <c r="D387" i="8"/>
  <c r="E387" i="8"/>
  <c r="F387" i="8"/>
  <c r="H387" i="8"/>
  <c r="I387" i="8"/>
  <c r="J387" i="8"/>
  <c r="K387" i="8"/>
  <c r="B388" i="8"/>
  <c r="C388" i="8"/>
  <c r="D388" i="8"/>
  <c r="E388" i="8"/>
  <c r="F388" i="8"/>
  <c r="H388" i="8"/>
  <c r="I388" i="8"/>
  <c r="J388" i="8"/>
  <c r="K388" i="8"/>
  <c r="B389" i="8"/>
  <c r="C389" i="8"/>
  <c r="D389" i="8"/>
  <c r="E389" i="8"/>
  <c r="F389" i="8"/>
  <c r="H389" i="8"/>
  <c r="I389" i="8"/>
  <c r="J389" i="8"/>
  <c r="K389" i="8"/>
  <c r="B390" i="8"/>
  <c r="C390" i="8"/>
  <c r="D390" i="8"/>
  <c r="E390" i="8"/>
  <c r="F390" i="8"/>
  <c r="H390" i="8"/>
  <c r="I390" i="8"/>
  <c r="J390" i="8"/>
  <c r="K390" i="8"/>
  <c r="B391" i="8"/>
  <c r="C391" i="8"/>
  <c r="D391" i="8"/>
  <c r="E391" i="8"/>
  <c r="F391" i="8"/>
  <c r="H391" i="8"/>
  <c r="I391" i="8"/>
  <c r="J391" i="8"/>
  <c r="K391" i="8"/>
  <c r="B392" i="8"/>
  <c r="C392" i="8"/>
  <c r="D392" i="8"/>
  <c r="E392" i="8"/>
  <c r="F392" i="8"/>
  <c r="H392" i="8"/>
  <c r="I392" i="8"/>
  <c r="J392" i="8"/>
  <c r="K392" i="8"/>
  <c r="B393" i="8"/>
  <c r="C393" i="8"/>
  <c r="D393" i="8"/>
  <c r="E393" i="8"/>
  <c r="F393" i="8"/>
  <c r="H393" i="8"/>
  <c r="I393" i="8"/>
  <c r="J393" i="8"/>
  <c r="K393" i="8"/>
  <c r="B394" i="8"/>
  <c r="C394" i="8"/>
  <c r="D394" i="8"/>
  <c r="E394" i="8"/>
  <c r="F394" i="8"/>
  <c r="H394" i="8"/>
  <c r="J394" i="8"/>
  <c r="K394" i="8"/>
  <c r="B395" i="8"/>
  <c r="C395" i="8"/>
  <c r="D395" i="8"/>
  <c r="E395" i="8"/>
  <c r="F395" i="8"/>
  <c r="H395" i="8"/>
  <c r="B396" i="8"/>
  <c r="C396" i="8"/>
  <c r="D396" i="8"/>
  <c r="E396" i="8"/>
  <c r="F396" i="8"/>
  <c r="H396" i="8"/>
  <c r="B397" i="8"/>
  <c r="B398" i="8"/>
  <c r="C398" i="8"/>
  <c r="D398" i="8"/>
  <c r="E398" i="8"/>
  <c r="F398" i="8"/>
  <c r="G398" i="8" s="1"/>
  <c r="H398" i="8"/>
  <c r="B399" i="8"/>
  <c r="C399" i="8"/>
  <c r="D399" i="8"/>
  <c r="E399" i="8"/>
  <c r="F399" i="8"/>
  <c r="H399" i="8"/>
  <c r="B400" i="8"/>
  <c r="C400" i="8"/>
  <c r="D400" i="8"/>
  <c r="E400" i="8"/>
  <c r="F400" i="8"/>
  <c r="H400" i="8"/>
  <c r="B401" i="8"/>
  <c r="C401" i="8"/>
  <c r="D401" i="8"/>
  <c r="E401" i="8"/>
  <c r="F401" i="8"/>
  <c r="H401" i="8"/>
  <c r="B402" i="8"/>
  <c r="C402" i="8"/>
  <c r="D402" i="8"/>
  <c r="E402" i="8"/>
  <c r="F402" i="8"/>
  <c r="H402" i="8"/>
  <c r="B403" i="8"/>
  <c r="C403" i="8"/>
  <c r="D403" i="8"/>
  <c r="E403" i="8"/>
  <c r="F403" i="8"/>
  <c r="H403" i="8"/>
  <c r="B404" i="8"/>
  <c r="C404" i="8"/>
  <c r="D404" i="8"/>
  <c r="E404" i="8"/>
  <c r="F404" i="8"/>
  <c r="H404" i="8"/>
  <c r="B405" i="8"/>
  <c r="C405" i="8"/>
  <c r="D405" i="8"/>
  <c r="E405" i="8"/>
  <c r="F405" i="8"/>
  <c r="H405" i="8"/>
  <c r="B406" i="8"/>
  <c r="C406" i="8"/>
  <c r="D406" i="8"/>
  <c r="E406" i="8"/>
  <c r="F406" i="8"/>
  <c r="H406" i="8"/>
  <c r="B407" i="8"/>
  <c r="C407" i="8"/>
  <c r="D407" i="8"/>
  <c r="E407" i="8"/>
  <c r="F407" i="8"/>
  <c r="H407" i="8"/>
  <c r="B408" i="8"/>
  <c r="C408" i="8"/>
  <c r="D408" i="8"/>
  <c r="E408" i="8"/>
  <c r="F408" i="8"/>
  <c r="H408" i="8"/>
  <c r="B409" i="8"/>
  <c r="C409" i="8"/>
  <c r="D409" i="8"/>
  <c r="E409" i="8"/>
  <c r="F409" i="8"/>
  <c r="H409" i="8"/>
  <c r="B410" i="8"/>
  <c r="C410" i="8"/>
  <c r="D410" i="8"/>
  <c r="E410" i="8"/>
  <c r="F410" i="8"/>
  <c r="H410" i="8"/>
  <c r="I410" i="8"/>
  <c r="J410" i="8"/>
  <c r="K410" i="8"/>
  <c r="B411" i="8"/>
  <c r="C411" i="8"/>
  <c r="D411" i="8"/>
  <c r="E411" i="8"/>
  <c r="F411" i="8"/>
  <c r="H411" i="8"/>
  <c r="I411" i="8"/>
  <c r="J411" i="8"/>
  <c r="K411" i="8"/>
  <c r="B412" i="8"/>
  <c r="C412" i="8"/>
  <c r="D412" i="8"/>
  <c r="E412" i="8"/>
  <c r="F412" i="8"/>
  <c r="I412" i="8"/>
  <c r="B413" i="8"/>
  <c r="C413" i="8"/>
  <c r="D413" i="8"/>
  <c r="E413" i="8"/>
  <c r="F413" i="8"/>
  <c r="I413" i="8"/>
  <c r="J413" i="8"/>
  <c r="K413" i="8"/>
  <c r="B414" i="8"/>
  <c r="C414" i="8"/>
  <c r="D414" i="8"/>
  <c r="E414" i="8"/>
  <c r="F414" i="8"/>
  <c r="H414" i="8"/>
  <c r="I414" i="8"/>
  <c r="J414" i="8"/>
  <c r="K414" i="8"/>
  <c r="B415" i="8"/>
  <c r="B416" i="8"/>
  <c r="C416" i="8"/>
  <c r="D416" i="8"/>
  <c r="E416" i="8"/>
  <c r="F416" i="8"/>
  <c r="G416" i="8" s="1"/>
  <c r="G417" i="8" s="1"/>
  <c r="H416" i="8"/>
  <c r="I416" i="8"/>
  <c r="J416" i="8"/>
  <c r="K416" i="8"/>
  <c r="B417" i="8"/>
  <c r="C417" i="8"/>
  <c r="D417" i="8"/>
  <c r="E417" i="8"/>
  <c r="F417" i="8"/>
  <c r="H417" i="8"/>
  <c r="B418" i="8"/>
  <c r="C418" i="8"/>
  <c r="D418" i="8"/>
  <c r="E418" i="8"/>
  <c r="F418" i="8"/>
  <c r="H418" i="8"/>
  <c r="I418" i="8"/>
  <c r="J418" i="8"/>
  <c r="K418" i="8"/>
  <c r="B419" i="8"/>
  <c r="C419" i="8"/>
  <c r="D419" i="8"/>
  <c r="E419" i="8"/>
  <c r="F419" i="8"/>
  <c r="H419" i="8"/>
  <c r="I419" i="8"/>
  <c r="J419" i="8"/>
  <c r="K419" i="8"/>
  <c r="B420" i="8"/>
  <c r="C420" i="8"/>
  <c r="D420" i="8"/>
  <c r="E420" i="8"/>
  <c r="F420" i="8"/>
  <c r="H420" i="8"/>
  <c r="I420" i="8"/>
  <c r="J420" i="8"/>
  <c r="K420" i="8"/>
  <c r="B421" i="8"/>
  <c r="C421" i="8"/>
  <c r="D421" i="8"/>
  <c r="E421" i="8"/>
  <c r="F421" i="8"/>
  <c r="H421" i="8"/>
  <c r="I421" i="8"/>
  <c r="J421" i="8"/>
  <c r="K421" i="8"/>
  <c r="B422" i="8"/>
  <c r="C422" i="8"/>
  <c r="D422" i="8"/>
  <c r="E422" i="8"/>
  <c r="F422" i="8"/>
  <c r="H422" i="8"/>
  <c r="I422" i="8"/>
  <c r="J422" i="8"/>
  <c r="K422" i="8"/>
  <c r="B423" i="8"/>
  <c r="C423" i="8"/>
  <c r="D423" i="8"/>
  <c r="E423" i="8"/>
  <c r="F423" i="8"/>
  <c r="H423" i="8"/>
  <c r="I423" i="8"/>
  <c r="J423" i="8"/>
  <c r="K423" i="8"/>
  <c r="B424" i="8"/>
  <c r="C424" i="8"/>
  <c r="D424" i="8"/>
  <c r="E424" i="8"/>
  <c r="F424" i="8"/>
  <c r="H424" i="8"/>
  <c r="I424" i="8"/>
  <c r="J424" i="8"/>
  <c r="K424" i="8"/>
  <c r="B425" i="8"/>
  <c r="C425" i="8"/>
  <c r="D425" i="8"/>
  <c r="E425" i="8"/>
  <c r="F425" i="8"/>
  <c r="H425" i="8"/>
  <c r="I425" i="8"/>
  <c r="J425" i="8"/>
  <c r="K425" i="8"/>
  <c r="B426" i="8"/>
  <c r="C426" i="8"/>
  <c r="D426" i="8"/>
  <c r="E426" i="8"/>
  <c r="F426" i="8"/>
  <c r="H426" i="8"/>
  <c r="I426" i="8"/>
  <c r="J426" i="8"/>
  <c r="K426" i="8"/>
  <c r="B427" i="8"/>
  <c r="C427" i="8"/>
  <c r="D427" i="8"/>
  <c r="E427" i="8"/>
  <c r="F427" i="8"/>
  <c r="H427" i="8"/>
  <c r="I427" i="8"/>
  <c r="J427" i="8"/>
  <c r="K427" i="8"/>
  <c r="B428" i="8"/>
  <c r="C428" i="8"/>
  <c r="D428" i="8"/>
  <c r="E428" i="8"/>
  <c r="F428" i="8"/>
  <c r="H428" i="8"/>
  <c r="I428" i="8"/>
  <c r="J428" i="8"/>
  <c r="K428" i="8"/>
  <c r="B429" i="8"/>
  <c r="C429" i="8"/>
  <c r="D429" i="8"/>
  <c r="E429" i="8"/>
  <c r="F429" i="8"/>
  <c r="H429" i="8"/>
  <c r="I429" i="8"/>
  <c r="J429" i="8"/>
  <c r="K429" i="8"/>
  <c r="B430" i="8"/>
  <c r="C430" i="8"/>
  <c r="D430" i="8"/>
  <c r="E430" i="8"/>
  <c r="F430" i="8"/>
  <c r="H430" i="8"/>
  <c r="I430" i="8"/>
  <c r="J430" i="8"/>
  <c r="K430" i="8"/>
  <c r="B431" i="8"/>
  <c r="C431" i="8"/>
  <c r="D431" i="8"/>
  <c r="E431" i="8"/>
  <c r="F431" i="8"/>
  <c r="H431" i="8"/>
  <c r="I431" i="8"/>
  <c r="J431" i="8"/>
  <c r="K431" i="8"/>
  <c r="B432" i="8"/>
  <c r="C432" i="8"/>
  <c r="D432" i="8"/>
  <c r="E432" i="8"/>
  <c r="F432" i="8"/>
  <c r="H432" i="8"/>
  <c r="I432" i="8"/>
  <c r="J432" i="8"/>
  <c r="K432" i="8"/>
  <c r="B433" i="8"/>
  <c r="B434" i="8"/>
  <c r="C434" i="8"/>
  <c r="D434" i="8"/>
  <c r="E434" i="8"/>
  <c r="F434" i="8"/>
  <c r="G434" i="8" s="1"/>
  <c r="G435" i="8" s="1"/>
  <c r="G436" i="8" s="1"/>
  <c r="G437" i="8" s="1"/>
  <c r="G438" i="8" s="1"/>
  <c r="H434" i="8"/>
  <c r="I434" i="8"/>
  <c r="J434" i="8"/>
  <c r="K434" i="8"/>
  <c r="B435" i="8"/>
  <c r="C435" i="8"/>
  <c r="D435" i="8"/>
  <c r="E435" i="8"/>
  <c r="F435" i="8"/>
  <c r="H435" i="8"/>
  <c r="I435" i="8"/>
  <c r="J435" i="8"/>
  <c r="K435" i="8"/>
  <c r="B436" i="8"/>
  <c r="C436" i="8"/>
  <c r="D436" i="8"/>
  <c r="E436" i="8"/>
  <c r="F436" i="8"/>
  <c r="H436" i="8"/>
  <c r="I436" i="8"/>
  <c r="J436" i="8"/>
  <c r="K436" i="8"/>
  <c r="B437" i="8"/>
  <c r="C437" i="8"/>
  <c r="D437" i="8"/>
  <c r="E437" i="8"/>
  <c r="F437" i="8"/>
  <c r="H437" i="8"/>
  <c r="I437" i="8"/>
  <c r="J437" i="8"/>
  <c r="K437" i="8"/>
  <c r="B438" i="8"/>
  <c r="C438" i="8"/>
  <c r="D438" i="8"/>
  <c r="E438" i="8"/>
  <c r="F438" i="8"/>
  <c r="H438" i="8"/>
  <c r="I438" i="8"/>
  <c r="J438" i="8"/>
  <c r="K438" i="8"/>
  <c r="B439" i="8"/>
  <c r="C439" i="8"/>
  <c r="D439" i="8"/>
  <c r="E439" i="8"/>
  <c r="F439" i="8"/>
  <c r="H439" i="8"/>
  <c r="I439" i="8"/>
  <c r="J439" i="8"/>
  <c r="K439" i="8"/>
  <c r="B440" i="8"/>
  <c r="C440" i="8"/>
  <c r="D440" i="8"/>
  <c r="E440" i="8"/>
  <c r="F440" i="8"/>
  <c r="H440" i="8"/>
  <c r="B441" i="8"/>
  <c r="C441" i="8"/>
  <c r="D441" i="8"/>
  <c r="E441" i="8"/>
  <c r="F441" i="8"/>
  <c r="H441" i="8"/>
  <c r="I441" i="8"/>
  <c r="J441" i="8"/>
  <c r="K441" i="8"/>
  <c r="B442" i="8"/>
  <c r="C442" i="8"/>
  <c r="D442" i="8"/>
  <c r="E442" i="8"/>
  <c r="F442" i="8"/>
  <c r="H442" i="8"/>
  <c r="I442" i="8"/>
  <c r="J442" i="8"/>
  <c r="K442" i="8"/>
  <c r="B443" i="8"/>
  <c r="C443" i="8"/>
  <c r="D443" i="8"/>
  <c r="E443" i="8"/>
  <c r="F443" i="8"/>
  <c r="H443" i="8"/>
  <c r="I443" i="8"/>
  <c r="J443" i="8"/>
  <c r="K443" i="8"/>
  <c r="B444" i="8"/>
  <c r="C444" i="8"/>
  <c r="D444" i="8"/>
  <c r="E444" i="8"/>
  <c r="F444" i="8"/>
  <c r="H444" i="8"/>
  <c r="I444" i="8"/>
  <c r="J444" i="8"/>
  <c r="K444" i="8"/>
  <c r="B445" i="8"/>
  <c r="C445" i="8"/>
  <c r="D445" i="8"/>
  <c r="E445" i="8"/>
  <c r="F445" i="8"/>
  <c r="H445" i="8"/>
  <c r="I445" i="8"/>
  <c r="J445" i="8"/>
  <c r="K445" i="8"/>
  <c r="B446" i="8"/>
  <c r="C446" i="8"/>
  <c r="D446" i="8"/>
  <c r="E446" i="8"/>
  <c r="F446" i="8"/>
  <c r="H446" i="8"/>
  <c r="I446" i="8"/>
  <c r="J446" i="8"/>
  <c r="K446" i="8"/>
  <c r="B447" i="8"/>
  <c r="C447" i="8"/>
  <c r="D447" i="8"/>
  <c r="E447" i="8"/>
  <c r="F447" i="8"/>
  <c r="H447" i="8"/>
  <c r="I447" i="8"/>
  <c r="J447" i="8"/>
  <c r="K447" i="8"/>
  <c r="B448" i="8"/>
  <c r="C448" i="8"/>
  <c r="D448" i="8"/>
  <c r="E448" i="8"/>
  <c r="F448" i="8"/>
  <c r="H448" i="8"/>
  <c r="I448" i="8"/>
  <c r="J448" i="8"/>
  <c r="K448" i="8"/>
  <c r="B449" i="8"/>
  <c r="C449" i="8"/>
  <c r="D449" i="8"/>
  <c r="E449" i="8"/>
  <c r="F449" i="8"/>
  <c r="H449" i="8"/>
  <c r="I449" i="8"/>
  <c r="J449" i="8"/>
  <c r="K449" i="8"/>
  <c r="B450" i="8"/>
  <c r="C450" i="8"/>
  <c r="D450" i="8"/>
  <c r="E450" i="8"/>
  <c r="F450" i="8"/>
  <c r="H450" i="8"/>
  <c r="I450" i="8"/>
  <c r="J450" i="8"/>
  <c r="K450" i="8"/>
  <c r="B451" i="8"/>
  <c r="B452" i="8"/>
  <c r="C452" i="8"/>
  <c r="D452" i="8"/>
  <c r="E452" i="8"/>
  <c r="H452" i="8"/>
  <c r="B453" i="8"/>
  <c r="C453" i="8"/>
  <c r="D453" i="8"/>
  <c r="E453" i="8"/>
  <c r="H453" i="8"/>
  <c r="B454" i="8"/>
  <c r="C454" i="8"/>
  <c r="D454" i="8"/>
  <c r="E454" i="8"/>
  <c r="F454" i="8"/>
  <c r="G454" i="8" s="1"/>
  <c r="H454" i="8"/>
  <c r="B455" i="8"/>
  <c r="C455" i="8"/>
  <c r="D455" i="8"/>
  <c r="E455" i="8"/>
  <c r="F455" i="8"/>
  <c r="H455" i="8"/>
  <c r="B456" i="8"/>
  <c r="C456" i="8"/>
  <c r="D456" i="8"/>
  <c r="E456" i="8"/>
  <c r="F456" i="8"/>
  <c r="H456" i="8"/>
  <c r="B457" i="8"/>
  <c r="C457" i="8"/>
  <c r="D457" i="8"/>
  <c r="E457" i="8"/>
  <c r="H457" i="8"/>
  <c r="B458" i="8"/>
  <c r="C458" i="8"/>
  <c r="D458" i="8"/>
  <c r="E458" i="8"/>
  <c r="F458" i="8"/>
  <c r="H458" i="8"/>
  <c r="B459" i="8"/>
  <c r="C459" i="8"/>
  <c r="D459" i="8"/>
  <c r="E459" i="8"/>
  <c r="H459" i="8"/>
  <c r="B460" i="8"/>
  <c r="C460" i="8"/>
  <c r="D460" i="8"/>
  <c r="E460" i="8"/>
  <c r="F460" i="8"/>
  <c r="H460" i="8"/>
  <c r="B461" i="8"/>
  <c r="C461" i="8"/>
  <c r="D461" i="8"/>
  <c r="E461" i="8"/>
  <c r="F461" i="8"/>
  <c r="H461" i="8"/>
  <c r="B462" i="8"/>
  <c r="C462" i="8"/>
  <c r="D462" i="8"/>
  <c r="E462" i="8"/>
  <c r="F462" i="8"/>
  <c r="H462" i="8"/>
  <c r="B463" i="8"/>
  <c r="C463" i="8"/>
  <c r="D463" i="8"/>
  <c r="E463" i="8"/>
  <c r="F463" i="8"/>
  <c r="H463" i="8"/>
  <c r="B464" i="8"/>
  <c r="C464" i="8"/>
  <c r="D464" i="8"/>
  <c r="E464" i="8"/>
  <c r="F464" i="8"/>
  <c r="H464" i="8"/>
  <c r="B465" i="8"/>
  <c r="C465" i="8"/>
  <c r="D465" i="8"/>
  <c r="E465" i="8"/>
  <c r="F465" i="8"/>
  <c r="H465" i="8"/>
  <c r="B466" i="8"/>
  <c r="C466" i="8"/>
  <c r="D466" i="8"/>
  <c r="E466" i="8"/>
  <c r="F466" i="8"/>
  <c r="H466" i="8"/>
  <c r="B467" i="8"/>
  <c r="C467" i="8"/>
  <c r="D467" i="8"/>
  <c r="E467" i="8"/>
  <c r="F467" i="8"/>
  <c r="H467" i="8"/>
  <c r="B468" i="8"/>
  <c r="C468" i="8"/>
  <c r="D468" i="8"/>
  <c r="E468" i="8"/>
  <c r="F468" i="8"/>
  <c r="H468" i="8"/>
  <c r="B469" i="8"/>
  <c r="B470" i="8"/>
  <c r="C470" i="8"/>
  <c r="D470" i="8"/>
  <c r="E470" i="8"/>
  <c r="F470" i="8"/>
  <c r="G470" i="8" s="1"/>
  <c r="H470" i="8"/>
  <c r="I470" i="8"/>
  <c r="J470" i="8"/>
  <c r="K470" i="8"/>
  <c r="B471" i="8"/>
  <c r="C471" i="8"/>
  <c r="D471" i="8"/>
  <c r="E471" i="8"/>
  <c r="F471" i="8"/>
  <c r="H471" i="8"/>
  <c r="I471" i="8"/>
  <c r="J471" i="8"/>
  <c r="K471" i="8"/>
  <c r="C1" i="8"/>
  <c r="D1" i="8"/>
  <c r="E1" i="8"/>
  <c r="F1" i="8"/>
  <c r="G1" i="8"/>
  <c r="H1" i="8"/>
  <c r="I1" i="8"/>
  <c r="J1" i="8"/>
  <c r="K1" i="8"/>
  <c r="B1" i="8"/>
  <c r="BD569" i="1"/>
  <c r="BC567" i="1"/>
  <c r="BC570" i="1"/>
  <c r="BE578" i="1"/>
  <c r="BD578" i="1"/>
  <c r="BC578" i="1"/>
  <c r="BE577" i="1"/>
  <c r="BC576" i="1"/>
  <c r="BE538" i="1"/>
  <c r="BD538" i="1"/>
  <c r="BD537" i="1"/>
  <c r="BE536" i="1"/>
  <c r="BC536" i="1"/>
  <c r="BE535" i="1"/>
  <c r="BE534" i="1"/>
  <c r="BC534" i="1"/>
  <c r="BE497" i="1"/>
  <c r="BE493" i="1"/>
  <c r="BE478" i="1"/>
  <c r="BD478" i="1"/>
  <c r="BE477" i="1"/>
  <c r="BD477" i="1"/>
  <c r="BE476" i="1"/>
  <c r="BC476" i="1"/>
  <c r="BE475" i="1"/>
  <c r="BC475" i="1"/>
  <c r="BE474" i="1"/>
  <c r="BD474" i="1"/>
  <c r="BD358" i="1"/>
  <c r="BC358" i="1"/>
  <c r="BE355" i="1"/>
  <c r="BD355" i="1"/>
  <c r="BE338" i="1"/>
  <c r="BC338" i="1"/>
  <c r="BE337" i="1"/>
  <c r="BE336" i="1"/>
  <c r="BC336" i="1"/>
  <c r="BE335" i="1"/>
  <c r="BD335" i="1"/>
  <c r="BC335" i="1"/>
  <c r="BE334" i="1"/>
  <c r="BC333" i="1"/>
  <c r="BD218" i="1"/>
  <c r="BE217" i="1"/>
  <c r="BC217" i="1"/>
  <c r="BE216" i="1"/>
  <c r="BD216" i="1"/>
  <c r="BE215" i="1"/>
  <c r="BC214" i="1"/>
  <c r="BE178" i="1"/>
  <c r="BD178" i="1"/>
  <c r="BE177" i="1"/>
  <c r="BD177" i="1"/>
  <c r="BE176" i="1"/>
  <c r="BD176" i="1"/>
  <c r="BC176" i="1"/>
  <c r="BE175" i="1"/>
  <c r="BD175" i="1"/>
  <c r="BC175" i="1"/>
  <c r="BE174" i="1"/>
  <c r="BD173" i="1"/>
  <c r="BE158" i="1"/>
  <c r="BD158" i="1"/>
  <c r="BC157" i="1"/>
  <c r="BE156" i="1"/>
  <c r="BD156" i="1"/>
  <c r="BC156" i="1"/>
  <c r="BE155" i="1"/>
  <c r="BD154" i="1"/>
  <c r="BC154" i="1"/>
  <c r="BE153" i="1"/>
  <c r="BD153" i="1"/>
  <c r="BC153" i="1"/>
  <c r="BE118" i="1"/>
  <c r="BD117" i="1"/>
  <c r="BC117" i="1"/>
  <c r="BE116" i="1"/>
  <c r="BD116" i="1"/>
  <c r="BC116" i="1"/>
  <c r="BE115" i="1"/>
  <c r="BC115" i="1"/>
  <c r="BD114" i="1"/>
  <c r="BC114" i="1"/>
  <c r="BE113" i="1"/>
  <c r="BD113" i="1"/>
  <c r="BC113" i="1"/>
  <c r="BE98" i="1"/>
  <c r="BD98" i="1"/>
  <c r="BE97" i="1"/>
  <c r="BD97" i="1"/>
  <c r="BE96" i="1"/>
  <c r="BD96" i="1"/>
  <c r="BC96" i="1"/>
  <c r="BE95" i="1"/>
  <c r="BD95" i="1"/>
  <c r="BE94" i="1"/>
  <c r="BC94" i="1"/>
  <c r="BC93" i="1"/>
  <c r="BE78" i="1"/>
  <c r="BD78" i="1"/>
  <c r="BC78" i="1"/>
  <c r="BD77" i="1"/>
  <c r="BC77" i="1"/>
  <c r="BC76" i="1"/>
  <c r="BE75" i="1"/>
  <c r="BC75" i="1"/>
  <c r="BE74" i="1"/>
  <c r="BD74" i="1"/>
  <c r="BE73" i="1"/>
  <c r="BD73" i="1"/>
  <c r="BC73" i="1"/>
  <c r="BD58" i="1"/>
  <c r="BC58" i="1"/>
  <c r="BE57" i="1"/>
  <c r="BD57" i="1"/>
  <c r="BC57" i="1"/>
  <c r="BC56" i="1"/>
  <c r="BE55" i="1"/>
  <c r="BD55" i="1"/>
  <c r="BC55" i="1"/>
  <c r="BE54" i="1"/>
  <c r="BD54" i="1"/>
  <c r="BC54" i="1"/>
  <c r="BD53" i="1"/>
  <c r="BC53" i="1"/>
  <c r="BE36" i="1"/>
  <c r="BD36" i="1"/>
  <c r="BE33" i="1"/>
  <c r="BD34" i="1"/>
  <c r="BE13" i="1"/>
  <c r="BE14" i="1"/>
  <c r="BE15" i="1"/>
  <c r="BE17" i="1"/>
  <c r="BE18" i="1"/>
  <c r="BD13" i="1"/>
  <c r="BD14" i="1"/>
  <c r="BD15" i="1"/>
  <c r="BD17" i="1"/>
  <c r="BD18" i="1"/>
  <c r="BC13" i="1"/>
  <c r="BC14" i="1"/>
  <c r="BC15" i="1"/>
  <c r="BC17" i="1"/>
  <c r="BC18" i="1"/>
  <c r="G87" i="2"/>
  <c r="F87" i="2"/>
  <c r="G81" i="2"/>
  <c r="F81" i="2"/>
  <c r="G77" i="2"/>
  <c r="F77" i="2"/>
  <c r="G74" i="2"/>
  <c r="F74" i="2"/>
  <c r="G21" i="2"/>
  <c r="F21" i="2"/>
  <c r="H3" i="2"/>
  <c r="H4" i="2"/>
  <c r="H5" i="2"/>
  <c r="H6" i="2"/>
  <c r="H7" i="2"/>
  <c r="H8" i="2"/>
  <c r="H9" i="2"/>
  <c r="H10" i="2"/>
  <c r="H12" i="2"/>
  <c r="H13" i="2"/>
  <c r="H14" i="2"/>
  <c r="H15" i="2"/>
  <c r="H16" i="2"/>
  <c r="H17" i="2"/>
  <c r="H19" i="2"/>
  <c r="H20" i="2"/>
  <c r="H22" i="2"/>
  <c r="H23"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2" i="2"/>
  <c r="D19" i="1" s="1"/>
  <c r="H63" i="2"/>
  <c r="D17" i="1" s="1"/>
  <c r="H64" i="2"/>
  <c r="H65" i="2"/>
  <c r="H66" i="2"/>
  <c r="H67" i="2"/>
  <c r="H68" i="2"/>
  <c r="H69" i="2"/>
  <c r="H70" i="2"/>
  <c r="H71" i="2"/>
  <c r="H72" i="2"/>
  <c r="H73" i="2"/>
  <c r="H75" i="2"/>
  <c r="H76" i="2"/>
  <c r="H78" i="2"/>
  <c r="H79" i="2"/>
  <c r="H80" i="2"/>
  <c r="H82" i="2"/>
  <c r="H83" i="2"/>
  <c r="H84" i="2"/>
  <c r="H85" i="2"/>
  <c r="H86" i="2"/>
  <c r="H88" i="2"/>
  <c r="G459" i="1" s="1"/>
  <c r="H89" i="2"/>
  <c r="G460" i="1" s="1"/>
  <c r="H413" i="8" s="1"/>
  <c r="H90" i="2"/>
  <c r="H91" i="2"/>
  <c r="H92" i="2"/>
  <c r="H93" i="2"/>
  <c r="G24" i="2"/>
  <c r="F24" i="2"/>
  <c r="G18" i="2"/>
  <c r="F18" i="2"/>
  <c r="G11" i="2"/>
  <c r="F11" i="2"/>
  <c r="BD459" i="1"/>
  <c r="BC459" i="1"/>
  <c r="K439" i="1"/>
  <c r="BD440" i="1"/>
  <c r="L440" i="1"/>
  <c r="K440" i="1"/>
  <c r="L441" i="1"/>
  <c r="AW25" i="1"/>
  <c r="AX25" i="1"/>
  <c r="AZ25" i="1"/>
  <c r="BB25" i="1"/>
  <c r="BC25" i="1"/>
  <c r="BD25" i="1"/>
  <c r="BE25" i="1"/>
  <c r="AW26" i="1"/>
  <c r="AX26" i="1"/>
  <c r="AZ26" i="1"/>
  <c r="BB26" i="1"/>
  <c r="BC26" i="1"/>
  <c r="BD26" i="1"/>
  <c r="BE26" i="1"/>
  <c r="AW27" i="1"/>
  <c r="AX27" i="1"/>
  <c r="AZ27" i="1"/>
  <c r="BB27" i="1"/>
  <c r="BC27" i="1"/>
  <c r="BD27" i="1"/>
  <c r="BE27" i="1"/>
  <c r="AW28" i="1"/>
  <c r="AX28" i="1"/>
  <c r="AZ28" i="1"/>
  <c r="BB28" i="1"/>
  <c r="BC28" i="1"/>
  <c r="BD28" i="1"/>
  <c r="BE28" i="1"/>
  <c r="AW29" i="1"/>
  <c r="AX29" i="1"/>
  <c r="AZ29" i="1"/>
  <c r="BB29" i="1"/>
  <c r="BC29" i="1"/>
  <c r="BD29" i="1"/>
  <c r="BE29" i="1"/>
  <c r="AW30" i="1"/>
  <c r="AX30" i="1"/>
  <c r="AZ30" i="1"/>
  <c r="BB30" i="1"/>
  <c r="BC30" i="1"/>
  <c r="BD30" i="1"/>
  <c r="BE30" i="1"/>
  <c r="AW31" i="1"/>
  <c r="AX31" i="1"/>
  <c r="AZ31" i="1"/>
  <c r="BB31" i="1"/>
  <c r="BC31" i="1"/>
  <c r="BD31" i="1"/>
  <c r="BE31" i="1"/>
  <c r="AW32" i="1"/>
  <c r="AX32" i="1"/>
  <c r="AZ32" i="1"/>
  <c r="BB32" i="1"/>
  <c r="BC32" i="1"/>
  <c r="BD32" i="1"/>
  <c r="BE32" i="1"/>
  <c r="AW33" i="1"/>
  <c r="AX33" i="1"/>
  <c r="AZ33" i="1"/>
  <c r="BB33" i="1"/>
  <c r="BC33" i="1"/>
  <c r="BD33" i="1"/>
  <c r="AW34" i="1"/>
  <c r="AX34" i="1"/>
  <c r="AZ34" i="1"/>
  <c r="BB34" i="1"/>
  <c r="AW35" i="1"/>
  <c r="AX35" i="1"/>
  <c r="AZ35" i="1"/>
  <c r="BB35" i="1"/>
  <c r="BC35" i="1"/>
  <c r="BD35" i="1"/>
  <c r="BE35" i="1"/>
  <c r="AW36" i="1"/>
  <c r="AX36" i="1"/>
  <c r="AZ36" i="1"/>
  <c r="BB36" i="1"/>
  <c r="BC36" i="1"/>
  <c r="AW37" i="1"/>
  <c r="AX37" i="1"/>
  <c r="AZ37" i="1"/>
  <c r="BB37" i="1"/>
  <c r="BE37" i="1"/>
  <c r="AW38" i="1"/>
  <c r="AX38" i="1"/>
  <c r="AZ38" i="1"/>
  <c r="BB38" i="1"/>
  <c r="BC38" i="1"/>
  <c r="BD38" i="1"/>
  <c r="BE38" i="1"/>
  <c r="AW39" i="1"/>
  <c r="AX39" i="1"/>
  <c r="AZ39" i="1"/>
  <c r="BB39" i="1"/>
  <c r="BC39" i="1"/>
  <c r="BD39" i="1"/>
  <c r="BE39" i="1"/>
  <c r="AW40" i="1"/>
  <c r="AX40" i="1"/>
  <c r="AZ40" i="1"/>
  <c r="BB40" i="1"/>
  <c r="BC40" i="1"/>
  <c r="BD40" i="1"/>
  <c r="BE40" i="1"/>
  <c r="AW41" i="1"/>
  <c r="AX41" i="1"/>
  <c r="AZ41" i="1"/>
  <c r="BB41" i="1"/>
  <c r="BC41" i="1"/>
  <c r="BD41" i="1"/>
  <c r="BE41" i="1"/>
  <c r="AW42" i="1"/>
  <c r="AX42" i="1"/>
  <c r="AZ42" i="1"/>
  <c r="BB42" i="1"/>
  <c r="BC42" i="1"/>
  <c r="BD42" i="1"/>
  <c r="BE42" i="1"/>
  <c r="AW45" i="1"/>
  <c r="AX45" i="1"/>
  <c r="AZ45" i="1"/>
  <c r="BB45" i="1"/>
  <c r="BC45" i="1"/>
  <c r="BD45" i="1"/>
  <c r="BE45" i="1"/>
  <c r="AW46" i="1"/>
  <c r="AX46" i="1"/>
  <c r="AZ46" i="1"/>
  <c r="BB46" i="1"/>
  <c r="BC46" i="1"/>
  <c r="BD46" i="1"/>
  <c r="BE46" i="1"/>
  <c r="AW47" i="1"/>
  <c r="AX47" i="1"/>
  <c r="AZ47" i="1"/>
  <c r="BB47" i="1"/>
  <c r="BC47" i="1"/>
  <c r="BD47" i="1"/>
  <c r="BE47" i="1"/>
  <c r="AW48" i="1"/>
  <c r="AX48" i="1"/>
  <c r="AZ48" i="1"/>
  <c r="BB48" i="1"/>
  <c r="BC48" i="1"/>
  <c r="BD48" i="1"/>
  <c r="BE48" i="1"/>
  <c r="AW49" i="1"/>
  <c r="AX49" i="1"/>
  <c r="AZ49" i="1"/>
  <c r="BB49" i="1"/>
  <c r="BC49" i="1"/>
  <c r="BD49" i="1"/>
  <c r="BE49" i="1"/>
  <c r="AW50" i="1"/>
  <c r="AX50" i="1"/>
  <c r="AZ50" i="1"/>
  <c r="BB50" i="1"/>
  <c r="BC50" i="1"/>
  <c r="BD50" i="1"/>
  <c r="BE50" i="1"/>
  <c r="AW51" i="1"/>
  <c r="AX51" i="1"/>
  <c r="AZ51" i="1"/>
  <c r="BB51" i="1"/>
  <c r="BC51" i="1"/>
  <c r="BD51" i="1"/>
  <c r="BE51" i="1"/>
  <c r="AW52" i="1"/>
  <c r="AX52" i="1"/>
  <c r="AZ52" i="1"/>
  <c r="BB52" i="1"/>
  <c r="BD52" i="1"/>
  <c r="BE52" i="1"/>
  <c r="AW53" i="1"/>
  <c r="AX53" i="1"/>
  <c r="AZ53" i="1"/>
  <c r="BB53" i="1"/>
  <c r="AW54" i="1"/>
  <c r="AX54" i="1"/>
  <c r="AZ54" i="1"/>
  <c r="BB54" i="1"/>
  <c r="AW55" i="1"/>
  <c r="AX55" i="1"/>
  <c r="AZ55" i="1"/>
  <c r="BB55" i="1"/>
  <c r="AW56" i="1"/>
  <c r="AX56" i="1"/>
  <c r="AZ56" i="1"/>
  <c r="BB56" i="1"/>
  <c r="AW57" i="1"/>
  <c r="AX57" i="1"/>
  <c r="AZ57" i="1"/>
  <c r="BB57" i="1"/>
  <c r="AW58" i="1"/>
  <c r="AX58" i="1"/>
  <c r="AZ58" i="1"/>
  <c r="BB58" i="1"/>
  <c r="BE58" i="1"/>
  <c r="AW59" i="1"/>
  <c r="AX59" i="1"/>
  <c r="AZ59" i="1"/>
  <c r="BB59" i="1"/>
  <c r="BC59" i="1"/>
  <c r="BD59" i="1"/>
  <c r="BE59" i="1"/>
  <c r="AW60" i="1"/>
  <c r="AX60" i="1"/>
  <c r="AZ60" i="1"/>
  <c r="BB60" i="1"/>
  <c r="BC60" i="1"/>
  <c r="BD60" i="1"/>
  <c r="BE60" i="1"/>
  <c r="AW61" i="1"/>
  <c r="AX61" i="1"/>
  <c r="AZ61" i="1"/>
  <c r="BB61" i="1"/>
  <c r="BC61" i="1"/>
  <c r="BD61" i="1"/>
  <c r="BE61" i="1"/>
  <c r="AW62" i="1"/>
  <c r="AX62" i="1"/>
  <c r="AZ62" i="1"/>
  <c r="BB62" i="1"/>
  <c r="BC62" i="1"/>
  <c r="BD62" i="1"/>
  <c r="BE62" i="1"/>
  <c r="AW65" i="1"/>
  <c r="AX65" i="1"/>
  <c r="AZ65" i="1"/>
  <c r="BB65" i="1"/>
  <c r="BC65" i="1"/>
  <c r="BD65" i="1"/>
  <c r="BE65" i="1"/>
  <c r="AW66" i="1"/>
  <c r="AX66" i="1"/>
  <c r="AZ66" i="1"/>
  <c r="BB66" i="1"/>
  <c r="BC66" i="1"/>
  <c r="BD66" i="1"/>
  <c r="BE66" i="1"/>
  <c r="AW67" i="1"/>
  <c r="AX67" i="1"/>
  <c r="AZ67" i="1"/>
  <c r="BB67" i="1"/>
  <c r="BC67" i="1"/>
  <c r="BD67" i="1"/>
  <c r="BE67" i="1"/>
  <c r="AW68" i="1"/>
  <c r="AX68" i="1"/>
  <c r="AZ68" i="1"/>
  <c r="BB68" i="1"/>
  <c r="BC68" i="1"/>
  <c r="BD68" i="1"/>
  <c r="BE68" i="1"/>
  <c r="AW69" i="1"/>
  <c r="AX69" i="1"/>
  <c r="AZ69" i="1"/>
  <c r="BB69" i="1"/>
  <c r="BC69" i="1"/>
  <c r="BD69" i="1"/>
  <c r="BE69" i="1"/>
  <c r="AW70" i="1"/>
  <c r="AX70" i="1"/>
  <c r="AZ70" i="1"/>
  <c r="BB70" i="1"/>
  <c r="BC70" i="1"/>
  <c r="BD70" i="1"/>
  <c r="BE70" i="1"/>
  <c r="AW71" i="1"/>
  <c r="AX71" i="1"/>
  <c r="AZ71" i="1"/>
  <c r="BB71" i="1"/>
  <c r="BC71" i="1"/>
  <c r="BD71" i="1"/>
  <c r="BE71" i="1"/>
  <c r="AW72" i="1"/>
  <c r="AX72" i="1"/>
  <c r="AZ72" i="1"/>
  <c r="BB72" i="1"/>
  <c r="BD72" i="1"/>
  <c r="BE72" i="1"/>
  <c r="AW73" i="1"/>
  <c r="AX73" i="1"/>
  <c r="AZ73" i="1"/>
  <c r="BB73" i="1"/>
  <c r="AW74" i="1"/>
  <c r="AX74" i="1"/>
  <c r="AZ74" i="1"/>
  <c r="BB74" i="1"/>
  <c r="AW75" i="1"/>
  <c r="AX75" i="1"/>
  <c r="AZ75" i="1"/>
  <c r="BB75" i="1"/>
  <c r="BD75" i="1"/>
  <c r="AW76" i="1"/>
  <c r="AX76" i="1"/>
  <c r="AZ76" i="1"/>
  <c r="BB76" i="1"/>
  <c r="AW77" i="1"/>
  <c r="AX77" i="1"/>
  <c r="AZ77" i="1"/>
  <c r="BB77" i="1"/>
  <c r="BE77" i="1"/>
  <c r="AW78" i="1"/>
  <c r="AX78" i="1"/>
  <c r="AZ78" i="1"/>
  <c r="BB78" i="1"/>
  <c r="AW79" i="1"/>
  <c r="AX79" i="1"/>
  <c r="AZ79" i="1"/>
  <c r="BB79" i="1"/>
  <c r="BC79" i="1"/>
  <c r="BD79" i="1"/>
  <c r="BE79" i="1"/>
  <c r="AW80" i="1"/>
  <c r="AX80" i="1"/>
  <c r="AZ80" i="1"/>
  <c r="BB80" i="1"/>
  <c r="BC80" i="1"/>
  <c r="BD80" i="1"/>
  <c r="BE80" i="1"/>
  <c r="AW81" i="1"/>
  <c r="AX81" i="1"/>
  <c r="AZ81" i="1"/>
  <c r="BB81" i="1"/>
  <c r="BC81" i="1"/>
  <c r="BD81" i="1"/>
  <c r="BE81" i="1"/>
  <c r="AW82" i="1"/>
  <c r="AX82" i="1"/>
  <c r="AZ82" i="1"/>
  <c r="BB82" i="1"/>
  <c r="BC82" i="1"/>
  <c r="BD82" i="1"/>
  <c r="BE82" i="1"/>
  <c r="AW85" i="1"/>
  <c r="AX85" i="1"/>
  <c r="AZ85" i="1"/>
  <c r="BB85" i="1"/>
  <c r="BC85" i="1"/>
  <c r="BD85" i="1"/>
  <c r="BE85" i="1"/>
  <c r="AW86" i="1"/>
  <c r="AX86" i="1"/>
  <c r="AZ86" i="1"/>
  <c r="BB86" i="1"/>
  <c r="BC86" i="1"/>
  <c r="BD86" i="1"/>
  <c r="BE86" i="1"/>
  <c r="AW87" i="1"/>
  <c r="AX87" i="1"/>
  <c r="AZ87" i="1"/>
  <c r="BB87" i="1"/>
  <c r="BC87" i="1"/>
  <c r="BD87" i="1"/>
  <c r="BE87" i="1"/>
  <c r="AW88" i="1"/>
  <c r="AX88" i="1"/>
  <c r="AZ88" i="1"/>
  <c r="BB88" i="1"/>
  <c r="BC88" i="1"/>
  <c r="BD88" i="1"/>
  <c r="BE88" i="1"/>
  <c r="AW89" i="1"/>
  <c r="AX89" i="1"/>
  <c r="AZ89" i="1"/>
  <c r="BB89" i="1"/>
  <c r="BC89" i="1"/>
  <c r="BD89" i="1"/>
  <c r="BE89" i="1"/>
  <c r="AW90" i="1"/>
  <c r="AX90" i="1"/>
  <c r="AZ90" i="1"/>
  <c r="BB90" i="1"/>
  <c r="BC90" i="1"/>
  <c r="BD90" i="1"/>
  <c r="BE90" i="1"/>
  <c r="AW91" i="1"/>
  <c r="AX91" i="1"/>
  <c r="AZ91" i="1"/>
  <c r="BB91" i="1"/>
  <c r="BC91" i="1"/>
  <c r="BD91" i="1"/>
  <c r="BE91" i="1"/>
  <c r="AW92" i="1"/>
  <c r="AX92" i="1"/>
  <c r="AZ92" i="1"/>
  <c r="BB92" i="1"/>
  <c r="BC92" i="1"/>
  <c r="BD92" i="1"/>
  <c r="BE92" i="1"/>
  <c r="AW93" i="1"/>
  <c r="AX93" i="1"/>
  <c r="AZ93" i="1"/>
  <c r="BB93" i="1"/>
  <c r="BD93" i="1"/>
  <c r="AW94" i="1"/>
  <c r="AX94" i="1"/>
  <c r="AZ94" i="1"/>
  <c r="BB94" i="1"/>
  <c r="BD94" i="1"/>
  <c r="AW95" i="1"/>
  <c r="AX95" i="1"/>
  <c r="AZ95" i="1"/>
  <c r="BB95" i="1"/>
  <c r="AW96" i="1"/>
  <c r="AX96" i="1"/>
  <c r="AZ96" i="1"/>
  <c r="BB96" i="1"/>
  <c r="AW97" i="1"/>
  <c r="AX97" i="1"/>
  <c r="AZ97" i="1"/>
  <c r="BB97" i="1"/>
  <c r="AW98" i="1"/>
  <c r="AX98" i="1"/>
  <c r="AZ98" i="1"/>
  <c r="BB98" i="1"/>
  <c r="BC98" i="1"/>
  <c r="AW99" i="1"/>
  <c r="AX99" i="1"/>
  <c r="AZ99" i="1"/>
  <c r="BB99" i="1"/>
  <c r="BC99" i="1"/>
  <c r="BD99" i="1"/>
  <c r="BE99" i="1"/>
  <c r="AW100" i="1"/>
  <c r="AX100" i="1"/>
  <c r="AZ100" i="1"/>
  <c r="BB100" i="1"/>
  <c r="BC100" i="1"/>
  <c r="BD100" i="1"/>
  <c r="BE100" i="1"/>
  <c r="AW101" i="1"/>
  <c r="AX101" i="1"/>
  <c r="AZ101" i="1"/>
  <c r="BB101" i="1"/>
  <c r="BC101" i="1"/>
  <c r="BD101" i="1"/>
  <c r="BE101" i="1"/>
  <c r="AW102" i="1"/>
  <c r="AX102" i="1"/>
  <c r="AZ102" i="1"/>
  <c r="BB102" i="1"/>
  <c r="BC102" i="1"/>
  <c r="BD102" i="1"/>
  <c r="BE102" i="1"/>
  <c r="AW105" i="1"/>
  <c r="AX105" i="1"/>
  <c r="AZ105" i="1"/>
  <c r="BB105" i="1"/>
  <c r="BC105" i="1"/>
  <c r="BD105" i="1"/>
  <c r="BE105" i="1"/>
  <c r="AW106" i="1"/>
  <c r="AX106" i="1"/>
  <c r="AZ106" i="1"/>
  <c r="BB106" i="1"/>
  <c r="BC106" i="1"/>
  <c r="BD106" i="1"/>
  <c r="BE106" i="1"/>
  <c r="AW107" i="1"/>
  <c r="AX107" i="1"/>
  <c r="AZ107" i="1"/>
  <c r="BB107" i="1"/>
  <c r="BC107" i="1"/>
  <c r="BD107" i="1"/>
  <c r="BE107" i="1"/>
  <c r="AW108" i="1"/>
  <c r="AX108" i="1"/>
  <c r="AZ108" i="1"/>
  <c r="BB108" i="1"/>
  <c r="BC108" i="1"/>
  <c r="BD108" i="1"/>
  <c r="BE108" i="1"/>
  <c r="AW109" i="1"/>
  <c r="AX109" i="1"/>
  <c r="AZ109" i="1"/>
  <c r="BB109" i="1"/>
  <c r="BC109" i="1"/>
  <c r="BD109" i="1"/>
  <c r="BE109" i="1"/>
  <c r="AW110" i="1"/>
  <c r="AX110" i="1"/>
  <c r="AZ110" i="1"/>
  <c r="BB110" i="1"/>
  <c r="BC110" i="1"/>
  <c r="BD110" i="1"/>
  <c r="BE110" i="1"/>
  <c r="AW111" i="1"/>
  <c r="AX111" i="1"/>
  <c r="AZ111" i="1"/>
  <c r="BB111" i="1"/>
  <c r="BC111" i="1"/>
  <c r="BD111" i="1"/>
  <c r="BE111" i="1"/>
  <c r="AW112" i="1"/>
  <c r="AX112" i="1"/>
  <c r="AZ112" i="1"/>
  <c r="BB112" i="1"/>
  <c r="BD112" i="1"/>
  <c r="BE112" i="1"/>
  <c r="AW113" i="1"/>
  <c r="AX113" i="1"/>
  <c r="AZ113" i="1"/>
  <c r="BB113" i="1"/>
  <c r="AW114" i="1"/>
  <c r="AX114" i="1"/>
  <c r="AZ114" i="1"/>
  <c r="BB114" i="1"/>
  <c r="AW115" i="1"/>
  <c r="AX115" i="1"/>
  <c r="AZ115" i="1"/>
  <c r="BB115" i="1"/>
  <c r="AW116" i="1"/>
  <c r="AX116" i="1"/>
  <c r="AZ116" i="1"/>
  <c r="BB116" i="1"/>
  <c r="AW117" i="1"/>
  <c r="AX117" i="1"/>
  <c r="AZ117" i="1"/>
  <c r="BB117" i="1"/>
  <c r="BE117" i="1"/>
  <c r="AW118" i="1"/>
  <c r="AX118" i="1"/>
  <c r="AZ118" i="1"/>
  <c r="BB118" i="1"/>
  <c r="AW119" i="1"/>
  <c r="AX119" i="1"/>
  <c r="AZ119" i="1"/>
  <c r="BB119" i="1"/>
  <c r="BC119" i="1"/>
  <c r="BD119" i="1"/>
  <c r="BE119" i="1"/>
  <c r="AW120" i="1"/>
  <c r="AX120" i="1"/>
  <c r="AZ120" i="1"/>
  <c r="BB120" i="1"/>
  <c r="BC120" i="1"/>
  <c r="BD120" i="1"/>
  <c r="BE120" i="1"/>
  <c r="AW121" i="1"/>
  <c r="AX121" i="1"/>
  <c r="AZ121" i="1"/>
  <c r="BB121" i="1"/>
  <c r="BC121" i="1"/>
  <c r="BD121" i="1"/>
  <c r="BE121" i="1"/>
  <c r="AW122" i="1"/>
  <c r="AX122" i="1"/>
  <c r="AZ122" i="1"/>
  <c r="BB122" i="1"/>
  <c r="BC122" i="1"/>
  <c r="BD122" i="1"/>
  <c r="BE122" i="1"/>
  <c r="AW125" i="1"/>
  <c r="AX125" i="1"/>
  <c r="AZ125" i="1"/>
  <c r="BB125" i="1"/>
  <c r="BC125" i="1"/>
  <c r="BD125" i="1"/>
  <c r="BE125" i="1"/>
  <c r="AW126" i="1"/>
  <c r="AX126" i="1"/>
  <c r="AZ126" i="1"/>
  <c r="BB126" i="1"/>
  <c r="BC126" i="1"/>
  <c r="BD126" i="1"/>
  <c r="BE126" i="1"/>
  <c r="AW127" i="1"/>
  <c r="AX127" i="1"/>
  <c r="AZ127" i="1"/>
  <c r="BB127" i="1"/>
  <c r="BC127" i="1"/>
  <c r="BD127" i="1"/>
  <c r="BE127" i="1"/>
  <c r="AW128" i="1"/>
  <c r="AX128" i="1"/>
  <c r="AZ128" i="1"/>
  <c r="BB128" i="1"/>
  <c r="BC128" i="1"/>
  <c r="BD128" i="1"/>
  <c r="BE128" i="1"/>
  <c r="AW129" i="1"/>
  <c r="AX129" i="1"/>
  <c r="AZ129" i="1"/>
  <c r="BB129" i="1"/>
  <c r="BC129" i="1"/>
  <c r="BD129" i="1"/>
  <c r="BE129" i="1"/>
  <c r="AW130" i="1"/>
  <c r="AX130" i="1"/>
  <c r="AZ130" i="1"/>
  <c r="BB130" i="1"/>
  <c r="BC130" i="1"/>
  <c r="BD130" i="1"/>
  <c r="BE130" i="1"/>
  <c r="AW131" i="1"/>
  <c r="AX131" i="1"/>
  <c r="AZ131" i="1"/>
  <c r="BB131" i="1"/>
  <c r="BC131" i="1"/>
  <c r="BD131" i="1"/>
  <c r="BE131" i="1"/>
  <c r="AW132" i="1"/>
  <c r="AX132" i="1"/>
  <c r="AZ132" i="1"/>
  <c r="BB132" i="1"/>
  <c r="BC132" i="1"/>
  <c r="BD132" i="1"/>
  <c r="BE132" i="1"/>
  <c r="AW133" i="1"/>
  <c r="AX133" i="1"/>
  <c r="AZ133" i="1"/>
  <c r="BB133" i="1"/>
  <c r="BC133" i="1"/>
  <c r="BD133" i="1"/>
  <c r="BE133" i="1"/>
  <c r="AW134" i="1"/>
  <c r="AX134" i="1"/>
  <c r="AZ134" i="1"/>
  <c r="BB134" i="1"/>
  <c r="BC134" i="1"/>
  <c r="BD134" i="1"/>
  <c r="BE134" i="1"/>
  <c r="AW135" i="1"/>
  <c r="AX135" i="1"/>
  <c r="AZ135" i="1"/>
  <c r="BB135" i="1"/>
  <c r="BC135" i="1"/>
  <c r="BD135" i="1"/>
  <c r="BE135" i="1"/>
  <c r="AW136" i="1"/>
  <c r="AX136" i="1"/>
  <c r="AZ136" i="1"/>
  <c r="BB136" i="1"/>
  <c r="BC136" i="1"/>
  <c r="BD136" i="1"/>
  <c r="BE136" i="1"/>
  <c r="AW137" i="1"/>
  <c r="AX137" i="1"/>
  <c r="AZ137" i="1"/>
  <c r="BB137" i="1"/>
  <c r="BC137" i="1"/>
  <c r="BD137" i="1"/>
  <c r="BE137" i="1"/>
  <c r="AW138" i="1"/>
  <c r="AX138" i="1"/>
  <c r="AZ138" i="1"/>
  <c r="BB138" i="1"/>
  <c r="BC138" i="1"/>
  <c r="BD138" i="1"/>
  <c r="BE138" i="1"/>
  <c r="AW139" i="1"/>
  <c r="AX139" i="1"/>
  <c r="AZ139" i="1"/>
  <c r="BB139" i="1"/>
  <c r="BC139" i="1"/>
  <c r="BD139" i="1"/>
  <c r="BE139" i="1"/>
  <c r="AW140" i="1"/>
  <c r="AX140" i="1"/>
  <c r="AZ140" i="1"/>
  <c r="BB140" i="1"/>
  <c r="BC140" i="1"/>
  <c r="BD140" i="1"/>
  <c r="BE140" i="1"/>
  <c r="AW141" i="1"/>
  <c r="AX141" i="1"/>
  <c r="AZ141" i="1"/>
  <c r="BB141" i="1"/>
  <c r="BC141" i="1"/>
  <c r="BD141" i="1"/>
  <c r="BE141" i="1"/>
  <c r="AW142" i="1"/>
  <c r="AX142" i="1"/>
  <c r="AZ142" i="1"/>
  <c r="BB142" i="1"/>
  <c r="BC142" i="1"/>
  <c r="BD142" i="1"/>
  <c r="BE142" i="1"/>
  <c r="AW145" i="1"/>
  <c r="AX145" i="1"/>
  <c r="AZ145" i="1"/>
  <c r="BB145" i="1"/>
  <c r="BC145" i="1"/>
  <c r="BD145" i="1"/>
  <c r="BE145" i="1"/>
  <c r="AW146" i="1"/>
  <c r="AX146" i="1"/>
  <c r="AZ146" i="1"/>
  <c r="BB146" i="1"/>
  <c r="BC146" i="1"/>
  <c r="BD146" i="1"/>
  <c r="BE146" i="1"/>
  <c r="AW147" i="1"/>
  <c r="AX147" i="1"/>
  <c r="AZ147" i="1"/>
  <c r="BB147" i="1"/>
  <c r="BC147" i="1"/>
  <c r="BD147" i="1"/>
  <c r="BE147" i="1"/>
  <c r="AW148" i="1"/>
  <c r="AX148" i="1"/>
  <c r="AZ148" i="1"/>
  <c r="BB148" i="1"/>
  <c r="BC148" i="1"/>
  <c r="BD148" i="1"/>
  <c r="BE148" i="1"/>
  <c r="AW149" i="1"/>
  <c r="AX149" i="1"/>
  <c r="AZ149" i="1"/>
  <c r="BB149" i="1"/>
  <c r="BC149" i="1"/>
  <c r="BD149" i="1"/>
  <c r="BE149" i="1"/>
  <c r="AW150" i="1"/>
  <c r="AX150" i="1"/>
  <c r="AZ150" i="1"/>
  <c r="BB150" i="1"/>
  <c r="BC150" i="1"/>
  <c r="BD150" i="1"/>
  <c r="BE150" i="1"/>
  <c r="AW151" i="1"/>
  <c r="AX151" i="1"/>
  <c r="AZ151" i="1"/>
  <c r="BB151" i="1"/>
  <c r="BC151" i="1"/>
  <c r="BD151" i="1"/>
  <c r="BE151" i="1"/>
  <c r="AW152" i="1"/>
  <c r="AX152" i="1"/>
  <c r="AZ152" i="1"/>
  <c r="BB152" i="1"/>
  <c r="BC152" i="1"/>
  <c r="BD152" i="1"/>
  <c r="BE152" i="1"/>
  <c r="AW153" i="1"/>
  <c r="AX153" i="1"/>
  <c r="AZ153" i="1"/>
  <c r="BB153" i="1"/>
  <c r="AW154" i="1"/>
  <c r="AX154" i="1"/>
  <c r="AZ154" i="1"/>
  <c r="BB154" i="1"/>
  <c r="BE154" i="1"/>
  <c r="AW155" i="1"/>
  <c r="AX155" i="1"/>
  <c r="AZ155" i="1"/>
  <c r="BB155" i="1"/>
  <c r="BC155" i="1"/>
  <c r="BD155" i="1"/>
  <c r="AW156" i="1"/>
  <c r="AX156" i="1"/>
  <c r="AZ156" i="1"/>
  <c r="BB156" i="1"/>
  <c r="AW157" i="1"/>
  <c r="AX157" i="1"/>
  <c r="AZ157" i="1"/>
  <c r="BB157" i="1"/>
  <c r="BD157" i="1"/>
  <c r="BE157" i="1"/>
  <c r="AW158" i="1"/>
  <c r="AX158" i="1"/>
  <c r="AZ158" i="1"/>
  <c r="BB158" i="1"/>
  <c r="BC158" i="1"/>
  <c r="AW159" i="1"/>
  <c r="AX159" i="1"/>
  <c r="AZ159" i="1"/>
  <c r="BB159" i="1"/>
  <c r="BC159" i="1"/>
  <c r="BD159" i="1"/>
  <c r="BE159" i="1"/>
  <c r="AW160" i="1"/>
  <c r="AX160" i="1"/>
  <c r="AZ160" i="1"/>
  <c r="BB160" i="1"/>
  <c r="BC160" i="1"/>
  <c r="BD160" i="1"/>
  <c r="BE160" i="1"/>
  <c r="AW161" i="1"/>
  <c r="AX161" i="1"/>
  <c r="AZ161" i="1"/>
  <c r="BB161" i="1"/>
  <c r="BC161" i="1"/>
  <c r="BD161" i="1"/>
  <c r="BE161" i="1"/>
  <c r="AW162" i="1"/>
  <c r="AX162" i="1"/>
  <c r="AZ162" i="1"/>
  <c r="BB162" i="1"/>
  <c r="BC162" i="1"/>
  <c r="BD162" i="1"/>
  <c r="BE162" i="1"/>
  <c r="AW165" i="1"/>
  <c r="AX165" i="1"/>
  <c r="AZ165" i="1"/>
  <c r="BB165" i="1"/>
  <c r="BC165" i="1"/>
  <c r="BD165" i="1"/>
  <c r="BE165" i="1"/>
  <c r="AW166" i="1"/>
  <c r="AX166" i="1"/>
  <c r="AZ166" i="1"/>
  <c r="BB166" i="1"/>
  <c r="BC166" i="1"/>
  <c r="BD166" i="1"/>
  <c r="BE166" i="1"/>
  <c r="AW167" i="1"/>
  <c r="AX167" i="1"/>
  <c r="AZ167" i="1"/>
  <c r="BB167" i="1"/>
  <c r="BC167" i="1"/>
  <c r="BD167" i="1"/>
  <c r="BE167" i="1"/>
  <c r="AW168" i="1"/>
  <c r="AX168" i="1"/>
  <c r="AZ168" i="1"/>
  <c r="BB168" i="1"/>
  <c r="BC168" i="1"/>
  <c r="BD168" i="1"/>
  <c r="BE168" i="1"/>
  <c r="AW169" i="1"/>
  <c r="AX169" i="1"/>
  <c r="AZ169" i="1"/>
  <c r="BB169" i="1"/>
  <c r="BC169" i="1"/>
  <c r="BD169" i="1"/>
  <c r="BE169" i="1"/>
  <c r="AW170" i="1"/>
  <c r="AX170" i="1"/>
  <c r="AZ170" i="1"/>
  <c r="BB170" i="1"/>
  <c r="BC170" i="1"/>
  <c r="BD170" i="1"/>
  <c r="BE170" i="1"/>
  <c r="AW171" i="1"/>
  <c r="AX171" i="1"/>
  <c r="AZ171" i="1"/>
  <c r="BB171" i="1"/>
  <c r="BC171" i="1"/>
  <c r="BD171" i="1"/>
  <c r="BE171" i="1"/>
  <c r="AW172" i="1"/>
  <c r="AX172" i="1"/>
  <c r="AZ172" i="1"/>
  <c r="BB172" i="1"/>
  <c r="BC172" i="1"/>
  <c r="BD172" i="1"/>
  <c r="BE172" i="1"/>
  <c r="AW173" i="1"/>
  <c r="AX173" i="1"/>
  <c r="AZ173" i="1"/>
  <c r="BB173" i="1"/>
  <c r="BC173" i="1"/>
  <c r="AW174" i="1"/>
  <c r="AX174" i="1"/>
  <c r="AZ174" i="1"/>
  <c r="BB174" i="1"/>
  <c r="BD174" i="1"/>
  <c r="AW175" i="1"/>
  <c r="AX175" i="1"/>
  <c r="AZ175" i="1"/>
  <c r="BB175" i="1"/>
  <c r="AW176" i="1"/>
  <c r="AX176" i="1"/>
  <c r="AZ176" i="1"/>
  <c r="BB176" i="1"/>
  <c r="AW177" i="1"/>
  <c r="AX177" i="1"/>
  <c r="AZ177" i="1"/>
  <c r="BB177" i="1"/>
  <c r="BC177" i="1"/>
  <c r="AW178" i="1"/>
  <c r="AX178" i="1"/>
  <c r="AZ178" i="1"/>
  <c r="BB178" i="1"/>
  <c r="BC178" i="1"/>
  <c r="AW179" i="1"/>
  <c r="AX179" i="1"/>
  <c r="AZ179" i="1"/>
  <c r="BB179" i="1"/>
  <c r="BC179" i="1"/>
  <c r="BD179" i="1"/>
  <c r="BE179" i="1"/>
  <c r="AW180" i="1"/>
  <c r="AX180" i="1"/>
  <c r="AZ180" i="1"/>
  <c r="BB180" i="1"/>
  <c r="BC180" i="1"/>
  <c r="BD180" i="1"/>
  <c r="BE180" i="1"/>
  <c r="AW181" i="1"/>
  <c r="AX181" i="1"/>
  <c r="AZ181" i="1"/>
  <c r="BB181" i="1"/>
  <c r="BC181" i="1"/>
  <c r="BD181" i="1"/>
  <c r="BE181" i="1"/>
  <c r="AW182" i="1"/>
  <c r="AX182" i="1"/>
  <c r="AZ182" i="1"/>
  <c r="BB182" i="1"/>
  <c r="BC182" i="1"/>
  <c r="BD182" i="1"/>
  <c r="BE182" i="1"/>
  <c r="AW185" i="1"/>
  <c r="AX185" i="1"/>
  <c r="AZ185" i="1"/>
  <c r="BB185" i="1"/>
  <c r="BC185" i="1"/>
  <c r="BD185" i="1"/>
  <c r="BE185" i="1"/>
  <c r="AW186" i="1"/>
  <c r="AX186" i="1"/>
  <c r="AZ186" i="1"/>
  <c r="BB186" i="1"/>
  <c r="BC186" i="1"/>
  <c r="BD186" i="1"/>
  <c r="BE186" i="1"/>
  <c r="AW187" i="1"/>
  <c r="AX187" i="1"/>
  <c r="AZ187" i="1"/>
  <c r="BB187" i="1"/>
  <c r="BC187" i="1"/>
  <c r="BD187" i="1"/>
  <c r="BE187" i="1"/>
  <c r="AW188" i="1"/>
  <c r="AX188" i="1"/>
  <c r="AZ188" i="1"/>
  <c r="BB188" i="1"/>
  <c r="BC188" i="1"/>
  <c r="BD188" i="1"/>
  <c r="BE188" i="1"/>
  <c r="AW189" i="1"/>
  <c r="AX189" i="1"/>
  <c r="AZ189" i="1"/>
  <c r="BB189" i="1"/>
  <c r="BC189" i="1"/>
  <c r="BD189" i="1"/>
  <c r="BE189" i="1"/>
  <c r="AW190" i="1"/>
  <c r="AX190" i="1"/>
  <c r="AZ190" i="1"/>
  <c r="BB190" i="1"/>
  <c r="BC190" i="1"/>
  <c r="BD190" i="1"/>
  <c r="BE190" i="1"/>
  <c r="AW191" i="1"/>
  <c r="AX191" i="1"/>
  <c r="AZ191" i="1"/>
  <c r="BB191" i="1"/>
  <c r="BC191" i="1"/>
  <c r="BD191" i="1"/>
  <c r="BE191" i="1"/>
  <c r="AW192" i="1"/>
  <c r="AX192" i="1"/>
  <c r="AZ192" i="1"/>
  <c r="BB192" i="1"/>
  <c r="BC192" i="1"/>
  <c r="BD192" i="1"/>
  <c r="BE192" i="1"/>
  <c r="AW193" i="1"/>
  <c r="AX193" i="1"/>
  <c r="AZ193" i="1"/>
  <c r="BB193" i="1"/>
  <c r="BC193" i="1"/>
  <c r="BD193" i="1"/>
  <c r="BE193" i="1"/>
  <c r="AW194" i="1"/>
  <c r="AX194" i="1"/>
  <c r="AZ194" i="1"/>
  <c r="BB194" i="1"/>
  <c r="BC194" i="1"/>
  <c r="BD194" i="1"/>
  <c r="BE194" i="1"/>
  <c r="AW195" i="1"/>
  <c r="AX195" i="1"/>
  <c r="AZ195" i="1"/>
  <c r="BB195" i="1"/>
  <c r="BC195" i="1"/>
  <c r="BD195" i="1"/>
  <c r="BE195" i="1"/>
  <c r="AW196" i="1"/>
  <c r="AX196" i="1"/>
  <c r="AZ196" i="1"/>
  <c r="BB196" i="1"/>
  <c r="BC196" i="1"/>
  <c r="BD196" i="1"/>
  <c r="BE196" i="1"/>
  <c r="AW197" i="1"/>
  <c r="AX197" i="1"/>
  <c r="AZ197" i="1"/>
  <c r="BB197" i="1"/>
  <c r="BC197" i="1"/>
  <c r="BD197" i="1"/>
  <c r="BE197" i="1"/>
  <c r="AW198" i="1"/>
  <c r="AX198" i="1"/>
  <c r="AZ198" i="1"/>
  <c r="BB198" i="1"/>
  <c r="BC198" i="1"/>
  <c r="BD198" i="1"/>
  <c r="BE198" i="1"/>
  <c r="AW199" i="1"/>
  <c r="AX199" i="1"/>
  <c r="AZ199" i="1"/>
  <c r="BB199" i="1"/>
  <c r="BC199" i="1"/>
  <c r="BD199" i="1"/>
  <c r="BE199" i="1"/>
  <c r="AW200" i="1"/>
  <c r="AX200" i="1"/>
  <c r="AZ200" i="1"/>
  <c r="BB200" i="1"/>
  <c r="BC200" i="1"/>
  <c r="BD200" i="1"/>
  <c r="BE200" i="1"/>
  <c r="AW201" i="1"/>
  <c r="AX201" i="1"/>
  <c r="AZ201" i="1"/>
  <c r="BB201" i="1"/>
  <c r="BC201" i="1"/>
  <c r="BD201" i="1"/>
  <c r="BE201" i="1"/>
  <c r="AW202" i="1"/>
  <c r="AX202" i="1"/>
  <c r="AZ202" i="1"/>
  <c r="BB202" i="1"/>
  <c r="BC202" i="1"/>
  <c r="BD202" i="1"/>
  <c r="BE202" i="1"/>
  <c r="AW205" i="1"/>
  <c r="AX205" i="1"/>
  <c r="AZ205" i="1"/>
  <c r="BB205" i="1"/>
  <c r="BC205" i="1"/>
  <c r="BD205" i="1"/>
  <c r="BE205" i="1"/>
  <c r="AW206" i="1"/>
  <c r="AX206" i="1"/>
  <c r="AZ206" i="1"/>
  <c r="BB206" i="1"/>
  <c r="BC206" i="1"/>
  <c r="BD206" i="1"/>
  <c r="BE206" i="1"/>
  <c r="AW207" i="1"/>
  <c r="AX207" i="1"/>
  <c r="AZ207" i="1"/>
  <c r="BB207" i="1"/>
  <c r="BC207" i="1"/>
  <c r="BD207" i="1"/>
  <c r="BE207" i="1"/>
  <c r="AW208" i="1"/>
  <c r="AX208" i="1"/>
  <c r="AZ208" i="1"/>
  <c r="BB208" i="1"/>
  <c r="BC208" i="1"/>
  <c r="BD208" i="1"/>
  <c r="BE208" i="1"/>
  <c r="AW209" i="1"/>
  <c r="AX209" i="1"/>
  <c r="AZ209" i="1"/>
  <c r="BB209" i="1"/>
  <c r="BC209" i="1"/>
  <c r="BD209" i="1"/>
  <c r="BE209" i="1"/>
  <c r="AW210" i="1"/>
  <c r="AX210" i="1"/>
  <c r="AZ210" i="1"/>
  <c r="BB210" i="1"/>
  <c r="BC210" i="1"/>
  <c r="BD210" i="1"/>
  <c r="BE210" i="1"/>
  <c r="AW211" i="1"/>
  <c r="AX211" i="1"/>
  <c r="AZ211" i="1"/>
  <c r="BB211" i="1"/>
  <c r="BC211" i="1"/>
  <c r="BD211" i="1"/>
  <c r="BE211" i="1"/>
  <c r="AW212" i="1"/>
  <c r="AX212" i="1"/>
  <c r="AZ212" i="1"/>
  <c r="BB212" i="1"/>
  <c r="BC212" i="1"/>
  <c r="BD212" i="1"/>
  <c r="BE212" i="1"/>
  <c r="AW213" i="1"/>
  <c r="AX213" i="1"/>
  <c r="AZ213" i="1"/>
  <c r="BB213" i="1"/>
  <c r="BD213" i="1"/>
  <c r="AW214" i="1"/>
  <c r="AX214" i="1"/>
  <c r="AZ214" i="1"/>
  <c r="BB214" i="1"/>
  <c r="BE214" i="1"/>
  <c r="AW215" i="1"/>
  <c r="AX215" i="1"/>
  <c r="AZ215" i="1"/>
  <c r="BB215" i="1"/>
  <c r="BC215" i="1"/>
  <c r="BD215" i="1"/>
  <c r="AW216" i="1"/>
  <c r="AX216" i="1"/>
  <c r="AZ216" i="1"/>
  <c r="BB216" i="1"/>
  <c r="BC216" i="1"/>
  <c r="AW217" i="1"/>
  <c r="AX217" i="1"/>
  <c r="AZ217" i="1"/>
  <c r="BB217" i="1"/>
  <c r="BD217" i="1"/>
  <c r="AW218" i="1"/>
  <c r="AX218" i="1"/>
  <c r="AZ218" i="1"/>
  <c r="BB218" i="1"/>
  <c r="BC218" i="1"/>
  <c r="BE218" i="1"/>
  <c r="AW219" i="1"/>
  <c r="AX219" i="1"/>
  <c r="AZ219" i="1"/>
  <c r="BB219" i="1"/>
  <c r="BC219" i="1"/>
  <c r="BD219" i="1"/>
  <c r="BE219" i="1"/>
  <c r="AW220" i="1"/>
  <c r="AX220" i="1"/>
  <c r="AZ220" i="1"/>
  <c r="BB220" i="1"/>
  <c r="BC220" i="1"/>
  <c r="BD220" i="1"/>
  <c r="BE220" i="1"/>
  <c r="AW221" i="1"/>
  <c r="AX221" i="1"/>
  <c r="AZ221" i="1"/>
  <c r="BB221" i="1"/>
  <c r="BC221" i="1"/>
  <c r="BD221" i="1"/>
  <c r="BE221" i="1"/>
  <c r="AW222" i="1"/>
  <c r="AX222" i="1"/>
  <c r="AZ222" i="1"/>
  <c r="BB222" i="1"/>
  <c r="BC222" i="1"/>
  <c r="BD222" i="1"/>
  <c r="BE222" i="1"/>
  <c r="AW225" i="1"/>
  <c r="AX225" i="1"/>
  <c r="AZ225" i="1"/>
  <c r="BB225" i="1"/>
  <c r="BC225" i="1"/>
  <c r="BD225" i="1"/>
  <c r="BE225" i="1"/>
  <c r="AW226" i="1"/>
  <c r="AX226" i="1"/>
  <c r="AZ226" i="1"/>
  <c r="BB226" i="1"/>
  <c r="BC226" i="1"/>
  <c r="BD226" i="1"/>
  <c r="BE226" i="1"/>
  <c r="AW227" i="1"/>
  <c r="AX227" i="1"/>
  <c r="AZ227" i="1"/>
  <c r="BB227" i="1"/>
  <c r="BC227" i="1"/>
  <c r="BD227" i="1"/>
  <c r="BE227" i="1"/>
  <c r="AW228" i="1"/>
  <c r="AX228" i="1"/>
  <c r="AZ228" i="1"/>
  <c r="BB228" i="1"/>
  <c r="BC228" i="1"/>
  <c r="BD228" i="1"/>
  <c r="BE228" i="1"/>
  <c r="AW229" i="1"/>
  <c r="AX229" i="1"/>
  <c r="AZ229" i="1"/>
  <c r="BB229" i="1"/>
  <c r="BC229" i="1"/>
  <c r="BD229" i="1"/>
  <c r="BE229" i="1"/>
  <c r="AW230" i="1"/>
  <c r="AX230" i="1"/>
  <c r="AZ230" i="1"/>
  <c r="BB230" i="1"/>
  <c r="BC230" i="1"/>
  <c r="BD230" i="1"/>
  <c r="BE230" i="1"/>
  <c r="AW231" i="1"/>
  <c r="AX231" i="1"/>
  <c r="AZ231" i="1"/>
  <c r="BB231" i="1"/>
  <c r="BC231" i="1"/>
  <c r="BD231" i="1"/>
  <c r="BE231" i="1"/>
  <c r="AW232" i="1"/>
  <c r="AX232" i="1"/>
  <c r="AZ232" i="1"/>
  <c r="BB232" i="1"/>
  <c r="BC232" i="1"/>
  <c r="BD232" i="1"/>
  <c r="BE232" i="1"/>
  <c r="AW233" i="1"/>
  <c r="AX233" i="1"/>
  <c r="AZ233" i="1"/>
  <c r="BB233" i="1"/>
  <c r="BC233" i="1"/>
  <c r="BD233" i="1"/>
  <c r="BE233" i="1"/>
  <c r="AW234" i="1"/>
  <c r="AX234" i="1"/>
  <c r="AZ234" i="1"/>
  <c r="BB234" i="1"/>
  <c r="BC234" i="1"/>
  <c r="BD234" i="1"/>
  <c r="BE234" i="1"/>
  <c r="AW235" i="1"/>
  <c r="AX235" i="1"/>
  <c r="AZ235" i="1"/>
  <c r="BB235" i="1"/>
  <c r="BC235" i="1"/>
  <c r="BD235" i="1"/>
  <c r="BE235" i="1"/>
  <c r="AW236" i="1"/>
  <c r="AX236" i="1"/>
  <c r="AZ236" i="1"/>
  <c r="BB236" i="1"/>
  <c r="BC236" i="1"/>
  <c r="BD236" i="1"/>
  <c r="BE236" i="1"/>
  <c r="AW237" i="1"/>
  <c r="AX237" i="1"/>
  <c r="AZ237" i="1"/>
  <c r="BB237" i="1"/>
  <c r="BC237" i="1"/>
  <c r="BD237" i="1"/>
  <c r="BE237" i="1"/>
  <c r="AW238" i="1"/>
  <c r="AX238" i="1"/>
  <c r="AZ238" i="1"/>
  <c r="BB238" i="1"/>
  <c r="BC238" i="1"/>
  <c r="BD238" i="1"/>
  <c r="BE238" i="1"/>
  <c r="AW239" i="1"/>
  <c r="AX239" i="1"/>
  <c r="AZ239" i="1"/>
  <c r="BB239" i="1"/>
  <c r="BC239" i="1"/>
  <c r="BD239" i="1"/>
  <c r="BE239" i="1"/>
  <c r="AW240" i="1"/>
  <c r="AX240" i="1"/>
  <c r="AZ240" i="1"/>
  <c r="BB240" i="1"/>
  <c r="BC240" i="1"/>
  <c r="BD240" i="1"/>
  <c r="BE240" i="1"/>
  <c r="AW241" i="1"/>
  <c r="AX241" i="1"/>
  <c r="AZ241" i="1"/>
  <c r="BB241" i="1"/>
  <c r="BC241" i="1"/>
  <c r="BD241" i="1"/>
  <c r="BE241" i="1"/>
  <c r="AW242" i="1"/>
  <c r="AX242" i="1"/>
  <c r="AZ242" i="1"/>
  <c r="BB242" i="1"/>
  <c r="BC242" i="1"/>
  <c r="BD242" i="1"/>
  <c r="BE242" i="1"/>
  <c r="AW245" i="1"/>
  <c r="AX245" i="1"/>
  <c r="AZ245" i="1"/>
  <c r="BB245" i="1"/>
  <c r="BC245" i="1"/>
  <c r="AW246" i="1"/>
  <c r="AX246" i="1"/>
  <c r="AZ246" i="1"/>
  <c r="BB246" i="1"/>
  <c r="BC246" i="1"/>
  <c r="AW247" i="1"/>
  <c r="AX247" i="1"/>
  <c r="AZ247" i="1"/>
  <c r="BB247" i="1"/>
  <c r="BC247" i="1"/>
  <c r="AW248" i="1"/>
  <c r="AX248" i="1"/>
  <c r="AZ248" i="1"/>
  <c r="BB248" i="1"/>
  <c r="BC248" i="1"/>
  <c r="AW249" i="1"/>
  <c r="AX249" i="1"/>
  <c r="AZ249" i="1"/>
  <c r="BB249" i="1"/>
  <c r="BC249" i="1"/>
  <c r="AW250" i="1"/>
  <c r="AX250" i="1"/>
  <c r="AZ250" i="1"/>
  <c r="BB250" i="1"/>
  <c r="BC250" i="1"/>
  <c r="AW251" i="1"/>
  <c r="AX251" i="1"/>
  <c r="AZ251" i="1"/>
  <c r="BB251" i="1"/>
  <c r="BC251" i="1"/>
  <c r="AW252" i="1"/>
  <c r="AX252" i="1"/>
  <c r="AZ252" i="1"/>
  <c r="BB252" i="1"/>
  <c r="BC252" i="1"/>
  <c r="AW253" i="1"/>
  <c r="AX253" i="1"/>
  <c r="AZ253" i="1"/>
  <c r="BB253" i="1"/>
  <c r="BC253" i="1"/>
  <c r="AW254" i="1"/>
  <c r="AX254" i="1"/>
  <c r="AZ254" i="1"/>
  <c r="BB254" i="1"/>
  <c r="BC254" i="1"/>
  <c r="AW255" i="1"/>
  <c r="AX255" i="1"/>
  <c r="AZ255" i="1"/>
  <c r="BB255" i="1"/>
  <c r="BC255" i="1"/>
  <c r="AW256" i="1"/>
  <c r="AX256" i="1"/>
  <c r="AZ256" i="1"/>
  <c r="BB256" i="1"/>
  <c r="BC256" i="1"/>
  <c r="AW257" i="1"/>
  <c r="AX257" i="1"/>
  <c r="AZ257" i="1"/>
  <c r="BB257" i="1"/>
  <c r="BC257" i="1"/>
  <c r="AW258" i="1"/>
  <c r="AX258" i="1"/>
  <c r="AZ258" i="1"/>
  <c r="BB258" i="1"/>
  <c r="BC258" i="1"/>
  <c r="AW259" i="1"/>
  <c r="AX259" i="1"/>
  <c r="AZ259" i="1"/>
  <c r="BB259" i="1"/>
  <c r="BC259" i="1"/>
  <c r="AW260" i="1"/>
  <c r="AX260" i="1"/>
  <c r="AZ260" i="1"/>
  <c r="BB260" i="1"/>
  <c r="BC260" i="1"/>
  <c r="BD260" i="1"/>
  <c r="BE260" i="1"/>
  <c r="AW261" i="1"/>
  <c r="AX261" i="1"/>
  <c r="AZ261" i="1"/>
  <c r="BB261" i="1"/>
  <c r="BC261" i="1"/>
  <c r="BD261" i="1"/>
  <c r="BE261" i="1"/>
  <c r="AW262" i="1"/>
  <c r="AX262" i="1"/>
  <c r="AZ262" i="1"/>
  <c r="BB262" i="1"/>
  <c r="BC262" i="1"/>
  <c r="BD262" i="1"/>
  <c r="BE262" i="1"/>
  <c r="AW265" i="1"/>
  <c r="AX265" i="1"/>
  <c r="AZ265" i="1"/>
  <c r="BB265" i="1"/>
  <c r="BC265" i="1"/>
  <c r="BD265" i="1"/>
  <c r="BE265" i="1"/>
  <c r="AW266" i="1"/>
  <c r="AX266" i="1"/>
  <c r="AZ266" i="1"/>
  <c r="BB266" i="1"/>
  <c r="BC266" i="1"/>
  <c r="BD266" i="1"/>
  <c r="BE266" i="1"/>
  <c r="AW267" i="1"/>
  <c r="AX267" i="1"/>
  <c r="AZ267" i="1"/>
  <c r="BB267" i="1"/>
  <c r="BC267" i="1"/>
  <c r="BD267" i="1"/>
  <c r="BE267" i="1"/>
  <c r="AW268" i="1"/>
  <c r="AX268" i="1"/>
  <c r="AZ268" i="1"/>
  <c r="BB268" i="1"/>
  <c r="BC268" i="1"/>
  <c r="BD268" i="1"/>
  <c r="BE268" i="1"/>
  <c r="AW269" i="1"/>
  <c r="AX269" i="1"/>
  <c r="AZ269" i="1"/>
  <c r="BB269" i="1"/>
  <c r="BC269" i="1"/>
  <c r="BD269" i="1"/>
  <c r="BE269" i="1"/>
  <c r="AW270" i="1"/>
  <c r="AX270" i="1"/>
  <c r="AZ270" i="1"/>
  <c r="BB270" i="1"/>
  <c r="BC270" i="1"/>
  <c r="BD270" i="1"/>
  <c r="BE270" i="1"/>
  <c r="AW271" i="1"/>
  <c r="AX271" i="1"/>
  <c r="AZ271" i="1"/>
  <c r="BB271" i="1"/>
  <c r="BC271" i="1"/>
  <c r="BD271" i="1"/>
  <c r="BE271" i="1"/>
  <c r="AW272" i="1"/>
  <c r="AX272" i="1"/>
  <c r="AZ272" i="1"/>
  <c r="BB272" i="1"/>
  <c r="BC272" i="1"/>
  <c r="BD272" i="1"/>
  <c r="BE272" i="1"/>
  <c r="AW273" i="1"/>
  <c r="AX273" i="1"/>
  <c r="AZ273" i="1"/>
  <c r="BB273" i="1"/>
  <c r="BC273" i="1"/>
  <c r="BD273" i="1"/>
  <c r="BE273" i="1"/>
  <c r="AW274" i="1"/>
  <c r="AX274" i="1"/>
  <c r="AZ274" i="1"/>
  <c r="BB274" i="1"/>
  <c r="BC274" i="1"/>
  <c r="BD274" i="1"/>
  <c r="BE274" i="1"/>
  <c r="AW275" i="1"/>
  <c r="AX275" i="1"/>
  <c r="AZ275" i="1"/>
  <c r="BB275" i="1"/>
  <c r="BC275" i="1"/>
  <c r="BD275" i="1"/>
  <c r="BE275" i="1"/>
  <c r="AW276" i="1"/>
  <c r="AX276" i="1"/>
  <c r="AZ276" i="1"/>
  <c r="BB276" i="1"/>
  <c r="BC276" i="1"/>
  <c r="BD276" i="1"/>
  <c r="BE276" i="1"/>
  <c r="AW277" i="1"/>
  <c r="AX277" i="1"/>
  <c r="AZ277" i="1"/>
  <c r="BB277" i="1"/>
  <c r="BC277" i="1"/>
  <c r="BD277" i="1"/>
  <c r="BE277" i="1"/>
  <c r="AW278" i="1"/>
  <c r="AX278" i="1"/>
  <c r="AZ278" i="1"/>
  <c r="BB278" i="1"/>
  <c r="BC278" i="1"/>
  <c r="BD278" i="1"/>
  <c r="BE278" i="1"/>
  <c r="AW279" i="1"/>
  <c r="AX279" i="1"/>
  <c r="AZ279" i="1"/>
  <c r="BB279" i="1"/>
  <c r="BC279" i="1"/>
  <c r="BD279" i="1"/>
  <c r="BE279" i="1"/>
  <c r="AW280" i="1"/>
  <c r="AX280" i="1"/>
  <c r="AZ280" i="1"/>
  <c r="BB280" i="1"/>
  <c r="BC280" i="1"/>
  <c r="BD280" i="1"/>
  <c r="BE280" i="1"/>
  <c r="AW281" i="1"/>
  <c r="AX281" i="1"/>
  <c r="AZ281" i="1"/>
  <c r="BB281" i="1"/>
  <c r="BC281" i="1"/>
  <c r="BD281" i="1"/>
  <c r="BE281" i="1"/>
  <c r="AW282" i="1"/>
  <c r="AX282" i="1"/>
  <c r="AZ282" i="1"/>
  <c r="BB282" i="1"/>
  <c r="BC282" i="1"/>
  <c r="BD282" i="1"/>
  <c r="BE282" i="1"/>
  <c r="AW285" i="1"/>
  <c r="AX285" i="1"/>
  <c r="AZ285" i="1"/>
  <c r="BB285" i="1"/>
  <c r="BC285" i="1"/>
  <c r="BD285" i="1"/>
  <c r="BE285" i="1"/>
  <c r="AW286" i="1"/>
  <c r="AX286" i="1"/>
  <c r="AZ286" i="1"/>
  <c r="BB286" i="1"/>
  <c r="BC286" i="1"/>
  <c r="BD286" i="1"/>
  <c r="BE286" i="1"/>
  <c r="AW287" i="1"/>
  <c r="AX287" i="1"/>
  <c r="AZ287" i="1"/>
  <c r="BB287" i="1"/>
  <c r="BC287" i="1"/>
  <c r="BD287" i="1"/>
  <c r="BE287" i="1"/>
  <c r="AW288" i="1"/>
  <c r="AX288" i="1"/>
  <c r="AZ288" i="1"/>
  <c r="BB288" i="1"/>
  <c r="BC288" i="1"/>
  <c r="BD288" i="1"/>
  <c r="BE288" i="1"/>
  <c r="AW289" i="1"/>
  <c r="AX289" i="1"/>
  <c r="AZ289" i="1"/>
  <c r="BB289" i="1"/>
  <c r="BC289" i="1"/>
  <c r="BD289" i="1"/>
  <c r="BE289" i="1"/>
  <c r="AW290" i="1"/>
  <c r="AX290" i="1"/>
  <c r="AZ290" i="1"/>
  <c r="BB290" i="1"/>
  <c r="BC290" i="1"/>
  <c r="BD290" i="1"/>
  <c r="BE290" i="1"/>
  <c r="AW291" i="1"/>
  <c r="AX291" i="1"/>
  <c r="AZ291" i="1"/>
  <c r="BB291" i="1"/>
  <c r="BC291" i="1"/>
  <c r="BD291" i="1"/>
  <c r="BE291" i="1"/>
  <c r="AW292" i="1"/>
  <c r="AX292" i="1"/>
  <c r="AZ292" i="1"/>
  <c r="BB292" i="1"/>
  <c r="BC292" i="1"/>
  <c r="BD292" i="1"/>
  <c r="BE292" i="1"/>
  <c r="AW293" i="1"/>
  <c r="AX293" i="1"/>
  <c r="AZ293" i="1"/>
  <c r="BB293" i="1"/>
  <c r="BC293" i="1"/>
  <c r="BD293" i="1"/>
  <c r="BE293" i="1"/>
  <c r="AW294" i="1"/>
  <c r="AX294" i="1"/>
  <c r="AZ294" i="1"/>
  <c r="BB294" i="1"/>
  <c r="BC294" i="1"/>
  <c r="BD294" i="1"/>
  <c r="BE294" i="1"/>
  <c r="AW295" i="1"/>
  <c r="AX295" i="1"/>
  <c r="AZ295" i="1"/>
  <c r="BB295" i="1"/>
  <c r="BC295" i="1"/>
  <c r="BD295" i="1"/>
  <c r="BE295" i="1"/>
  <c r="AW296" i="1"/>
  <c r="AX296" i="1"/>
  <c r="AZ296" i="1"/>
  <c r="BB296" i="1"/>
  <c r="BC296" i="1"/>
  <c r="BD296" i="1"/>
  <c r="BE296" i="1"/>
  <c r="AW297" i="1"/>
  <c r="AX297" i="1"/>
  <c r="AZ297" i="1"/>
  <c r="BB297" i="1"/>
  <c r="BC297" i="1"/>
  <c r="BD297" i="1"/>
  <c r="BE297" i="1"/>
  <c r="AW298" i="1"/>
  <c r="AX298" i="1"/>
  <c r="AZ298" i="1"/>
  <c r="BB298" i="1"/>
  <c r="BD298" i="1"/>
  <c r="BE298" i="1"/>
  <c r="AW299" i="1"/>
  <c r="AX299" i="1"/>
  <c r="AZ299" i="1"/>
  <c r="BB299" i="1"/>
  <c r="BC299" i="1"/>
  <c r="BD299" i="1"/>
  <c r="BE299" i="1"/>
  <c r="AW300" i="1"/>
  <c r="AX300" i="1"/>
  <c r="AZ300" i="1"/>
  <c r="BB300" i="1"/>
  <c r="BC300" i="1"/>
  <c r="BD300" i="1"/>
  <c r="BE300" i="1"/>
  <c r="AW301" i="1"/>
  <c r="AX301" i="1"/>
  <c r="AZ301" i="1"/>
  <c r="BB301" i="1"/>
  <c r="BC301" i="1"/>
  <c r="BD301" i="1"/>
  <c r="BE301" i="1"/>
  <c r="AW302" i="1"/>
  <c r="AX302" i="1"/>
  <c r="AZ302" i="1"/>
  <c r="BB302" i="1"/>
  <c r="BC302" i="1"/>
  <c r="BD302" i="1"/>
  <c r="BE302" i="1"/>
  <c r="AW305" i="1"/>
  <c r="AX305" i="1"/>
  <c r="AZ305" i="1"/>
  <c r="BB305" i="1"/>
  <c r="BC305" i="1"/>
  <c r="BD305" i="1"/>
  <c r="BE305" i="1"/>
  <c r="AW306" i="1"/>
  <c r="AX306" i="1"/>
  <c r="AZ306" i="1"/>
  <c r="BB306" i="1"/>
  <c r="BC306" i="1"/>
  <c r="BD306" i="1"/>
  <c r="BE306" i="1"/>
  <c r="AW307" i="1"/>
  <c r="AX307" i="1"/>
  <c r="AZ307" i="1"/>
  <c r="BB307" i="1"/>
  <c r="BC307" i="1"/>
  <c r="BD307" i="1"/>
  <c r="BE307" i="1"/>
  <c r="AW308" i="1"/>
  <c r="AX308" i="1"/>
  <c r="AZ308" i="1"/>
  <c r="BB308" i="1"/>
  <c r="BC308" i="1"/>
  <c r="BD308" i="1"/>
  <c r="BE308" i="1"/>
  <c r="AW309" i="1"/>
  <c r="AX309" i="1"/>
  <c r="AZ309" i="1"/>
  <c r="BB309" i="1"/>
  <c r="BC309" i="1"/>
  <c r="BD309" i="1"/>
  <c r="BE309" i="1"/>
  <c r="AW310" i="1"/>
  <c r="AX310" i="1"/>
  <c r="AZ310" i="1"/>
  <c r="BB310" i="1"/>
  <c r="BC310" i="1"/>
  <c r="BD310" i="1"/>
  <c r="BE310" i="1"/>
  <c r="AW311" i="1"/>
  <c r="AX311" i="1"/>
  <c r="AZ311" i="1"/>
  <c r="BB311" i="1"/>
  <c r="BC311" i="1"/>
  <c r="BD311" i="1"/>
  <c r="BE311" i="1"/>
  <c r="AW312" i="1"/>
  <c r="AX312" i="1"/>
  <c r="AZ312" i="1"/>
  <c r="BB312" i="1"/>
  <c r="BC312" i="1"/>
  <c r="BD312" i="1"/>
  <c r="BE312" i="1"/>
  <c r="AW313" i="1"/>
  <c r="AX313" i="1"/>
  <c r="AZ313" i="1"/>
  <c r="BB313" i="1"/>
  <c r="BC313" i="1"/>
  <c r="BD313" i="1"/>
  <c r="BE313" i="1"/>
  <c r="AW314" i="1"/>
  <c r="AX314" i="1"/>
  <c r="AZ314" i="1"/>
  <c r="BB314" i="1"/>
  <c r="BC314" i="1"/>
  <c r="BD314" i="1"/>
  <c r="BE314" i="1"/>
  <c r="AW315" i="1"/>
  <c r="AX315" i="1"/>
  <c r="AZ315" i="1"/>
  <c r="BB315" i="1"/>
  <c r="BC315" i="1"/>
  <c r="BD315" i="1"/>
  <c r="BE315" i="1"/>
  <c r="AW316" i="1"/>
  <c r="AX316" i="1"/>
  <c r="AZ316" i="1"/>
  <c r="BB316" i="1"/>
  <c r="BC316" i="1"/>
  <c r="BD316" i="1"/>
  <c r="BE316" i="1"/>
  <c r="AW317" i="1"/>
  <c r="AX317" i="1"/>
  <c r="AZ317" i="1"/>
  <c r="BB317" i="1"/>
  <c r="BC317" i="1"/>
  <c r="BD317" i="1"/>
  <c r="BE317" i="1"/>
  <c r="AW318" i="1"/>
  <c r="AX318" i="1"/>
  <c r="AZ318" i="1"/>
  <c r="BB318" i="1"/>
  <c r="BC318" i="1"/>
  <c r="BD318" i="1"/>
  <c r="BE318" i="1"/>
  <c r="AW319" i="1"/>
  <c r="AX319" i="1"/>
  <c r="AZ319" i="1"/>
  <c r="BB319" i="1"/>
  <c r="BC319" i="1"/>
  <c r="BD319" i="1"/>
  <c r="BE319" i="1"/>
  <c r="AW320" i="1"/>
  <c r="AX320" i="1"/>
  <c r="AZ320" i="1"/>
  <c r="BB320" i="1"/>
  <c r="BC320" i="1"/>
  <c r="BD320" i="1"/>
  <c r="BE320" i="1"/>
  <c r="AW321" i="1"/>
  <c r="AX321" i="1"/>
  <c r="AZ321" i="1"/>
  <c r="BB321" i="1"/>
  <c r="BC321" i="1"/>
  <c r="BD321" i="1"/>
  <c r="BE321" i="1"/>
  <c r="AW322" i="1"/>
  <c r="AX322" i="1"/>
  <c r="AZ322" i="1"/>
  <c r="BB322" i="1"/>
  <c r="BC322" i="1"/>
  <c r="BD322" i="1"/>
  <c r="BE322" i="1"/>
  <c r="AW325" i="1"/>
  <c r="AX325" i="1"/>
  <c r="AZ325" i="1"/>
  <c r="BB325" i="1"/>
  <c r="BD325" i="1"/>
  <c r="AW326" i="1"/>
  <c r="AX326" i="1"/>
  <c r="AZ326" i="1"/>
  <c r="BB326" i="1"/>
  <c r="BD326" i="1"/>
  <c r="BE326" i="1"/>
  <c r="AW327" i="1"/>
  <c r="AX327" i="1"/>
  <c r="AZ327" i="1"/>
  <c r="BB327" i="1"/>
  <c r="BC327" i="1"/>
  <c r="BD327" i="1"/>
  <c r="BE327" i="1"/>
  <c r="AW328" i="1"/>
  <c r="AX328" i="1"/>
  <c r="AZ328" i="1"/>
  <c r="BB328" i="1"/>
  <c r="BC328" i="1"/>
  <c r="BD328" i="1"/>
  <c r="BE328" i="1"/>
  <c r="AW329" i="1"/>
  <c r="AX329" i="1"/>
  <c r="AZ329" i="1"/>
  <c r="BB329" i="1"/>
  <c r="BC329" i="1"/>
  <c r="BD329" i="1"/>
  <c r="BE329" i="1"/>
  <c r="AW330" i="1"/>
  <c r="AX330" i="1"/>
  <c r="AZ330" i="1"/>
  <c r="BB330" i="1"/>
  <c r="BC330" i="1"/>
  <c r="BD330" i="1"/>
  <c r="BE330" i="1"/>
  <c r="AW331" i="1"/>
  <c r="AX331" i="1"/>
  <c r="AZ331" i="1"/>
  <c r="BB331" i="1"/>
  <c r="BC331" i="1"/>
  <c r="BD331" i="1"/>
  <c r="BE331" i="1"/>
  <c r="AW332" i="1"/>
  <c r="AX332" i="1"/>
  <c r="AZ332" i="1"/>
  <c r="BB332" i="1"/>
  <c r="BC332" i="1"/>
  <c r="BD332" i="1"/>
  <c r="BE332" i="1"/>
  <c r="AW333" i="1"/>
  <c r="AX333" i="1"/>
  <c r="AZ333" i="1"/>
  <c r="BB333" i="1"/>
  <c r="BE333" i="1"/>
  <c r="AW334" i="1"/>
  <c r="AX334" i="1"/>
  <c r="AZ334" i="1"/>
  <c r="BB334" i="1"/>
  <c r="BD334" i="1"/>
  <c r="AW335" i="1"/>
  <c r="AX335" i="1"/>
  <c r="AZ335" i="1"/>
  <c r="BB335" i="1"/>
  <c r="AW336" i="1"/>
  <c r="AX336" i="1"/>
  <c r="AZ336" i="1"/>
  <c r="BB336" i="1"/>
  <c r="AW337" i="1"/>
  <c r="AX337" i="1"/>
  <c r="AZ337" i="1"/>
  <c r="BB337" i="1"/>
  <c r="BC337" i="1"/>
  <c r="BD337" i="1"/>
  <c r="AW338" i="1"/>
  <c r="AX338" i="1"/>
  <c r="AZ338" i="1"/>
  <c r="BB338" i="1"/>
  <c r="BD338" i="1"/>
  <c r="AW339" i="1"/>
  <c r="AX339" i="1"/>
  <c r="AZ339" i="1"/>
  <c r="BB339" i="1"/>
  <c r="BC339" i="1"/>
  <c r="BD339" i="1"/>
  <c r="BE339" i="1"/>
  <c r="AW340" i="1"/>
  <c r="AX340" i="1"/>
  <c r="AZ340" i="1"/>
  <c r="BB340" i="1"/>
  <c r="BC340" i="1"/>
  <c r="BD340" i="1"/>
  <c r="BE340" i="1"/>
  <c r="AW341" i="1"/>
  <c r="AX341" i="1"/>
  <c r="AZ341" i="1"/>
  <c r="BB341" i="1"/>
  <c r="BC341" i="1"/>
  <c r="BD341" i="1"/>
  <c r="BE341" i="1"/>
  <c r="AW342" i="1"/>
  <c r="AX342" i="1"/>
  <c r="AZ342" i="1"/>
  <c r="BB342" i="1"/>
  <c r="BC342" i="1"/>
  <c r="BD342" i="1"/>
  <c r="BE342" i="1"/>
  <c r="AW345" i="1"/>
  <c r="AX345" i="1"/>
  <c r="AZ345" i="1"/>
  <c r="BB345" i="1"/>
  <c r="BC345" i="1"/>
  <c r="BD345" i="1"/>
  <c r="BE345" i="1"/>
  <c r="AW346" i="1"/>
  <c r="AX346" i="1"/>
  <c r="AZ346" i="1"/>
  <c r="BB346" i="1"/>
  <c r="BC346" i="1"/>
  <c r="BD346" i="1"/>
  <c r="BE346" i="1"/>
  <c r="AW347" i="1"/>
  <c r="AX347" i="1"/>
  <c r="AZ347" i="1"/>
  <c r="BB347" i="1"/>
  <c r="BC347" i="1"/>
  <c r="BD347" i="1"/>
  <c r="BE347" i="1"/>
  <c r="AW348" i="1"/>
  <c r="AX348" i="1"/>
  <c r="AZ348" i="1"/>
  <c r="BB348" i="1"/>
  <c r="BC348" i="1"/>
  <c r="BD348" i="1"/>
  <c r="BE348" i="1"/>
  <c r="AW349" i="1"/>
  <c r="AX349" i="1"/>
  <c r="AZ349" i="1"/>
  <c r="BB349" i="1"/>
  <c r="BC349" i="1"/>
  <c r="BD349" i="1"/>
  <c r="BE349" i="1"/>
  <c r="AW350" i="1"/>
  <c r="AX350" i="1"/>
  <c r="AZ350" i="1"/>
  <c r="BB350" i="1"/>
  <c r="BC350" i="1"/>
  <c r="BD350" i="1"/>
  <c r="BE350" i="1"/>
  <c r="AW351" i="1"/>
  <c r="AX351" i="1"/>
  <c r="AZ351" i="1"/>
  <c r="BB351" i="1"/>
  <c r="BC351" i="1"/>
  <c r="BD351" i="1"/>
  <c r="BE351" i="1"/>
  <c r="AW352" i="1"/>
  <c r="AX352" i="1"/>
  <c r="AZ352" i="1"/>
  <c r="BB352" i="1"/>
  <c r="BC352" i="1"/>
  <c r="BD352" i="1"/>
  <c r="BE352" i="1"/>
  <c r="AW353" i="1"/>
  <c r="AX353" i="1"/>
  <c r="AZ353" i="1"/>
  <c r="BB353" i="1"/>
  <c r="BD353" i="1"/>
  <c r="AW354" i="1"/>
  <c r="AX354" i="1"/>
  <c r="AZ354" i="1"/>
  <c r="BB354" i="1"/>
  <c r="BE354" i="1"/>
  <c r="AW355" i="1"/>
  <c r="AX355" i="1"/>
  <c r="AZ355" i="1"/>
  <c r="BB355" i="1"/>
  <c r="BC355" i="1"/>
  <c r="AW356" i="1"/>
  <c r="AX356" i="1"/>
  <c r="AZ356" i="1"/>
  <c r="BB356" i="1"/>
  <c r="BC356" i="1"/>
  <c r="AW357" i="1"/>
  <c r="AX357" i="1"/>
  <c r="AZ357" i="1"/>
  <c r="BB357" i="1"/>
  <c r="BD357" i="1"/>
  <c r="BE357" i="1"/>
  <c r="AW358" i="1"/>
  <c r="AX358" i="1"/>
  <c r="AZ358" i="1"/>
  <c r="BB358" i="1"/>
  <c r="BE358" i="1"/>
  <c r="AW359" i="1"/>
  <c r="AX359" i="1"/>
  <c r="AZ359" i="1"/>
  <c r="BB359" i="1"/>
  <c r="BC359" i="1"/>
  <c r="BD359" i="1"/>
  <c r="BE359" i="1"/>
  <c r="AW360" i="1"/>
  <c r="AX360" i="1"/>
  <c r="AZ360" i="1"/>
  <c r="BB360" i="1"/>
  <c r="BC360" i="1"/>
  <c r="BD360" i="1"/>
  <c r="BE360" i="1"/>
  <c r="AW361" i="1"/>
  <c r="AX361" i="1"/>
  <c r="AZ361" i="1"/>
  <c r="BB361" i="1"/>
  <c r="BC361" i="1"/>
  <c r="BD361" i="1"/>
  <c r="BE361" i="1"/>
  <c r="AW362" i="1"/>
  <c r="AX362" i="1"/>
  <c r="AZ362" i="1"/>
  <c r="BB362" i="1"/>
  <c r="BC362" i="1"/>
  <c r="BD362" i="1"/>
  <c r="BE362" i="1"/>
  <c r="AW365" i="1"/>
  <c r="AX365" i="1"/>
  <c r="AZ365" i="1"/>
  <c r="BB365" i="1"/>
  <c r="BC365" i="1"/>
  <c r="BD365" i="1"/>
  <c r="BE365" i="1"/>
  <c r="AW366" i="1"/>
  <c r="AX366" i="1"/>
  <c r="AZ366" i="1"/>
  <c r="BB366" i="1"/>
  <c r="BC366" i="1"/>
  <c r="BD366" i="1"/>
  <c r="BE366" i="1"/>
  <c r="AW367" i="1"/>
  <c r="AX367" i="1"/>
  <c r="AZ367" i="1"/>
  <c r="BB367" i="1"/>
  <c r="BC367" i="1"/>
  <c r="BD367" i="1"/>
  <c r="BE367" i="1"/>
  <c r="AW368" i="1"/>
  <c r="AX368" i="1"/>
  <c r="AZ368" i="1"/>
  <c r="BB368" i="1"/>
  <c r="BC368" i="1"/>
  <c r="BD368" i="1"/>
  <c r="BE368" i="1"/>
  <c r="AW369" i="1"/>
  <c r="AX369" i="1"/>
  <c r="AZ369" i="1"/>
  <c r="BB369" i="1"/>
  <c r="BC369" i="1"/>
  <c r="BD369" i="1"/>
  <c r="BE369" i="1"/>
  <c r="AW370" i="1"/>
  <c r="AX370" i="1"/>
  <c r="AZ370" i="1"/>
  <c r="BB370" i="1"/>
  <c r="BC370" i="1"/>
  <c r="BD370" i="1"/>
  <c r="BE370" i="1"/>
  <c r="AW371" i="1"/>
  <c r="AX371" i="1"/>
  <c r="AZ371" i="1"/>
  <c r="BB371" i="1"/>
  <c r="BC371" i="1"/>
  <c r="BD371" i="1"/>
  <c r="BE371" i="1"/>
  <c r="AW372" i="1"/>
  <c r="AX372" i="1"/>
  <c r="AZ372" i="1"/>
  <c r="BB372" i="1"/>
  <c r="BC372" i="1"/>
  <c r="BD372" i="1"/>
  <c r="BE372" i="1"/>
  <c r="AW373" i="1"/>
  <c r="AX373" i="1"/>
  <c r="AZ373" i="1"/>
  <c r="BB373" i="1"/>
  <c r="BC373" i="1"/>
  <c r="BD373" i="1"/>
  <c r="BE373" i="1"/>
  <c r="AW374" i="1"/>
  <c r="AX374" i="1"/>
  <c r="AZ374" i="1"/>
  <c r="BB374" i="1"/>
  <c r="BC374" i="1"/>
  <c r="BD374" i="1"/>
  <c r="BE374" i="1"/>
  <c r="AW375" i="1"/>
  <c r="AX375" i="1"/>
  <c r="AZ375" i="1"/>
  <c r="BB375" i="1"/>
  <c r="BC375" i="1"/>
  <c r="BD375" i="1"/>
  <c r="BE375" i="1"/>
  <c r="AW376" i="1"/>
  <c r="AX376" i="1"/>
  <c r="AZ376" i="1"/>
  <c r="BB376" i="1"/>
  <c r="BC376" i="1"/>
  <c r="BD376" i="1"/>
  <c r="BE376" i="1"/>
  <c r="AW377" i="1"/>
  <c r="AX377" i="1"/>
  <c r="AZ377" i="1"/>
  <c r="BB377" i="1"/>
  <c r="BC377" i="1"/>
  <c r="BD377" i="1"/>
  <c r="BE377" i="1"/>
  <c r="AW378" i="1"/>
  <c r="AX378" i="1"/>
  <c r="AZ378" i="1"/>
  <c r="BB378" i="1"/>
  <c r="BC378" i="1"/>
  <c r="BD378" i="1"/>
  <c r="BE378" i="1"/>
  <c r="AW379" i="1"/>
  <c r="AX379" i="1"/>
  <c r="AZ379" i="1"/>
  <c r="BB379" i="1"/>
  <c r="BC379" i="1"/>
  <c r="BD379" i="1"/>
  <c r="BE379" i="1"/>
  <c r="AW380" i="1"/>
  <c r="AX380" i="1"/>
  <c r="AZ380" i="1"/>
  <c r="BB380" i="1"/>
  <c r="BC380" i="1"/>
  <c r="BD380" i="1"/>
  <c r="BE380" i="1"/>
  <c r="AW381" i="1"/>
  <c r="AX381" i="1"/>
  <c r="AZ381" i="1"/>
  <c r="BB381" i="1"/>
  <c r="BC381" i="1"/>
  <c r="BD381" i="1"/>
  <c r="BE381" i="1"/>
  <c r="AW382" i="1"/>
  <c r="AX382" i="1"/>
  <c r="AZ382" i="1"/>
  <c r="BB382" i="1"/>
  <c r="BC382" i="1"/>
  <c r="BD382" i="1"/>
  <c r="BE382" i="1"/>
  <c r="AW385" i="1"/>
  <c r="AX385" i="1"/>
  <c r="AZ385" i="1"/>
  <c r="BB385" i="1"/>
  <c r="BC385" i="1"/>
  <c r="BD385" i="1"/>
  <c r="BE385" i="1"/>
  <c r="AW386" i="1"/>
  <c r="AX386" i="1"/>
  <c r="AZ386" i="1"/>
  <c r="BB386" i="1"/>
  <c r="BC386" i="1"/>
  <c r="BD386" i="1"/>
  <c r="BE386" i="1"/>
  <c r="AW387" i="1"/>
  <c r="AX387" i="1"/>
  <c r="AZ387" i="1"/>
  <c r="BB387" i="1"/>
  <c r="BC387" i="1"/>
  <c r="BD387" i="1"/>
  <c r="BE387" i="1"/>
  <c r="AW388" i="1"/>
  <c r="AX388" i="1"/>
  <c r="AZ388" i="1"/>
  <c r="BB388" i="1"/>
  <c r="BC388" i="1"/>
  <c r="BD388" i="1"/>
  <c r="BE388" i="1"/>
  <c r="AW389" i="1"/>
  <c r="AX389" i="1"/>
  <c r="AZ389" i="1"/>
  <c r="BB389" i="1"/>
  <c r="BC389" i="1"/>
  <c r="BD389" i="1"/>
  <c r="BE389" i="1"/>
  <c r="AW390" i="1"/>
  <c r="AX390" i="1"/>
  <c r="AZ390" i="1"/>
  <c r="BB390" i="1"/>
  <c r="BC390" i="1"/>
  <c r="BD390" i="1"/>
  <c r="BE390" i="1"/>
  <c r="AW391" i="1"/>
  <c r="AX391" i="1"/>
  <c r="AZ391" i="1"/>
  <c r="BB391" i="1"/>
  <c r="BC391" i="1"/>
  <c r="BD391" i="1"/>
  <c r="BE391" i="1"/>
  <c r="AW392" i="1"/>
  <c r="AX392" i="1"/>
  <c r="AZ392" i="1"/>
  <c r="BB392" i="1"/>
  <c r="BC392" i="1"/>
  <c r="BD392" i="1"/>
  <c r="BE392" i="1"/>
  <c r="AW393" i="1"/>
  <c r="AX393" i="1"/>
  <c r="AZ393" i="1"/>
  <c r="BB393" i="1"/>
  <c r="BC393" i="1"/>
  <c r="BD393" i="1"/>
  <c r="BE393" i="1"/>
  <c r="AW394" i="1"/>
  <c r="AX394" i="1"/>
  <c r="AZ394" i="1"/>
  <c r="BB394" i="1"/>
  <c r="BC394" i="1"/>
  <c r="BD394" i="1"/>
  <c r="BE394" i="1"/>
  <c r="AW395" i="1"/>
  <c r="AX395" i="1"/>
  <c r="AZ395" i="1"/>
  <c r="BB395" i="1"/>
  <c r="BC395" i="1"/>
  <c r="BD395" i="1"/>
  <c r="BE395" i="1"/>
  <c r="AW396" i="1"/>
  <c r="AX396" i="1"/>
  <c r="AZ396" i="1"/>
  <c r="BB396" i="1"/>
  <c r="BC396" i="1"/>
  <c r="BD396" i="1"/>
  <c r="BE396" i="1"/>
  <c r="AW397" i="1"/>
  <c r="AX397" i="1"/>
  <c r="AZ397" i="1"/>
  <c r="BB397" i="1"/>
  <c r="BC397" i="1"/>
  <c r="BD397" i="1"/>
  <c r="BE397" i="1"/>
  <c r="AW398" i="1"/>
  <c r="AX398" i="1"/>
  <c r="AZ398" i="1"/>
  <c r="BB398" i="1"/>
  <c r="BC398" i="1"/>
  <c r="BD398" i="1"/>
  <c r="BE398" i="1"/>
  <c r="AW399" i="1"/>
  <c r="AX399" i="1"/>
  <c r="AZ399" i="1"/>
  <c r="BB399" i="1"/>
  <c r="BC399" i="1"/>
  <c r="BD399" i="1"/>
  <c r="BE399" i="1"/>
  <c r="AW400" i="1"/>
  <c r="AX400" i="1"/>
  <c r="AZ400" i="1"/>
  <c r="BB400" i="1"/>
  <c r="BC400" i="1"/>
  <c r="BD400" i="1"/>
  <c r="BE400" i="1"/>
  <c r="AW401" i="1"/>
  <c r="AX401" i="1"/>
  <c r="AZ401" i="1"/>
  <c r="BB401" i="1"/>
  <c r="BC401" i="1"/>
  <c r="BD401" i="1"/>
  <c r="BE401" i="1"/>
  <c r="AW402" i="1"/>
  <c r="AX402" i="1"/>
  <c r="AZ402" i="1"/>
  <c r="BB402" i="1"/>
  <c r="BC402" i="1"/>
  <c r="BD402" i="1"/>
  <c r="BE402" i="1"/>
  <c r="AW405" i="1"/>
  <c r="AX405" i="1"/>
  <c r="AZ405" i="1"/>
  <c r="BB405" i="1"/>
  <c r="BC405" i="1"/>
  <c r="BD405" i="1"/>
  <c r="BE405" i="1"/>
  <c r="AW406" i="1"/>
  <c r="AX406" i="1"/>
  <c r="AZ406" i="1"/>
  <c r="BB406" i="1"/>
  <c r="BC406" i="1"/>
  <c r="BD406" i="1"/>
  <c r="BE406" i="1"/>
  <c r="AW407" i="1"/>
  <c r="AX407" i="1"/>
  <c r="AZ407" i="1"/>
  <c r="BB407" i="1"/>
  <c r="BC407" i="1"/>
  <c r="BD407" i="1"/>
  <c r="BE407" i="1"/>
  <c r="AW408" i="1"/>
  <c r="AX408" i="1"/>
  <c r="AZ408" i="1"/>
  <c r="BB408" i="1"/>
  <c r="BC408" i="1"/>
  <c r="BD408" i="1"/>
  <c r="BE408" i="1"/>
  <c r="AW409" i="1"/>
  <c r="AX409" i="1"/>
  <c r="AZ409" i="1"/>
  <c r="BB409" i="1"/>
  <c r="BC409" i="1"/>
  <c r="BD409" i="1"/>
  <c r="BE409" i="1"/>
  <c r="AW410" i="1"/>
  <c r="AX410" i="1"/>
  <c r="AZ410" i="1"/>
  <c r="BB410" i="1"/>
  <c r="BC410" i="1"/>
  <c r="BD410" i="1"/>
  <c r="BE410" i="1"/>
  <c r="AW411" i="1"/>
  <c r="AX411" i="1"/>
  <c r="AZ411" i="1"/>
  <c r="BB411" i="1"/>
  <c r="BC411" i="1"/>
  <c r="BD411" i="1"/>
  <c r="BE411" i="1"/>
  <c r="AW412" i="1"/>
  <c r="AX412" i="1"/>
  <c r="AZ412" i="1"/>
  <c r="BB412" i="1"/>
  <c r="BC412" i="1"/>
  <c r="BD412" i="1"/>
  <c r="BE412" i="1"/>
  <c r="AW413" i="1"/>
  <c r="AX413" i="1"/>
  <c r="AZ413" i="1"/>
  <c r="BB413" i="1"/>
  <c r="BC413" i="1"/>
  <c r="BD413" i="1"/>
  <c r="BE413" i="1"/>
  <c r="AW414" i="1"/>
  <c r="AX414" i="1"/>
  <c r="AZ414" i="1"/>
  <c r="BB414" i="1"/>
  <c r="BC414" i="1"/>
  <c r="BD414" i="1"/>
  <c r="BE414" i="1"/>
  <c r="AW415" i="1"/>
  <c r="AX415" i="1"/>
  <c r="AZ415" i="1"/>
  <c r="BB415" i="1"/>
  <c r="BC415" i="1"/>
  <c r="BD415" i="1"/>
  <c r="BE415" i="1"/>
  <c r="AW416" i="1"/>
  <c r="AX416" i="1"/>
  <c r="AZ416" i="1"/>
  <c r="BB416" i="1"/>
  <c r="BC416" i="1"/>
  <c r="BD416" i="1"/>
  <c r="BE416" i="1"/>
  <c r="AW417" i="1"/>
  <c r="AX417" i="1"/>
  <c r="AZ417" i="1"/>
  <c r="BB417" i="1"/>
  <c r="BC417" i="1"/>
  <c r="BD417" i="1"/>
  <c r="BE417" i="1"/>
  <c r="AW418" i="1"/>
  <c r="AX418" i="1"/>
  <c r="AZ418" i="1"/>
  <c r="BB418" i="1"/>
  <c r="BC418" i="1"/>
  <c r="BD418" i="1"/>
  <c r="BE418" i="1"/>
  <c r="AW419" i="1"/>
  <c r="AX419" i="1"/>
  <c r="AZ419" i="1"/>
  <c r="BB419" i="1"/>
  <c r="BC419" i="1"/>
  <c r="BD419" i="1"/>
  <c r="BE419" i="1"/>
  <c r="AW420" i="1"/>
  <c r="AX420" i="1"/>
  <c r="AZ420" i="1"/>
  <c r="BB420" i="1"/>
  <c r="BC420" i="1"/>
  <c r="BD420" i="1"/>
  <c r="BE420" i="1"/>
  <c r="AW421" i="1"/>
  <c r="AX421" i="1"/>
  <c r="AZ421" i="1"/>
  <c r="BB421" i="1"/>
  <c r="BC421" i="1"/>
  <c r="BD421" i="1"/>
  <c r="BE421" i="1"/>
  <c r="AW422" i="1"/>
  <c r="AX422" i="1"/>
  <c r="AZ422" i="1"/>
  <c r="BB422" i="1"/>
  <c r="BC422" i="1"/>
  <c r="BD422" i="1"/>
  <c r="BE422" i="1"/>
  <c r="AW425" i="1"/>
  <c r="AX425" i="1"/>
  <c r="AZ425" i="1"/>
  <c r="BB425" i="1"/>
  <c r="BC425" i="1"/>
  <c r="BD425" i="1"/>
  <c r="BE425" i="1"/>
  <c r="AW426" i="1"/>
  <c r="AX426" i="1"/>
  <c r="AZ426" i="1"/>
  <c r="BB426" i="1"/>
  <c r="BC426" i="1"/>
  <c r="BD426" i="1"/>
  <c r="BE426" i="1"/>
  <c r="AW427" i="1"/>
  <c r="AX427" i="1"/>
  <c r="AZ427" i="1"/>
  <c r="BB427" i="1"/>
  <c r="BC427" i="1"/>
  <c r="BD427" i="1"/>
  <c r="BE427" i="1"/>
  <c r="AW428" i="1"/>
  <c r="AX428" i="1"/>
  <c r="AZ428" i="1"/>
  <c r="BB428" i="1"/>
  <c r="BC428" i="1"/>
  <c r="BD428" i="1"/>
  <c r="BE428" i="1"/>
  <c r="AW429" i="1"/>
  <c r="AX429" i="1"/>
  <c r="AZ429" i="1"/>
  <c r="BB429" i="1"/>
  <c r="BC429" i="1"/>
  <c r="BD429" i="1"/>
  <c r="BE429" i="1"/>
  <c r="AW430" i="1"/>
  <c r="AX430" i="1"/>
  <c r="AZ430" i="1"/>
  <c r="BB430" i="1"/>
  <c r="BC430" i="1"/>
  <c r="BD430" i="1"/>
  <c r="BE430" i="1"/>
  <c r="AW431" i="1"/>
  <c r="AX431" i="1"/>
  <c r="AZ431" i="1"/>
  <c r="BB431" i="1"/>
  <c r="BC431" i="1"/>
  <c r="BD431" i="1"/>
  <c r="BE431" i="1"/>
  <c r="AW432" i="1"/>
  <c r="AX432" i="1"/>
  <c r="AZ432" i="1"/>
  <c r="BB432" i="1"/>
  <c r="BC432" i="1"/>
  <c r="BD432" i="1"/>
  <c r="BE432" i="1"/>
  <c r="AW433" i="1"/>
  <c r="AX433" i="1"/>
  <c r="AZ433" i="1"/>
  <c r="BB433" i="1"/>
  <c r="BC433" i="1"/>
  <c r="BD433" i="1"/>
  <c r="BE433" i="1"/>
  <c r="AW434" i="1"/>
  <c r="AX434" i="1"/>
  <c r="AZ434" i="1"/>
  <c r="BB434" i="1"/>
  <c r="BC434" i="1"/>
  <c r="BD434" i="1"/>
  <c r="BE434" i="1"/>
  <c r="AW435" i="1"/>
  <c r="AX435" i="1"/>
  <c r="AZ435" i="1"/>
  <c r="BB435" i="1"/>
  <c r="BC435" i="1"/>
  <c r="BD435" i="1"/>
  <c r="BE435" i="1"/>
  <c r="AW436" i="1"/>
  <c r="AX436" i="1"/>
  <c r="AZ436" i="1"/>
  <c r="BB436" i="1"/>
  <c r="BC436" i="1"/>
  <c r="BD436" i="1"/>
  <c r="BE436" i="1"/>
  <c r="AW437" i="1"/>
  <c r="AX437" i="1"/>
  <c r="AZ437" i="1"/>
  <c r="BB437" i="1"/>
  <c r="BC437" i="1"/>
  <c r="BD437" i="1"/>
  <c r="BE437" i="1"/>
  <c r="AW438" i="1"/>
  <c r="AX438" i="1"/>
  <c r="AZ438" i="1"/>
  <c r="BB438" i="1"/>
  <c r="BC438" i="1"/>
  <c r="BD438" i="1"/>
  <c r="BE438" i="1"/>
  <c r="AW439" i="1"/>
  <c r="AX439" i="1"/>
  <c r="AZ439" i="1"/>
  <c r="BB439" i="1"/>
  <c r="BD439" i="1"/>
  <c r="BE439" i="1"/>
  <c r="AW440" i="1"/>
  <c r="AX440" i="1"/>
  <c r="AZ440" i="1"/>
  <c r="BB440" i="1"/>
  <c r="AW441" i="1"/>
  <c r="AX441" i="1"/>
  <c r="AZ441" i="1"/>
  <c r="BB441" i="1"/>
  <c r="AW442" i="1"/>
  <c r="AX442" i="1"/>
  <c r="AZ442" i="1"/>
  <c r="BB442" i="1"/>
  <c r="BC442" i="1"/>
  <c r="BD442" i="1"/>
  <c r="BE442" i="1"/>
  <c r="AW445" i="1"/>
  <c r="AX445" i="1"/>
  <c r="AZ445" i="1"/>
  <c r="BB445" i="1"/>
  <c r="AW446" i="1"/>
  <c r="AX446" i="1"/>
  <c r="AZ446" i="1"/>
  <c r="BB446" i="1"/>
  <c r="AW447" i="1"/>
  <c r="AX447" i="1"/>
  <c r="AZ447" i="1"/>
  <c r="BB447" i="1"/>
  <c r="AW448" i="1"/>
  <c r="AX448" i="1"/>
  <c r="AZ448" i="1"/>
  <c r="BB448" i="1"/>
  <c r="BE448" i="1"/>
  <c r="AW449" i="1"/>
  <c r="AX449" i="1"/>
  <c r="AZ449" i="1"/>
  <c r="BB449" i="1"/>
  <c r="BD449" i="1"/>
  <c r="BE449" i="1"/>
  <c r="AW450" i="1"/>
  <c r="AX450" i="1"/>
  <c r="AZ450" i="1"/>
  <c r="BB450" i="1"/>
  <c r="BC450" i="1"/>
  <c r="BD450" i="1"/>
  <c r="BE450" i="1"/>
  <c r="AW451" i="1"/>
  <c r="AX451" i="1"/>
  <c r="AZ451" i="1"/>
  <c r="BB451" i="1"/>
  <c r="BC451" i="1"/>
  <c r="BD451" i="1"/>
  <c r="BE451" i="1"/>
  <c r="AW452" i="1"/>
  <c r="AX452" i="1"/>
  <c r="AZ452" i="1"/>
  <c r="BB452" i="1"/>
  <c r="BC452" i="1"/>
  <c r="BD452" i="1"/>
  <c r="BE452" i="1"/>
  <c r="AW453" i="1"/>
  <c r="AX453" i="1"/>
  <c r="AZ453" i="1"/>
  <c r="BB453" i="1"/>
  <c r="BC453" i="1"/>
  <c r="BD453" i="1"/>
  <c r="BE453" i="1"/>
  <c r="AW454" i="1"/>
  <c r="AX454" i="1"/>
  <c r="AZ454" i="1"/>
  <c r="BB454" i="1"/>
  <c r="BC454" i="1"/>
  <c r="BD454" i="1"/>
  <c r="BE454" i="1"/>
  <c r="AW455" i="1"/>
  <c r="AX455" i="1"/>
  <c r="AZ455" i="1"/>
  <c r="BB455" i="1"/>
  <c r="BC455" i="1"/>
  <c r="BD455" i="1"/>
  <c r="BE455" i="1"/>
  <c r="AW456" i="1"/>
  <c r="AX456" i="1"/>
  <c r="AZ456" i="1"/>
  <c r="BB456" i="1"/>
  <c r="BC456" i="1"/>
  <c r="BD456" i="1"/>
  <c r="BE456" i="1"/>
  <c r="AW457" i="1"/>
  <c r="AX457" i="1"/>
  <c r="AZ457" i="1"/>
  <c r="BB457" i="1"/>
  <c r="BC457" i="1"/>
  <c r="BD457" i="1"/>
  <c r="BE457" i="1"/>
  <c r="AW458" i="1"/>
  <c r="AX458" i="1"/>
  <c r="AZ458" i="1"/>
  <c r="BB458" i="1"/>
  <c r="BC458" i="1"/>
  <c r="BD458" i="1"/>
  <c r="BE458" i="1"/>
  <c r="AW459" i="1"/>
  <c r="AX459" i="1"/>
  <c r="AZ459" i="1"/>
  <c r="AW460" i="1"/>
  <c r="AX460" i="1"/>
  <c r="AZ460" i="1"/>
  <c r="BC460" i="1"/>
  <c r="BD460" i="1"/>
  <c r="BE460" i="1"/>
  <c r="AW461" i="1"/>
  <c r="AX461" i="1"/>
  <c r="AZ461" i="1"/>
  <c r="BB461" i="1"/>
  <c r="BC461" i="1"/>
  <c r="BD461" i="1"/>
  <c r="BE461" i="1"/>
  <c r="AW462" i="1"/>
  <c r="AX462" i="1"/>
  <c r="AZ462" i="1"/>
  <c r="BB462" i="1"/>
  <c r="BC462" i="1"/>
  <c r="BD462" i="1"/>
  <c r="BE462" i="1"/>
  <c r="AW465" i="1"/>
  <c r="AX465" i="1"/>
  <c r="AZ465" i="1"/>
  <c r="BB465" i="1"/>
  <c r="BC465" i="1"/>
  <c r="BD465" i="1"/>
  <c r="BE465" i="1"/>
  <c r="AW466" i="1"/>
  <c r="AX466" i="1"/>
  <c r="AZ466" i="1"/>
  <c r="BB466" i="1"/>
  <c r="BC466" i="1"/>
  <c r="BD466" i="1"/>
  <c r="BE466" i="1"/>
  <c r="AW467" i="1"/>
  <c r="AX467" i="1"/>
  <c r="AZ467" i="1"/>
  <c r="BB467" i="1"/>
  <c r="BC467" i="1"/>
  <c r="BD467" i="1"/>
  <c r="BE467" i="1"/>
  <c r="AW468" i="1"/>
  <c r="AX468" i="1"/>
  <c r="AZ468" i="1"/>
  <c r="BB468" i="1"/>
  <c r="BC468" i="1"/>
  <c r="BD468" i="1"/>
  <c r="BE468" i="1"/>
  <c r="AW469" i="1"/>
  <c r="AX469" i="1"/>
  <c r="AZ469" i="1"/>
  <c r="BB469" i="1"/>
  <c r="BC469" i="1"/>
  <c r="BD469" i="1"/>
  <c r="BE469" i="1"/>
  <c r="AW470" i="1"/>
  <c r="AX470" i="1"/>
  <c r="AZ470" i="1"/>
  <c r="BB470" i="1"/>
  <c r="BC470" i="1"/>
  <c r="BD470" i="1"/>
  <c r="BE470" i="1"/>
  <c r="AW471" i="1"/>
  <c r="AX471" i="1"/>
  <c r="AZ471" i="1"/>
  <c r="BB471" i="1"/>
  <c r="BC471" i="1"/>
  <c r="BD471" i="1"/>
  <c r="BE471" i="1"/>
  <c r="AW472" i="1"/>
  <c r="AX472" i="1"/>
  <c r="AZ472" i="1"/>
  <c r="BB472" i="1"/>
  <c r="BC472" i="1"/>
  <c r="BD472" i="1"/>
  <c r="BE472" i="1"/>
  <c r="AW473" i="1"/>
  <c r="AX473" i="1"/>
  <c r="AZ473" i="1"/>
  <c r="BB473" i="1"/>
  <c r="AW474" i="1"/>
  <c r="AX474" i="1"/>
  <c r="AZ474" i="1"/>
  <c r="BB474" i="1"/>
  <c r="BC474" i="1"/>
  <c r="AW475" i="1"/>
  <c r="AX475" i="1"/>
  <c r="AZ475" i="1"/>
  <c r="BB475" i="1"/>
  <c r="BD475" i="1"/>
  <c r="AW476" i="1"/>
  <c r="AX476" i="1"/>
  <c r="AZ476" i="1"/>
  <c r="BB476" i="1"/>
  <c r="BD476" i="1"/>
  <c r="AW477" i="1"/>
  <c r="AX477" i="1"/>
  <c r="AZ477" i="1"/>
  <c r="BB477" i="1"/>
  <c r="BC477" i="1"/>
  <c r="AW478" i="1"/>
  <c r="AX478" i="1"/>
  <c r="AZ478" i="1"/>
  <c r="BB478" i="1"/>
  <c r="BC478" i="1"/>
  <c r="AW479" i="1"/>
  <c r="AX479" i="1"/>
  <c r="AZ479" i="1"/>
  <c r="BB479" i="1"/>
  <c r="BC479" i="1"/>
  <c r="BD479" i="1"/>
  <c r="BE479" i="1"/>
  <c r="AW480" i="1"/>
  <c r="AX480" i="1"/>
  <c r="AZ480" i="1"/>
  <c r="BB480" i="1"/>
  <c r="BC480" i="1"/>
  <c r="BD480" i="1"/>
  <c r="BE480" i="1"/>
  <c r="AW481" i="1"/>
  <c r="AX481" i="1"/>
  <c r="AZ481" i="1"/>
  <c r="BB481" i="1"/>
  <c r="BC481" i="1"/>
  <c r="BD481" i="1"/>
  <c r="BE481" i="1"/>
  <c r="AW482" i="1"/>
  <c r="AX482" i="1"/>
  <c r="AZ482" i="1"/>
  <c r="BB482" i="1"/>
  <c r="BC482" i="1"/>
  <c r="BD482" i="1"/>
  <c r="BE482" i="1"/>
  <c r="AW485" i="1"/>
  <c r="AX485" i="1"/>
  <c r="AZ485" i="1"/>
  <c r="BB485" i="1"/>
  <c r="BC485" i="1"/>
  <c r="BD485" i="1"/>
  <c r="BE485" i="1"/>
  <c r="AW486" i="1"/>
  <c r="AX486" i="1"/>
  <c r="AZ486" i="1"/>
  <c r="BB486" i="1"/>
  <c r="BC486" i="1"/>
  <c r="BD486" i="1"/>
  <c r="BE486" i="1"/>
  <c r="AW487" i="1"/>
  <c r="AX487" i="1"/>
  <c r="AZ487" i="1"/>
  <c r="BB487" i="1"/>
  <c r="BC487" i="1"/>
  <c r="BD487" i="1"/>
  <c r="BE487" i="1"/>
  <c r="AW488" i="1"/>
  <c r="AX488" i="1"/>
  <c r="AZ488" i="1"/>
  <c r="BB488" i="1"/>
  <c r="BC488" i="1"/>
  <c r="BD488" i="1"/>
  <c r="BE488" i="1"/>
  <c r="AW489" i="1"/>
  <c r="AX489" i="1"/>
  <c r="AZ489" i="1"/>
  <c r="BB489" i="1"/>
  <c r="BC489" i="1"/>
  <c r="BD489" i="1"/>
  <c r="BE489" i="1"/>
  <c r="AW490" i="1"/>
  <c r="AX490" i="1"/>
  <c r="AZ490" i="1"/>
  <c r="BB490" i="1"/>
  <c r="BC490" i="1"/>
  <c r="BD490" i="1"/>
  <c r="BE490" i="1"/>
  <c r="AW491" i="1"/>
  <c r="AX491" i="1"/>
  <c r="AZ491" i="1"/>
  <c r="BB491" i="1"/>
  <c r="BC491" i="1"/>
  <c r="BD491" i="1"/>
  <c r="BE491" i="1"/>
  <c r="AW492" i="1"/>
  <c r="AX492" i="1"/>
  <c r="AZ492" i="1"/>
  <c r="BB492" i="1"/>
  <c r="BC492" i="1"/>
  <c r="BD492" i="1"/>
  <c r="BE492" i="1"/>
  <c r="AW493" i="1"/>
  <c r="AX493" i="1"/>
  <c r="AZ493" i="1"/>
  <c r="BB493" i="1"/>
  <c r="BC493" i="1"/>
  <c r="AW494" i="1"/>
  <c r="AX494" i="1"/>
  <c r="AZ494" i="1"/>
  <c r="BB494" i="1"/>
  <c r="BE494" i="1"/>
  <c r="AW495" i="1"/>
  <c r="AX495" i="1"/>
  <c r="AZ495" i="1"/>
  <c r="BB495" i="1"/>
  <c r="BD495" i="1"/>
  <c r="BE495" i="1"/>
  <c r="AW496" i="1"/>
  <c r="AX496" i="1"/>
  <c r="AZ496" i="1"/>
  <c r="BB496" i="1"/>
  <c r="AW497" i="1"/>
  <c r="AX497" i="1"/>
  <c r="AZ497" i="1"/>
  <c r="BB497" i="1"/>
  <c r="BD497" i="1"/>
  <c r="AW498" i="1"/>
  <c r="AX498" i="1"/>
  <c r="AZ498" i="1"/>
  <c r="BB498" i="1"/>
  <c r="BC498" i="1"/>
  <c r="BD498" i="1"/>
  <c r="BE498" i="1"/>
  <c r="AW499" i="1"/>
  <c r="AX499" i="1"/>
  <c r="AZ499" i="1"/>
  <c r="BB499" i="1"/>
  <c r="BC499" i="1"/>
  <c r="BD499" i="1"/>
  <c r="BE499" i="1"/>
  <c r="AW500" i="1"/>
  <c r="AX500" i="1"/>
  <c r="AZ500" i="1"/>
  <c r="BB500" i="1"/>
  <c r="BC500" i="1"/>
  <c r="BD500" i="1"/>
  <c r="BE500" i="1"/>
  <c r="AW501" i="1"/>
  <c r="AX501" i="1"/>
  <c r="AZ501" i="1"/>
  <c r="BB501" i="1"/>
  <c r="BC501" i="1"/>
  <c r="BD501" i="1"/>
  <c r="BE501" i="1"/>
  <c r="AW502" i="1"/>
  <c r="AX502" i="1"/>
  <c r="AZ502" i="1"/>
  <c r="BB502" i="1"/>
  <c r="BC502" i="1"/>
  <c r="BD502" i="1"/>
  <c r="BE502" i="1"/>
  <c r="AW505" i="1"/>
  <c r="AX505" i="1"/>
  <c r="AZ505" i="1"/>
  <c r="BB505" i="1"/>
  <c r="AW506" i="1"/>
  <c r="AX506" i="1"/>
  <c r="AZ506" i="1"/>
  <c r="BB506" i="1"/>
  <c r="AW507" i="1"/>
  <c r="AX507" i="1"/>
  <c r="AZ507" i="1"/>
  <c r="BB507" i="1"/>
  <c r="AW508" i="1"/>
  <c r="AX508" i="1"/>
  <c r="AZ508" i="1"/>
  <c r="BB508" i="1"/>
  <c r="BC508" i="1"/>
  <c r="AW509" i="1"/>
  <c r="AX509" i="1"/>
  <c r="AZ509" i="1"/>
  <c r="BB509" i="1"/>
  <c r="BC509" i="1"/>
  <c r="AW510" i="1"/>
  <c r="AX510" i="1"/>
  <c r="AZ510" i="1"/>
  <c r="BB510" i="1"/>
  <c r="BC510" i="1"/>
  <c r="AW511" i="1"/>
  <c r="AX511" i="1"/>
  <c r="AZ511" i="1"/>
  <c r="BB511" i="1"/>
  <c r="BC511" i="1"/>
  <c r="AW512" i="1"/>
  <c r="AX512" i="1"/>
  <c r="AZ512" i="1"/>
  <c r="BB512" i="1"/>
  <c r="BC512" i="1"/>
  <c r="AW513" i="1"/>
  <c r="AX513" i="1"/>
  <c r="AZ513" i="1"/>
  <c r="BB513" i="1"/>
  <c r="BC513" i="1"/>
  <c r="BD513" i="1"/>
  <c r="AW514" i="1"/>
  <c r="AX514" i="1"/>
  <c r="AZ514" i="1"/>
  <c r="BB514" i="1"/>
  <c r="BC514" i="1"/>
  <c r="BD514" i="1"/>
  <c r="AW515" i="1"/>
  <c r="AX515" i="1"/>
  <c r="AZ515" i="1"/>
  <c r="BB515" i="1"/>
  <c r="BC515" i="1"/>
  <c r="BD515" i="1"/>
  <c r="BE515" i="1"/>
  <c r="AW516" i="1"/>
  <c r="AX516" i="1"/>
  <c r="AZ516" i="1"/>
  <c r="BB516" i="1"/>
  <c r="BC516" i="1"/>
  <c r="BD516" i="1"/>
  <c r="BE516" i="1"/>
  <c r="AW517" i="1"/>
  <c r="AX517" i="1"/>
  <c r="AZ517" i="1"/>
  <c r="BB517" i="1"/>
  <c r="BC517" i="1"/>
  <c r="BD517" i="1"/>
  <c r="BE517" i="1"/>
  <c r="AW518" i="1"/>
  <c r="AX518" i="1"/>
  <c r="AZ518" i="1"/>
  <c r="BB518" i="1"/>
  <c r="BC518" i="1"/>
  <c r="BD518" i="1"/>
  <c r="BE518" i="1"/>
  <c r="AW519" i="1"/>
  <c r="AX519" i="1"/>
  <c r="AZ519" i="1"/>
  <c r="BB519" i="1"/>
  <c r="BC519" i="1"/>
  <c r="BD519" i="1"/>
  <c r="BE519" i="1"/>
  <c r="AW520" i="1"/>
  <c r="AX520" i="1"/>
  <c r="AZ520" i="1"/>
  <c r="BB520" i="1"/>
  <c r="BC520" i="1"/>
  <c r="BD520" i="1"/>
  <c r="BE520" i="1"/>
  <c r="AW521" i="1"/>
  <c r="AX521" i="1"/>
  <c r="AZ521" i="1"/>
  <c r="BB521" i="1"/>
  <c r="BC521" i="1"/>
  <c r="BD521" i="1"/>
  <c r="BE521" i="1"/>
  <c r="AW522" i="1"/>
  <c r="AX522" i="1"/>
  <c r="AZ522" i="1"/>
  <c r="BB522" i="1"/>
  <c r="BC522" i="1"/>
  <c r="BD522" i="1"/>
  <c r="BE522" i="1"/>
  <c r="AW525" i="1"/>
  <c r="AX525" i="1"/>
  <c r="AZ525" i="1"/>
  <c r="BB525" i="1"/>
  <c r="BC525" i="1"/>
  <c r="BD525" i="1"/>
  <c r="BE525" i="1"/>
  <c r="AW526" i="1"/>
  <c r="AX526" i="1"/>
  <c r="AZ526" i="1"/>
  <c r="BB526" i="1"/>
  <c r="BC526" i="1"/>
  <c r="BD526" i="1"/>
  <c r="BE526" i="1"/>
  <c r="AW527" i="1"/>
  <c r="AX527" i="1"/>
  <c r="AZ527" i="1"/>
  <c r="BB527" i="1"/>
  <c r="BC527" i="1"/>
  <c r="BD527" i="1"/>
  <c r="BE527" i="1"/>
  <c r="AW528" i="1"/>
  <c r="AX528" i="1"/>
  <c r="AZ528" i="1"/>
  <c r="BB528" i="1"/>
  <c r="BC528" i="1"/>
  <c r="BD528" i="1"/>
  <c r="BE528" i="1"/>
  <c r="AW529" i="1"/>
  <c r="AX529" i="1"/>
  <c r="AZ529" i="1"/>
  <c r="BB529" i="1"/>
  <c r="BC529" i="1"/>
  <c r="BD529" i="1"/>
  <c r="BE529" i="1"/>
  <c r="AW530" i="1"/>
  <c r="AX530" i="1"/>
  <c r="AZ530" i="1"/>
  <c r="BB530" i="1"/>
  <c r="BC530" i="1"/>
  <c r="BD530" i="1"/>
  <c r="BE530" i="1"/>
  <c r="AW531" i="1"/>
  <c r="AX531" i="1"/>
  <c r="AZ531" i="1"/>
  <c r="BB531" i="1"/>
  <c r="BC531" i="1"/>
  <c r="BD531" i="1"/>
  <c r="BE531" i="1"/>
  <c r="AW532" i="1"/>
  <c r="AX532" i="1"/>
  <c r="AZ532" i="1"/>
  <c r="BB532" i="1"/>
  <c r="BC532" i="1"/>
  <c r="BD532" i="1"/>
  <c r="BE532" i="1"/>
  <c r="AW533" i="1"/>
  <c r="AX533" i="1"/>
  <c r="AZ533" i="1"/>
  <c r="BB533" i="1"/>
  <c r="AW534" i="1"/>
  <c r="AX534" i="1"/>
  <c r="AZ534" i="1"/>
  <c r="BB534" i="1"/>
  <c r="BD534" i="1"/>
  <c r="AW535" i="1"/>
  <c r="AX535" i="1"/>
  <c r="AZ535" i="1"/>
  <c r="BB535" i="1"/>
  <c r="BC535" i="1"/>
  <c r="BD535" i="1"/>
  <c r="AW536" i="1"/>
  <c r="AX536" i="1"/>
  <c r="AZ536" i="1"/>
  <c r="BB536" i="1"/>
  <c r="AW537" i="1"/>
  <c r="AX537" i="1"/>
  <c r="AZ537" i="1"/>
  <c r="BB537" i="1"/>
  <c r="BC537" i="1"/>
  <c r="BE537" i="1"/>
  <c r="AW538" i="1"/>
  <c r="AX538" i="1"/>
  <c r="AZ538" i="1"/>
  <c r="BB538" i="1"/>
  <c r="BC538" i="1"/>
  <c r="AW539" i="1"/>
  <c r="AX539" i="1"/>
  <c r="AZ539" i="1"/>
  <c r="BB539" i="1"/>
  <c r="BC539" i="1"/>
  <c r="BD539" i="1"/>
  <c r="BE539" i="1"/>
  <c r="AW540" i="1"/>
  <c r="AX540" i="1"/>
  <c r="AZ540" i="1"/>
  <c r="BB540" i="1"/>
  <c r="BC540" i="1"/>
  <c r="BD540" i="1"/>
  <c r="BE540" i="1"/>
  <c r="AW541" i="1"/>
  <c r="AX541" i="1"/>
  <c r="AZ541" i="1"/>
  <c r="BB541" i="1"/>
  <c r="BC541" i="1"/>
  <c r="BD541" i="1"/>
  <c r="BE541" i="1"/>
  <c r="AW542" i="1"/>
  <c r="AX542" i="1"/>
  <c r="AZ542" i="1"/>
  <c r="BB542" i="1"/>
  <c r="BC542" i="1"/>
  <c r="BD542" i="1"/>
  <c r="BE542" i="1"/>
  <c r="AW545" i="1"/>
  <c r="AX545" i="1"/>
  <c r="AZ545" i="1"/>
  <c r="BB545" i="1"/>
  <c r="BC545" i="1"/>
  <c r="BD545" i="1"/>
  <c r="BE545" i="1"/>
  <c r="AW546" i="1"/>
  <c r="AX546" i="1"/>
  <c r="AZ546" i="1"/>
  <c r="BB546" i="1"/>
  <c r="BC546" i="1"/>
  <c r="BD546" i="1"/>
  <c r="BE546" i="1"/>
  <c r="AW547" i="1"/>
  <c r="AX547" i="1"/>
  <c r="AZ547" i="1"/>
  <c r="BB547" i="1"/>
  <c r="BC547" i="1"/>
  <c r="BD547" i="1"/>
  <c r="BE547" i="1"/>
  <c r="AW548" i="1"/>
  <c r="AX548" i="1"/>
  <c r="AZ548" i="1"/>
  <c r="BB548" i="1"/>
  <c r="BC548" i="1"/>
  <c r="BD548" i="1"/>
  <c r="BE548" i="1"/>
  <c r="AW549" i="1"/>
  <c r="AX549" i="1"/>
  <c r="AZ549" i="1"/>
  <c r="BB549" i="1"/>
  <c r="BC549" i="1"/>
  <c r="BD549" i="1"/>
  <c r="BE549" i="1"/>
  <c r="AW550" i="1"/>
  <c r="AX550" i="1"/>
  <c r="AZ550" i="1"/>
  <c r="BB550" i="1"/>
  <c r="BC550" i="1"/>
  <c r="BD550" i="1"/>
  <c r="BE550" i="1"/>
  <c r="AW551" i="1"/>
  <c r="AX551" i="1"/>
  <c r="AZ551" i="1"/>
  <c r="BB551" i="1"/>
  <c r="BC551" i="1"/>
  <c r="BD551" i="1"/>
  <c r="BE551" i="1"/>
  <c r="AW552" i="1"/>
  <c r="AX552" i="1"/>
  <c r="AZ552" i="1"/>
  <c r="BB552" i="1"/>
  <c r="BC552" i="1"/>
  <c r="BD552" i="1"/>
  <c r="BE552" i="1"/>
  <c r="AW553" i="1"/>
  <c r="AX553" i="1"/>
  <c r="AZ553" i="1"/>
  <c r="BB553" i="1"/>
  <c r="BC553" i="1"/>
  <c r="BD553" i="1"/>
  <c r="BE553" i="1"/>
  <c r="AW554" i="1"/>
  <c r="AX554" i="1"/>
  <c r="AZ554" i="1"/>
  <c r="BB554" i="1"/>
  <c r="BC554" i="1"/>
  <c r="BD554" i="1"/>
  <c r="BE554" i="1"/>
  <c r="AW555" i="1"/>
  <c r="AX555" i="1"/>
  <c r="AZ555" i="1"/>
  <c r="BB555" i="1"/>
  <c r="BC555" i="1"/>
  <c r="BD555" i="1"/>
  <c r="BE555" i="1"/>
  <c r="AW556" i="1"/>
  <c r="AX556" i="1"/>
  <c r="AZ556" i="1"/>
  <c r="BB556" i="1"/>
  <c r="BC556" i="1"/>
  <c r="BD556" i="1"/>
  <c r="BE556" i="1"/>
  <c r="AW557" i="1"/>
  <c r="AX557" i="1"/>
  <c r="AZ557" i="1"/>
  <c r="BB557" i="1"/>
  <c r="BC557" i="1"/>
  <c r="BD557" i="1"/>
  <c r="BE557" i="1"/>
  <c r="AW558" i="1"/>
  <c r="AX558" i="1"/>
  <c r="AZ558" i="1"/>
  <c r="BB558" i="1"/>
  <c r="BC558" i="1"/>
  <c r="BD558" i="1"/>
  <c r="BE558" i="1"/>
  <c r="AW559" i="1"/>
  <c r="AX559" i="1"/>
  <c r="AZ559" i="1"/>
  <c r="BB559" i="1"/>
  <c r="BC559" i="1"/>
  <c r="BD559" i="1"/>
  <c r="BE559" i="1"/>
  <c r="AW560" i="1"/>
  <c r="AX560" i="1"/>
  <c r="AZ560" i="1"/>
  <c r="BB560" i="1"/>
  <c r="BC560" i="1"/>
  <c r="BD560" i="1"/>
  <c r="BE560" i="1"/>
  <c r="AW561" i="1"/>
  <c r="AX561" i="1"/>
  <c r="AZ561" i="1"/>
  <c r="BB561" i="1"/>
  <c r="BC561" i="1"/>
  <c r="BD561" i="1"/>
  <c r="BE561" i="1"/>
  <c r="AW562" i="1"/>
  <c r="AX562" i="1"/>
  <c r="AZ562" i="1"/>
  <c r="BB562" i="1"/>
  <c r="BC562" i="1"/>
  <c r="BD562" i="1"/>
  <c r="BE562" i="1"/>
  <c r="AW565" i="1"/>
  <c r="AX565" i="1"/>
  <c r="AZ565" i="1"/>
  <c r="BB565" i="1"/>
  <c r="BC565" i="1"/>
  <c r="BD565" i="1"/>
  <c r="BE565" i="1"/>
  <c r="AW566" i="1"/>
  <c r="AX566" i="1"/>
  <c r="AZ566" i="1"/>
  <c r="BB566" i="1"/>
  <c r="BC566" i="1"/>
  <c r="BD566" i="1"/>
  <c r="BE566" i="1"/>
  <c r="AW567" i="1"/>
  <c r="AX567" i="1"/>
  <c r="AZ567" i="1"/>
  <c r="BB567" i="1"/>
  <c r="BD567" i="1"/>
  <c r="BE567" i="1"/>
  <c r="AW568" i="1"/>
  <c r="AX568" i="1"/>
  <c r="AZ568" i="1"/>
  <c r="BB568" i="1"/>
  <c r="BC568" i="1"/>
  <c r="BD568" i="1"/>
  <c r="BE568" i="1"/>
  <c r="AW569" i="1"/>
  <c r="AX569" i="1"/>
  <c r="AZ569" i="1"/>
  <c r="BB569" i="1"/>
  <c r="BC569" i="1"/>
  <c r="BE569" i="1"/>
  <c r="AW570" i="1"/>
  <c r="AX570" i="1"/>
  <c r="AZ570" i="1"/>
  <c r="BB570" i="1"/>
  <c r="BE570" i="1"/>
  <c r="AW571" i="1"/>
  <c r="AX571" i="1"/>
  <c r="AZ571" i="1"/>
  <c r="BC571" i="1"/>
  <c r="BD571" i="1"/>
  <c r="BE571" i="1"/>
  <c r="AW572" i="1"/>
  <c r="AX572" i="1"/>
  <c r="AZ572" i="1"/>
  <c r="BB572" i="1"/>
  <c r="BC572" i="1"/>
  <c r="BD572" i="1"/>
  <c r="BE572" i="1"/>
  <c r="AW573" i="1"/>
  <c r="AX573" i="1"/>
  <c r="AZ573" i="1"/>
  <c r="BB573" i="1"/>
  <c r="AW574" i="1"/>
  <c r="AX574" i="1"/>
  <c r="AZ574" i="1"/>
  <c r="BB574" i="1"/>
  <c r="BC574" i="1"/>
  <c r="BD574" i="1"/>
  <c r="BE574" i="1"/>
  <c r="AW575" i="1"/>
  <c r="AX575" i="1"/>
  <c r="AZ575" i="1"/>
  <c r="BB575" i="1"/>
  <c r="AW576" i="1"/>
  <c r="AX576" i="1"/>
  <c r="AZ576" i="1"/>
  <c r="BB576" i="1"/>
  <c r="BE576" i="1"/>
  <c r="AW577" i="1"/>
  <c r="AX577" i="1"/>
  <c r="AZ577" i="1"/>
  <c r="BB577" i="1"/>
  <c r="BC577" i="1"/>
  <c r="BD577" i="1"/>
  <c r="AW578" i="1"/>
  <c r="AX578" i="1"/>
  <c r="AZ578" i="1"/>
  <c r="BB578" i="1"/>
  <c r="AW579" i="1"/>
  <c r="AX579" i="1"/>
  <c r="AZ579" i="1"/>
  <c r="BB579" i="1"/>
  <c r="BC579" i="1"/>
  <c r="BD579" i="1"/>
  <c r="BE579" i="1"/>
  <c r="AW580" i="1"/>
  <c r="AX580" i="1"/>
  <c r="AZ580" i="1"/>
  <c r="BB580" i="1"/>
  <c r="BC580" i="1"/>
  <c r="BD580" i="1"/>
  <c r="BE580" i="1"/>
  <c r="AW581" i="1"/>
  <c r="AX581" i="1"/>
  <c r="AZ581" i="1"/>
  <c r="BB581" i="1"/>
  <c r="BC581" i="1"/>
  <c r="BD581" i="1"/>
  <c r="BE581" i="1"/>
  <c r="AW582" i="1"/>
  <c r="AX582" i="1"/>
  <c r="AZ582" i="1"/>
  <c r="BB582" i="1"/>
  <c r="BC582" i="1"/>
  <c r="BD582" i="1"/>
  <c r="BE582" i="1"/>
  <c r="AW6" i="1"/>
  <c r="AX6" i="1"/>
  <c r="AW7" i="1"/>
  <c r="AX7" i="1"/>
  <c r="AW8" i="1"/>
  <c r="AX8" i="1"/>
  <c r="AW9" i="1"/>
  <c r="AX9" i="1"/>
  <c r="AW10" i="1"/>
  <c r="AX10" i="1"/>
  <c r="AW11" i="1"/>
  <c r="AX11" i="1"/>
  <c r="AW12" i="1"/>
  <c r="AX12" i="1"/>
  <c r="AW13" i="1"/>
  <c r="AX13" i="1"/>
  <c r="AW14" i="1"/>
  <c r="AX14" i="1"/>
  <c r="AW15" i="1"/>
  <c r="AX15" i="1"/>
  <c r="AW16" i="1"/>
  <c r="AX16" i="1"/>
  <c r="AW17" i="1"/>
  <c r="AX17" i="1"/>
  <c r="AW18" i="1"/>
  <c r="AX18" i="1"/>
  <c r="AW19" i="1"/>
  <c r="AX19" i="1"/>
  <c r="AW20" i="1"/>
  <c r="AX20" i="1"/>
  <c r="AW21" i="1"/>
  <c r="AX21" i="1"/>
  <c r="AW22" i="1"/>
  <c r="AX22" i="1"/>
  <c r="AZ22" i="1"/>
  <c r="BB22" i="1"/>
  <c r="BC22" i="1"/>
  <c r="BD22" i="1"/>
  <c r="BE22" i="1"/>
  <c r="AX5" i="1"/>
  <c r="AW5" i="1"/>
  <c r="G507" i="7"/>
  <c r="G508" i="7" s="1"/>
  <c r="G509" i="7" s="1"/>
  <c r="G510" i="7" s="1"/>
  <c r="G511" i="7" s="1"/>
  <c r="G512" i="7" s="1"/>
  <c r="G513" i="7" s="1"/>
  <c r="G514" i="7" s="1"/>
  <c r="G515" i="7" s="1"/>
  <c r="G516" i="7" s="1"/>
  <c r="G517" i="7" s="1"/>
  <c r="G518" i="7" s="1"/>
  <c r="G519" i="7" s="1"/>
  <c r="G520" i="7" s="1"/>
  <c r="G521" i="7" s="1"/>
  <c r="G522" i="7" s="1"/>
  <c r="G523" i="7" s="1"/>
  <c r="G524" i="7" s="1"/>
  <c r="G489" i="7"/>
  <c r="G490" i="7" s="1"/>
  <c r="G491" i="7" s="1"/>
  <c r="G492" i="7" s="1"/>
  <c r="G493" i="7" s="1"/>
  <c r="G494" i="7" s="1"/>
  <c r="G495" i="7" s="1"/>
  <c r="G496" i="7" s="1"/>
  <c r="G497" i="7" s="1"/>
  <c r="G498" i="7" s="1"/>
  <c r="G499" i="7" s="1"/>
  <c r="G500" i="7" s="1"/>
  <c r="G501" i="7" s="1"/>
  <c r="G502" i="7" s="1"/>
  <c r="G503" i="7" s="1"/>
  <c r="G504" i="7" s="1"/>
  <c r="G505" i="7" s="1"/>
  <c r="G506" i="7" s="1"/>
  <c r="G471" i="7"/>
  <c r="G472" i="7" s="1"/>
  <c r="G473" i="7" s="1"/>
  <c r="G474" i="7" s="1"/>
  <c r="G475" i="7" s="1"/>
  <c r="G476" i="7" s="1"/>
  <c r="G477" i="7" s="1"/>
  <c r="G478" i="7" s="1"/>
  <c r="G479" i="7" s="1"/>
  <c r="G480" i="7" s="1"/>
  <c r="G481" i="7" s="1"/>
  <c r="G482" i="7" s="1"/>
  <c r="G483" i="7" s="1"/>
  <c r="G484" i="7" s="1"/>
  <c r="G485" i="7" s="1"/>
  <c r="G486" i="7" s="1"/>
  <c r="G487" i="7" s="1"/>
  <c r="G488" i="7" s="1"/>
  <c r="G453" i="7"/>
  <c r="G454" i="7" s="1"/>
  <c r="G455" i="7" s="1"/>
  <c r="G456" i="7" s="1"/>
  <c r="G457" i="7" s="1"/>
  <c r="G458" i="7" s="1"/>
  <c r="G459" i="7" s="1"/>
  <c r="G460" i="7" s="1"/>
  <c r="G461" i="7" s="1"/>
  <c r="G462" i="7" s="1"/>
  <c r="G463" i="7" s="1"/>
  <c r="G464" i="7" s="1"/>
  <c r="G465" i="7" s="1"/>
  <c r="G466" i="7" s="1"/>
  <c r="G467" i="7" s="1"/>
  <c r="G468" i="7" s="1"/>
  <c r="G469" i="7" s="1"/>
  <c r="G470" i="7" s="1"/>
  <c r="G435" i="7"/>
  <c r="G436" i="7" s="1"/>
  <c r="G437" i="7" s="1"/>
  <c r="G438" i="7" s="1"/>
  <c r="G439" i="7" s="1"/>
  <c r="G440" i="7" s="1"/>
  <c r="G441" i="7" s="1"/>
  <c r="G442" i="7" s="1"/>
  <c r="G443" i="7" s="1"/>
  <c r="G444" i="7" s="1"/>
  <c r="G445" i="7" s="1"/>
  <c r="G446" i="7" s="1"/>
  <c r="G447" i="7" s="1"/>
  <c r="G448" i="7" s="1"/>
  <c r="G449" i="7" s="1"/>
  <c r="G450" i="7" s="1"/>
  <c r="G451" i="7" s="1"/>
  <c r="G452" i="7" s="1"/>
  <c r="G417" i="7"/>
  <c r="G418" i="7" s="1"/>
  <c r="G419" i="7" s="1"/>
  <c r="G420" i="7" s="1"/>
  <c r="G421" i="7" s="1"/>
  <c r="G422" i="7" s="1"/>
  <c r="G423" i="7" s="1"/>
  <c r="G424" i="7" s="1"/>
  <c r="G425" i="7" s="1"/>
  <c r="G426" i="7" s="1"/>
  <c r="G427" i="7" s="1"/>
  <c r="G428" i="7" s="1"/>
  <c r="G429" i="7" s="1"/>
  <c r="G430" i="7" s="1"/>
  <c r="G431" i="7" s="1"/>
  <c r="G432" i="7" s="1"/>
  <c r="G433" i="7" s="1"/>
  <c r="G434" i="7" s="1"/>
  <c r="G399" i="7"/>
  <c r="G400" i="7" s="1"/>
  <c r="G401" i="7" s="1"/>
  <c r="G402" i="7" s="1"/>
  <c r="G403" i="7" s="1"/>
  <c r="G404" i="7" s="1"/>
  <c r="G405" i="7" s="1"/>
  <c r="G406" i="7" s="1"/>
  <c r="G407" i="7" s="1"/>
  <c r="G408" i="7" s="1"/>
  <c r="G409" i="7" s="1"/>
  <c r="G410" i="7" s="1"/>
  <c r="G411" i="7" s="1"/>
  <c r="G412" i="7" s="1"/>
  <c r="G413" i="7" s="1"/>
  <c r="G414" i="7" s="1"/>
  <c r="G415" i="7" s="1"/>
  <c r="G416" i="7" s="1"/>
  <c r="G381" i="7"/>
  <c r="G382" i="7" s="1"/>
  <c r="G383" i="7" s="1"/>
  <c r="G384" i="7" s="1"/>
  <c r="G385" i="7" s="1"/>
  <c r="G386" i="7" s="1"/>
  <c r="G387" i="7" s="1"/>
  <c r="G388" i="7" s="1"/>
  <c r="G389" i="7" s="1"/>
  <c r="G390" i="7" s="1"/>
  <c r="G391" i="7" s="1"/>
  <c r="G392" i="7" s="1"/>
  <c r="G393" i="7" s="1"/>
  <c r="G394" i="7" s="1"/>
  <c r="G395" i="7" s="1"/>
  <c r="G396" i="7" s="1"/>
  <c r="G397" i="7" s="1"/>
  <c r="G398" i="7" s="1"/>
  <c r="G363" i="7"/>
  <c r="G364" i="7" s="1"/>
  <c r="G365" i="7" s="1"/>
  <c r="G366" i="7" s="1"/>
  <c r="G367" i="7" s="1"/>
  <c r="G368" i="7" s="1"/>
  <c r="G369" i="7" s="1"/>
  <c r="G370" i="7" s="1"/>
  <c r="G371" i="7" s="1"/>
  <c r="G372" i="7" s="1"/>
  <c r="G373" i="7" s="1"/>
  <c r="G374" i="7" s="1"/>
  <c r="G375" i="7" s="1"/>
  <c r="G376" i="7" s="1"/>
  <c r="G377" i="7" s="1"/>
  <c r="G378" i="7" s="1"/>
  <c r="G379" i="7" s="1"/>
  <c r="G380" i="7" s="1"/>
  <c r="G345" i="7"/>
  <c r="G346" i="7" s="1"/>
  <c r="G347" i="7" s="1"/>
  <c r="G348" i="7" s="1"/>
  <c r="G349" i="7" s="1"/>
  <c r="G350" i="7" s="1"/>
  <c r="G351" i="7" s="1"/>
  <c r="G352" i="7" s="1"/>
  <c r="G353" i="7" s="1"/>
  <c r="G354" i="7" s="1"/>
  <c r="G355" i="7" s="1"/>
  <c r="G356" i="7" s="1"/>
  <c r="G357" i="7" s="1"/>
  <c r="G358" i="7" s="1"/>
  <c r="G359" i="7" s="1"/>
  <c r="G360" i="7" s="1"/>
  <c r="G361" i="7" s="1"/>
  <c r="G362" i="7" s="1"/>
  <c r="G327" i="7"/>
  <c r="G328" i="7" s="1"/>
  <c r="G329" i="7" s="1"/>
  <c r="G330" i="7" s="1"/>
  <c r="G331" i="7" s="1"/>
  <c r="G332" i="7" s="1"/>
  <c r="G333" i="7" s="1"/>
  <c r="G334" i="7" s="1"/>
  <c r="G335" i="7" s="1"/>
  <c r="G336" i="7" s="1"/>
  <c r="G337" i="7" s="1"/>
  <c r="G338" i="7" s="1"/>
  <c r="G339" i="7" s="1"/>
  <c r="G340" i="7" s="1"/>
  <c r="G341" i="7" s="1"/>
  <c r="G342" i="7" s="1"/>
  <c r="G343" i="7" s="1"/>
  <c r="G344" i="7" s="1"/>
  <c r="G309" i="7"/>
  <c r="G310" i="7" s="1"/>
  <c r="G311" i="7" s="1"/>
  <c r="G312" i="7" s="1"/>
  <c r="G313" i="7" s="1"/>
  <c r="G314" i="7" s="1"/>
  <c r="G315" i="7" s="1"/>
  <c r="G316" i="7" s="1"/>
  <c r="G317" i="7" s="1"/>
  <c r="G318" i="7" s="1"/>
  <c r="G319" i="7" s="1"/>
  <c r="G320" i="7" s="1"/>
  <c r="G321" i="7" s="1"/>
  <c r="G322" i="7" s="1"/>
  <c r="G323" i="7" s="1"/>
  <c r="G324" i="7" s="1"/>
  <c r="G325" i="7" s="1"/>
  <c r="G326" i="7" s="1"/>
  <c r="G291" i="7"/>
  <c r="G292" i="7" s="1"/>
  <c r="G293" i="7" s="1"/>
  <c r="G294" i="7" s="1"/>
  <c r="G295" i="7" s="1"/>
  <c r="G296" i="7" s="1"/>
  <c r="G297" i="7" s="1"/>
  <c r="G298" i="7" s="1"/>
  <c r="G299" i="7" s="1"/>
  <c r="G300" i="7" s="1"/>
  <c r="G301" i="7" s="1"/>
  <c r="G302" i="7" s="1"/>
  <c r="G303" i="7" s="1"/>
  <c r="G304" i="7" s="1"/>
  <c r="G305" i="7" s="1"/>
  <c r="G306" i="7" s="1"/>
  <c r="G307" i="7" s="1"/>
  <c r="G308" i="7" s="1"/>
  <c r="G273" i="7"/>
  <c r="G274" i="7" s="1"/>
  <c r="G275" i="7" s="1"/>
  <c r="G276" i="7" s="1"/>
  <c r="G277" i="7" s="1"/>
  <c r="G278" i="7" s="1"/>
  <c r="G279" i="7" s="1"/>
  <c r="G280" i="7" s="1"/>
  <c r="G281" i="7" s="1"/>
  <c r="G282" i="7" s="1"/>
  <c r="G283" i="7" s="1"/>
  <c r="G284" i="7" s="1"/>
  <c r="G285" i="7" s="1"/>
  <c r="G286" i="7" s="1"/>
  <c r="G287" i="7" s="1"/>
  <c r="G288" i="7" s="1"/>
  <c r="G289" i="7" s="1"/>
  <c r="G290" i="7" s="1"/>
  <c r="G255" i="7"/>
  <c r="G256" i="7" s="1"/>
  <c r="G257" i="7" s="1"/>
  <c r="G258" i="7" s="1"/>
  <c r="G259" i="7" s="1"/>
  <c r="G260" i="7" s="1"/>
  <c r="G261" i="7" s="1"/>
  <c r="G262" i="7" s="1"/>
  <c r="G263" i="7" s="1"/>
  <c r="G264" i="7" s="1"/>
  <c r="G265" i="7" s="1"/>
  <c r="G266" i="7" s="1"/>
  <c r="G267" i="7" s="1"/>
  <c r="G268" i="7" s="1"/>
  <c r="G269" i="7" s="1"/>
  <c r="G270" i="7" s="1"/>
  <c r="G271" i="7" s="1"/>
  <c r="G272" i="7" s="1"/>
  <c r="G237" i="7"/>
  <c r="G238" i="7" s="1"/>
  <c r="G239" i="7" s="1"/>
  <c r="G240" i="7" s="1"/>
  <c r="G241" i="7" s="1"/>
  <c r="G242" i="7" s="1"/>
  <c r="G243" i="7" s="1"/>
  <c r="G244" i="7" s="1"/>
  <c r="G245" i="7" s="1"/>
  <c r="G246" i="7" s="1"/>
  <c r="G247" i="7" s="1"/>
  <c r="G248" i="7" s="1"/>
  <c r="G249" i="7" s="1"/>
  <c r="G250" i="7" s="1"/>
  <c r="G251" i="7" s="1"/>
  <c r="G252" i="7" s="1"/>
  <c r="G253" i="7" s="1"/>
  <c r="G254" i="7" s="1"/>
  <c r="G219" i="7"/>
  <c r="G220" i="7" s="1"/>
  <c r="G221" i="7" s="1"/>
  <c r="G222" i="7" s="1"/>
  <c r="G223" i="7" s="1"/>
  <c r="G224" i="7" s="1"/>
  <c r="G225" i="7" s="1"/>
  <c r="G226" i="7" s="1"/>
  <c r="G227" i="7" s="1"/>
  <c r="G228" i="7" s="1"/>
  <c r="G229" i="7" s="1"/>
  <c r="G230" i="7" s="1"/>
  <c r="G231" i="7" s="1"/>
  <c r="G232" i="7" s="1"/>
  <c r="G233" i="7" s="1"/>
  <c r="G234" i="7" s="1"/>
  <c r="G235" i="7" s="1"/>
  <c r="G236" i="7" s="1"/>
  <c r="G201" i="7"/>
  <c r="G202" i="7" s="1"/>
  <c r="G203" i="7" s="1"/>
  <c r="G204" i="7" s="1"/>
  <c r="G205" i="7" s="1"/>
  <c r="G206" i="7" s="1"/>
  <c r="G207" i="7" s="1"/>
  <c r="G208" i="7" s="1"/>
  <c r="G209" i="7" s="1"/>
  <c r="G210" i="7" s="1"/>
  <c r="G211" i="7" s="1"/>
  <c r="G212" i="7" s="1"/>
  <c r="G213" i="7" s="1"/>
  <c r="G214" i="7" s="1"/>
  <c r="G215" i="7" s="1"/>
  <c r="G216" i="7" s="1"/>
  <c r="G217" i="7" s="1"/>
  <c r="G218" i="7" s="1"/>
  <c r="G183" i="7"/>
  <c r="G184" i="7" s="1"/>
  <c r="G185" i="7" s="1"/>
  <c r="G186" i="7" s="1"/>
  <c r="G187" i="7" s="1"/>
  <c r="G188" i="7" s="1"/>
  <c r="G189" i="7" s="1"/>
  <c r="G190" i="7" s="1"/>
  <c r="G191" i="7" s="1"/>
  <c r="G192" i="7" s="1"/>
  <c r="G193" i="7" s="1"/>
  <c r="G194" i="7" s="1"/>
  <c r="G195" i="7" s="1"/>
  <c r="G196" i="7" s="1"/>
  <c r="G197" i="7" s="1"/>
  <c r="G198" i="7" s="1"/>
  <c r="G199" i="7" s="1"/>
  <c r="G200" i="7" s="1"/>
  <c r="G165" i="7"/>
  <c r="G166" i="7" s="1"/>
  <c r="G167" i="7" s="1"/>
  <c r="G168" i="7" s="1"/>
  <c r="G169" i="7" s="1"/>
  <c r="G170" i="7" s="1"/>
  <c r="G171" i="7" s="1"/>
  <c r="G172" i="7" s="1"/>
  <c r="G173" i="7" s="1"/>
  <c r="G174" i="7" s="1"/>
  <c r="G175" i="7" s="1"/>
  <c r="G176" i="7" s="1"/>
  <c r="G177" i="7" s="1"/>
  <c r="G178" i="7" s="1"/>
  <c r="G179" i="7" s="1"/>
  <c r="G180" i="7" s="1"/>
  <c r="G181" i="7" s="1"/>
  <c r="G182" i="7" s="1"/>
  <c r="G147" i="7"/>
  <c r="G148" i="7" s="1"/>
  <c r="G149" i="7" s="1"/>
  <c r="G150" i="7" s="1"/>
  <c r="G151" i="7" s="1"/>
  <c r="G152" i="7" s="1"/>
  <c r="G153" i="7" s="1"/>
  <c r="G154" i="7" s="1"/>
  <c r="G155" i="7" s="1"/>
  <c r="G156" i="7" s="1"/>
  <c r="G157" i="7" s="1"/>
  <c r="G158" i="7" s="1"/>
  <c r="G159" i="7" s="1"/>
  <c r="G160" i="7" s="1"/>
  <c r="G161" i="7" s="1"/>
  <c r="G162" i="7" s="1"/>
  <c r="G163" i="7" s="1"/>
  <c r="G164" i="7" s="1"/>
  <c r="G129" i="7"/>
  <c r="G130" i="7" s="1"/>
  <c r="G131" i="7" s="1"/>
  <c r="G132" i="7" s="1"/>
  <c r="G133" i="7" s="1"/>
  <c r="G134" i="7" s="1"/>
  <c r="G135" i="7" s="1"/>
  <c r="G136" i="7" s="1"/>
  <c r="G137" i="7" s="1"/>
  <c r="G138" i="7" s="1"/>
  <c r="G139" i="7" s="1"/>
  <c r="G140" i="7" s="1"/>
  <c r="G141" i="7" s="1"/>
  <c r="G142" i="7" s="1"/>
  <c r="G143" i="7" s="1"/>
  <c r="G144" i="7" s="1"/>
  <c r="G145" i="7" s="1"/>
  <c r="G146" i="7" s="1"/>
  <c r="G111" i="7"/>
  <c r="G112" i="7" s="1"/>
  <c r="G113" i="7" s="1"/>
  <c r="G114" i="7" s="1"/>
  <c r="G115" i="7" s="1"/>
  <c r="G116" i="7" s="1"/>
  <c r="G117" i="7" s="1"/>
  <c r="G118" i="7" s="1"/>
  <c r="G119" i="7" s="1"/>
  <c r="G120" i="7" s="1"/>
  <c r="G121" i="7" s="1"/>
  <c r="G122" i="7" s="1"/>
  <c r="G123" i="7" s="1"/>
  <c r="G124" i="7" s="1"/>
  <c r="G125" i="7" s="1"/>
  <c r="G126" i="7" s="1"/>
  <c r="G127" i="7" s="1"/>
  <c r="G128" i="7" s="1"/>
  <c r="G93" i="7"/>
  <c r="G94" i="7" s="1"/>
  <c r="G95" i="7" s="1"/>
  <c r="G96" i="7" s="1"/>
  <c r="G97" i="7" s="1"/>
  <c r="G98" i="7" s="1"/>
  <c r="G99" i="7" s="1"/>
  <c r="G100" i="7" s="1"/>
  <c r="G101" i="7" s="1"/>
  <c r="G102" i="7" s="1"/>
  <c r="G103" i="7" s="1"/>
  <c r="G104" i="7" s="1"/>
  <c r="G105" i="7" s="1"/>
  <c r="G106" i="7" s="1"/>
  <c r="G107" i="7" s="1"/>
  <c r="G108" i="7" s="1"/>
  <c r="G109" i="7" s="1"/>
  <c r="G110" i="7" s="1"/>
  <c r="G75" i="7"/>
  <c r="G76" i="7" s="1"/>
  <c r="G77" i="7" s="1"/>
  <c r="G78" i="7" s="1"/>
  <c r="G79" i="7" s="1"/>
  <c r="G80" i="7" s="1"/>
  <c r="G81" i="7" s="1"/>
  <c r="G82" i="7" s="1"/>
  <c r="G83" i="7" s="1"/>
  <c r="G84" i="7" s="1"/>
  <c r="G85" i="7" s="1"/>
  <c r="G86" i="7" s="1"/>
  <c r="G87" i="7" s="1"/>
  <c r="G88" i="7" s="1"/>
  <c r="G89" i="7" s="1"/>
  <c r="G90" i="7" s="1"/>
  <c r="G91" i="7" s="1"/>
  <c r="G92" i="7" s="1"/>
  <c r="G57" i="7"/>
  <c r="G58" i="7" s="1"/>
  <c r="G59" i="7" s="1"/>
  <c r="G60" i="7" s="1"/>
  <c r="G61" i="7" s="1"/>
  <c r="G62" i="7" s="1"/>
  <c r="G63" i="7" s="1"/>
  <c r="G64" i="7" s="1"/>
  <c r="G65" i="7" s="1"/>
  <c r="G66" i="7" s="1"/>
  <c r="G67" i="7" s="1"/>
  <c r="G68" i="7" s="1"/>
  <c r="G69" i="7" s="1"/>
  <c r="G70" i="7" s="1"/>
  <c r="G71" i="7" s="1"/>
  <c r="G72" i="7" s="1"/>
  <c r="G73" i="7" s="1"/>
  <c r="G74" i="7" s="1"/>
  <c r="G39" i="7"/>
  <c r="G40" i="7" s="1"/>
  <c r="G41" i="7" s="1"/>
  <c r="G42" i="7" s="1"/>
  <c r="G43" i="7" s="1"/>
  <c r="G44" i="7" s="1"/>
  <c r="G45" i="7" s="1"/>
  <c r="G46" i="7" s="1"/>
  <c r="G47" i="7" s="1"/>
  <c r="G48" i="7" s="1"/>
  <c r="G49" i="7" s="1"/>
  <c r="G50" i="7" s="1"/>
  <c r="G51" i="7" s="1"/>
  <c r="G52" i="7" s="1"/>
  <c r="G53" i="7" s="1"/>
  <c r="G54" i="7" s="1"/>
  <c r="G55" i="7" s="1"/>
  <c r="G56" i="7" s="1"/>
  <c r="G21" i="7"/>
  <c r="G22" i="7" s="1"/>
  <c r="G23" i="7" s="1"/>
  <c r="G24" i="7" s="1"/>
  <c r="G25" i="7" s="1"/>
  <c r="G26" i="7" s="1"/>
  <c r="G27" i="7" s="1"/>
  <c r="G28" i="7" s="1"/>
  <c r="G29" i="7" s="1"/>
  <c r="G30" i="7" s="1"/>
  <c r="G31" i="7" s="1"/>
  <c r="G32" i="7" s="1"/>
  <c r="G33" i="7" s="1"/>
  <c r="G34" i="7" s="1"/>
  <c r="G35" i="7" s="1"/>
  <c r="G36" i="7" s="1"/>
  <c r="G37" i="7" s="1"/>
  <c r="G38" i="7" s="1"/>
  <c r="G3" i="7"/>
  <c r="G4" i="7" s="1"/>
  <c r="G5" i="7" s="1"/>
  <c r="G6" i="7" s="1"/>
  <c r="G7" i="7" s="1"/>
  <c r="G8" i="7" s="1"/>
  <c r="G9" i="7" s="1"/>
  <c r="G10" i="7" s="1"/>
  <c r="G11" i="7" s="1"/>
  <c r="G12" i="7" s="1"/>
  <c r="G13" i="7" s="1"/>
  <c r="G14" i="7" s="1"/>
  <c r="G15" i="7" s="1"/>
  <c r="G16" i="7" s="1"/>
  <c r="G17" i="7" s="1"/>
  <c r="G18" i="7" s="1"/>
  <c r="G19" i="7" s="1"/>
  <c r="G20" i="7" s="1"/>
  <c r="G165" i="8" l="1"/>
  <c r="G166" i="8" s="1"/>
  <c r="G439" i="8"/>
  <c r="G440" i="8" s="1"/>
  <c r="G441" i="8" s="1"/>
  <c r="G442" i="8" s="1"/>
  <c r="G443" i="8" s="1"/>
  <c r="G444" i="8" s="1"/>
  <c r="G445" i="8" s="1"/>
  <c r="G446" i="8" s="1"/>
  <c r="G447" i="8" s="1"/>
  <c r="G448" i="8" s="1"/>
  <c r="G449" i="8" s="1"/>
  <c r="G450" i="8" s="1"/>
  <c r="G451" i="8" s="1"/>
  <c r="G351" i="8"/>
  <c r="G352" i="8" s="1"/>
  <c r="G353" i="8" s="1"/>
  <c r="G354" i="8" s="1"/>
  <c r="G355" i="8" s="1"/>
  <c r="G356" i="8" s="1"/>
  <c r="G357" i="8" s="1"/>
  <c r="G358" i="8" s="1"/>
  <c r="G359" i="8" s="1"/>
  <c r="G360" i="8" s="1"/>
  <c r="G361" i="8" s="1"/>
  <c r="G313" i="8"/>
  <c r="G314" i="8" s="1"/>
  <c r="G315" i="8" s="1"/>
  <c r="G241" i="8"/>
  <c r="G242" i="8" s="1"/>
  <c r="G243" i="8" s="1"/>
  <c r="G115" i="8"/>
  <c r="G116" i="8" s="1"/>
  <c r="G117" i="8" s="1"/>
  <c r="G118" i="8" s="1"/>
  <c r="G119" i="8" s="1"/>
  <c r="G120" i="8" s="1"/>
  <c r="G121" i="8" s="1"/>
  <c r="G122" i="8" s="1"/>
  <c r="G123" i="8" s="1"/>
  <c r="G124" i="8" s="1"/>
  <c r="G125" i="8" s="1"/>
  <c r="G126" i="8" s="1"/>
  <c r="G127" i="8" s="1"/>
  <c r="G43" i="8"/>
  <c r="G44" i="8" s="1"/>
  <c r="G45" i="8" s="1"/>
  <c r="G46" i="8" s="1"/>
  <c r="G47" i="8" s="1"/>
  <c r="G48" i="8" s="1"/>
  <c r="G49" i="8" s="1"/>
  <c r="G50" i="8" s="1"/>
  <c r="G51" i="8" s="1"/>
  <c r="G52" i="8" s="1"/>
  <c r="G53" i="8" s="1"/>
  <c r="G54" i="8" s="1"/>
  <c r="G55" i="8" s="1"/>
  <c r="G399" i="8"/>
  <c r="G400" i="8" s="1"/>
  <c r="G401" i="8" s="1"/>
  <c r="G402" i="8" s="1"/>
  <c r="G403" i="8" s="1"/>
  <c r="G404" i="8" s="1"/>
  <c r="G405" i="8" s="1"/>
  <c r="G406" i="8" s="1"/>
  <c r="G407" i="8" s="1"/>
  <c r="G408" i="8" s="1"/>
  <c r="G409" i="8" s="1"/>
  <c r="G410" i="8" s="1"/>
  <c r="G411" i="8" s="1"/>
  <c r="G412" i="8" s="1"/>
  <c r="G413" i="8" s="1"/>
  <c r="G414" i="8" s="1"/>
  <c r="G415" i="8" s="1"/>
  <c r="G363" i="8"/>
  <c r="G364" i="8" s="1"/>
  <c r="G365" i="8" s="1"/>
  <c r="G366" i="8" s="1"/>
  <c r="G367" i="8" s="1"/>
  <c r="G368" i="8" s="1"/>
  <c r="G369" i="8" s="1"/>
  <c r="G370" i="8" s="1"/>
  <c r="G371" i="8" s="1"/>
  <c r="G372" i="8" s="1"/>
  <c r="G373" i="8" s="1"/>
  <c r="G374" i="8" s="1"/>
  <c r="G375" i="8" s="1"/>
  <c r="G376" i="8" s="1"/>
  <c r="G377" i="8" s="1"/>
  <c r="G378" i="8" s="1"/>
  <c r="G379" i="8" s="1"/>
  <c r="G292" i="8"/>
  <c r="G293" i="8" s="1"/>
  <c r="G294" i="8" s="1"/>
  <c r="G295" i="8" s="1"/>
  <c r="G296" i="8" s="1"/>
  <c r="G297" i="8" s="1"/>
  <c r="G298" i="8" s="1"/>
  <c r="G299" i="8" s="1"/>
  <c r="G300" i="8" s="1"/>
  <c r="G301" i="8" s="1"/>
  <c r="G302" i="8" s="1"/>
  <c r="G303" i="8" s="1"/>
  <c r="G304" i="8" s="1"/>
  <c r="G305" i="8" s="1"/>
  <c r="G306" i="8" s="1"/>
  <c r="G307" i="8" s="1"/>
  <c r="G201" i="8"/>
  <c r="G202" i="8" s="1"/>
  <c r="G57" i="8"/>
  <c r="G258" i="8"/>
  <c r="G259" i="8" s="1"/>
  <c r="G260" i="8" s="1"/>
  <c r="G261" i="8" s="1"/>
  <c r="G262" i="8" s="1"/>
  <c r="G263" i="8" s="1"/>
  <c r="G264" i="8" s="1"/>
  <c r="G265" i="8" s="1"/>
  <c r="G266" i="8" s="1"/>
  <c r="G267" i="8" s="1"/>
  <c r="G268" i="8" s="1"/>
  <c r="G269" i="8" s="1"/>
  <c r="G270" i="8" s="1"/>
  <c r="G271" i="8" s="1"/>
  <c r="G93" i="8"/>
  <c r="G94" i="8" s="1"/>
  <c r="G95" i="8" s="1"/>
  <c r="G96" i="8" s="1"/>
  <c r="G97" i="8" s="1"/>
  <c r="G98" i="8" s="1"/>
  <c r="G99" i="8" s="1"/>
  <c r="G100" i="8" s="1"/>
  <c r="G101" i="8" s="1"/>
  <c r="G102" i="8" s="1"/>
  <c r="G103" i="8" s="1"/>
  <c r="G104" i="8" s="1"/>
  <c r="G105" i="8" s="1"/>
  <c r="G106" i="8" s="1"/>
  <c r="G107" i="8" s="1"/>
  <c r="G108" i="8" s="1"/>
  <c r="G109" i="8" s="1"/>
  <c r="G147" i="8"/>
  <c r="G148" i="8" s="1"/>
  <c r="G149" i="8" s="1"/>
  <c r="G150" i="8" s="1"/>
  <c r="G151" i="8" s="1"/>
  <c r="G152" i="8" s="1"/>
  <c r="G153" i="8" s="1"/>
  <c r="G154" i="8" s="1"/>
  <c r="G155" i="8" s="1"/>
  <c r="G156" i="8" s="1"/>
  <c r="G157" i="8" s="1"/>
  <c r="G158" i="8" s="1"/>
  <c r="G159" i="8" s="1"/>
  <c r="G160" i="8" s="1"/>
  <c r="G161" i="8" s="1"/>
  <c r="G162" i="8" s="1"/>
  <c r="G163" i="8" s="1"/>
  <c r="G471" i="8"/>
  <c r="G472" i="8" s="1"/>
  <c r="G473" i="8" s="1"/>
  <c r="G474" i="8" s="1"/>
  <c r="G475" i="8" s="1"/>
  <c r="G476" i="8" s="1"/>
  <c r="G477" i="8" s="1"/>
  <c r="G478" i="8" s="1"/>
  <c r="G479" i="8" s="1"/>
  <c r="G480" i="8" s="1"/>
  <c r="G481" i="8" s="1"/>
  <c r="G482" i="8" s="1"/>
  <c r="G483" i="8" s="1"/>
  <c r="G484" i="8" s="1"/>
  <c r="G485" i="8" s="1"/>
  <c r="G486" i="8" s="1"/>
  <c r="G487" i="8" s="1"/>
  <c r="G327" i="8"/>
  <c r="G328" i="8" s="1"/>
  <c r="G329" i="8" s="1"/>
  <c r="G330" i="8" s="1"/>
  <c r="G331" i="8" s="1"/>
  <c r="G332" i="8" s="1"/>
  <c r="G333" i="8" s="1"/>
  <c r="G334" i="8" s="1"/>
  <c r="G335" i="8" s="1"/>
  <c r="G336" i="8" s="1"/>
  <c r="G337" i="8" s="1"/>
  <c r="G338" i="8" s="1"/>
  <c r="G339" i="8" s="1"/>
  <c r="G340" i="8" s="1"/>
  <c r="G341" i="8" s="1"/>
  <c r="G342" i="8" s="1"/>
  <c r="G343" i="8" s="1"/>
  <c r="G273" i="8"/>
  <c r="G274" i="8" s="1"/>
  <c r="G275" i="8" s="1"/>
  <c r="G276" i="8" s="1"/>
  <c r="G277" i="8" s="1"/>
  <c r="G278" i="8" s="1"/>
  <c r="G279" i="8" s="1"/>
  <c r="G280" i="8" s="1"/>
  <c r="G281" i="8" s="1"/>
  <c r="G282" i="8" s="1"/>
  <c r="G283" i="8" s="1"/>
  <c r="G284" i="8" s="1"/>
  <c r="G285" i="8" s="1"/>
  <c r="G286" i="8" s="1"/>
  <c r="G287" i="8" s="1"/>
  <c r="G288" i="8" s="1"/>
  <c r="G289" i="8" s="1"/>
  <c r="G381" i="8"/>
  <c r="G382" i="8" s="1"/>
  <c r="G383" i="8" s="1"/>
  <c r="G384" i="8" s="1"/>
  <c r="G385" i="8" s="1"/>
  <c r="G386" i="8" s="1"/>
  <c r="G387" i="8" s="1"/>
  <c r="G388" i="8" s="1"/>
  <c r="G389" i="8" s="1"/>
  <c r="G390" i="8" s="1"/>
  <c r="G391" i="8" s="1"/>
  <c r="G392" i="8" s="1"/>
  <c r="G393" i="8" s="1"/>
  <c r="G394" i="8" s="1"/>
  <c r="G395" i="8" s="1"/>
  <c r="G396" i="8" s="1"/>
  <c r="G397" i="8" s="1"/>
  <c r="G183" i="8"/>
  <c r="G184" i="8" s="1"/>
  <c r="G185" i="8" s="1"/>
  <c r="G186" i="8" s="1"/>
  <c r="G187" i="8" s="1"/>
  <c r="G188" i="8" s="1"/>
  <c r="G189" i="8" s="1"/>
  <c r="G190" i="8" s="1"/>
  <c r="G191" i="8" s="1"/>
  <c r="G192" i="8" s="1"/>
  <c r="G193" i="8" s="1"/>
  <c r="G194" i="8" s="1"/>
  <c r="G195" i="8" s="1"/>
  <c r="G196" i="8" s="1"/>
  <c r="G197" i="8" s="1"/>
  <c r="G198" i="8" s="1"/>
  <c r="G199" i="8" s="1"/>
  <c r="G513" i="8"/>
  <c r="G514" i="8" s="1"/>
  <c r="G515" i="8" s="1"/>
  <c r="G516" i="8" s="1"/>
  <c r="G517" i="8" s="1"/>
  <c r="G518" i="8" s="1"/>
  <c r="G519" i="8" s="1"/>
  <c r="G520" i="8" s="1"/>
  <c r="G521" i="8" s="1"/>
  <c r="G522" i="8" s="1"/>
  <c r="G523" i="8" s="1"/>
  <c r="G316" i="8"/>
  <c r="G317" i="8" s="1"/>
  <c r="G318" i="8" s="1"/>
  <c r="G319" i="8" s="1"/>
  <c r="G320" i="8" s="1"/>
  <c r="G321" i="8" s="1"/>
  <c r="G322" i="8" s="1"/>
  <c r="G323" i="8" s="1"/>
  <c r="G324" i="8" s="1"/>
  <c r="G325" i="8" s="1"/>
  <c r="G244" i="8"/>
  <c r="G245" i="8" s="1"/>
  <c r="G246" i="8" s="1"/>
  <c r="G247" i="8" s="1"/>
  <c r="G248" i="8" s="1"/>
  <c r="G249" i="8" s="1"/>
  <c r="G250" i="8" s="1"/>
  <c r="G251" i="8" s="1"/>
  <c r="G252" i="8" s="1"/>
  <c r="G253" i="8" s="1"/>
  <c r="G203" i="8"/>
  <c r="G204" i="8" s="1"/>
  <c r="G205" i="8" s="1"/>
  <c r="G206" i="8" s="1"/>
  <c r="G207" i="8" s="1"/>
  <c r="G208" i="8" s="1"/>
  <c r="G209" i="8" s="1"/>
  <c r="G210" i="8" s="1"/>
  <c r="G211" i="8" s="1"/>
  <c r="G212" i="8" s="1"/>
  <c r="G213" i="8" s="1"/>
  <c r="G214" i="8" s="1"/>
  <c r="G215" i="8" s="1"/>
  <c r="G216" i="8" s="1"/>
  <c r="G217" i="8" s="1"/>
  <c r="G21" i="8"/>
  <c r="G22" i="8" s="1"/>
  <c r="G23" i="8" s="1"/>
  <c r="G24" i="8" s="1"/>
  <c r="G25" i="8" s="1"/>
  <c r="G26" i="8" s="1"/>
  <c r="G27" i="8" s="1"/>
  <c r="G28" i="8" s="1"/>
  <c r="G29" i="8" s="1"/>
  <c r="G30" i="8" s="1"/>
  <c r="G31" i="8" s="1"/>
  <c r="G32" i="8" s="1"/>
  <c r="G33" i="8" s="1"/>
  <c r="G34" i="8" s="1"/>
  <c r="G35" i="8" s="1"/>
  <c r="G36" i="8" s="1"/>
  <c r="G219" i="8"/>
  <c r="G220" i="8" s="1"/>
  <c r="G221" i="8" s="1"/>
  <c r="G222" i="8" s="1"/>
  <c r="G223" i="8" s="1"/>
  <c r="G224" i="8" s="1"/>
  <c r="G225" i="8" s="1"/>
  <c r="G226" i="8" s="1"/>
  <c r="G227" i="8" s="1"/>
  <c r="G228" i="8" s="1"/>
  <c r="G229" i="8" s="1"/>
  <c r="G230" i="8" s="1"/>
  <c r="G231" i="8" s="1"/>
  <c r="G232" i="8" s="1"/>
  <c r="G233" i="8" s="1"/>
  <c r="G234" i="8" s="1"/>
  <c r="G235" i="8" s="1"/>
  <c r="G167" i="8"/>
  <c r="G168" i="8" s="1"/>
  <c r="G169" i="8" s="1"/>
  <c r="G170" i="8" s="1"/>
  <c r="G171" i="8" s="1"/>
  <c r="G172" i="8" s="1"/>
  <c r="G173" i="8" s="1"/>
  <c r="G174" i="8" s="1"/>
  <c r="G175" i="8" s="1"/>
  <c r="G176" i="8" s="1"/>
  <c r="G177" i="8" s="1"/>
  <c r="G178" i="8" s="1"/>
  <c r="G179" i="8" s="1"/>
  <c r="G180" i="8" s="1"/>
  <c r="G181" i="8" s="1"/>
  <c r="G58" i="8"/>
  <c r="G59" i="8" s="1"/>
  <c r="G60" i="8" s="1"/>
  <c r="G61" i="8" s="1"/>
  <c r="G62" i="8" s="1"/>
  <c r="G63" i="8" s="1"/>
  <c r="G64" i="8" s="1"/>
  <c r="G65" i="8" s="1"/>
  <c r="G66" i="8" s="1"/>
  <c r="G67" i="8" s="1"/>
  <c r="G68" i="8" s="1"/>
  <c r="G69" i="8" s="1"/>
  <c r="G70" i="8" s="1"/>
  <c r="G71" i="8" s="1"/>
  <c r="G72" i="8" s="1"/>
  <c r="G73" i="8" s="1"/>
  <c r="G490" i="8"/>
  <c r="G491" i="8" s="1"/>
  <c r="G492" i="8" s="1"/>
  <c r="G493" i="8" s="1"/>
  <c r="G494" i="8" s="1"/>
  <c r="G495" i="8" s="1"/>
  <c r="G496" i="8" s="1"/>
  <c r="G497" i="8" s="1"/>
  <c r="G498" i="8" s="1"/>
  <c r="G499" i="8" s="1"/>
  <c r="G500" i="8" s="1"/>
  <c r="G501" i="8" s="1"/>
  <c r="G502" i="8" s="1"/>
  <c r="G503" i="8" s="1"/>
  <c r="G504" i="8" s="1"/>
  <c r="G505" i="8" s="1"/>
  <c r="G455" i="8"/>
  <c r="G456" i="8" s="1"/>
  <c r="G457" i="8" s="1"/>
  <c r="G458" i="8" s="1"/>
  <c r="G459" i="8" s="1"/>
  <c r="G460" i="8" s="1"/>
  <c r="G461" i="8" s="1"/>
  <c r="G462" i="8" s="1"/>
  <c r="G463" i="8" s="1"/>
  <c r="G464" i="8" s="1"/>
  <c r="G465" i="8" s="1"/>
  <c r="G466" i="8" s="1"/>
  <c r="G467" i="8" s="1"/>
  <c r="G468" i="8" s="1"/>
  <c r="G469" i="8" s="1"/>
  <c r="G418" i="8"/>
  <c r="G419" i="8" s="1"/>
  <c r="G420" i="8" s="1"/>
  <c r="G421" i="8" s="1"/>
  <c r="G422" i="8" s="1"/>
  <c r="G423" i="8" s="1"/>
  <c r="G424" i="8" s="1"/>
  <c r="G425" i="8" s="1"/>
  <c r="G426" i="8" s="1"/>
  <c r="G427" i="8" s="1"/>
  <c r="G428" i="8" s="1"/>
  <c r="G429" i="8" s="1"/>
  <c r="G430" i="8" s="1"/>
  <c r="G431" i="8" s="1"/>
  <c r="G432" i="8" s="1"/>
  <c r="G433" i="8" s="1"/>
  <c r="G129" i="8"/>
  <c r="G130" i="8" s="1"/>
  <c r="G131" i="8" s="1"/>
  <c r="G132" i="8" s="1"/>
  <c r="G133" i="8" s="1"/>
  <c r="G134" i="8" s="1"/>
  <c r="G135" i="8" s="1"/>
  <c r="G136" i="8" s="1"/>
  <c r="G137" i="8" s="1"/>
  <c r="G138" i="8" s="1"/>
  <c r="G139" i="8" s="1"/>
  <c r="G140" i="8" s="1"/>
  <c r="G141" i="8" s="1"/>
  <c r="G142" i="8" s="1"/>
  <c r="G143" i="8" s="1"/>
  <c r="G144" i="8" s="1"/>
  <c r="G145" i="8" s="1"/>
  <c r="G78" i="8"/>
  <c r="G79" i="8" s="1"/>
  <c r="G80" i="8" s="1"/>
  <c r="G81" i="8" s="1"/>
  <c r="G82" i="8" s="1"/>
  <c r="G83" i="8" s="1"/>
  <c r="G84" i="8" s="1"/>
  <c r="G85" i="8" s="1"/>
  <c r="G86" i="8" s="1"/>
  <c r="G87" i="8" s="1"/>
  <c r="G88" i="8" s="1"/>
  <c r="G89" i="8" s="1"/>
  <c r="G90" i="8" s="1"/>
  <c r="G91" i="8" s="1"/>
  <c r="AE46" i="1"/>
  <c r="G3" i="8"/>
  <c r="G4" i="8" s="1"/>
  <c r="G5" i="8" s="1"/>
  <c r="G6" i="8" s="1"/>
  <c r="G7" i="8" s="1"/>
  <c r="G8" i="8" s="1"/>
  <c r="G9" i="8" s="1"/>
  <c r="G10" i="8" s="1"/>
  <c r="G11" i="8" s="1"/>
  <c r="G12" i="8" s="1"/>
  <c r="G13" i="8" s="1"/>
  <c r="G14" i="8" s="1"/>
  <c r="G15" i="8" s="1"/>
  <c r="G16" i="8" s="1"/>
  <c r="G17" i="8" s="1"/>
  <c r="G18" i="8" s="1"/>
  <c r="G19" i="8" s="1"/>
  <c r="BD333" i="1"/>
  <c r="BC473" i="1"/>
  <c r="BD575" i="1"/>
  <c r="AF459" i="1"/>
  <c r="H412" i="8"/>
  <c r="BD533" i="1"/>
  <c r="BC533" i="1"/>
  <c r="BC353" i="1"/>
  <c r="BC575" i="1"/>
  <c r="BC497" i="1"/>
  <c r="BD494" i="1"/>
  <c r="BC12" i="1"/>
  <c r="BE16" i="1"/>
  <c r="BD16" i="1"/>
  <c r="BC16" i="1"/>
  <c r="AC17" i="1"/>
  <c r="E14" i="8"/>
  <c r="AC19" i="1"/>
  <c r="E16" i="8"/>
  <c r="BC52" i="1"/>
  <c r="BC72" i="1"/>
  <c r="BC112" i="1"/>
  <c r="BC213" i="1"/>
  <c r="BC354" i="1"/>
  <c r="BC496" i="1"/>
  <c r="BD493" i="1"/>
  <c r="BE514" i="1"/>
  <c r="BE533" i="1"/>
  <c r="BA9" i="1"/>
  <c r="BE353" i="1"/>
  <c r="BC495" i="1"/>
  <c r="BD473" i="1"/>
  <c r="BD354" i="1"/>
  <c r="BE473" i="1"/>
  <c r="BE213" i="1"/>
  <c r="BC494" i="1"/>
  <c r="BE573" i="1"/>
  <c r="BD573" i="1"/>
  <c r="BE575" i="1"/>
  <c r="BC573" i="1"/>
  <c r="BC95" i="1"/>
  <c r="BD570" i="1"/>
  <c r="BD576" i="1"/>
  <c r="BD536" i="1"/>
  <c r="BE496" i="1"/>
  <c r="BD496" i="1"/>
  <c r="BD356" i="1"/>
  <c r="BE356" i="1"/>
  <c r="BC357" i="1"/>
  <c r="BC334" i="1"/>
  <c r="BD336" i="1"/>
  <c r="BD214" i="1"/>
  <c r="BE173" i="1"/>
  <c r="BC174" i="1"/>
  <c r="BD115" i="1"/>
  <c r="BD118" i="1"/>
  <c r="BC118" i="1"/>
  <c r="BE114" i="1"/>
  <c r="BC97" i="1"/>
  <c r="BE93" i="1"/>
  <c r="BE76" i="1"/>
  <c r="BC74" i="1"/>
  <c r="BD76" i="1"/>
  <c r="BE53" i="1"/>
  <c r="BE56" i="1"/>
  <c r="BD56" i="1"/>
  <c r="BC34" i="1"/>
  <c r="BE34" i="1"/>
  <c r="BD37" i="1"/>
  <c r="BC37" i="1"/>
  <c r="H74" i="2"/>
  <c r="H87" i="2"/>
  <c r="D240" i="1" s="1"/>
  <c r="H81" i="2"/>
  <c r="D239" i="1" s="1"/>
  <c r="H77" i="2"/>
  <c r="D380" i="1" s="1"/>
  <c r="E341" i="8" s="1"/>
  <c r="H24" i="2"/>
  <c r="D157" i="1" s="1"/>
  <c r="H11" i="2"/>
  <c r="H18" i="2"/>
  <c r="D117" i="1"/>
  <c r="H21" i="2"/>
  <c r="BC440" i="1"/>
  <c r="BD441" i="1"/>
  <c r="BD259" i="1"/>
  <c r="M259" i="1"/>
  <c r="M441" i="1"/>
  <c r="BC439" i="1"/>
  <c r="BC441" i="1"/>
  <c r="AE47" i="1" l="1"/>
  <c r="BC326" i="1"/>
  <c r="BC449" i="1"/>
  <c r="BE325" i="1"/>
  <c r="BD448" i="1"/>
  <c r="BE447" i="1"/>
  <c r="D158" i="1"/>
  <c r="D379" i="1"/>
  <c r="BA10" i="1"/>
  <c r="BE513" i="1"/>
  <c r="BD512" i="1"/>
  <c r="BC507" i="1"/>
  <c r="BE259" i="1"/>
  <c r="BE459" i="1"/>
  <c r="AE48" i="1" l="1"/>
  <c r="BE446" i="1"/>
  <c r="BC325" i="1"/>
  <c r="BC448" i="1"/>
  <c r="BD447" i="1"/>
  <c r="AC379" i="1"/>
  <c r="E340" i="8"/>
  <c r="BE512" i="1"/>
  <c r="BD511" i="1"/>
  <c r="BC506" i="1"/>
  <c r="BD258" i="1"/>
  <c r="AE49" i="1" l="1"/>
  <c r="BA11" i="1"/>
  <c r="BC447" i="1"/>
  <c r="BD446" i="1"/>
  <c r="BE445" i="1"/>
  <c r="BE511" i="1"/>
  <c r="BD510" i="1"/>
  <c r="BC505" i="1"/>
  <c r="BE258" i="1"/>
  <c r="AE51" i="1" l="1"/>
  <c r="AE50" i="1"/>
  <c r="BC446" i="1"/>
  <c r="BD445" i="1"/>
  <c r="BD509" i="1"/>
  <c r="BE510" i="1"/>
  <c r="BD257" i="1"/>
  <c r="BC445" i="1" l="1"/>
  <c r="BE509" i="1"/>
  <c r="BD508" i="1"/>
  <c r="BE257" i="1"/>
  <c r="BE508" i="1" l="1"/>
  <c r="BD507" i="1"/>
  <c r="BD256" i="1"/>
  <c r="BE507" i="1" l="1"/>
  <c r="BD506" i="1"/>
  <c r="BE256" i="1"/>
  <c r="BE506" i="1" l="1"/>
  <c r="BD505" i="1"/>
  <c r="BD255" i="1"/>
  <c r="BE505" i="1" l="1"/>
  <c r="BE255" i="1"/>
  <c r="BD254" i="1" l="1"/>
  <c r="BE254" i="1" l="1"/>
  <c r="BD253" i="1" l="1"/>
  <c r="BE253" i="1" l="1"/>
  <c r="BD252" i="1" l="1"/>
  <c r="BE252" i="1" l="1"/>
  <c r="BD251" i="1" l="1"/>
  <c r="BE251" i="1" l="1"/>
  <c r="BD250" i="1" l="1"/>
  <c r="BE250" i="1" l="1"/>
  <c r="BD249" i="1" l="1"/>
  <c r="BE249" i="1" l="1"/>
  <c r="BD248" i="1" l="1"/>
  <c r="BE248" i="1" l="1"/>
  <c r="BD247" i="1" l="1"/>
  <c r="BE247" i="1" l="1"/>
  <c r="BD246" i="1" l="1"/>
  <c r="BE246" i="1" l="1"/>
  <c r="BD245" i="1" l="1"/>
  <c r="BE245" i="1" l="1"/>
  <c r="AI582" i="1" l="1"/>
  <c r="AH582" i="1"/>
  <c r="AG582" i="1"/>
  <c r="AF582" i="1"/>
  <c r="AD582" i="1"/>
  <c r="AC582" i="1"/>
  <c r="AB582" i="1"/>
  <c r="AA582" i="1"/>
  <c r="AI581" i="1"/>
  <c r="AH581" i="1"/>
  <c r="AG581" i="1"/>
  <c r="AD581" i="1"/>
  <c r="AC581" i="1"/>
  <c r="AB581" i="1"/>
  <c r="AA581" i="1"/>
  <c r="AI580" i="1"/>
  <c r="AH580" i="1"/>
  <c r="AG580" i="1"/>
  <c r="AD580" i="1"/>
  <c r="AC580" i="1"/>
  <c r="AB580" i="1"/>
  <c r="AA580" i="1"/>
  <c r="AI579" i="1"/>
  <c r="AH579" i="1"/>
  <c r="AG579" i="1"/>
  <c r="AF579" i="1"/>
  <c r="AD579" i="1"/>
  <c r="AC579" i="1"/>
  <c r="AB579" i="1"/>
  <c r="AA579" i="1"/>
  <c r="AF578" i="1"/>
  <c r="AD578" i="1"/>
  <c r="AB578" i="1"/>
  <c r="AA578" i="1"/>
  <c r="AF577" i="1"/>
  <c r="AD577" i="1"/>
  <c r="AC577" i="1"/>
  <c r="AB577" i="1"/>
  <c r="AA577" i="1"/>
  <c r="AF576" i="1"/>
  <c r="AD576" i="1"/>
  <c r="AC576" i="1"/>
  <c r="AB576" i="1"/>
  <c r="AA576" i="1"/>
  <c r="AA575" i="1"/>
  <c r="AA574" i="1"/>
  <c r="AA573" i="1"/>
  <c r="AA572" i="1"/>
  <c r="AI562" i="1"/>
  <c r="AH562" i="1"/>
  <c r="AG562" i="1"/>
  <c r="AF562" i="1"/>
  <c r="AD562" i="1"/>
  <c r="AC562" i="1"/>
  <c r="AB562" i="1"/>
  <c r="AA562" i="1"/>
  <c r="AI561" i="1"/>
  <c r="AH561" i="1"/>
  <c r="AG561" i="1"/>
  <c r="AF561" i="1"/>
  <c r="AD561" i="1"/>
  <c r="AC561" i="1"/>
  <c r="AB561" i="1"/>
  <c r="AA561" i="1"/>
  <c r="AI560" i="1"/>
  <c r="AH560" i="1"/>
  <c r="AG560" i="1"/>
  <c r="AF560" i="1"/>
  <c r="AD560" i="1"/>
  <c r="AC560" i="1"/>
  <c r="AB560" i="1"/>
  <c r="AA560" i="1"/>
  <c r="AI559" i="1"/>
  <c r="AH559" i="1"/>
  <c r="AG559" i="1"/>
  <c r="AF559" i="1"/>
  <c r="AD559" i="1"/>
  <c r="AC559" i="1"/>
  <c r="AB559" i="1"/>
  <c r="AA559" i="1"/>
  <c r="AF558" i="1"/>
  <c r="AD558" i="1"/>
  <c r="AB558" i="1"/>
  <c r="AA558" i="1"/>
  <c r="AD557" i="1"/>
  <c r="AC557" i="1"/>
  <c r="AB557" i="1"/>
  <c r="AA557" i="1"/>
  <c r="AF556" i="1"/>
  <c r="AD556" i="1"/>
  <c r="AB556" i="1"/>
  <c r="AA556" i="1"/>
  <c r="AA555" i="1"/>
  <c r="AA554" i="1"/>
  <c r="AA553" i="1"/>
  <c r="AA552" i="1"/>
  <c r="AI542" i="1"/>
  <c r="AH542" i="1"/>
  <c r="AG542" i="1"/>
  <c r="AF542" i="1"/>
  <c r="AD542" i="1"/>
  <c r="AC542" i="1"/>
  <c r="AB542" i="1"/>
  <c r="AA542" i="1"/>
  <c r="AI541" i="1"/>
  <c r="AH541" i="1"/>
  <c r="AG541" i="1"/>
  <c r="AF541" i="1"/>
  <c r="AD541" i="1"/>
  <c r="AC541" i="1"/>
  <c r="AB541" i="1"/>
  <c r="AA541" i="1"/>
  <c r="AI540" i="1"/>
  <c r="AH540" i="1"/>
  <c r="AG540" i="1"/>
  <c r="AF540" i="1"/>
  <c r="AD540" i="1"/>
  <c r="AC540" i="1"/>
  <c r="AB540" i="1"/>
  <c r="AA540" i="1"/>
  <c r="AI539" i="1"/>
  <c r="AH539" i="1"/>
  <c r="AG539" i="1"/>
  <c r="AF539" i="1"/>
  <c r="AD539" i="1"/>
  <c r="AC539" i="1"/>
  <c r="AB539" i="1"/>
  <c r="AA539" i="1"/>
  <c r="AF538" i="1"/>
  <c r="AD538" i="1"/>
  <c r="AC538" i="1"/>
  <c r="AB538" i="1"/>
  <c r="AA538" i="1"/>
  <c r="AF537" i="1"/>
  <c r="AD537" i="1"/>
  <c r="AC537" i="1"/>
  <c r="AB537" i="1"/>
  <c r="AA537" i="1"/>
  <c r="AF536" i="1"/>
  <c r="AD536" i="1"/>
  <c r="AC536" i="1"/>
  <c r="AB536" i="1"/>
  <c r="AA536" i="1"/>
  <c r="AF535" i="1"/>
  <c r="AD535" i="1"/>
  <c r="AC535" i="1"/>
  <c r="AB535" i="1"/>
  <c r="AA535" i="1"/>
  <c r="AF534" i="1"/>
  <c r="AD534" i="1"/>
  <c r="AC534" i="1"/>
  <c r="AB534" i="1"/>
  <c r="AA534" i="1"/>
  <c r="AA533" i="1"/>
  <c r="AI522" i="1"/>
  <c r="AH522" i="1"/>
  <c r="AG522" i="1"/>
  <c r="AF522" i="1"/>
  <c r="AD522" i="1"/>
  <c r="AC522" i="1"/>
  <c r="AB522" i="1"/>
  <c r="AA522" i="1"/>
  <c r="AI521" i="1"/>
  <c r="AH521" i="1"/>
  <c r="AG521" i="1"/>
  <c r="AF521" i="1"/>
  <c r="AD521" i="1"/>
  <c r="AC521" i="1"/>
  <c r="AB521" i="1"/>
  <c r="AA521" i="1"/>
  <c r="AI520" i="1"/>
  <c r="AH520" i="1"/>
  <c r="AG520" i="1"/>
  <c r="AF520" i="1"/>
  <c r="AD520" i="1"/>
  <c r="AC520" i="1"/>
  <c r="AB520" i="1"/>
  <c r="AA520" i="1"/>
  <c r="AI519" i="1"/>
  <c r="AH519" i="1"/>
  <c r="AG519" i="1"/>
  <c r="AF519" i="1"/>
  <c r="AD519" i="1"/>
  <c r="AC519" i="1"/>
  <c r="AB519" i="1"/>
  <c r="AA519" i="1"/>
  <c r="AI518" i="1"/>
  <c r="AH518" i="1"/>
  <c r="AG518" i="1"/>
  <c r="AF518" i="1"/>
  <c r="AD518" i="1"/>
  <c r="AC518" i="1"/>
  <c r="AB518" i="1"/>
  <c r="AA518" i="1"/>
  <c r="AI517" i="1"/>
  <c r="AH517" i="1"/>
  <c r="AG517" i="1"/>
  <c r="AF517" i="1"/>
  <c r="AD517" i="1"/>
  <c r="AC517" i="1"/>
  <c r="AB517" i="1"/>
  <c r="AA517" i="1"/>
  <c r="AI516" i="1"/>
  <c r="AH516" i="1"/>
  <c r="AG516" i="1"/>
  <c r="AF516" i="1"/>
  <c r="AD516" i="1"/>
  <c r="AC516" i="1"/>
  <c r="AB516" i="1"/>
  <c r="AA516" i="1"/>
  <c r="AI515" i="1"/>
  <c r="AH515" i="1"/>
  <c r="AG515" i="1"/>
  <c r="AF515" i="1"/>
  <c r="AD515" i="1"/>
  <c r="AC515" i="1"/>
  <c r="AB515" i="1"/>
  <c r="AA515" i="1"/>
  <c r="AI514" i="1"/>
  <c r="AH514" i="1"/>
  <c r="AG514" i="1"/>
  <c r="AF514" i="1"/>
  <c r="AD514" i="1"/>
  <c r="AC514" i="1"/>
  <c r="AB514" i="1"/>
  <c r="AA514" i="1"/>
  <c r="AI513" i="1"/>
  <c r="AH513" i="1"/>
  <c r="AG513" i="1"/>
  <c r="AF513" i="1"/>
  <c r="AA513" i="1"/>
  <c r="AI512" i="1"/>
  <c r="AH512" i="1"/>
  <c r="AG512" i="1"/>
  <c r="AF512" i="1"/>
  <c r="AA512" i="1"/>
  <c r="AI511" i="1"/>
  <c r="AH511" i="1"/>
  <c r="AG511" i="1"/>
  <c r="AF511" i="1"/>
  <c r="AA511" i="1"/>
  <c r="AI510" i="1"/>
  <c r="AH510" i="1"/>
  <c r="AG510" i="1"/>
  <c r="AF510" i="1"/>
  <c r="AA510" i="1"/>
  <c r="AI509" i="1"/>
  <c r="AH509" i="1"/>
  <c r="AG509" i="1"/>
  <c r="AF509" i="1"/>
  <c r="AA509" i="1"/>
  <c r="AI508" i="1"/>
  <c r="AH508" i="1"/>
  <c r="AG508" i="1"/>
  <c r="AF508" i="1"/>
  <c r="AA508" i="1"/>
  <c r="AI507" i="1"/>
  <c r="AH507" i="1"/>
  <c r="AG507" i="1"/>
  <c r="AF507" i="1"/>
  <c r="AA507" i="1"/>
  <c r="AI506" i="1"/>
  <c r="AH506" i="1"/>
  <c r="AG506" i="1"/>
  <c r="AF506" i="1"/>
  <c r="AA506" i="1"/>
  <c r="AI505" i="1"/>
  <c r="AH505" i="1"/>
  <c r="AG505" i="1"/>
  <c r="AF505" i="1"/>
  <c r="AA505" i="1"/>
  <c r="AI502" i="1"/>
  <c r="AH502" i="1"/>
  <c r="AG502" i="1"/>
  <c r="AF502" i="1"/>
  <c r="AD502" i="1"/>
  <c r="AC502" i="1"/>
  <c r="AB502" i="1"/>
  <c r="AA502" i="1"/>
  <c r="AI501" i="1"/>
  <c r="AH501" i="1"/>
  <c r="AG501" i="1"/>
  <c r="AF501" i="1"/>
  <c r="AD501" i="1"/>
  <c r="AC501" i="1"/>
  <c r="AB501" i="1"/>
  <c r="AA501" i="1"/>
  <c r="AI500" i="1"/>
  <c r="AH500" i="1"/>
  <c r="AG500" i="1"/>
  <c r="AF500" i="1"/>
  <c r="AD500" i="1"/>
  <c r="AC500" i="1"/>
  <c r="AB500" i="1"/>
  <c r="AA500" i="1"/>
  <c r="AI499" i="1"/>
  <c r="AH499" i="1"/>
  <c r="AG499" i="1"/>
  <c r="AF499" i="1"/>
  <c r="AD499" i="1"/>
  <c r="AC499" i="1"/>
  <c r="AB499" i="1"/>
  <c r="AA499" i="1"/>
  <c r="AF498" i="1"/>
  <c r="AD498" i="1"/>
  <c r="AC498" i="1"/>
  <c r="AB498" i="1"/>
  <c r="AA498" i="1"/>
  <c r="AA497" i="1"/>
  <c r="AA496" i="1"/>
  <c r="AA495" i="1"/>
  <c r="AA494" i="1"/>
  <c r="AA493" i="1"/>
  <c r="AI482" i="1"/>
  <c r="AH482" i="1"/>
  <c r="AG482" i="1"/>
  <c r="AF482" i="1"/>
  <c r="AD482" i="1"/>
  <c r="AC482" i="1"/>
  <c r="AB482" i="1"/>
  <c r="AA482" i="1"/>
  <c r="AI481" i="1"/>
  <c r="AH481" i="1"/>
  <c r="AG481" i="1"/>
  <c r="AF481" i="1"/>
  <c r="AD481" i="1"/>
  <c r="AC481" i="1"/>
  <c r="AB481" i="1"/>
  <c r="AA481" i="1"/>
  <c r="AI480" i="1"/>
  <c r="AH480" i="1"/>
  <c r="AG480" i="1"/>
  <c r="AF480" i="1"/>
  <c r="AD480" i="1"/>
  <c r="AC480" i="1"/>
  <c r="AB480" i="1"/>
  <c r="AA480" i="1"/>
  <c r="AI479" i="1"/>
  <c r="AH479" i="1"/>
  <c r="AG479" i="1"/>
  <c r="AF479" i="1"/>
  <c r="AD479" i="1"/>
  <c r="AC479" i="1"/>
  <c r="AB479" i="1"/>
  <c r="AA479" i="1"/>
  <c r="AF478" i="1"/>
  <c r="AD478" i="1"/>
  <c r="AC478" i="1"/>
  <c r="AB478" i="1"/>
  <c r="AA478" i="1"/>
  <c r="AF477" i="1"/>
  <c r="AD477" i="1"/>
  <c r="AC477" i="1"/>
  <c r="AB477" i="1"/>
  <c r="AA477" i="1"/>
  <c r="AF476" i="1"/>
  <c r="AD476" i="1"/>
  <c r="AC476" i="1"/>
  <c r="AB476" i="1"/>
  <c r="AA476" i="1"/>
  <c r="AF475" i="1"/>
  <c r="AD475" i="1"/>
  <c r="AC475" i="1"/>
  <c r="AB475" i="1"/>
  <c r="AA475" i="1"/>
  <c r="AF474" i="1"/>
  <c r="AD474" i="1"/>
  <c r="AC474" i="1"/>
  <c r="AB474" i="1"/>
  <c r="AA474" i="1"/>
  <c r="AA473" i="1"/>
  <c r="AA472" i="1"/>
  <c r="AA471" i="1"/>
  <c r="AA470" i="1"/>
  <c r="AA469" i="1"/>
  <c r="AA468" i="1"/>
  <c r="AA467" i="1"/>
  <c r="AA466" i="1"/>
  <c r="AA465" i="1"/>
  <c r="AI462" i="1"/>
  <c r="AH462" i="1"/>
  <c r="AG462" i="1"/>
  <c r="AF462" i="1"/>
  <c r="AD462" i="1"/>
  <c r="AC462" i="1"/>
  <c r="AB462" i="1"/>
  <c r="AA462" i="1"/>
  <c r="AI461" i="1"/>
  <c r="AH461" i="1"/>
  <c r="AG461" i="1"/>
  <c r="AC461" i="1"/>
  <c r="AB461" i="1"/>
  <c r="AA461" i="1"/>
  <c r="AI460" i="1"/>
  <c r="AH460" i="1"/>
  <c r="AG460" i="1"/>
  <c r="AD460" i="1"/>
  <c r="AC460" i="1"/>
  <c r="AB460" i="1"/>
  <c r="AA460" i="1"/>
  <c r="AI459" i="1"/>
  <c r="AG459" i="1"/>
  <c r="AD459" i="1"/>
  <c r="AC459" i="1"/>
  <c r="AB459" i="1"/>
  <c r="AA459" i="1"/>
  <c r="AA458" i="1"/>
  <c r="AA457" i="1"/>
  <c r="AA456" i="1"/>
  <c r="AA455" i="1"/>
  <c r="AA454" i="1"/>
  <c r="AA453" i="1"/>
  <c r="AA452" i="1"/>
  <c r="AI442" i="1"/>
  <c r="AH442" i="1"/>
  <c r="AG442" i="1"/>
  <c r="AF442" i="1"/>
  <c r="AD442" i="1"/>
  <c r="AC442" i="1"/>
  <c r="AB442" i="1"/>
  <c r="AA442" i="1"/>
  <c r="AH441" i="1"/>
  <c r="AG441" i="1"/>
  <c r="AF441" i="1"/>
  <c r="AD441" i="1"/>
  <c r="AC441" i="1"/>
  <c r="AB441" i="1"/>
  <c r="AA441" i="1"/>
  <c r="AH440" i="1"/>
  <c r="AF440" i="1"/>
  <c r="AD440" i="1"/>
  <c r="AC440" i="1"/>
  <c r="AB440" i="1"/>
  <c r="AA440" i="1"/>
  <c r="M440" i="1"/>
  <c r="AF439" i="1"/>
  <c r="AD439" i="1"/>
  <c r="AC439" i="1"/>
  <c r="AB439" i="1"/>
  <c r="AA439" i="1"/>
  <c r="AF438" i="1"/>
  <c r="AD438" i="1"/>
  <c r="AC438" i="1"/>
  <c r="AB438" i="1"/>
  <c r="AA438" i="1"/>
  <c r="AA437" i="1"/>
  <c r="AA436" i="1"/>
  <c r="AA435" i="1"/>
  <c r="AA434" i="1"/>
  <c r="AA433" i="1"/>
  <c r="AA432" i="1"/>
  <c r="AI422" i="1"/>
  <c r="AH422" i="1"/>
  <c r="AG422" i="1"/>
  <c r="AF422" i="1"/>
  <c r="AD422" i="1"/>
  <c r="AC422" i="1"/>
  <c r="AB422" i="1"/>
  <c r="AA422" i="1"/>
  <c r="AI421" i="1"/>
  <c r="AH421" i="1"/>
  <c r="AG421" i="1"/>
  <c r="AF421" i="1"/>
  <c r="AD421" i="1"/>
  <c r="AC421" i="1"/>
  <c r="AB421" i="1"/>
  <c r="AA421" i="1"/>
  <c r="AI420" i="1"/>
  <c r="AH420" i="1"/>
  <c r="AG420" i="1"/>
  <c r="AD420" i="1"/>
  <c r="AC420" i="1"/>
  <c r="AB420" i="1"/>
  <c r="AA420" i="1"/>
  <c r="AA419" i="1"/>
  <c r="AA418" i="1"/>
  <c r="AA417" i="1"/>
  <c r="AA416" i="1"/>
  <c r="AA415" i="1"/>
  <c r="AA414" i="1"/>
  <c r="AA413" i="1"/>
  <c r="AA412" i="1"/>
  <c r="AI402" i="1"/>
  <c r="AH402" i="1"/>
  <c r="AG402" i="1"/>
  <c r="AF402" i="1"/>
  <c r="AD402" i="1"/>
  <c r="AC402" i="1"/>
  <c r="AB402" i="1"/>
  <c r="AA402" i="1"/>
  <c r="AI401" i="1"/>
  <c r="AH401" i="1"/>
  <c r="AG401" i="1"/>
  <c r="AF401" i="1"/>
  <c r="AD401" i="1"/>
  <c r="AC401" i="1"/>
  <c r="AB401" i="1"/>
  <c r="AA401" i="1"/>
  <c r="AI400" i="1"/>
  <c r="AH400" i="1"/>
  <c r="AG400" i="1"/>
  <c r="AF400" i="1"/>
  <c r="AD400" i="1"/>
  <c r="AC400" i="1"/>
  <c r="AB400" i="1"/>
  <c r="AA400" i="1"/>
  <c r="AI399" i="1"/>
  <c r="AH399" i="1"/>
  <c r="AG399" i="1"/>
  <c r="AF399" i="1"/>
  <c r="AD399" i="1"/>
  <c r="AC399" i="1"/>
  <c r="AB399" i="1"/>
  <c r="AA399" i="1"/>
  <c r="AA398" i="1"/>
  <c r="AA397" i="1"/>
  <c r="AA396" i="1"/>
  <c r="AA395" i="1"/>
  <c r="AA394" i="1"/>
  <c r="AA393" i="1"/>
  <c r="AA392" i="1"/>
  <c r="AI382" i="1"/>
  <c r="AH382" i="1"/>
  <c r="AG382" i="1"/>
  <c r="AF382" i="1"/>
  <c r="AD382" i="1"/>
  <c r="AC382" i="1"/>
  <c r="AB382" i="1"/>
  <c r="AA382" i="1"/>
  <c r="AI381" i="1"/>
  <c r="AH381" i="1"/>
  <c r="AG381" i="1"/>
  <c r="AF381" i="1"/>
  <c r="AD381" i="1"/>
  <c r="AC381" i="1"/>
  <c r="AB381" i="1"/>
  <c r="AA381" i="1"/>
  <c r="AI380" i="1"/>
  <c r="AH380" i="1"/>
  <c r="AG380" i="1"/>
  <c r="AF380" i="1"/>
  <c r="AD380" i="1"/>
  <c r="AC380" i="1"/>
  <c r="AB380" i="1"/>
  <c r="AA380" i="1"/>
  <c r="AI379" i="1"/>
  <c r="AH379" i="1"/>
  <c r="AF379" i="1"/>
  <c r="AD379" i="1"/>
  <c r="AB379" i="1"/>
  <c r="AA379" i="1"/>
  <c r="AA378" i="1"/>
  <c r="AA377" i="1"/>
  <c r="AA376" i="1"/>
  <c r="AA375" i="1"/>
  <c r="AA374" i="1"/>
  <c r="AA373" i="1"/>
  <c r="AA372" i="1"/>
  <c r="AA371" i="1"/>
  <c r="AA370" i="1"/>
  <c r="AA369" i="1"/>
  <c r="AA368" i="1"/>
  <c r="AA367" i="1"/>
  <c r="AA366" i="1"/>
  <c r="AA365" i="1"/>
  <c r="AI362" i="1"/>
  <c r="AH362" i="1"/>
  <c r="AG362" i="1"/>
  <c r="AF362" i="1"/>
  <c r="AD362" i="1"/>
  <c r="AC362" i="1"/>
  <c r="AB362" i="1"/>
  <c r="AA362" i="1"/>
  <c r="AI361" i="1"/>
  <c r="AH361" i="1"/>
  <c r="AG361" i="1"/>
  <c r="AF361" i="1"/>
  <c r="AD361" i="1"/>
  <c r="AC361" i="1"/>
  <c r="AB361" i="1"/>
  <c r="AA361" i="1"/>
  <c r="AI360" i="1"/>
  <c r="AH360" i="1"/>
  <c r="AG360" i="1"/>
  <c r="AF360" i="1"/>
  <c r="AD360" i="1"/>
  <c r="AC360" i="1"/>
  <c r="AB360" i="1"/>
  <c r="AA360" i="1"/>
  <c r="AI359" i="1"/>
  <c r="AH359" i="1"/>
  <c r="AG359" i="1"/>
  <c r="AF359" i="1"/>
  <c r="AD359" i="1"/>
  <c r="AC359" i="1"/>
  <c r="AB359" i="1"/>
  <c r="AA359" i="1"/>
  <c r="AF358" i="1"/>
  <c r="AD358" i="1"/>
  <c r="AC358" i="1"/>
  <c r="AB358" i="1"/>
  <c r="AA358" i="1"/>
  <c r="AF357" i="1"/>
  <c r="AD357" i="1"/>
  <c r="AC357" i="1"/>
  <c r="AB357" i="1"/>
  <c r="AA357" i="1"/>
  <c r="AF356" i="1"/>
  <c r="AD356" i="1"/>
  <c r="AC356" i="1"/>
  <c r="AB356" i="1"/>
  <c r="AA356" i="1"/>
  <c r="AF355" i="1"/>
  <c r="AD355" i="1"/>
  <c r="AC355" i="1"/>
  <c r="AB355" i="1"/>
  <c r="AA355" i="1"/>
  <c r="AA354" i="1"/>
  <c r="AA353" i="1"/>
  <c r="AA352" i="1"/>
  <c r="AI342" i="1"/>
  <c r="AH342" i="1"/>
  <c r="AG342" i="1"/>
  <c r="AF342" i="1"/>
  <c r="AD342" i="1"/>
  <c r="AC342" i="1"/>
  <c r="AB342" i="1"/>
  <c r="AA342" i="1"/>
  <c r="AI341" i="1"/>
  <c r="AH341" i="1"/>
  <c r="AG341" i="1"/>
  <c r="AF341" i="1"/>
  <c r="AD341" i="1"/>
  <c r="AC341" i="1"/>
  <c r="AB341" i="1"/>
  <c r="AA341" i="1"/>
  <c r="AI340" i="1"/>
  <c r="AH340" i="1"/>
  <c r="AG340" i="1"/>
  <c r="AF340" i="1"/>
  <c r="AD340" i="1"/>
  <c r="AC340" i="1"/>
  <c r="AB340" i="1"/>
  <c r="AA340" i="1"/>
  <c r="AI339" i="1"/>
  <c r="AH339" i="1"/>
  <c r="AG339" i="1"/>
  <c r="AF339" i="1"/>
  <c r="AD339" i="1"/>
  <c r="AC339" i="1"/>
  <c r="AB339" i="1"/>
  <c r="AA339" i="1"/>
  <c r="AF338" i="1"/>
  <c r="AD338" i="1"/>
  <c r="AC338" i="1"/>
  <c r="AB338" i="1"/>
  <c r="AA338" i="1"/>
  <c r="AF337" i="1"/>
  <c r="AD337" i="1"/>
  <c r="AB337" i="1"/>
  <c r="AA337" i="1"/>
  <c r="AF336" i="1"/>
  <c r="AD336" i="1"/>
  <c r="AC336" i="1"/>
  <c r="AB336" i="1"/>
  <c r="AA336" i="1"/>
  <c r="AF335" i="1"/>
  <c r="AD335" i="1"/>
  <c r="AC335" i="1"/>
  <c r="AB335" i="1"/>
  <c r="AA335" i="1"/>
  <c r="AF334" i="1"/>
  <c r="AD334" i="1"/>
  <c r="AC334" i="1"/>
  <c r="AB334" i="1"/>
  <c r="AA334" i="1"/>
  <c r="AF333" i="1"/>
  <c r="AD333" i="1"/>
  <c r="AC333" i="1"/>
  <c r="AB333" i="1"/>
  <c r="AA333" i="1"/>
  <c r="AD332" i="1"/>
  <c r="AC332" i="1"/>
  <c r="AB332" i="1"/>
  <c r="AA332" i="1"/>
  <c r="AI322" i="1"/>
  <c r="AH322" i="1"/>
  <c r="AG322" i="1"/>
  <c r="AF322" i="1"/>
  <c r="AD322" i="1"/>
  <c r="AC322" i="1"/>
  <c r="AB322" i="1"/>
  <c r="AA322" i="1"/>
  <c r="AI321" i="1"/>
  <c r="AH321" i="1"/>
  <c r="AG321" i="1"/>
  <c r="AF321" i="1"/>
  <c r="AD321" i="1"/>
  <c r="AC321" i="1"/>
  <c r="AB321" i="1"/>
  <c r="AA321" i="1"/>
  <c r="AI320" i="1"/>
  <c r="AH320" i="1"/>
  <c r="AF320" i="1"/>
  <c r="AD320" i="1"/>
  <c r="AC320" i="1"/>
  <c r="AB320" i="1"/>
  <c r="AA320" i="1"/>
  <c r="AI319" i="1"/>
  <c r="AH319" i="1"/>
  <c r="AG319" i="1"/>
  <c r="AF319" i="1"/>
  <c r="AD319" i="1"/>
  <c r="AC319" i="1"/>
  <c r="AB319" i="1"/>
  <c r="AA319" i="1"/>
  <c r="AF318" i="1"/>
  <c r="AD318" i="1"/>
  <c r="AC318" i="1"/>
  <c r="AB318" i="1"/>
  <c r="AA318" i="1"/>
  <c r="AF317" i="1"/>
  <c r="AD317" i="1"/>
  <c r="AC317" i="1"/>
  <c r="AB317" i="1"/>
  <c r="AA317" i="1"/>
  <c r="AF316" i="1"/>
  <c r="AD316" i="1"/>
  <c r="AC316" i="1"/>
  <c r="AB316" i="1"/>
  <c r="AA316" i="1"/>
  <c r="AF315" i="1"/>
  <c r="AD315" i="1"/>
  <c r="AC315" i="1"/>
  <c r="AB315" i="1"/>
  <c r="AA315" i="1"/>
  <c r="AF314" i="1"/>
  <c r="AD314" i="1"/>
  <c r="AC314" i="1"/>
  <c r="AB314" i="1"/>
  <c r="AA314" i="1"/>
  <c r="AF313" i="1"/>
  <c r="AD313" i="1"/>
  <c r="AC313" i="1"/>
  <c r="AB313" i="1"/>
  <c r="AA313" i="1"/>
  <c r="AF312" i="1"/>
  <c r="AD312" i="1"/>
  <c r="AC312" i="1"/>
  <c r="AB312" i="1"/>
  <c r="AA312" i="1"/>
  <c r="AF311" i="1"/>
  <c r="AA311" i="1"/>
  <c r="AF310" i="1"/>
  <c r="AA310" i="1"/>
  <c r="AF309" i="1"/>
  <c r="AA309" i="1"/>
  <c r="AF308" i="1"/>
  <c r="AA308" i="1"/>
  <c r="AF307" i="1"/>
  <c r="AA307" i="1"/>
  <c r="AF306" i="1"/>
  <c r="AA306" i="1"/>
  <c r="AF305" i="1"/>
  <c r="AA305" i="1"/>
  <c r="AI302" i="1"/>
  <c r="AH302" i="1"/>
  <c r="AG302" i="1"/>
  <c r="AF302" i="1"/>
  <c r="AD302" i="1"/>
  <c r="AC302" i="1"/>
  <c r="AB302" i="1"/>
  <c r="AA302" i="1"/>
  <c r="AI301" i="1"/>
  <c r="AH301" i="1"/>
  <c r="AG301" i="1"/>
  <c r="AF301" i="1"/>
  <c r="AD301" i="1"/>
  <c r="AC301" i="1"/>
  <c r="AB301" i="1"/>
  <c r="AA301" i="1"/>
  <c r="AI300" i="1"/>
  <c r="AH300" i="1"/>
  <c r="AG300" i="1"/>
  <c r="AF300" i="1"/>
  <c r="AD300" i="1"/>
  <c r="AC300" i="1"/>
  <c r="AB300" i="1"/>
  <c r="AA300" i="1"/>
  <c r="AI299" i="1"/>
  <c r="AH299" i="1"/>
  <c r="AG299" i="1"/>
  <c r="AF299" i="1"/>
  <c r="AD299" i="1"/>
  <c r="AC299" i="1"/>
  <c r="AB299" i="1"/>
  <c r="AA299" i="1"/>
  <c r="AF298" i="1"/>
  <c r="AD298" i="1"/>
  <c r="AC298" i="1"/>
  <c r="AB298" i="1"/>
  <c r="AA298" i="1"/>
  <c r="AF297" i="1"/>
  <c r="AD297" i="1"/>
  <c r="AB297" i="1"/>
  <c r="AA297" i="1"/>
  <c r="AF296" i="1"/>
  <c r="AD296" i="1"/>
  <c r="AC296" i="1"/>
  <c r="AB296" i="1"/>
  <c r="AA296" i="1"/>
  <c r="AF295" i="1"/>
  <c r="AD295" i="1"/>
  <c r="AC295" i="1"/>
  <c r="AB295" i="1"/>
  <c r="AA295" i="1"/>
  <c r="AF294" i="1"/>
  <c r="AD294" i="1"/>
  <c r="AC294" i="1"/>
  <c r="AB294" i="1"/>
  <c r="AA294" i="1"/>
  <c r="AD293" i="1"/>
  <c r="AC293" i="1"/>
  <c r="AB293" i="1"/>
  <c r="AA293" i="1"/>
  <c r="AA292" i="1"/>
  <c r="AA291" i="1"/>
  <c r="AA290" i="1"/>
  <c r="AA289" i="1"/>
  <c r="AA288" i="1"/>
  <c r="AA287" i="1"/>
  <c r="AA286" i="1"/>
  <c r="AA285" i="1"/>
  <c r="AI282" i="1"/>
  <c r="AH282" i="1"/>
  <c r="AG282" i="1"/>
  <c r="AF282" i="1"/>
  <c r="AD282" i="1"/>
  <c r="AC282" i="1"/>
  <c r="AB282" i="1"/>
  <c r="AA282" i="1"/>
  <c r="AI281" i="1"/>
  <c r="AH281" i="1"/>
  <c r="AG281" i="1"/>
  <c r="AF281" i="1"/>
  <c r="AD281" i="1"/>
  <c r="AC281" i="1"/>
  <c r="AB281" i="1"/>
  <c r="AA281" i="1"/>
  <c r="AI280" i="1"/>
  <c r="AH280" i="1"/>
  <c r="AG280" i="1"/>
  <c r="AF280" i="1"/>
  <c r="AD280" i="1"/>
  <c r="AC280" i="1"/>
  <c r="AB280" i="1"/>
  <c r="AA280" i="1"/>
  <c r="AI279" i="1"/>
  <c r="AH279" i="1"/>
  <c r="AG279" i="1"/>
  <c r="AF279" i="1"/>
  <c r="AD279" i="1"/>
  <c r="AC279" i="1"/>
  <c r="AB279" i="1"/>
  <c r="AA279" i="1"/>
  <c r="AF278" i="1"/>
  <c r="AD278" i="1"/>
  <c r="AC278" i="1"/>
  <c r="AB278" i="1"/>
  <c r="AA278" i="1"/>
  <c r="AF277" i="1"/>
  <c r="AD277" i="1"/>
  <c r="AB277" i="1"/>
  <c r="AA277" i="1"/>
  <c r="AF276" i="1"/>
  <c r="AD276" i="1"/>
  <c r="AB276" i="1"/>
  <c r="AA276" i="1"/>
  <c r="AF275" i="1"/>
  <c r="AD275" i="1"/>
  <c r="AC275" i="1"/>
  <c r="AB275" i="1"/>
  <c r="AA275" i="1"/>
  <c r="AF274" i="1"/>
  <c r="AD274" i="1"/>
  <c r="AC274" i="1"/>
  <c r="AB274" i="1"/>
  <c r="AA274" i="1"/>
  <c r="AF273" i="1"/>
  <c r="AD273" i="1"/>
  <c r="AC273" i="1"/>
  <c r="AB273" i="1"/>
  <c r="AA273" i="1"/>
  <c r="AF272" i="1"/>
  <c r="AD272" i="1"/>
  <c r="AC272" i="1"/>
  <c r="AB272" i="1"/>
  <c r="AA272" i="1"/>
  <c r="AI262" i="1"/>
  <c r="AH262" i="1"/>
  <c r="AG262" i="1"/>
  <c r="AF262" i="1"/>
  <c r="AD262" i="1"/>
  <c r="AC262" i="1"/>
  <c r="AB262" i="1"/>
  <c r="AA262" i="1"/>
  <c r="AI261" i="1"/>
  <c r="AH261" i="1"/>
  <c r="AG261" i="1"/>
  <c r="AF261" i="1"/>
  <c r="AD261" i="1"/>
  <c r="AC261" i="1"/>
  <c r="AB261" i="1"/>
  <c r="AA261" i="1"/>
  <c r="AI260" i="1"/>
  <c r="AH260" i="1"/>
  <c r="AG260" i="1"/>
  <c r="AF260" i="1"/>
  <c r="AD260" i="1"/>
  <c r="AC260" i="1"/>
  <c r="AB260" i="1"/>
  <c r="AA260" i="1"/>
  <c r="AF259" i="1"/>
  <c r="AD259" i="1"/>
  <c r="AC259" i="1"/>
  <c r="AB259" i="1"/>
  <c r="AA259" i="1"/>
  <c r="AF258" i="1"/>
  <c r="AD258" i="1"/>
  <c r="AC258" i="1"/>
  <c r="AB258" i="1"/>
  <c r="AA258" i="1"/>
  <c r="AF257" i="1"/>
  <c r="AD257" i="1"/>
  <c r="AC257" i="1"/>
  <c r="AB257" i="1"/>
  <c r="AA257" i="1"/>
  <c r="AF256" i="1"/>
  <c r="AD256" i="1"/>
  <c r="AC256" i="1"/>
  <c r="AB256" i="1"/>
  <c r="AA256" i="1"/>
  <c r="AF255" i="1"/>
  <c r="AD255" i="1"/>
  <c r="AC255" i="1"/>
  <c r="AB255" i="1"/>
  <c r="AA255" i="1"/>
  <c r="AF254" i="1"/>
  <c r="AD254" i="1"/>
  <c r="AC254" i="1"/>
  <c r="AB254" i="1"/>
  <c r="AA254" i="1"/>
  <c r="AF253" i="1"/>
  <c r="AC253" i="1"/>
  <c r="AB253" i="1"/>
  <c r="AA253" i="1"/>
  <c r="AF252" i="1"/>
  <c r="AD252" i="1"/>
  <c r="AC252" i="1"/>
  <c r="AB252" i="1"/>
  <c r="AA252" i="1"/>
  <c r="AI242" i="1"/>
  <c r="AH242" i="1"/>
  <c r="AG242" i="1"/>
  <c r="AF242" i="1"/>
  <c r="AD242" i="1"/>
  <c r="AC242" i="1"/>
  <c r="AB242" i="1"/>
  <c r="AA242" i="1"/>
  <c r="AI241" i="1"/>
  <c r="AH241" i="1"/>
  <c r="AG241" i="1"/>
  <c r="AF241" i="1"/>
  <c r="AD241" i="1"/>
  <c r="AC241" i="1"/>
  <c r="AB241" i="1"/>
  <c r="AA241" i="1"/>
  <c r="AI240" i="1"/>
  <c r="AH240" i="1"/>
  <c r="AG240" i="1"/>
  <c r="AF240" i="1"/>
  <c r="AD240" i="1"/>
  <c r="AC240" i="1"/>
  <c r="AB240" i="1"/>
  <c r="AA240" i="1"/>
  <c r="AI239" i="1"/>
  <c r="AH239" i="1"/>
  <c r="AG239" i="1"/>
  <c r="AF239" i="1"/>
  <c r="AD239" i="1"/>
  <c r="AC239" i="1"/>
  <c r="AB239" i="1"/>
  <c r="AA239" i="1"/>
  <c r="AF238" i="1"/>
  <c r="AD238" i="1"/>
  <c r="AC238" i="1"/>
  <c r="AB238" i="1"/>
  <c r="AA238" i="1"/>
  <c r="AF237" i="1"/>
  <c r="AD237" i="1"/>
  <c r="AC237" i="1"/>
  <c r="AB237" i="1"/>
  <c r="AA237" i="1"/>
  <c r="AF236" i="1"/>
  <c r="AD236" i="1"/>
  <c r="AC236" i="1"/>
  <c r="AB236" i="1"/>
  <c r="AA236" i="1"/>
  <c r="AF235" i="1"/>
  <c r="AD235" i="1"/>
  <c r="AC235" i="1"/>
  <c r="AB235" i="1"/>
  <c r="AA235" i="1"/>
  <c r="AF234" i="1"/>
  <c r="AD234" i="1"/>
  <c r="AC234" i="1"/>
  <c r="AB234" i="1"/>
  <c r="AA234" i="1"/>
  <c r="AB233" i="1"/>
  <c r="AA233" i="1"/>
  <c r="AB232" i="1"/>
  <c r="AA232" i="1"/>
  <c r="AI222" i="1"/>
  <c r="AH222" i="1"/>
  <c r="AG222" i="1"/>
  <c r="AF222" i="1"/>
  <c r="AD222" i="1"/>
  <c r="AC222" i="1"/>
  <c r="AB222" i="1"/>
  <c r="AA222" i="1"/>
  <c r="AI221" i="1"/>
  <c r="AH221" i="1"/>
  <c r="AG221" i="1"/>
  <c r="AF221" i="1"/>
  <c r="AD221" i="1"/>
  <c r="AC221" i="1"/>
  <c r="AB221" i="1"/>
  <c r="AA221" i="1"/>
  <c r="AI220" i="1"/>
  <c r="AH220" i="1"/>
  <c r="AG220" i="1"/>
  <c r="AD220" i="1"/>
  <c r="AC220" i="1"/>
  <c r="AB220" i="1"/>
  <c r="AA220" i="1"/>
  <c r="AI219" i="1"/>
  <c r="AH219" i="1"/>
  <c r="AG219" i="1"/>
  <c r="AF219" i="1"/>
  <c r="AD219" i="1"/>
  <c r="AC219" i="1"/>
  <c r="AB219" i="1"/>
  <c r="AA219" i="1"/>
  <c r="AF218" i="1"/>
  <c r="AD218" i="1"/>
  <c r="AC218" i="1"/>
  <c r="AB218" i="1"/>
  <c r="AA218" i="1"/>
  <c r="AF217" i="1"/>
  <c r="AD217" i="1"/>
  <c r="AC217" i="1"/>
  <c r="AB217" i="1"/>
  <c r="AA217" i="1"/>
  <c r="AF216" i="1"/>
  <c r="AD216" i="1"/>
  <c r="AB216" i="1"/>
  <c r="AA216" i="1"/>
  <c r="AF215" i="1"/>
  <c r="AD215" i="1"/>
  <c r="AB215" i="1"/>
  <c r="AA215" i="1"/>
  <c r="AF214" i="1"/>
  <c r="AD214" i="1"/>
  <c r="AC214" i="1"/>
  <c r="AB214" i="1"/>
  <c r="AA214" i="1"/>
  <c r="AB213" i="1"/>
  <c r="AA213" i="1"/>
  <c r="AB212" i="1"/>
  <c r="AA212" i="1"/>
  <c r="AI202" i="1"/>
  <c r="AH202" i="1"/>
  <c r="AG202" i="1"/>
  <c r="AF202" i="1"/>
  <c r="AD202" i="1"/>
  <c r="AC202" i="1"/>
  <c r="AB202" i="1"/>
  <c r="AA202" i="1"/>
  <c r="AI201" i="1"/>
  <c r="AH201" i="1"/>
  <c r="AG201" i="1"/>
  <c r="AF201" i="1"/>
  <c r="AD201" i="1"/>
  <c r="AC201" i="1"/>
  <c r="AB201" i="1"/>
  <c r="AA201" i="1"/>
  <c r="AI200" i="1"/>
  <c r="AH200" i="1"/>
  <c r="AG200" i="1"/>
  <c r="AF200" i="1"/>
  <c r="AD200" i="1"/>
  <c r="AC200" i="1"/>
  <c r="AB200" i="1"/>
  <c r="AA200" i="1"/>
  <c r="AI199" i="1"/>
  <c r="AH199" i="1"/>
  <c r="AG199" i="1"/>
  <c r="AF199" i="1"/>
  <c r="AD199" i="1"/>
  <c r="AC199" i="1"/>
  <c r="AB199" i="1"/>
  <c r="AA199" i="1"/>
  <c r="AF198" i="1"/>
  <c r="AD198" i="1"/>
  <c r="AC198" i="1"/>
  <c r="AB198" i="1"/>
  <c r="AA198" i="1"/>
  <c r="AF197" i="1"/>
  <c r="AD197" i="1"/>
  <c r="AC197" i="1"/>
  <c r="AB197" i="1"/>
  <c r="AA197" i="1"/>
  <c r="AF196" i="1"/>
  <c r="AD196" i="1"/>
  <c r="AC196" i="1"/>
  <c r="AB196" i="1"/>
  <c r="AA196" i="1"/>
  <c r="AF195" i="1"/>
  <c r="AD195" i="1"/>
  <c r="AC195" i="1"/>
  <c r="AB195" i="1"/>
  <c r="AA195" i="1"/>
  <c r="AF194" i="1"/>
  <c r="AD194" i="1"/>
  <c r="AC194" i="1"/>
  <c r="AB194" i="1"/>
  <c r="AA194" i="1"/>
  <c r="AF193" i="1"/>
  <c r="AD193" i="1"/>
  <c r="AC193" i="1"/>
  <c r="AB193" i="1"/>
  <c r="AA193" i="1"/>
  <c r="AF192" i="1"/>
  <c r="AI182" i="1"/>
  <c r="AH182" i="1"/>
  <c r="AG182" i="1"/>
  <c r="AF182" i="1"/>
  <c r="AD182" i="1"/>
  <c r="AC182" i="1"/>
  <c r="AB182" i="1"/>
  <c r="AA182" i="1"/>
  <c r="AI181" i="1"/>
  <c r="AH181" i="1"/>
  <c r="AG181" i="1"/>
  <c r="AF181" i="1"/>
  <c r="AD181" i="1"/>
  <c r="AC181" i="1"/>
  <c r="AB181" i="1"/>
  <c r="AA181" i="1"/>
  <c r="AI180" i="1"/>
  <c r="AH180" i="1"/>
  <c r="AG180" i="1"/>
  <c r="AF180" i="1"/>
  <c r="AD180" i="1"/>
  <c r="AC180" i="1"/>
  <c r="AB180" i="1"/>
  <c r="AA180" i="1"/>
  <c r="AI179" i="1"/>
  <c r="AH179" i="1"/>
  <c r="AG179" i="1"/>
  <c r="AF179" i="1"/>
  <c r="AD179" i="1"/>
  <c r="AC179" i="1"/>
  <c r="AB179" i="1"/>
  <c r="AA179" i="1"/>
  <c r="AF178" i="1"/>
  <c r="AD178" i="1"/>
  <c r="AC178" i="1"/>
  <c r="AB178" i="1"/>
  <c r="AA178" i="1"/>
  <c r="AF177" i="1"/>
  <c r="AD177" i="1"/>
  <c r="AC177" i="1"/>
  <c r="AB177" i="1"/>
  <c r="AA177" i="1"/>
  <c r="AF176" i="1"/>
  <c r="AD176" i="1"/>
  <c r="AC176" i="1"/>
  <c r="AB176" i="1"/>
  <c r="AA176" i="1"/>
  <c r="AF175" i="1"/>
  <c r="AD175" i="1"/>
  <c r="AC175" i="1"/>
  <c r="AB175" i="1"/>
  <c r="AA175" i="1"/>
  <c r="AF174" i="1"/>
  <c r="AD174" i="1"/>
  <c r="AC174" i="1"/>
  <c r="AB174" i="1"/>
  <c r="AA174" i="1"/>
  <c r="AF173" i="1"/>
  <c r="AD173" i="1"/>
  <c r="AC173" i="1"/>
  <c r="AB173" i="1"/>
  <c r="AA173" i="1"/>
  <c r="AB172" i="1"/>
  <c r="AA172" i="1"/>
  <c r="AI162" i="1"/>
  <c r="AH162" i="1"/>
  <c r="AG162" i="1"/>
  <c r="AF162" i="1"/>
  <c r="AD162" i="1"/>
  <c r="AC162" i="1"/>
  <c r="AB162" i="1"/>
  <c r="AA162" i="1"/>
  <c r="AI161" i="1"/>
  <c r="AH161" i="1"/>
  <c r="AG161" i="1"/>
  <c r="AF161" i="1"/>
  <c r="AD161" i="1"/>
  <c r="AC161" i="1"/>
  <c r="AB161" i="1"/>
  <c r="AA161" i="1"/>
  <c r="AI160" i="1"/>
  <c r="AH160" i="1"/>
  <c r="AG160" i="1"/>
  <c r="AF160" i="1"/>
  <c r="AD160" i="1"/>
  <c r="AC160" i="1"/>
  <c r="AB160" i="1"/>
  <c r="AA160" i="1"/>
  <c r="AI159" i="1"/>
  <c r="AH159" i="1"/>
  <c r="AG159" i="1"/>
  <c r="AF159" i="1"/>
  <c r="AD159" i="1"/>
  <c r="AC159" i="1"/>
  <c r="AB159" i="1"/>
  <c r="AA159" i="1"/>
  <c r="AF158" i="1"/>
  <c r="AD158" i="1"/>
  <c r="AC158" i="1"/>
  <c r="AB158" i="1"/>
  <c r="AA158" i="1"/>
  <c r="AF157" i="1"/>
  <c r="AD157" i="1"/>
  <c r="AC157" i="1"/>
  <c r="AB157" i="1"/>
  <c r="AA157" i="1"/>
  <c r="AF156" i="1"/>
  <c r="AD156" i="1"/>
  <c r="AC156" i="1"/>
  <c r="AB156" i="1"/>
  <c r="AA156" i="1"/>
  <c r="AF155" i="1"/>
  <c r="AD155" i="1"/>
  <c r="AC155" i="1"/>
  <c r="AB155" i="1"/>
  <c r="AA155" i="1"/>
  <c r="AF154" i="1"/>
  <c r="AD154" i="1"/>
  <c r="AC154" i="1"/>
  <c r="AB154" i="1"/>
  <c r="AA154" i="1"/>
  <c r="AF153" i="1"/>
  <c r="AD153" i="1"/>
  <c r="AC153" i="1"/>
  <c r="AB153" i="1"/>
  <c r="AA153" i="1"/>
  <c r="AB152" i="1"/>
  <c r="AA152" i="1"/>
  <c r="AI142" i="1"/>
  <c r="AH142" i="1"/>
  <c r="AG142" i="1"/>
  <c r="AF142" i="1"/>
  <c r="AD142" i="1"/>
  <c r="AC142" i="1"/>
  <c r="AB142" i="1"/>
  <c r="AA142" i="1"/>
  <c r="AI141" i="1"/>
  <c r="AH141" i="1"/>
  <c r="AG141" i="1"/>
  <c r="AF141" i="1"/>
  <c r="AD141" i="1"/>
  <c r="AC141" i="1"/>
  <c r="AB141" i="1"/>
  <c r="AA141" i="1"/>
  <c r="AI140" i="1"/>
  <c r="AH140" i="1"/>
  <c r="AG140" i="1"/>
  <c r="AF140" i="1"/>
  <c r="AD140" i="1"/>
  <c r="AC140" i="1"/>
  <c r="AB140" i="1"/>
  <c r="AA140" i="1"/>
  <c r="AI139" i="1"/>
  <c r="AH139" i="1"/>
  <c r="AF139" i="1"/>
  <c r="AD139" i="1"/>
  <c r="AC139" i="1"/>
  <c r="AB139" i="1"/>
  <c r="AA139" i="1"/>
  <c r="AB138" i="1"/>
  <c r="AA138" i="1"/>
  <c r="AB137" i="1"/>
  <c r="AA137" i="1"/>
  <c r="AB136" i="1"/>
  <c r="AA136" i="1"/>
  <c r="AB135" i="1"/>
  <c r="AA135" i="1"/>
  <c r="AB134" i="1"/>
  <c r="AA134" i="1"/>
  <c r="AB133" i="1"/>
  <c r="AA133" i="1"/>
  <c r="AB132" i="1"/>
  <c r="AA132" i="1"/>
  <c r="AI122" i="1"/>
  <c r="AH122" i="1"/>
  <c r="AG122" i="1"/>
  <c r="AF122" i="1"/>
  <c r="AD122" i="1"/>
  <c r="AC122" i="1"/>
  <c r="AB122" i="1"/>
  <c r="AA122" i="1"/>
  <c r="AI121" i="1"/>
  <c r="AH121" i="1"/>
  <c r="AG121" i="1"/>
  <c r="AF121" i="1"/>
  <c r="AD121" i="1"/>
  <c r="AC121" i="1"/>
  <c r="AB121" i="1"/>
  <c r="AA121" i="1"/>
  <c r="AI120" i="1"/>
  <c r="AH120" i="1"/>
  <c r="AG120" i="1"/>
  <c r="AF120" i="1"/>
  <c r="AD120" i="1"/>
  <c r="AC120" i="1"/>
  <c r="AB120" i="1"/>
  <c r="AA120" i="1"/>
  <c r="AI119" i="1"/>
  <c r="AH119" i="1"/>
  <c r="AG119" i="1"/>
  <c r="AF119" i="1"/>
  <c r="AD119" i="1"/>
  <c r="AC119" i="1"/>
  <c r="AB119" i="1"/>
  <c r="AA119" i="1"/>
  <c r="AF118" i="1"/>
  <c r="AD118" i="1"/>
  <c r="AC118" i="1"/>
  <c r="AB118" i="1"/>
  <c r="AA118" i="1"/>
  <c r="AF117" i="1"/>
  <c r="AD117" i="1"/>
  <c r="AC117" i="1"/>
  <c r="AB117" i="1"/>
  <c r="AA117" i="1"/>
  <c r="AF116" i="1"/>
  <c r="AD116" i="1"/>
  <c r="AC116" i="1"/>
  <c r="AB116" i="1"/>
  <c r="AA116" i="1"/>
  <c r="AF115" i="1"/>
  <c r="AD115" i="1"/>
  <c r="AC115" i="1"/>
  <c r="AB115" i="1"/>
  <c r="AA115" i="1"/>
  <c r="AF114" i="1"/>
  <c r="AD114" i="1"/>
  <c r="AC114" i="1"/>
  <c r="AB114" i="1"/>
  <c r="AA114" i="1"/>
  <c r="AF113" i="1"/>
  <c r="AD113" i="1"/>
  <c r="AC113" i="1"/>
  <c r="AB113" i="1"/>
  <c r="AA113" i="1"/>
  <c r="AB112" i="1"/>
  <c r="AA112" i="1"/>
  <c r="AI102" i="1"/>
  <c r="AH102" i="1"/>
  <c r="AG102" i="1"/>
  <c r="AF102" i="1"/>
  <c r="AD102" i="1"/>
  <c r="AC102" i="1"/>
  <c r="AB102" i="1"/>
  <c r="AA102" i="1"/>
  <c r="AI101" i="1"/>
  <c r="AH101" i="1"/>
  <c r="AG101" i="1"/>
  <c r="AF101" i="1"/>
  <c r="AD101" i="1"/>
  <c r="AC101" i="1"/>
  <c r="AB101" i="1"/>
  <c r="AA101" i="1"/>
  <c r="AI100" i="1"/>
  <c r="AH100" i="1"/>
  <c r="AG100" i="1"/>
  <c r="AF100" i="1"/>
  <c r="AD100" i="1"/>
  <c r="AC100" i="1"/>
  <c r="AB100" i="1"/>
  <c r="AA100" i="1"/>
  <c r="AI99" i="1"/>
  <c r="AH99" i="1"/>
  <c r="AG99" i="1"/>
  <c r="AF99" i="1"/>
  <c r="AD99" i="1"/>
  <c r="AC99" i="1"/>
  <c r="AB99" i="1"/>
  <c r="AA99" i="1"/>
  <c r="AF98" i="1"/>
  <c r="AD98" i="1"/>
  <c r="AC98" i="1"/>
  <c r="AB98" i="1"/>
  <c r="AA98" i="1"/>
  <c r="AF97" i="1"/>
  <c r="AD97" i="1"/>
  <c r="AC97" i="1"/>
  <c r="AB97" i="1"/>
  <c r="AA97" i="1"/>
  <c r="AF96" i="1"/>
  <c r="AD96" i="1"/>
  <c r="AC96" i="1"/>
  <c r="AB96" i="1"/>
  <c r="AA96" i="1"/>
  <c r="AF95" i="1"/>
  <c r="AD95" i="1"/>
  <c r="AC95" i="1"/>
  <c r="AB95" i="1"/>
  <c r="AA95" i="1"/>
  <c r="AF94" i="1"/>
  <c r="AD94" i="1"/>
  <c r="AC94" i="1"/>
  <c r="AB94" i="1"/>
  <c r="AA94" i="1"/>
  <c r="AF93" i="1"/>
  <c r="AD93" i="1"/>
  <c r="AC93" i="1"/>
  <c r="AB93" i="1"/>
  <c r="AA93" i="1"/>
  <c r="AB92" i="1"/>
  <c r="AA92" i="1"/>
  <c r="AA91" i="1"/>
  <c r="AA90" i="1"/>
  <c r="AA89" i="1"/>
  <c r="AA88" i="1"/>
  <c r="AA87" i="1"/>
  <c r="AA86" i="1"/>
  <c r="AA85" i="1"/>
  <c r="AI82" i="1"/>
  <c r="AH82" i="1"/>
  <c r="AG82" i="1"/>
  <c r="AF82" i="1"/>
  <c r="AD82" i="1"/>
  <c r="AC82" i="1"/>
  <c r="AB82" i="1"/>
  <c r="AA82" i="1"/>
  <c r="AI81" i="1"/>
  <c r="AH81" i="1"/>
  <c r="AG81" i="1"/>
  <c r="AF81" i="1"/>
  <c r="AD81" i="1"/>
  <c r="AC81" i="1"/>
  <c r="AB81" i="1"/>
  <c r="AA81" i="1"/>
  <c r="AI80" i="1"/>
  <c r="AH80" i="1"/>
  <c r="AG80" i="1"/>
  <c r="AF80" i="1"/>
  <c r="AD80" i="1"/>
  <c r="AC80" i="1"/>
  <c r="AB80" i="1"/>
  <c r="AA80" i="1"/>
  <c r="AI79" i="1"/>
  <c r="AH79" i="1"/>
  <c r="AG79" i="1"/>
  <c r="AF79" i="1"/>
  <c r="AD79" i="1"/>
  <c r="AC79" i="1"/>
  <c r="AB79" i="1"/>
  <c r="AA79" i="1"/>
  <c r="AF78" i="1"/>
  <c r="AD78" i="1"/>
  <c r="AC78" i="1"/>
  <c r="AB78" i="1"/>
  <c r="AA78" i="1"/>
  <c r="AF77" i="1"/>
  <c r="AD77" i="1"/>
  <c r="AC77" i="1"/>
  <c r="AB77" i="1"/>
  <c r="AA77" i="1"/>
  <c r="AF76" i="1"/>
  <c r="AD76" i="1"/>
  <c r="AC76" i="1"/>
  <c r="AB76" i="1"/>
  <c r="AA76" i="1"/>
  <c r="AF75" i="1"/>
  <c r="AD75" i="1"/>
  <c r="AC75" i="1"/>
  <c r="AB75" i="1"/>
  <c r="AA75" i="1"/>
  <c r="AF74" i="1"/>
  <c r="AD74" i="1"/>
  <c r="AC74" i="1"/>
  <c r="AB74" i="1"/>
  <c r="AA74" i="1"/>
  <c r="AF73" i="1"/>
  <c r="AD73" i="1"/>
  <c r="AC73" i="1"/>
  <c r="AB73" i="1"/>
  <c r="AA73" i="1"/>
  <c r="AB72" i="1"/>
  <c r="AA72" i="1"/>
  <c r="AA71" i="1"/>
  <c r="AA70" i="1"/>
  <c r="AA69" i="1"/>
  <c r="AA68" i="1"/>
  <c r="AA67" i="1"/>
  <c r="AA66" i="1"/>
  <c r="AA65" i="1"/>
  <c r="AI62" i="1"/>
  <c r="AH62" i="1"/>
  <c r="AG62" i="1"/>
  <c r="AF62" i="1"/>
  <c r="AD62" i="1"/>
  <c r="AC62" i="1"/>
  <c r="AB62" i="1"/>
  <c r="AA62" i="1"/>
  <c r="AI61" i="1"/>
  <c r="AH61" i="1"/>
  <c r="AG61" i="1"/>
  <c r="AF61" i="1"/>
  <c r="AD61" i="1"/>
  <c r="AC61" i="1"/>
  <c r="AB61" i="1"/>
  <c r="AA61" i="1"/>
  <c r="AI60" i="1"/>
  <c r="AH60" i="1"/>
  <c r="AG60" i="1"/>
  <c r="AF60" i="1"/>
  <c r="AD60" i="1"/>
  <c r="AC60" i="1"/>
  <c r="AB60" i="1"/>
  <c r="AA60" i="1"/>
  <c r="AI59" i="1"/>
  <c r="AH59" i="1"/>
  <c r="AG59" i="1"/>
  <c r="AF59" i="1"/>
  <c r="AD59" i="1"/>
  <c r="AC59" i="1"/>
  <c r="AB59" i="1"/>
  <c r="AA59" i="1"/>
  <c r="AF58" i="1"/>
  <c r="AD58" i="1"/>
  <c r="AC58" i="1"/>
  <c r="AB58" i="1"/>
  <c r="AA58" i="1"/>
  <c r="AF57" i="1"/>
  <c r="AD57" i="1"/>
  <c r="AC57" i="1"/>
  <c r="AB57" i="1"/>
  <c r="AA57" i="1"/>
  <c r="AF56" i="1"/>
  <c r="AD56" i="1"/>
  <c r="AC56" i="1"/>
  <c r="AB56" i="1"/>
  <c r="AA56" i="1"/>
  <c r="AF55" i="1"/>
  <c r="AD55" i="1"/>
  <c r="AC55" i="1"/>
  <c r="AB55" i="1"/>
  <c r="AA55" i="1"/>
  <c r="AF54" i="1"/>
  <c r="AD54" i="1"/>
  <c r="AC54" i="1"/>
  <c r="AB54" i="1"/>
  <c r="AA54" i="1"/>
  <c r="AF53" i="1"/>
  <c r="AD53" i="1"/>
  <c r="AC53" i="1"/>
  <c r="AB53" i="1"/>
  <c r="AA53" i="1"/>
  <c r="AB52" i="1"/>
  <c r="AA52" i="1"/>
  <c r="AA51" i="1"/>
  <c r="AA50" i="1"/>
  <c r="AA49" i="1"/>
  <c r="AA48" i="1"/>
  <c r="AA47" i="1"/>
  <c r="AA46" i="1"/>
  <c r="AA45" i="1"/>
  <c r="AI42" i="1"/>
  <c r="AH42" i="1"/>
  <c r="AG42" i="1"/>
  <c r="AF42" i="1"/>
  <c r="AD42" i="1"/>
  <c r="AC42" i="1"/>
  <c r="AB42" i="1"/>
  <c r="AA42" i="1"/>
  <c r="AI41" i="1"/>
  <c r="AH41" i="1"/>
  <c r="AG41" i="1"/>
  <c r="AF41" i="1"/>
  <c r="AD41" i="1"/>
  <c r="AC41" i="1"/>
  <c r="AB41" i="1"/>
  <c r="AA41" i="1"/>
  <c r="AI40" i="1"/>
  <c r="AH40" i="1"/>
  <c r="AG40" i="1"/>
  <c r="AF40" i="1"/>
  <c r="AD40" i="1"/>
  <c r="AC40" i="1"/>
  <c r="AB40" i="1"/>
  <c r="AA40" i="1"/>
  <c r="AD39" i="1"/>
  <c r="AC39" i="1"/>
  <c r="AB39" i="1"/>
  <c r="AA39" i="1"/>
  <c r="AD38" i="1"/>
  <c r="AC38" i="1"/>
  <c r="AB38" i="1"/>
  <c r="AA38" i="1"/>
  <c r="AD37" i="1"/>
  <c r="AC37" i="1"/>
  <c r="AB37" i="1"/>
  <c r="AA37" i="1"/>
  <c r="AD36" i="1"/>
  <c r="AB36" i="1"/>
  <c r="AA36" i="1"/>
  <c r="AD35" i="1"/>
  <c r="AB35" i="1"/>
  <c r="AA35" i="1"/>
  <c r="AD34" i="1"/>
  <c r="AB34" i="1"/>
  <c r="AA34" i="1"/>
  <c r="AD33" i="1"/>
  <c r="AB33" i="1"/>
  <c r="AA33" i="1"/>
  <c r="AB32" i="1"/>
  <c r="AA32" i="1"/>
  <c r="AF25" i="1"/>
  <c r="AI22" i="1"/>
  <c r="AH22" i="1"/>
  <c r="AG22" i="1"/>
  <c r="AF22" i="1"/>
  <c r="AD22" i="1"/>
  <c r="AC22" i="1"/>
  <c r="AB22" i="1"/>
  <c r="AA22" i="1"/>
  <c r="AI21" i="1"/>
  <c r="AH21" i="1"/>
  <c r="AG21" i="1"/>
  <c r="AD21" i="1"/>
  <c r="AC21" i="1"/>
  <c r="AB21" i="1"/>
  <c r="AA21" i="1"/>
  <c r="AI20" i="1"/>
  <c r="AH20" i="1"/>
  <c r="AG20" i="1"/>
  <c r="AC20" i="1"/>
  <c r="AB20" i="1"/>
  <c r="AA20" i="1"/>
  <c r="AI19" i="1"/>
  <c r="AH19" i="1"/>
  <c r="AF19" i="1"/>
  <c r="AD19" i="1"/>
  <c r="AB19" i="1"/>
  <c r="AA19" i="1"/>
  <c r="AF18" i="1"/>
  <c r="AD18" i="1"/>
  <c r="AC18" i="1"/>
  <c r="AB18" i="1"/>
  <c r="AA18" i="1"/>
  <c r="AF17" i="1"/>
  <c r="AD17" i="1"/>
  <c r="AB17" i="1"/>
  <c r="AA17" i="1"/>
  <c r="AF16" i="1"/>
  <c r="AD16" i="1"/>
  <c r="AC16" i="1"/>
  <c r="AB16" i="1"/>
  <c r="AA16" i="1"/>
  <c r="AF15" i="1"/>
  <c r="AD15" i="1"/>
  <c r="AB15" i="1"/>
  <c r="AA15" i="1"/>
  <c r="AF14" i="1"/>
  <c r="AD14" i="1"/>
  <c r="AC14" i="1"/>
  <c r="AB14" i="1"/>
  <c r="AA14" i="1"/>
  <c r="AF13" i="1"/>
  <c r="AC13" i="1"/>
  <c r="AB13" i="1"/>
  <c r="AA13" i="1"/>
  <c r="AF460" i="1" l="1"/>
  <c r="BB460" i="1"/>
  <c r="AI440" i="1"/>
  <c r="BE440" i="1"/>
  <c r="AI441" i="1"/>
  <c r="BE441" i="1"/>
  <c r="BB459" i="1"/>
  <c r="BA25" i="1" l="1"/>
  <c r="BA45" i="1"/>
  <c r="BA26" i="1" l="1"/>
  <c r="BA46" i="1"/>
  <c r="BA27" i="1" l="1"/>
  <c r="BA47" i="1"/>
  <c r="BA48" i="1" l="1"/>
  <c r="BA28" i="1"/>
  <c r="BA49" i="1" l="1"/>
  <c r="BA29" i="1"/>
  <c r="BA12" i="1" l="1"/>
  <c r="BA50" i="1"/>
  <c r="BA30" i="1"/>
  <c r="BA13" i="1"/>
  <c r="BA51" i="1" l="1"/>
  <c r="AE52" i="1"/>
  <c r="BA31" i="1"/>
  <c r="AE32" i="1"/>
  <c r="BA14" i="1"/>
  <c r="AE13" i="1"/>
  <c r="BA52" i="1" l="1"/>
  <c r="BA32" i="1"/>
  <c r="BA15" i="1"/>
  <c r="AE14" i="1"/>
  <c r="BA33" i="1" l="1"/>
  <c r="AE33" i="1"/>
  <c r="BA53" i="1"/>
  <c r="AE53" i="1"/>
  <c r="AE15" i="1"/>
  <c r="BA16" i="1"/>
  <c r="BA34" i="1" l="1"/>
  <c r="AE34" i="1"/>
  <c r="BA54" i="1"/>
  <c r="AE54" i="1"/>
  <c r="AE16" i="1"/>
  <c r="BA17" i="1"/>
  <c r="BA35" i="1" l="1"/>
  <c r="AE35" i="1"/>
  <c r="BA55" i="1"/>
  <c r="AE55" i="1"/>
  <c r="BA18" i="1"/>
  <c r="AE17" i="1"/>
  <c r="BA56" i="1" l="1"/>
  <c r="AE56" i="1"/>
  <c r="BA36" i="1"/>
  <c r="AE36" i="1"/>
  <c r="BA19" i="1"/>
  <c r="AE18" i="1"/>
  <c r="BA37" i="1" l="1"/>
  <c r="AE37" i="1"/>
  <c r="BA57" i="1"/>
  <c r="AE57" i="1"/>
  <c r="AE19" i="1"/>
  <c r="BA20" i="1"/>
  <c r="BA38" i="1" l="1"/>
  <c r="AE38" i="1"/>
  <c r="BA58" i="1"/>
  <c r="AE58" i="1"/>
  <c r="AE20" i="1"/>
  <c r="BA21" i="1"/>
  <c r="BA59" i="1" l="1"/>
  <c r="AE59" i="1"/>
  <c r="BA39" i="1"/>
  <c r="AE39" i="1"/>
  <c r="AE21" i="1"/>
  <c r="BA40" i="1" l="1"/>
  <c r="AE40" i="1"/>
  <c r="BA60" i="1"/>
  <c r="AE60" i="1"/>
  <c r="AE22" i="1"/>
  <c r="BA22" i="1"/>
  <c r="BA61" i="1" l="1"/>
  <c r="AE61" i="1"/>
  <c r="BA41" i="1"/>
  <c r="AE41" i="1"/>
  <c r="AE65" i="1" l="1"/>
  <c r="BA65" i="1"/>
  <c r="AE62" i="1"/>
  <c r="BA62" i="1"/>
  <c r="BA42" i="1"/>
  <c r="AE66" i="1" l="1"/>
  <c r="BA66" i="1"/>
  <c r="BC298" i="1"/>
  <c r="AE67" i="1" l="1"/>
  <c r="BA67" i="1"/>
  <c r="AE68" i="1" l="1"/>
  <c r="BA68" i="1"/>
  <c r="AE69" i="1" l="1"/>
  <c r="BA69" i="1"/>
  <c r="AE70" i="1" l="1"/>
  <c r="BA70" i="1"/>
  <c r="AE71" i="1" l="1"/>
  <c r="BA71" i="1"/>
  <c r="AE72" i="1" l="1"/>
  <c r="BA72" i="1"/>
  <c r="AE73" i="1" l="1"/>
  <c r="BA73" i="1"/>
  <c r="BA74" i="1" l="1"/>
  <c r="AE74" i="1"/>
  <c r="BA75" i="1" l="1"/>
  <c r="AE75" i="1"/>
  <c r="BA76" i="1" l="1"/>
  <c r="AE76" i="1"/>
  <c r="BA77" i="1" l="1"/>
  <c r="AE77" i="1"/>
  <c r="BA78" i="1" l="1"/>
  <c r="AE78" i="1"/>
  <c r="BA79" i="1" l="1"/>
  <c r="AE79" i="1"/>
  <c r="AE80" i="1" l="1"/>
  <c r="BA80" i="1"/>
  <c r="BA81" i="1" l="1"/>
  <c r="AE81" i="1"/>
  <c r="BA82" i="1" l="1"/>
  <c r="AE82" i="1"/>
  <c r="AE85" i="1" l="1"/>
  <c r="BA85" i="1"/>
  <c r="AE86" i="1" l="1"/>
  <c r="BA86" i="1"/>
  <c r="AE87" i="1" l="1"/>
  <c r="BA87" i="1"/>
  <c r="AE88" i="1" l="1"/>
  <c r="BA88" i="1"/>
  <c r="AE89" i="1" l="1"/>
  <c r="BA89" i="1"/>
  <c r="AE90" i="1" l="1"/>
  <c r="BA90" i="1"/>
  <c r="AE91" i="1" l="1"/>
  <c r="BA91" i="1"/>
  <c r="AE92" i="1" l="1"/>
  <c r="BA92" i="1"/>
  <c r="BA93" i="1" l="1"/>
  <c r="AE93" i="1"/>
  <c r="BA94" i="1" l="1"/>
  <c r="AE94" i="1"/>
  <c r="AE95" i="1" l="1"/>
  <c r="BA95" i="1"/>
  <c r="BA96" i="1" l="1"/>
  <c r="AE96" i="1"/>
  <c r="BA97" i="1" l="1"/>
  <c r="AE97" i="1"/>
  <c r="AE98" i="1" l="1"/>
  <c r="BA98" i="1"/>
  <c r="BA99" i="1" l="1"/>
  <c r="AE99" i="1"/>
  <c r="BA100" i="1" l="1"/>
  <c r="AE100" i="1"/>
  <c r="BA101" i="1" l="1"/>
  <c r="AE101" i="1"/>
  <c r="BA102" i="1" l="1"/>
  <c r="AE102" i="1"/>
  <c r="AE105" i="1" l="1"/>
  <c r="BA105" i="1"/>
  <c r="AE106" i="1" l="1"/>
  <c r="BA106" i="1"/>
  <c r="AE107" i="1" l="1"/>
  <c r="BA107" i="1"/>
  <c r="AE108" i="1" l="1"/>
  <c r="BA108" i="1"/>
  <c r="AE109" i="1" l="1"/>
  <c r="BA109" i="1"/>
  <c r="AE110" i="1" l="1"/>
  <c r="BA110" i="1"/>
  <c r="AE111" i="1" l="1"/>
  <c r="BA111" i="1"/>
  <c r="AE112" i="1" l="1"/>
  <c r="BA112" i="1"/>
  <c r="BA113" i="1" l="1"/>
  <c r="AE113" i="1"/>
  <c r="AE114" i="1" l="1"/>
  <c r="BA114" i="1"/>
  <c r="AE115" i="1" l="1"/>
  <c r="BA115" i="1"/>
  <c r="AE116" i="1" l="1"/>
  <c r="BA116" i="1"/>
  <c r="BA117" i="1" l="1"/>
  <c r="AE117" i="1"/>
  <c r="BA118" i="1" l="1"/>
  <c r="AE118" i="1"/>
  <c r="BA119" i="1" l="1"/>
  <c r="AE119" i="1"/>
  <c r="BA120" i="1" l="1"/>
  <c r="AE120" i="1"/>
  <c r="BA121" i="1" l="1"/>
  <c r="AE121" i="1"/>
  <c r="AE122" i="1" l="1"/>
  <c r="BA122" i="1"/>
  <c r="AE125" i="1" l="1"/>
  <c r="BA125" i="1"/>
  <c r="AE126" i="1" l="1"/>
  <c r="BA126" i="1"/>
  <c r="AE127" i="1" l="1"/>
  <c r="BA127" i="1"/>
  <c r="AE128" i="1" l="1"/>
  <c r="BA128" i="1"/>
  <c r="AE129" i="1" l="1"/>
  <c r="BA129" i="1"/>
  <c r="AE130" i="1" l="1"/>
  <c r="BA130" i="1"/>
  <c r="AE131" i="1" l="1"/>
  <c r="BA131" i="1"/>
  <c r="AE132" i="1" l="1"/>
  <c r="BA132" i="1"/>
  <c r="AE133" i="1" l="1"/>
  <c r="BA133" i="1"/>
  <c r="AE134" i="1" l="1"/>
  <c r="BA134" i="1"/>
  <c r="AE135" i="1" l="1"/>
  <c r="BA135" i="1"/>
  <c r="AE136" i="1" l="1"/>
  <c r="BA136" i="1"/>
  <c r="AE137" i="1" l="1"/>
  <c r="BA137" i="1"/>
  <c r="AE138" i="1" l="1"/>
  <c r="BA138" i="1"/>
  <c r="BA139" i="1" l="1"/>
  <c r="AE139" i="1"/>
  <c r="AE140" i="1" l="1"/>
  <c r="BA140" i="1"/>
  <c r="AE141" i="1" l="1"/>
  <c r="BA141" i="1"/>
  <c r="AE142" i="1" l="1"/>
  <c r="BA142" i="1"/>
  <c r="AE145" i="1" l="1"/>
  <c r="BA145" i="1"/>
  <c r="AE146" i="1" l="1"/>
  <c r="BA146" i="1"/>
  <c r="AE147" i="1" l="1"/>
  <c r="BA147" i="1"/>
  <c r="AE148" i="1" l="1"/>
  <c r="BA148" i="1"/>
  <c r="AE149" i="1" l="1"/>
  <c r="BA149" i="1"/>
  <c r="AE150" i="1" l="1"/>
  <c r="BA150" i="1"/>
  <c r="AE151" i="1" l="1"/>
  <c r="BA151" i="1"/>
  <c r="AE152" i="1" l="1"/>
  <c r="BA152" i="1"/>
  <c r="BA153" i="1" l="1"/>
  <c r="AE153" i="1"/>
  <c r="BA154" i="1" l="1"/>
  <c r="AE154" i="1"/>
  <c r="BA155" i="1" l="1"/>
  <c r="AE155" i="1"/>
  <c r="BA156" i="1" l="1"/>
  <c r="AE156" i="1"/>
  <c r="AE157" i="1" l="1"/>
  <c r="BA157" i="1"/>
  <c r="BA158" i="1" l="1"/>
  <c r="AE158" i="1"/>
  <c r="BA159" i="1" l="1"/>
  <c r="AE159" i="1"/>
  <c r="AE160" i="1" l="1"/>
  <c r="BA160" i="1"/>
  <c r="BA161" i="1" l="1"/>
  <c r="AE161" i="1"/>
  <c r="AE162" i="1" l="1"/>
  <c r="BA162" i="1"/>
  <c r="AE165" i="1" l="1"/>
  <c r="BA165" i="1"/>
  <c r="AE166" i="1" l="1"/>
  <c r="BA166" i="1"/>
  <c r="AE167" i="1" l="1"/>
  <c r="BA167" i="1"/>
  <c r="AE168" i="1" l="1"/>
  <c r="BA168" i="1"/>
  <c r="AE169" i="1" l="1"/>
  <c r="BA169" i="1"/>
  <c r="AE170" i="1" l="1"/>
  <c r="BA170" i="1"/>
  <c r="AE171" i="1" l="1"/>
  <c r="BA171" i="1"/>
  <c r="AE172" i="1" l="1"/>
  <c r="BA172" i="1"/>
  <c r="BA173" i="1" l="1"/>
  <c r="AE173" i="1"/>
  <c r="BA174" i="1" l="1"/>
  <c r="AE174" i="1"/>
  <c r="BA175" i="1" l="1"/>
  <c r="AE175" i="1"/>
  <c r="BA176" i="1" l="1"/>
  <c r="AE176" i="1"/>
  <c r="AE177" i="1" l="1"/>
  <c r="BA177" i="1"/>
  <c r="BA178" i="1" l="1"/>
  <c r="AE178" i="1"/>
  <c r="BA179" i="1" l="1"/>
  <c r="AE179" i="1"/>
  <c r="AE180" i="1" l="1"/>
  <c r="BA180" i="1"/>
  <c r="AE181" i="1" l="1"/>
  <c r="BA181" i="1"/>
  <c r="BA182" i="1" l="1"/>
  <c r="AE182" i="1"/>
  <c r="AE185" i="1" l="1"/>
  <c r="BA185" i="1"/>
  <c r="AE186" i="1" l="1"/>
  <c r="BA186" i="1"/>
  <c r="AE187" i="1" l="1"/>
  <c r="BA187" i="1"/>
  <c r="AE188" i="1" l="1"/>
  <c r="BA188" i="1"/>
  <c r="AE189" i="1" l="1"/>
  <c r="BA189" i="1"/>
  <c r="AE190" i="1" l="1"/>
  <c r="BA190" i="1"/>
  <c r="AE191" i="1" l="1"/>
  <c r="BA191" i="1"/>
  <c r="AE192" i="1" l="1"/>
  <c r="BA192" i="1"/>
  <c r="BA193" i="1" l="1"/>
  <c r="AE193" i="1"/>
  <c r="BA194" i="1" l="1"/>
  <c r="AE194" i="1"/>
  <c r="AE195" i="1" l="1"/>
  <c r="BA195" i="1"/>
  <c r="BA196" i="1" l="1"/>
  <c r="AE196" i="1"/>
  <c r="AE197" i="1" l="1"/>
  <c r="BA197" i="1"/>
  <c r="BA198" i="1" l="1"/>
  <c r="AE198" i="1"/>
  <c r="AE199" i="1" l="1"/>
  <c r="BA199" i="1"/>
  <c r="BA200" i="1" l="1"/>
  <c r="AE200" i="1"/>
  <c r="BA201" i="1" l="1"/>
  <c r="AE201" i="1"/>
  <c r="AE202" i="1" l="1"/>
  <c r="BA202" i="1"/>
  <c r="AE205" i="1" l="1"/>
  <c r="BA205" i="1"/>
  <c r="AE206" i="1" l="1"/>
  <c r="BA206" i="1"/>
  <c r="AE207" i="1" l="1"/>
  <c r="BA207" i="1"/>
  <c r="AE208" i="1" l="1"/>
  <c r="BA208" i="1"/>
  <c r="AE209" i="1" l="1"/>
  <c r="BA209" i="1"/>
  <c r="AE210" i="1" l="1"/>
  <c r="BA210" i="1"/>
  <c r="AE211" i="1" l="1"/>
  <c r="BA211" i="1"/>
  <c r="AE212" i="1" l="1"/>
  <c r="BA212" i="1"/>
  <c r="AE213" i="1" l="1"/>
  <c r="BA213" i="1"/>
  <c r="BA214" i="1" l="1"/>
  <c r="AE214" i="1"/>
  <c r="BA215" i="1" l="1"/>
  <c r="AE215" i="1"/>
  <c r="BA216" i="1" l="1"/>
  <c r="AE216" i="1"/>
  <c r="AE217" i="1" l="1"/>
  <c r="BA217" i="1"/>
  <c r="AE218" i="1" l="1"/>
  <c r="BA218" i="1"/>
  <c r="BA219" i="1" l="1"/>
  <c r="AE219" i="1"/>
  <c r="BA220" i="1" l="1"/>
  <c r="AE220" i="1"/>
  <c r="BA221" i="1" l="1"/>
  <c r="AE221" i="1"/>
  <c r="AE222" i="1" l="1"/>
  <c r="BA222" i="1"/>
  <c r="AE225" i="1" l="1"/>
  <c r="BA225" i="1"/>
  <c r="AE226" i="1" l="1"/>
  <c r="BA226" i="1"/>
  <c r="AE227" i="1" l="1"/>
  <c r="BA227" i="1"/>
  <c r="AE228" i="1" l="1"/>
  <c r="BA228" i="1"/>
  <c r="AE229" i="1" l="1"/>
  <c r="BA229" i="1"/>
  <c r="AE230" i="1" l="1"/>
  <c r="BA230" i="1"/>
  <c r="AE231" i="1" l="1"/>
  <c r="BA231" i="1"/>
  <c r="AE232" i="1" l="1"/>
  <c r="BA232" i="1"/>
  <c r="AE233" i="1" l="1"/>
  <c r="BA233" i="1"/>
  <c r="BA234" i="1" l="1"/>
  <c r="AE234" i="1"/>
  <c r="BA235" i="1" l="1"/>
  <c r="AE235" i="1"/>
  <c r="BA236" i="1" l="1"/>
  <c r="AE236" i="1"/>
  <c r="AE237" i="1" l="1"/>
  <c r="BA237" i="1"/>
  <c r="BA238" i="1" l="1"/>
  <c r="AE238" i="1"/>
  <c r="AE239" i="1" l="1"/>
  <c r="BA239" i="1"/>
  <c r="BA240" i="1" l="1"/>
  <c r="AE240" i="1"/>
  <c r="BA241" i="1" l="1"/>
  <c r="AE241" i="1"/>
  <c r="AE242" i="1" l="1"/>
  <c r="BA242" i="1"/>
  <c r="AE245" i="1" l="1"/>
  <c r="BA245" i="1"/>
  <c r="AE246" i="1" l="1"/>
  <c r="BA246" i="1"/>
  <c r="AE247" i="1" l="1"/>
  <c r="BA247" i="1"/>
  <c r="AE248" i="1" l="1"/>
  <c r="BA248" i="1"/>
  <c r="AE249" i="1" l="1"/>
  <c r="BA249" i="1"/>
  <c r="AE250" i="1" l="1"/>
  <c r="BA250" i="1"/>
  <c r="AE251" i="1" l="1"/>
  <c r="BA251" i="1"/>
  <c r="BA252" i="1" l="1"/>
  <c r="AE252" i="1"/>
  <c r="BA253" i="1" l="1"/>
  <c r="AE253" i="1"/>
  <c r="BA254" i="1" l="1"/>
  <c r="AE254" i="1"/>
  <c r="BA255" i="1" l="1"/>
  <c r="AE255" i="1"/>
  <c r="AE256" i="1" l="1"/>
  <c r="BA256" i="1"/>
  <c r="BA257" i="1" l="1"/>
  <c r="AE257" i="1"/>
  <c r="AE258" i="1" l="1"/>
  <c r="BA258" i="1"/>
  <c r="AE259" i="1" l="1"/>
  <c r="BA259" i="1"/>
  <c r="BA260" i="1" l="1"/>
  <c r="AE260" i="1"/>
  <c r="AE261" i="1" l="1"/>
  <c r="BA261" i="1"/>
  <c r="AE262" i="1" l="1"/>
  <c r="BA262" i="1"/>
  <c r="AE265" i="1" l="1"/>
  <c r="BA265" i="1"/>
  <c r="AE266" i="1" l="1"/>
  <c r="BA266" i="1"/>
  <c r="AE267" i="1" l="1"/>
  <c r="BA267" i="1"/>
  <c r="AE268" i="1" l="1"/>
  <c r="BA268" i="1"/>
  <c r="AE269" i="1" l="1"/>
  <c r="BA269" i="1"/>
  <c r="AE270" i="1" l="1"/>
  <c r="BA270" i="1"/>
  <c r="AE271" i="1" l="1"/>
  <c r="BA271" i="1"/>
  <c r="BA272" i="1" l="1"/>
  <c r="AE272" i="1"/>
  <c r="BA273" i="1" l="1"/>
  <c r="AE273" i="1"/>
  <c r="AE274" i="1" l="1"/>
  <c r="BA274" i="1"/>
  <c r="AE275" i="1" l="1"/>
  <c r="BA275" i="1"/>
  <c r="BA276" i="1" l="1"/>
  <c r="AE276" i="1"/>
  <c r="BA277" i="1" l="1"/>
  <c r="AE277" i="1"/>
  <c r="AE278" i="1" l="1"/>
  <c r="BA278" i="1"/>
  <c r="BA279" i="1" l="1"/>
  <c r="AE279" i="1"/>
  <c r="BA280" i="1" l="1"/>
  <c r="AE280" i="1"/>
  <c r="BA281" i="1" l="1"/>
  <c r="AE281" i="1"/>
  <c r="AE282" i="1" l="1"/>
  <c r="BA282" i="1"/>
  <c r="AE285" i="1" l="1"/>
  <c r="BA285" i="1"/>
  <c r="AE286" i="1" l="1"/>
  <c r="BA286" i="1"/>
  <c r="AE287" i="1" l="1"/>
  <c r="BA287" i="1"/>
  <c r="AE288" i="1" l="1"/>
  <c r="BA288" i="1"/>
  <c r="AE289" i="1" l="1"/>
  <c r="BA289" i="1"/>
  <c r="AE290" i="1" l="1"/>
  <c r="BA290" i="1"/>
  <c r="AE291" i="1" l="1"/>
  <c r="BA291" i="1"/>
  <c r="AE292" i="1" l="1"/>
  <c r="BA292" i="1"/>
  <c r="BA293" i="1" l="1"/>
  <c r="AE293" i="1"/>
  <c r="AE294" i="1" l="1"/>
  <c r="BA294" i="1"/>
  <c r="AE295" i="1" l="1"/>
  <c r="BA295" i="1"/>
  <c r="BA296" i="1" l="1"/>
  <c r="AE296" i="1"/>
  <c r="BA297" i="1" l="1"/>
  <c r="AE297" i="1"/>
  <c r="BA298" i="1" l="1"/>
  <c r="AE298" i="1"/>
  <c r="AE299" i="1" l="1"/>
  <c r="BA299" i="1"/>
  <c r="BA300" i="1" l="1"/>
  <c r="AE300" i="1"/>
  <c r="AE301" i="1" l="1"/>
  <c r="BA301" i="1"/>
  <c r="AE302" i="1" l="1"/>
  <c r="BA302" i="1"/>
  <c r="AE305" i="1" l="1"/>
  <c r="BA305" i="1"/>
  <c r="AE306" i="1" l="1"/>
  <c r="BA306" i="1"/>
  <c r="AE307" i="1" l="1"/>
  <c r="BA307" i="1"/>
  <c r="AE308" i="1" l="1"/>
  <c r="BA308" i="1"/>
  <c r="AE309" i="1" l="1"/>
  <c r="BA309" i="1"/>
  <c r="AE310" i="1" l="1"/>
  <c r="BA310" i="1"/>
  <c r="AE311" i="1" l="1"/>
  <c r="BA311" i="1"/>
  <c r="BA312" i="1" l="1"/>
  <c r="AE312" i="1"/>
  <c r="AE313" i="1" l="1"/>
  <c r="BA313" i="1"/>
  <c r="AE314" i="1" l="1"/>
  <c r="BA314" i="1"/>
  <c r="AE315" i="1" l="1"/>
  <c r="BA315" i="1"/>
  <c r="BA316" i="1" l="1"/>
  <c r="AE316" i="1"/>
  <c r="AE317" i="1" l="1"/>
  <c r="BA317" i="1"/>
  <c r="BA318" i="1" l="1"/>
  <c r="AE318" i="1"/>
  <c r="BA319" i="1" l="1"/>
  <c r="AE319" i="1"/>
  <c r="BA320" i="1" l="1"/>
  <c r="AE320" i="1"/>
  <c r="BA321" i="1" l="1"/>
  <c r="AE321" i="1"/>
  <c r="AE322" i="1" l="1"/>
  <c r="BA322" i="1"/>
  <c r="AE325" i="1" l="1"/>
  <c r="BA325" i="1"/>
  <c r="AE326" i="1" l="1"/>
  <c r="BA326" i="1"/>
  <c r="AE327" i="1" l="1"/>
  <c r="BA327" i="1"/>
  <c r="AE328" i="1" l="1"/>
  <c r="BA328" i="1"/>
  <c r="AE329" i="1" l="1"/>
  <c r="BA329" i="1"/>
  <c r="AE330" i="1" l="1"/>
  <c r="BA330" i="1"/>
  <c r="AE331" i="1" l="1"/>
  <c r="BA331" i="1"/>
  <c r="BA332" i="1" l="1"/>
  <c r="AE332" i="1"/>
  <c r="BA333" i="1" l="1"/>
  <c r="AE333" i="1"/>
  <c r="BA334" i="1" l="1"/>
  <c r="AE334" i="1"/>
  <c r="BA335" i="1" l="1"/>
  <c r="AE335" i="1"/>
  <c r="AE336" i="1" l="1"/>
  <c r="BA336" i="1"/>
  <c r="BA337" i="1" l="1"/>
  <c r="AE337" i="1"/>
  <c r="BA338" i="1" l="1"/>
  <c r="AE338" i="1"/>
  <c r="BA339" i="1" l="1"/>
  <c r="AE339" i="1"/>
  <c r="BA340" i="1" l="1"/>
  <c r="AE340" i="1"/>
  <c r="BA341" i="1" l="1"/>
  <c r="AE341" i="1"/>
  <c r="BA342" i="1" l="1"/>
  <c r="AE342" i="1"/>
  <c r="AE345" i="1" l="1"/>
  <c r="BA345" i="1"/>
  <c r="AE346" i="1" l="1"/>
  <c r="BA346" i="1"/>
  <c r="AE347" i="1" l="1"/>
  <c r="BA347" i="1"/>
  <c r="AE348" i="1" l="1"/>
  <c r="BA348" i="1"/>
  <c r="AE349" i="1" l="1"/>
  <c r="BA349" i="1"/>
  <c r="AE350" i="1" l="1"/>
  <c r="BA350" i="1"/>
  <c r="AE351" i="1" l="1"/>
  <c r="BA351" i="1"/>
  <c r="AE352" i="1" l="1"/>
  <c r="BA352" i="1"/>
  <c r="AE353" i="1" l="1"/>
  <c r="BA353" i="1"/>
  <c r="AE354" i="1" l="1"/>
  <c r="BA354" i="1"/>
  <c r="BA355" i="1" l="1"/>
  <c r="AE355" i="1"/>
  <c r="BA356" i="1" l="1"/>
  <c r="AE356" i="1"/>
  <c r="BA357" i="1" l="1"/>
  <c r="AE357" i="1"/>
  <c r="BA358" i="1" l="1"/>
  <c r="AE358" i="1"/>
  <c r="BA359" i="1" l="1"/>
  <c r="AE359" i="1"/>
  <c r="BA360" i="1" l="1"/>
  <c r="AE360" i="1"/>
  <c r="BA361" i="1" l="1"/>
  <c r="AE361" i="1"/>
  <c r="AE362" i="1" l="1"/>
  <c r="BA362" i="1"/>
  <c r="AE365" i="1" l="1"/>
  <c r="BA365" i="1"/>
  <c r="AE366" i="1" l="1"/>
  <c r="BA366" i="1"/>
  <c r="AE367" i="1" l="1"/>
  <c r="BA367" i="1"/>
  <c r="AE368" i="1" l="1"/>
  <c r="BA368" i="1"/>
  <c r="AE369" i="1" l="1"/>
  <c r="BA369" i="1"/>
  <c r="AE370" i="1" l="1"/>
  <c r="BA370" i="1"/>
  <c r="AE371" i="1" l="1"/>
  <c r="BA371" i="1"/>
  <c r="AE372" i="1" l="1"/>
  <c r="BA372" i="1"/>
  <c r="AE373" i="1" l="1"/>
  <c r="BA373" i="1"/>
  <c r="AE374" i="1" l="1"/>
  <c r="BA374" i="1"/>
  <c r="AE375" i="1" l="1"/>
  <c r="BA375" i="1"/>
  <c r="AE376" i="1" l="1"/>
  <c r="BA376" i="1"/>
  <c r="AE377" i="1" l="1"/>
  <c r="BA377" i="1"/>
  <c r="AE378" i="1" l="1"/>
  <c r="BA378" i="1"/>
  <c r="BA379" i="1" l="1"/>
  <c r="AE379" i="1"/>
  <c r="BA380" i="1" l="1"/>
  <c r="AE380" i="1"/>
  <c r="BA381" i="1" l="1"/>
  <c r="AE381" i="1"/>
  <c r="BA382" i="1" l="1"/>
  <c r="AE382" i="1"/>
  <c r="AE385" i="1" l="1"/>
  <c r="BA385" i="1"/>
  <c r="AE386" i="1" l="1"/>
  <c r="BA386" i="1"/>
  <c r="AE387" i="1" l="1"/>
  <c r="BA387" i="1"/>
  <c r="AE388" i="1" l="1"/>
  <c r="BA388" i="1"/>
  <c r="AE389" i="1" l="1"/>
  <c r="BA389" i="1"/>
  <c r="AE390" i="1" l="1"/>
  <c r="BA390" i="1"/>
  <c r="AE391" i="1" l="1"/>
  <c r="BA391" i="1"/>
  <c r="AE392" i="1" l="1"/>
  <c r="BA392" i="1"/>
  <c r="AE393" i="1" l="1"/>
  <c r="BA393" i="1"/>
  <c r="AE394" i="1" l="1"/>
  <c r="BA394" i="1"/>
  <c r="AE395" i="1" l="1"/>
  <c r="BA395" i="1"/>
  <c r="AE396" i="1" l="1"/>
  <c r="BA396" i="1"/>
  <c r="AE397" i="1" l="1"/>
  <c r="BA397" i="1"/>
  <c r="AE398" i="1" l="1"/>
  <c r="BA398" i="1"/>
  <c r="BA399" i="1" l="1"/>
  <c r="AE399" i="1"/>
  <c r="BA400" i="1" l="1"/>
  <c r="AE400" i="1"/>
  <c r="BA401" i="1" l="1"/>
  <c r="AE401" i="1"/>
  <c r="AE402" i="1" l="1"/>
  <c r="BA402" i="1"/>
  <c r="AE405" i="1" l="1"/>
  <c r="BA405" i="1"/>
  <c r="AE406" i="1" l="1"/>
  <c r="BA406" i="1"/>
  <c r="AE407" i="1" l="1"/>
  <c r="BA407" i="1"/>
  <c r="AE408" i="1" l="1"/>
  <c r="BA408" i="1"/>
  <c r="AE409" i="1" l="1"/>
  <c r="BA409" i="1"/>
  <c r="AE410" i="1" l="1"/>
  <c r="BA410" i="1"/>
  <c r="AE411" i="1" l="1"/>
  <c r="BA411" i="1"/>
  <c r="AE412" i="1" l="1"/>
  <c r="BA412" i="1"/>
  <c r="AE413" i="1" l="1"/>
  <c r="BA413" i="1"/>
  <c r="AE414" i="1" l="1"/>
  <c r="BA414" i="1"/>
  <c r="AE415" i="1" l="1"/>
  <c r="BA415" i="1"/>
  <c r="AE416" i="1" l="1"/>
  <c r="BA416" i="1"/>
  <c r="AE417" i="1" l="1"/>
  <c r="BA417" i="1"/>
  <c r="AE418" i="1" l="1"/>
  <c r="BA418" i="1"/>
  <c r="AE419" i="1" l="1"/>
  <c r="BA419" i="1"/>
  <c r="BA420" i="1" l="1"/>
  <c r="AE420" i="1"/>
  <c r="BA421" i="1" l="1"/>
  <c r="AE421" i="1"/>
  <c r="AE422" i="1" l="1"/>
  <c r="BA422" i="1"/>
  <c r="AE425" i="1" l="1"/>
  <c r="BA425" i="1"/>
  <c r="AE426" i="1" l="1"/>
  <c r="BA426" i="1"/>
  <c r="AE427" i="1" l="1"/>
  <c r="BA427" i="1"/>
  <c r="AE428" i="1" l="1"/>
  <c r="BA428" i="1"/>
  <c r="AE429" i="1" l="1"/>
  <c r="BA429" i="1"/>
  <c r="AE430" i="1" l="1"/>
  <c r="BA430" i="1"/>
  <c r="AE431" i="1" l="1"/>
  <c r="BA431" i="1"/>
  <c r="AE432" i="1" l="1"/>
  <c r="BA432" i="1"/>
  <c r="AE433" i="1" l="1"/>
  <c r="BA433" i="1"/>
  <c r="AE434" i="1" l="1"/>
  <c r="BA434" i="1"/>
  <c r="AE435" i="1" l="1"/>
  <c r="BA435" i="1"/>
  <c r="AE436" i="1" l="1"/>
  <c r="BA436" i="1"/>
  <c r="AE437" i="1" l="1"/>
  <c r="BA437" i="1"/>
  <c r="BA438" i="1" l="1"/>
  <c r="AE438" i="1"/>
  <c r="BA439" i="1" l="1"/>
  <c r="AE439" i="1"/>
  <c r="BA440" i="1" l="1"/>
  <c r="AE440" i="1"/>
  <c r="AE441" i="1" l="1"/>
  <c r="BA441" i="1"/>
  <c r="AE442" i="1" l="1"/>
  <c r="BA442" i="1"/>
  <c r="AE445" i="1" l="1"/>
  <c r="BA445" i="1"/>
  <c r="AE446" i="1" l="1"/>
  <c r="BA446" i="1"/>
  <c r="AE447" i="1" l="1"/>
  <c r="BA447" i="1"/>
  <c r="AE448" i="1" l="1"/>
  <c r="BA448" i="1"/>
  <c r="AE449" i="1" l="1"/>
  <c r="BA449" i="1"/>
  <c r="AE450" i="1" l="1"/>
  <c r="BA450" i="1"/>
  <c r="AE451" i="1" l="1"/>
  <c r="BA451" i="1"/>
  <c r="AE452" i="1" l="1"/>
  <c r="BA452" i="1"/>
  <c r="AE453" i="1" l="1"/>
  <c r="BA453" i="1"/>
  <c r="AE454" i="1" l="1"/>
  <c r="BA454" i="1"/>
  <c r="AE455" i="1" l="1"/>
  <c r="BA455" i="1"/>
  <c r="AE456" i="1" l="1"/>
  <c r="BA456" i="1"/>
  <c r="AE457" i="1" l="1"/>
  <c r="BA457" i="1"/>
  <c r="AE458" i="1" l="1"/>
  <c r="BA458" i="1"/>
  <c r="AE459" i="1" l="1"/>
  <c r="BA459" i="1"/>
  <c r="BA460" i="1" l="1"/>
  <c r="AE460" i="1"/>
  <c r="BA461" i="1" l="1"/>
  <c r="AE461" i="1"/>
  <c r="AE462" i="1" l="1"/>
  <c r="BA462" i="1"/>
  <c r="AE465" i="1" l="1"/>
  <c r="BA465" i="1"/>
  <c r="AE466" i="1" l="1"/>
  <c r="BA466" i="1"/>
  <c r="AE467" i="1" l="1"/>
  <c r="BA467" i="1"/>
  <c r="AE468" i="1" l="1"/>
  <c r="BA468" i="1"/>
  <c r="AE469" i="1" l="1"/>
  <c r="BA469" i="1"/>
  <c r="AE470" i="1" l="1"/>
  <c r="BA470" i="1"/>
  <c r="AE471" i="1" l="1"/>
  <c r="BA471" i="1"/>
  <c r="AE472" i="1" l="1"/>
  <c r="BA472" i="1"/>
  <c r="AE473" i="1" l="1"/>
  <c r="BA473" i="1"/>
  <c r="AE474" i="1" l="1"/>
  <c r="BA474" i="1"/>
  <c r="AE475" i="1" l="1"/>
  <c r="BA475" i="1"/>
  <c r="AE476" i="1" l="1"/>
  <c r="BA476" i="1"/>
  <c r="BA477" i="1" l="1"/>
  <c r="AE477" i="1"/>
  <c r="AE478" i="1" l="1"/>
  <c r="BA478" i="1"/>
  <c r="AE479" i="1" l="1"/>
  <c r="BA479" i="1"/>
  <c r="BA480" i="1" l="1"/>
  <c r="AE480" i="1"/>
  <c r="BA481" i="1" l="1"/>
  <c r="AE481" i="1"/>
  <c r="AE482" i="1" l="1"/>
  <c r="BA482" i="1"/>
  <c r="AE485" i="1" l="1"/>
  <c r="BA485" i="1"/>
  <c r="AE486" i="1" l="1"/>
  <c r="BA486" i="1"/>
  <c r="AE487" i="1" l="1"/>
  <c r="BA487" i="1"/>
  <c r="AE488" i="1" l="1"/>
  <c r="BA488" i="1"/>
  <c r="AE489" i="1" l="1"/>
  <c r="BA489" i="1"/>
  <c r="AE490" i="1" l="1"/>
  <c r="BA490" i="1"/>
  <c r="AE491" i="1" l="1"/>
  <c r="BA491" i="1"/>
  <c r="AE492" i="1" l="1"/>
  <c r="BA492" i="1"/>
  <c r="AE493" i="1" l="1"/>
  <c r="BA493" i="1"/>
  <c r="AE494" i="1" l="1"/>
  <c r="BA494" i="1"/>
  <c r="AE495" i="1" l="1"/>
  <c r="BA495" i="1"/>
  <c r="AE496" i="1" l="1"/>
  <c r="BA496" i="1"/>
  <c r="AE497" i="1" l="1"/>
  <c r="BA497" i="1"/>
  <c r="AE498" i="1" l="1"/>
  <c r="BA498" i="1"/>
  <c r="BA499" i="1" l="1"/>
  <c r="AE499" i="1"/>
  <c r="BA500" i="1" l="1"/>
  <c r="AE500" i="1"/>
  <c r="AE501" i="1" l="1"/>
  <c r="BA501" i="1"/>
  <c r="AE502" i="1" l="1"/>
  <c r="BA502" i="1"/>
  <c r="AE505" i="1" l="1"/>
  <c r="BA505" i="1"/>
  <c r="AE506" i="1" l="1"/>
  <c r="BA506" i="1"/>
  <c r="AE507" i="1" l="1"/>
  <c r="BA507" i="1"/>
  <c r="AE508" i="1" l="1"/>
  <c r="BA508" i="1"/>
  <c r="AE509" i="1" l="1"/>
  <c r="BA509" i="1"/>
  <c r="AE510" i="1" l="1"/>
  <c r="BA510" i="1"/>
  <c r="AE511" i="1" l="1"/>
  <c r="BA511" i="1"/>
  <c r="AE512" i="1" l="1"/>
  <c r="BA512" i="1"/>
  <c r="AE513" i="1" l="1"/>
  <c r="BA513" i="1"/>
  <c r="BA514" i="1" l="1"/>
  <c r="AE514" i="1"/>
  <c r="BA515" i="1" l="1"/>
  <c r="AE515" i="1"/>
  <c r="BA516" i="1" l="1"/>
  <c r="AE516" i="1"/>
  <c r="AE517" i="1" l="1"/>
  <c r="BA517" i="1"/>
  <c r="BA518" i="1" l="1"/>
  <c r="AE518" i="1"/>
  <c r="AE519" i="1" l="1"/>
  <c r="BA519" i="1"/>
  <c r="BA520" i="1" l="1"/>
  <c r="AE520" i="1"/>
  <c r="AE521" i="1" l="1"/>
  <c r="BA521" i="1"/>
  <c r="AE522" i="1" l="1"/>
  <c r="BA522" i="1"/>
  <c r="AE525" i="1" l="1"/>
  <c r="BA525" i="1"/>
  <c r="AE526" i="1" l="1"/>
  <c r="BA526" i="1"/>
  <c r="AE527" i="1" l="1"/>
  <c r="BA527" i="1"/>
  <c r="AE528" i="1" l="1"/>
  <c r="BA528" i="1"/>
  <c r="AE529" i="1" l="1"/>
  <c r="BA529" i="1"/>
  <c r="AE530" i="1" l="1"/>
  <c r="BA530" i="1"/>
  <c r="AE531" i="1" l="1"/>
  <c r="BA531" i="1"/>
  <c r="AE532" i="1" l="1"/>
  <c r="BA532" i="1"/>
  <c r="AE533" i="1" l="1"/>
  <c r="BA533" i="1"/>
  <c r="BA534" i="1" l="1"/>
  <c r="AE534" i="1"/>
  <c r="BA535" i="1" l="1"/>
  <c r="AE535" i="1"/>
  <c r="BA536" i="1" l="1"/>
  <c r="AE536" i="1"/>
  <c r="BA537" i="1" l="1"/>
  <c r="AE537" i="1"/>
  <c r="AE538" i="1" l="1"/>
  <c r="BA538" i="1"/>
  <c r="BA539" i="1" l="1"/>
  <c r="AE539" i="1"/>
  <c r="AE540" i="1" l="1"/>
  <c r="BA540" i="1"/>
  <c r="AE541" i="1" l="1"/>
  <c r="BA541" i="1"/>
  <c r="AE542" i="1" l="1"/>
  <c r="BA542" i="1"/>
  <c r="AE545" i="1" l="1"/>
  <c r="BA545" i="1"/>
  <c r="AE546" i="1" l="1"/>
  <c r="BA546" i="1"/>
  <c r="AE547" i="1" l="1"/>
  <c r="BA547" i="1"/>
  <c r="AE548" i="1" l="1"/>
  <c r="BA548" i="1"/>
  <c r="AE549" i="1" l="1"/>
  <c r="BA549" i="1"/>
  <c r="AE550" i="1" l="1"/>
  <c r="BA550" i="1"/>
  <c r="AE551" i="1" l="1"/>
  <c r="BA551" i="1"/>
  <c r="AE552" i="1" l="1"/>
  <c r="BA552" i="1"/>
  <c r="AE553" i="1" l="1"/>
  <c r="BA553" i="1"/>
  <c r="AE554" i="1" l="1"/>
  <c r="BA554" i="1"/>
  <c r="AE555" i="1" l="1"/>
  <c r="BA555" i="1"/>
  <c r="BA556" i="1" l="1"/>
  <c r="AE556" i="1"/>
  <c r="AE557" i="1" l="1"/>
  <c r="BA557" i="1"/>
  <c r="AE558" i="1" l="1"/>
  <c r="BA558" i="1"/>
  <c r="BA559" i="1" l="1"/>
  <c r="AE559" i="1"/>
  <c r="BA560" i="1" l="1"/>
  <c r="AE560" i="1"/>
  <c r="AE561" i="1" l="1"/>
  <c r="BA561" i="1"/>
  <c r="BA562" i="1" l="1"/>
  <c r="AE562" i="1"/>
  <c r="AE565" i="1" l="1"/>
  <c r="BA565" i="1"/>
  <c r="AE566" i="1" l="1"/>
  <c r="BA566" i="1"/>
  <c r="AE567" i="1" l="1"/>
  <c r="BA567" i="1"/>
  <c r="AE568" i="1" l="1"/>
  <c r="BA568" i="1"/>
  <c r="AE569" i="1" l="1"/>
  <c r="BA569" i="1"/>
  <c r="AE570" i="1" l="1"/>
  <c r="BA570" i="1"/>
  <c r="AE571" i="1" l="1"/>
  <c r="BA571" i="1"/>
  <c r="AE572" i="1" l="1"/>
  <c r="BA572" i="1"/>
  <c r="AE573" i="1" l="1"/>
  <c r="BA573" i="1"/>
  <c r="AE574" i="1" l="1"/>
  <c r="BA574" i="1"/>
  <c r="AE575" i="1" l="1"/>
  <c r="BA575" i="1"/>
  <c r="AE576" i="1" l="1"/>
  <c r="BA576" i="1"/>
  <c r="AE577" i="1" l="1"/>
  <c r="BA577" i="1"/>
  <c r="BA578" i="1" l="1"/>
  <c r="AE578" i="1"/>
  <c r="BA579" i="1" l="1"/>
  <c r="AE579" i="1"/>
  <c r="BA580" i="1" l="1"/>
  <c r="AE580" i="1"/>
  <c r="AE581" i="1" l="1"/>
  <c r="BA581" i="1"/>
  <c r="AE582" i="1" l="1"/>
  <c r="BA58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tc={CEB863FA-137C-4A0F-A63B-545BC25768FA}</author>
    <author>tc={93373235-CFC1-4046-87D2-86B9CDCCA35B}</author>
    <author>tc={E3E16BEF-208F-4F4C-BFFB-151A54A35A49}</author>
    <author>tc={45692721-E172-4823-9038-A1526EF8CB43}</author>
    <author>tc={4EC65CD8-C06F-43C8-93DA-A86038C9713E}</author>
    <author>tc={F9BCD292-20B6-487A-87F3-7467FF06182D}</author>
    <author>tc={96418581-14DA-4012-A229-91E6DBDD1996}</author>
    <author>tc={E0C2D54B-E2E8-43F6-9701-4DA59416E0ED}</author>
    <author>tc={250ED7D3-960C-4578-95DE-B8E7CC246CF4}</author>
    <author>tc={CD45EE64-27E7-4E1C-8169-68595C7C4683}</author>
    <author>tc={4E551ECF-6BB6-4E8B-A772-95F3C5C98285}</author>
    <author>tc={09E6E31C-212C-4234-B6D5-ABE115AC4CF6}</author>
    <author>tc={A41F4530-F29E-4741-BAB3-E2D072EA5B48}</author>
    <author>tc={DEA5532B-9970-4C5C-9A31-31B4E4867ACF}</author>
    <author>tc={323A414E-8AD3-4D41-B40E-1067DE6E4B34}</author>
    <author>tc={305C5C78-E47D-4CBF-91E2-6A2454C9331E}</author>
    <author>tc={BC2849E2-5D79-44C5-B69A-B931F4109907}</author>
    <author>tc={916BE516-DEF5-49EB-B5AD-BEF4ED0543EF}</author>
  </authors>
  <commentList>
    <comment ref="G3" authorId="0" shapeId="0" xr:uid="{CEB863FA-137C-4A0F-A63B-545BC25768FA}">
      <text>
        <t>[Threaded comment]
Your version of Excel allows you to read this threaded comment; however, any edits to it will get removed if the file is opened in a newer version of Excel. Learn more: https://go.microsoft.com/fwlink/?linkid=870924
Comment:
    Enersource, Horizon Utilities, Hydro One Brampton, Powerstream</t>
      </text>
    </comment>
    <comment ref="I3" authorId="1" shapeId="0" xr:uid="{93373235-CFC1-4046-87D2-86B9CDCCA35B}">
      <text>
        <t xml:space="preserve">[Threaded comment]
Your version of Excel allows you to read this threaded comment; however, any edits to it will get removed if the file is opened in a newer version of Excel. Learn more: https://go.microsoft.com/fwlink/?linkid=870924
Comment:
    Guelph
</t>
      </text>
    </comment>
    <comment ref="L7" authorId="2" shapeId="0" xr:uid="{E3E16BEF-208F-4F4C-BFFB-151A54A35A49}">
      <text>
        <t xml:space="preserve">[Threaded comment]
Your version of Excel allows you to read this threaded comment; however, any edits to it will get removed if the file is opened in a newer version of Excel. Learn more: https://go.microsoft.com/fwlink/?linkid=870924
Comment:
    Brant Country, Energy Plus, Brantford Power Inc.
</t>
      </text>
    </comment>
    <comment ref="F10" authorId="3" shapeId="0" xr:uid="{45692721-E172-4823-9038-A1526EF8CB43}">
      <text>
        <t>[Threaded comment]
Your version of Excel allows you to read this threaded comment; however, any edits to it will get removed if the file is opened in a newer version of Excel. Learn more: https://go.microsoft.com/fwlink/?linkid=870924
Comment:
    Former Cambridge and North Dumfries Hydro Inc.</t>
      </text>
    </comment>
    <comment ref="H14" authorId="4" shapeId="0" xr:uid="{4EC65CD8-C06F-43C8-93DA-A86038C9713E}">
      <text>
        <t>[Threaded comment]
Your version of Excel allows you to read this threaded comment; however, any edits to it will get removed if the file is opened in a newer version of Excel. Learn more: https://go.microsoft.com/fwlink/?linkid=870924
Comment:
    Former Collus PowerStream Corp.</t>
      </text>
    </comment>
    <comment ref="H18" authorId="5" shapeId="0" xr:uid="{F9BCD292-20B6-487A-87F3-7467FF06182D}">
      <text>
        <t>[Threaded comment]
Your version of Excel allows you to read this threaded comment; however, any edits to it will get removed if the file is opened in a newer version of Excel. Learn more: https://go.microsoft.com/fwlink/?linkid=870924
Comment:
    Merged with St Thomas</t>
      </text>
    </comment>
    <comment ref="H20" authorId="6" shapeId="0" xr:uid="{96418581-14DA-4012-A229-91E6DBDD1996}">
      <text>
        <t>[Threaded comment]
Your version of Excel allows you to read this threaded comment; however, any edits to it will get removed if the file is opened in a newer version of Excel. Learn more: https://go.microsoft.com/fwlink/?linkid=870924
Comment:
    Former Erie Thames Powerlines Corporation</t>
      </text>
    </comment>
    <comment ref="I20" authorId="7" shapeId="0" xr:uid="{E0C2D54B-E2E8-43F6-9701-4DA59416E0ED}">
      <text>
        <t xml:space="preserve">[Threaded comment]
Your version of Excel allows you to read this threaded comment; however, any edits to it will get removed if the file is opened in a newer version of Excel. Learn more: https://go.microsoft.com/fwlink/?linkid=870924
Comment:
    Merged with West Coast Huron
</t>
      </text>
    </comment>
    <comment ref="E35" authorId="8" shapeId="0" xr:uid="{250ED7D3-960C-4578-95DE-B8E7CC246CF4}">
      <text>
        <t>[Threaded comment]
Your version of Excel allows you to read this threaded comment; however, any edits to it will get removed if the file is opened in a newer version of Excel. Learn more: https://go.microsoft.com/fwlink/?linkid=870924
Comment:
    Merged with Norfolk</t>
      </text>
    </comment>
    <comment ref="F35" authorId="9" shapeId="0" xr:uid="{CD45EE64-27E7-4E1C-8169-68595C7C4683}">
      <text>
        <t xml:space="preserve">[Threaded comment]
Your version of Excel allows you to read this threaded comment; however, any edits to it will get removed if the file is opened in a newer version of Excel. Learn more: https://go.microsoft.com/fwlink/?linkid=870924
Comment:
    Merged with Haldimand and Woodstock
</t>
      </text>
    </comment>
    <comment ref="K35" authorId="10" shapeId="0" xr:uid="{4E551ECF-6BB6-4E8B-A772-95F3C5C98285}">
      <text>
        <t>[Threaded comment]
Your version of Excel allows you to read this threaded comment; however, any edits to it will get removed if the file is opened in a newer version of Excel. Learn more: https://go.microsoft.com/fwlink/?linkid=870924
Comment:
    Orillia and Peterborough</t>
      </text>
    </comment>
    <comment ref="G37" authorId="11" shapeId="0" xr:uid="{09E6E31C-212C-4234-B6D5-ABE115AC4CF6}">
      <text>
        <t>[Threaded comment]
Your version of Excel allows you to read this threaded comment; however, any edits to it will get removed if the file is opened in a newer version of Excel. Learn more: https://go.microsoft.com/fwlink/?linkid=870924
Comment:
    Former Innisfil Hydro Distribution Systems Limited</t>
      </text>
    </comment>
    <comment ref="L40" authorId="12" shapeId="0" xr:uid="{A41F4530-F29E-4741-BAB3-E2D072EA5B48}">
      <text>
        <t xml:space="preserve">[Threaded comment]
Your version of Excel allows you to read this threaded comment; however, any edits to it will get removed if the file is opened in a newer version of Excel. Learn more: https://go.microsoft.com/fwlink/?linkid=870924
Comment:
    Kitchener, Waterloo
</t>
      </text>
    </comment>
    <comment ref="D42" authorId="13" shapeId="0" xr:uid="{DEA5532B-9970-4C5C-9A31-31B4E4867ACF}">
      <text>
        <t>[Threaded comment]
Your version of Excel allows you to read this threaded comment; however, any edits to it will get removed if the file is opened in a newer version of Excel. Learn more: https://go.microsoft.com/fwlink/?linkid=870924
Comment:
    Merged with Parry Sound</t>
      </text>
    </comment>
    <comment ref="H46" authorId="14" shapeId="0" xr:uid="{323A414E-8AD3-4D41-B40E-1067DE6E4B34}">
      <text>
        <t xml:space="preserve">[Threaded comment]
Your version of Excel allows you to read this threaded comment; however, any edits to it will get removed if the file is opened in a newer version of Excel. Learn more: https://go.microsoft.com/fwlink/?linkid=870924
Comment:
    Merged with Midland </t>
      </text>
    </comment>
    <comment ref="L50" authorId="15" shapeId="0" xr:uid="{305C5C78-E47D-4CBF-91E2-6A2454C9331E}">
      <text>
        <t>[Threaded comment]
Your version of Excel allows you to read this threaded comment; however, any edits to it will get removed if the file is opened in a newer version of Excel. Learn more: https://go.microsoft.com/fwlink/?linkid=870924
Comment:
    Merged with Espanola</t>
      </text>
    </comment>
    <comment ref="I65" authorId="16" shapeId="0" xr:uid="{BC2849E2-5D79-44C5-B69A-B931F4109907}">
      <text>
        <t xml:space="preserve">[Threaded comment]
Your version of Excel allows you to read this threaded comment; however, any edits to it will get removed if the file is opened in a newer version of Excel. Learn more: https://go.microsoft.com/fwlink/?linkid=870924
Comment:
    Kenora, Thunder Bay </t>
      </text>
    </comment>
    <comment ref="I68" authorId="17" shapeId="0" xr:uid="{916BE516-DEF5-49EB-B5AD-BEF4ED0543EF}">
      <text>
        <t>[Threaded comment]
Your version of Excel allows you to read this threaded comment; however, any edits to it will get removed if the file is opened in a newer version of Excel. Learn more: https://go.microsoft.com/fwlink/?linkid=870924
Comment:
    Veridian and Whitby</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tc={4F0BDB00-0AFF-450B-BDBA-07F175E6FE13}</author>
    <author>Alice Giovani de Oliveira</author>
  </authors>
  <commentList>
    <comment ref="B1" authorId="0" shapeId="0" xr:uid="{4F0BDB00-0AFF-450B-BDBA-07F175E6FE13}">
      <text>
        <t>[Threaded comment]
Your version of Excel allows you to read this threaded comment; however, any edits to it will get removed if the file is opened in a newer version of Excel. Learn more: https://go.microsoft.com/fwlink/?linkid=870924
Comment:
    I kept the 2003 and 2004 data, for the case we want to do some backcasting using Customer numbers as weight.</t>
      </text>
    </comment>
    <comment ref="G5" authorId="1" shapeId="0" xr:uid="{2F75D28E-3625-4084-80FF-69C74C954B9E}">
      <text>
        <r>
          <rPr>
            <b/>
            <sz val="9"/>
            <color indexed="81"/>
            <rFont val="Tahoma"/>
            <family val="2"/>
          </rPr>
          <t>Alice Giovani de Oliveira:</t>
        </r>
        <r>
          <rPr>
            <sz val="9"/>
            <color indexed="81"/>
            <rFont val="Tahoma"/>
            <family val="2"/>
          </rPr>
          <t xml:space="preserve">
Value in PEG sheets 2016 and 2017 were incomplete. Fixed using sheet 2012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Alice Giovani de Oliveira</author>
    <author>tc={442CDD4A-5F3A-4C74-953A-80B5FE443BF4}</author>
    <author>tc={F1445BDC-263C-490F-A447-1F08C45D949F}</author>
    <author>tc={7F62EE12-E6D8-4785-AD72-3AFA6EE0AE9E}</author>
    <author>tc={C5089B57-075C-4B12-BAB2-DC805C6FDBAC}</author>
    <author>tc={8F3D55FE-3E68-40CA-B934-E37E9B8299C4}</author>
    <author>tc={D8FF4F06-DBC5-42E7-96AB-8E966855CB43}</author>
  </authors>
  <commentList>
    <comment ref="O1" authorId="0" shapeId="0" xr:uid="{18A2E86D-E84A-47B7-A0E4-FF6C4EB9D033}">
      <text>
        <r>
          <rPr>
            <b/>
            <sz val="9"/>
            <color indexed="81"/>
            <rFont val="Tahoma"/>
            <family val="2"/>
          </rPr>
          <t>Alice Giovani de Oliveira:</t>
        </r>
        <r>
          <rPr>
            <sz val="9"/>
            <color indexed="81"/>
            <rFont val="Tahoma"/>
            <family val="2"/>
          </rPr>
          <t xml:space="preserve">
Accounting for the 2022 merges</t>
        </r>
      </text>
    </comment>
    <comment ref="E12" authorId="1" shapeId="0" xr:uid="{442CDD4A-5F3A-4C74-953A-80B5FE443BF4}">
      <text>
        <t>[Threaded comment]
Your version of Excel allows you to read this threaded comment; however, any edits to it will get removed if the file is opened in a newer version of Excel. Learn more: https://go.microsoft.com/fwlink/?linkid=870924
Comment:
    Data revision in 2016 not accounted in ABR23</t>
      </text>
    </comment>
    <comment ref="E13" authorId="2" shapeId="0" xr:uid="{F1445BDC-263C-490F-A447-1F08C45D949F}">
      <text>
        <t>[Threaded comment]
Your version of Excel allows you to read this threaded comment; however, any edits to it will get removed if the file is opened in a newer version of Excel. Learn more: https://go.microsoft.com/fwlink/?linkid=870924
Comment:
    Data revision in 2016 not accounted in ABR23</t>
      </text>
    </comment>
    <comment ref="K16" authorId="3" shapeId="0" xr:uid="{7F62EE12-E6D8-4785-AD72-3AFA6EE0AE9E}">
      <text>
        <t xml:space="preserve">[Threaded comment]
Your version of Excel allows you to read this threaded comment; however, any edits to it will get removed if the file is opened in a newer version of Excel. Learn more: https://go.microsoft.com/fwlink/?linkid=870924
Comment:
    Revised 2022 to include merger of Haldimand and Woodstock not previously included in Hydro One reported value.  See sheet '2016 Benchmarking Calculations', cell AN73
</t>
      </text>
    </comment>
    <comment ref="L16" authorId="4" shapeId="0" xr:uid="{C5089B57-075C-4B12-BAB2-DC805C6FDBAC}">
      <text>
        <t>[Threaded comment]
Your version of Excel allows you to read this threaded comment; however, any edits to it will get removed if the file is opened in a newer version of Excel. Learn more: https://go.microsoft.com/fwlink/?linkid=870924
Comment:
    The revision in Total CL is of 1986. The average proportion of UG for Haldiman and Woodstock in 2015 is 5.6%. 1986 *5.6% = 111</t>
      </text>
    </comment>
    <comment ref="G20" authorId="5" shapeId="0" xr:uid="{8F3D55FE-3E68-40CA-B934-E37E9B8299C4}">
      <text>
        <t>[Threaded comment]
Your version of Excel allows you to read this threaded comment; however, any edits to it will get removed if the file is opened in a newer version of Excel. Learn more: https://go.microsoft.com/fwlink/?linkid=870924
Comment:
    ABR23 doesn’t include Embedded Distributors</t>
      </text>
    </comment>
    <comment ref="G21" authorId="6" shapeId="0" xr:uid="{D8FF4F06-DBC5-42E7-96AB-8E966855CB43}">
      <text>
        <t>[Threaded comment]
Your version of Excel allows you to read this threaded comment; however, any edits to it will get removed if the file is opened in a newer version of Excel. Learn more: https://go.microsoft.com/fwlink/?linkid=870924
Comment:
    ABR23 doesn’t include Embedded Distributors</t>
      </text>
    </comment>
    <comment ref="V505" authorId="0" shapeId="0" xr:uid="{70085598-29C3-4BC7-960C-CE0F8066BBF6}">
      <text>
        <r>
          <rPr>
            <b/>
            <sz val="9"/>
            <color indexed="81"/>
            <rFont val="Tahoma"/>
            <family val="2"/>
          </rPr>
          <t>Alice Giovani de Oliveira:</t>
        </r>
        <r>
          <rPr>
            <sz val="9"/>
            <color indexed="81"/>
            <rFont val="Tahoma"/>
            <family val="2"/>
          </rPr>
          <t xml:space="preserve">
Seems to be Total CL instead of Primary. </t>
        </r>
      </text>
    </comment>
    <comment ref="D557" authorId="0" shapeId="0" xr:uid="{C0EF4548-7580-49DD-A1CE-7457DB82611A}">
      <text>
        <r>
          <rPr>
            <b/>
            <sz val="9"/>
            <color indexed="81"/>
            <rFont val="Tahoma"/>
            <family val="2"/>
          </rPr>
          <t>Alice Giovani de Oliveira:</t>
        </r>
        <r>
          <rPr>
            <sz val="9"/>
            <color indexed="81"/>
            <rFont val="Tahoma"/>
            <family val="2"/>
          </rPr>
          <t xml:space="preserve">
In 2019, PEG revised Alectra's 2017 Opex. However, in 2020, PEG determined that the Revision were incorrect and reverted back to the original value.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Alice Giovani de Oliveira</author>
  </authors>
  <commentList>
    <comment ref="L1" authorId="0" shapeId="0" xr:uid="{79E41F4F-CFD0-4FC6-AF1F-E621127CF977}">
      <text>
        <r>
          <rPr>
            <b/>
            <sz val="9"/>
            <color indexed="81"/>
            <rFont val="Tahoma"/>
            <family val="2"/>
          </rPr>
          <t>Alice Giovani de Oliveira:</t>
        </r>
        <r>
          <rPr>
            <sz val="9"/>
            <color indexed="81"/>
            <rFont val="Tahoma"/>
            <family val="2"/>
          </rPr>
          <t xml:space="preserve">
From sheet Consolidated PEG</t>
        </r>
      </text>
    </comment>
  </commentList>
</comments>
</file>

<file path=xl/sharedStrings.xml><?xml version="1.0" encoding="utf-8"?>
<sst xmlns="http://schemas.openxmlformats.org/spreadsheetml/2006/main" count="5983" uniqueCount="319">
  <si>
    <t>PEG 2023 - Updated</t>
  </si>
  <si>
    <t>AER 2023</t>
  </si>
  <si>
    <t>DNSP</t>
  </si>
  <si>
    <t>year</t>
  </si>
  <si>
    <t>country</t>
  </si>
  <si>
    <t>opex</t>
  </si>
  <si>
    <t>MD</t>
  </si>
  <si>
    <t>RMD</t>
  </si>
  <si>
    <t>Cust</t>
  </si>
  <si>
    <t>PrimaryCL</t>
  </si>
  <si>
    <t>PrimaryUG</t>
  </si>
  <si>
    <t>PrimaryShareUG</t>
  </si>
  <si>
    <t>Total_CL</t>
  </si>
  <si>
    <t>Total_UG</t>
  </si>
  <si>
    <t>totalshareUG</t>
  </si>
  <si>
    <t>DNSPname</t>
  </si>
  <si>
    <t>Year</t>
  </si>
  <si>
    <t>Country</t>
  </si>
  <si>
    <t>Opex</t>
  </si>
  <si>
    <t>MaxDem</t>
  </si>
  <si>
    <t>RMDemand</t>
  </si>
  <si>
    <t>CustNum</t>
  </si>
  <si>
    <t>CircLen</t>
  </si>
  <si>
    <t>UGLen</t>
  </si>
  <si>
    <t>ShareUGC</t>
  </si>
  <si>
    <t>Hydro One Networks</t>
  </si>
  <si>
    <t>Hydro One Networks Inc.</t>
  </si>
  <si>
    <t>Toronto Hydro</t>
  </si>
  <si>
    <t>TORONTO HYDRO-ELECTRIC SYSTEM LIMITED</t>
  </si>
  <si>
    <t>Hydro Ottawa</t>
  </si>
  <si>
    <t>HYDRO OTTAWA LIMITED</t>
  </si>
  <si>
    <t>London Hydro</t>
  </si>
  <si>
    <t>LONDON HYDRO INC.</t>
  </si>
  <si>
    <t>Elexicon Energy</t>
  </si>
  <si>
    <t>ELEXICON</t>
  </si>
  <si>
    <t>Enova Power</t>
  </si>
  <si>
    <t>Enova Power Corp.</t>
  </si>
  <si>
    <t>Enwin Utilities</t>
  </si>
  <si>
    <t>ENWIN UTILITIES LTD.</t>
  </si>
  <si>
    <t>Burlington Hydro</t>
  </si>
  <si>
    <t>BURLINGTON HYDRO INC.</t>
  </si>
  <si>
    <t>Oakville Hydro</t>
  </si>
  <si>
    <t>OAKVILLE HYDRO ELECTRICITY DISTRIBUTION INC.</t>
  </si>
  <si>
    <t>Oshawa PUC</t>
  </si>
  <si>
    <t>OSHAWA PUC NETWORKS INC.</t>
  </si>
  <si>
    <t>GrandBridge</t>
  </si>
  <si>
    <t>GrandBridge Energy Inc.</t>
  </si>
  <si>
    <t>Niagara Peninsula</t>
  </si>
  <si>
    <t>NIAGARA PENINSULA ENERGY INC.</t>
  </si>
  <si>
    <t>Synergy North</t>
  </si>
  <si>
    <t>SYNERGY NORTH</t>
  </si>
  <si>
    <t>Greater Sudbury</t>
  </si>
  <si>
    <t>GREATER SUDBURY HYDRO INC.</t>
  </si>
  <si>
    <t>Entegrus Powerlines</t>
  </si>
  <si>
    <t>Entegrus Powerlines Inc.</t>
  </si>
  <si>
    <t>Bluewater Power</t>
  </si>
  <si>
    <t>BLUEWATER POWER DISTRIBUTION CORPORATION</t>
  </si>
  <si>
    <t>Newmarket Tay</t>
  </si>
  <si>
    <t>NEWMARKET-TAY POWER DISTRIBUTION LTD.</t>
  </si>
  <si>
    <t>PUC Distribution</t>
  </si>
  <si>
    <t>PUC DISTRIBUTION INC.</t>
  </si>
  <si>
    <t>Milton Hydro</t>
  </si>
  <si>
    <t>MILTON HYDRO DISTRIBUTION INC.</t>
  </si>
  <si>
    <t>Canadian Niagara</t>
  </si>
  <si>
    <t>CANADIAN NIAGARA POWER INC.</t>
  </si>
  <si>
    <t>Essex Powerlines</t>
  </si>
  <si>
    <t>ESSEX POWERLINES CORPORATION</t>
  </si>
  <si>
    <t>Kingston Hydro</t>
  </si>
  <si>
    <t>KINGSTON HYDRO CORPORATION</t>
  </si>
  <si>
    <t>North Bay</t>
  </si>
  <si>
    <t>NORTH BAY HYDRO DISTRIBUTION LIMITED</t>
  </si>
  <si>
    <t>Westario Power</t>
  </si>
  <si>
    <t>WESTARIO POWER INC.</t>
  </si>
  <si>
    <t>Welland Hydro</t>
  </si>
  <si>
    <t>WELLAND HYDRO-ELECTRIC SYSTEM CORP.</t>
  </si>
  <si>
    <t>Halton Hills</t>
  </si>
  <si>
    <t>HALTON HILLS HYDRO INC.</t>
  </si>
  <si>
    <t>Festival Hydro</t>
  </si>
  <si>
    <t>FESTIVAL HYDRO INC.</t>
  </si>
  <si>
    <t>Alectra Utilities</t>
  </si>
  <si>
    <t>Alectra Utilities Corporation</t>
  </si>
  <si>
    <t>ERTH Power</t>
  </si>
  <si>
    <t>ERTH Power Corporation</t>
  </si>
  <si>
    <t>Data revisions</t>
  </si>
  <si>
    <t>Variable</t>
  </si>
  <si>
    <t xml:space="preserve">Revision Year </t>
  </si>
  <si>
    <t xml:space="preserve">Previous Value </t>
  </si>
  <si>
    <t xml:space="preserve">Revised Value </t>
  </si>
  <si>
    <t>DNSP in 2022</t>
  </si>
  <si>
    <t>Total_OH</t>
  </si>
  <si>
    <t>PrimaryOH</t>
  </si>
  <si>
    <t>EIID</t>
  </si>
  <si>
    <t>PrOpex</t>
  </si>
  <si>
    <t>HYDRO ONE NETWORKS INC.</t>
  </si>
  <si>
    <t>POWERSTREAM INC.</t>
  </si>
  <si>
    <t>HORIZON UTILITIES CORPORATION</t>
  </si>
  <si>
    <t>ENERSOURCE HYDRO MISSISSAUGA INC.</t>
  </si>
  <si>
    <t>HYDRO ONE BRAMPTON NETWORKS INC.</t>
  </si>
  <si>
    <t>KITCHENER-WILMOT HYDRO INC.</t>
  </si>
  <si>
    <t>WATERLOO NORTH HYDRO INC.</t>
  </si>
  <si>
    <t>ENERGY+</t>
  </si>
  <si>
    <t>GUELPH HYDRO ELECTRIC SYSTEMS INC.</t>
  </si>
  <si>
    <t>BRANTFORD POWER INC.</t>
  </si>
  <si>
    <t>PETERBOROUGH DISTRIBUTION INCORPORATED</t>
  </si>
  <si>
    <t>ALECTRA UTILITIES CORPORATION</t>
  </si>
  <si>
    <t>Source</t>
  </si>
  <si>
    <t>Kingston Hydro Corporation</t>
  </si>
  <si>
    <t>Total Circuit Km of Line</t>
  </si>
  <si>
    <t>Total Overhead Circut KM of Line</t>
  </si>
  <si>
    <t>Total Underground Circut KM of Line</t>
  </si>
  <si>
    <t>2022 Revisions to 2021 Data sheet</t>
  </si>
  <si>
    <t>Diff</t>
  </si>
  <si>
    <t>2022 Revisions to 2020 Data sheet</t>
  </si>
  <si>
    <t>2022 Revisions to 2019 Data sheet</t>
  </si>
  <si>
    <t>North Bay Hydro Distribution Limited</t>
  </si>
  <si>
    <t>Total Customer Number</t>
  </si>
  <si>
    <t>Merged?</t>
  </si>
  <si>
    <t>no</t>
  </si>
  <si>
    <t>yes</t>
  </si>
  <si>
    <t>2021 Revisions to 2019 Data sheet</t>
  </si>
  <si>
    <t>2021 Revisions to 2020 Data sheet</t>
  </si>
  <si>
    <t>Overhead Circuit Kms of Line</t>
  </si>
  <si>
    <t>Underground Circuit Kms of Line</t>
  </si>
  <si>
    <t>2020 Revisions to 2019 Data sheet</t>
  </si>
  <si>
    <t>Synergy North Corporation</t>
  </si>
  <si>
    <t>Opex account 5615</t>
  </si>
  <si>
    <t>Opex account 5315</t>
  </si>
  <si>
    <t>Milton Hydro Distribution Inc.</t>
  </si>
  <si>
    <t>Niagara Peninsula Energy Inc.</t>
  </si>
  <si>
    <t>Opex account 5610</t>
  </si>
  <si>
    <t>Opex account 5085</t>
  </si>
  <si>
    <t>Opex account 5114</t>
  </si>
  <si>
    <t>Opex account 5012</t>
  </si>
  <si>
    <t>Burlington Hydro Inc.</t>
  </si>
  <si>
    <t>Opex account 5010</t>
  </si>
  <si>
    <t>Opex account 5020</t>
  </si>
  <si>
    <t>Opex account 5065</t>
  </si>
  <si>
    <t>Opex account 5340</t>
  </si>
  <si>
    <t>Opex account 5625</t>
  </si>
  <si>
    <t>Opex account 5675</t>
  </si>
  <si>
    <t>2020 Revisions to 2018 Data sheet</t>
  </si>
  <si>
    <t>Opex account 5320</t>
  </si>
  <si>
    <t>Bluewater Power Distribution Corporation</t>
  </si>
  <si>
    <t>Waterloo North Hydro Inc.</t>
  </si>
  <si>
    <t>Enova Power Corp</t>
  </si>
  <si>
    <t>2019 Revisions to 2018 Data sheet</t>
  </si>
  <si>
    <t>Opex account 5646</t>
  </si>
  <si>
    <t>Opex account 5605</t>
  </si>
  <si>
    <t>Opex account 5655</t>
  </si>
  <si>
    <t>Opex account 5005</t>
  </si>
  <si>
    <t>Opex account 5016</t>
  </si>
  <si>
    <t>Opex account 5040</t>
  </si>
  <si>
    <t>Opex account 5075</t>
  </si>
  <si>
    <t>Opex account 5014</t>
  </si>
  <si>
    <t>Opex account 5105</t>
  </si>
  <si>
    <t>Opex account 5110</t>
  </si>
  <si>
    <t>Opex account 5120</t>
  </si>
  <si>
    <t>Opex account 5125</t>
  </si>
  <si>
    <t>Opex account 5130</t>
  </si>
  <si>
    <t>Opex account 5135</t>
  </si>
  <si>
    <t>Opex account 5155</t>
  </si>
  <si>
    <t>Opex account 5160</t>
  </si>
  <si>
    <t>Opex account 5112</t>
  </si>
  <si>
    <t>Opex account 5305</t>
  </si>
  <si>
    <t>Opex account 5310</t>
  </si>
  <si>
    <t>Opex account 5325</t>
  </si>
  <si>
    <t>Opex account 5410</t>
  </si>
  <si>
    <t>Opex account 5420</t>
  </si>
  <si>
    <t>Opex account 5620</t>
  </si>
  <si>
    <t>Opex account 5640</t>
  </si>
  <si>
    <t>Opex account 5665</t>
  </si>
  <si>
    <t>Opex account 5635</t>
  </si>
  <si>
    <t>2019 Revisions to 2017 Data sheet</t>
  </si>
  <si>
    <t>Greater Sudbury Hydro Inc.</t>
  </si>
  <si>
    <t>Customer Number</t>
  </si>
  <si>
    <t>2017 Customers sheet, cell AG67</t>
  </si>
  <si>
    <t>MC RECALCULATED</t>
  </si>
  <si>
    <t>Circlen</t>
  </si>
  <si>
    <t>CirclenUG</t>
  </si>
  <si>
    <t>UGshare</t>
  </si>
  <si>
    <t>Toronto Hydro-Electric System Limited</t>
  </si>
  <si>
    <t>Hydro Ottawa Limited</t>
  </si>
  <si>
    <t>London Hydro Inc.</t>
  </si>
  <si>
    <t>Elexicon Energy Inc.</t>
  </si>
  <si>
    <t>ENWIN Utilities Ltd.</t>
  </si>
  <si>
    <t>Oakville Hydro Electricity Distribution Inc.</t>
  </si>
  <si>
    <t>Oshawa PUC Networks Inc.</t>
  </si>
  <si>
    <t>Newmarket-Tay Power Distribution Ltd.</t>
  </si>
  <si>
    <t>PUC Distribution Inc.</t>
  </si>
  <si>
    <t>Canadian Niagara Power Inc.</t>
  </si>
  <si>
    <t>Essex Powerlines Corporation</t>
  </si>
  <si>
    <t>Westario Power Inc.</t>
  </si>
  <si>
    <t>Welland Hydro-Electric System Corp.</t>
  </si>
  <si>
    <t>Halton Hills Hydro Inc.</t>
  </si>
  <si>
    <t>Festival Hydro Inc.</t>
  </si>
  <si>
    <t>Yearbook</t>
  </si>
  <si>
    <t>OPEX</t>
  </si>
  <si>
    <t>Erie Thames Powerlines Corporation</t>
  </si>
  <si>
    <t>Algoma Power Inc.</t>
  </si>
  <si>
    <t>Atikokan Hydro Inc.</t>
  </si>
  <si>
    <t>Brant County Power Inc.</t>
  </si>
  <si>
    <t>Brantford Power Inc.</t>
  </si>
  <si>
    <t>Cambridge and North Dumfries Hydro Inc.</t>
  </si>
  <si>
    <t>Centre Wellington Hydro Ltd.</t>
  </si>
  <si>
    <t>Chapleau Public Utilities Corporation</t>
  </si>
  <si>
    <t>COLLUS POWER CORPORATION</t>
  </si>
  <si>
    <t>Cooperative Hydro Embrun Inc.</t>
  </si>
  <si>
    <t>E.L.K. Energy Inc.</t>
  </si>
  <si>
    <t>Enersource Hydro Mississauga Inc.</t>
  </si>
  <si>
    <t>EnWin Utilities Ltd.</t>
  </si>
  <si>
    <t>Espanola Regional Hydro Distribution Corporation</t>
  </si>
  <si>
    <t>Fort Frances Power Corporation</t>
  </si>
  <si>
    <t>GRIMSBY POWER INCORPORATED</t>
  </si>
  <si>
    <t>Guelph Hydro Electric Systems Inc.</t>
  </si>
  <si>
    <t>Haldimand County Hydro Inc.</t>
  </si>
  <si>
    <t>Hearst Power Distribution Company Limited</t>
  </si>
  <si>
    <t>Horizon Utilities Corporation</t>
  </si>
  <si>
    <t>Hydro 2000 Inc.</t>
  </si>
  <si>
    <t>Hydro Hawkesbury Inc.</t>
  </si>
  <si>
    <t>Hydro One Brampton Networks Inc.</t>
  </si>
  <si>
    <t>Innisfil Hydro Distribution Systems Limited</t>
  </si>
  <si>
    <t>Kenora Hydro Electric Corporation Ltd.</t>
  </si>
  <si>
    <t>Kitchener-Wilmot Hydro Inc.</t>
  </si>
  <si>
    <t>Lakefront Utilities Inc.</t>
  </si>
  <si>
    <t>Lakeland Power Distribution Ltd.</t>
  </si>
  <si>
    <t>Midland Power Utility Corporation</t>
  </si>
  <si>
    <t>Niagara-on-the-Lake Hydro Inc.</t>
  </si>
  <si>
    <t>Norfolk Power Distribution Inc.</t>
  </si>
  <si>
    <t>Northern Ontario Wires Inc.</t>
  </si>
  <si>
    <t>Orangeville Hydro Limited</t>
  </si>
  <si>
    <t>Orillia Power Distribution Corporation</t>
  </si>
  <si>
    <t>Ottawa River Power Corporation</t>
  </si>
  <si>
    <t>Parry Sound Power Corporation</t>
  </si>
  <si>
    <t>Peterborough Distribution Incorporated</t>
  </si>
  <si>
    <t>PowerStream Inc.</t>
  </si>
  <si>
    <t>Renfrew Hydro Inc.</t>
  </si>
  <si>
    <t>Rideau St. Lawrence Distribution Inc.</t>
  </si>
  <si>
    <t>Sioux Lookout Hydro Inc.</t>
  </si>
  <si>
    <t>St. Thomas Energy Inc.</t>
  </si>
  <si>
    <t>Thunder Bay Hydro Electricity Distribution Inc.</t>
  </si>
  <si>
    <t>Tillsonburg Hydro Inc.</t>
  </si>
  <si>
    <t>Veridian Connections Inc.</t>
  </si>
  <si>
    <t>Wasaga Distribution Inc.</t>
  </si>
  <si>
    <t>Wellington North Power Inc.</t>
  </si>
  <si>
    <t>West Coast Huron Energy Inc.</t>
  </si>
  <si>
    <t>Whitby Hydro Electric Corporation</t>
  </si>
  <si>
    <t>Woodstock Hydro Services Inc.</t>
  </si>
  <si>
    <t>Collus PowerStream Corp.</t>
  </si>
  <si>
    <t>ENERGY PLUS</t>
  </si>
  <si>
    <t xml:space="preserve">Energy+ Inc. </t>
  </si>
  <si>
    <t>Innpower Corporation</t>
  </si>
  <si>
    <t>EPCOR Electricity Distribution Ontario Inc.</t>
  </si>
  <si>
    <t>Grimsby Power Incorporated</t>
  </si>
  <si>
    <t>PEG</t>
  </si>
  <si>
    <t>MERGERS ON PEG WORKBOOKS</t>
  </si>
  <si>
    <t xml:space="preserve">Sheets: </t>
  </si>
  <si>
    <r>
      <rPr>
        <b/>
        <i/>
        <sz val="12"/>
        <color theme="1"/>
        <rFont val="Aptos Narrow"/>
        <family val="2"/>
        <scheme val="minor"/>
      </rPr>
      <t>PEG MERGES:</t>
    </r>
    <r>
      <rPr>
        <sz val="12"/>
        <color theme="1"/>
        <rFont val="Aptos Narrow"/>
        <family val="2"/>
        <scheme val="minor"/>
      </rPr>
      <t xml:space="preserve"> Contains the historical records of DNSP merges on the PEG worksheet 'Benchmarking-2022-Spreadsheet-Model_20230718.xlsx'</t>
    </r>
  </si>
  <si>
    <t>Labels:</t>
  </si>
  <si>
    <t>The DNSP was merged and no longer exists.</t>
  </si>
  <si>
    <t>The DNSP incorporated another DNSP through a merger.</t>
  </si>
  <si>
    <t>The DNSP changed its name.</t>
  </si>
  <si>
    <r>
      <rPr>
        <b/>
        <i/>
        <u/>
        <sz val="12"/>
        <color theme="1"/>
        <rFont val="Aptos Narrow"/>
        <family val="2"/>
        <scheme val="minor"/>
      </rPr>
      <t>Objective:</t>
    </r>
    <r>
      <rPr>
        <b/>
        <i/>
        <sz val="12"/>
        <color theme="1"/>
        <rFont val="Aptos Narrow"/>
        <family val="2"/>
        <scheme val="minor"/>
      </rPr>
      <t xml:space="preserve"> </t>
    </r>
    <r>
      <rPr>
        <sz val="12"/>
        <color theme="1"/>
        <rFont val="Aptos Narrow"/>
        <family val="2"/>
        <scheme val="minor"/>
      </rPr>
      <t>This worksheet aims to establish the data for the Ontario ABR24. It includes relevant information such as the history of merges in PEG worksheets and the history of relevant data revisions.</t>
    </r>
  </si>
  <si>
    <r>
      <t xml:space="preserve">Data Revisions: </t>
    </r>
    <r>
      <rPr>
        <sz val="12"/>
        <color theme="1"/>
        <rFont val="Aptos Narrow"/>
        <family val="2"/>
        <scheme val="minor"/>
      </rPr>
      <t>This sheet contains the historical records of data revisions in the PEG worksheet 'Benchmarking-2022-Spreadsheet-Model_20230718.xlsx'. Only the pertinent data revisions are included. Cells highlighted in blue represent the cumulative impact of the data revisions for Opex, as Opex is a sum of various accounts.</t>
    </r>
  </si>
  <si>
    <r>
      <t xml:space="preserve">Consolidated PEG:  </t>
    </r>
    <r>
      <rPr>
        <sz val="12"/>
        <color theme="1"/>
        <rFont val="Aptos Narrow"/>
        <family val="2"/>
        <scheme val="minor"/>
      </rPr>
      <t>This sheet contains the relevant PEG data consolidated from the worksheet '</t>
    </r>
    <r>
      <rPr>
        <i/>
        <sz val="12"/>
        <color theme="1"/>
        <rFont val="Aptos Narrow"/>
        <family val="2"/>
        <scheme val="minor"/>
      </rPr>
      <t>Benchmarking-2022-Spreadsheet-Model_20230718.xlsx'</t>
    </r>
    <r>
      <rPr>
        <sz val="12"/>
        <color theme="1"/>
        <rFont val="Aptos Narrow"/>
        <family val="2"/>
        <scheme val="minor"/>
      </rPr>
      <t xml:space="preserve">. The consolidations were performed using Stata, and the resulting output file </t>
    </r>
    <r>
      <rPr>
        <i/>
        <sz val="12"/>
        <color theme="1"/>
        <rFont val="Aptos Narrow"/>
        <family val="2"/>
        <scheme val="minor"/>
      </rPr>
      <t xml:space="preserve">PEG_2023Consolidated.xlsx </t>
    </r>
    <r>
      <rPr>
        <sz val="12"/>
        <color theme="1"/>
        <rFont val="Aptos Narrow"/>
        <family val="2"/>
        <scheme val="minor"/>
      </rPr>
      <t>is pasted into this sheet.</t>
    </r>
  </si>
  <si>
    <r>
      <t xml:space="preserve">Balanced ABR23:  </t>
    </r>
    <r>
      <rPr>
        <sz val="12"/>
        <color theme="1"/>
        <rFont val="Aptos Narrow"/>
        <family val="2"/>
        <scheme val="minor"/>
      </rPr>
      <t>Ontario ABR23 data, adjusted to account for the merges, ensuring dataset balance. Sourced from the workbook 'Comparing ABR23 &amp; Yearbook - 21Mar2024'.</t>
    </r>
  </si>
  <si>
    <r>
      <t xml:space="preserve">Yearbook:  </t>
    </r>
    <r>
      <rPr>
        <sz val="12"/>
        <color theme="1"/>
        <rFont val="Aptos Narrow"/>
        <family val="2"/>
        <scheme val="minor"/>
      </rPr>
      <t>From OEBclean2_lge.xlsx and originates from the Ontario Yearbooks.</t>
    </r>
  </si>
  <si>
    <r>
      <t>Comparasions:</t>
    </r>
    <r>
      <rPr>
        <i/>
        <sz val="12"/>
        <color theme="1"/>
        <rFont val="Aptos Narrow"/>
        <family val="2"/>
        <scheme val="minor"/>
      </rPr>
      <t xml:space="preserve">  </t>
    </r>
    <r>
      <rPr>
        <sz val="12"/>
        <color theme="1"/>
        <rFont val="Aptos Narrow"/>
        <family val="2"/>
        <scheme val="minor"/>
      </rPr>
      <t>Compares the Consolidated PEG against ABR23 and Yearbook datasets.</t>
    </r>
  </si>
  <si>
    <t>Replacing a missing value with ABR23.</t>
  </si>
  <si>
    <t>Replacing a missing value with Yearbook</t>
  </si>
  <si>
    <t>Replaced with data revision</t>
  </si>
  <si>
    <t>Total CL and Total UG. Not utilized, used for checking and comparison purposes. Primary Lengths must be used.</t>
  </si>
  <si>
    <t>Not utilizing the original data. The data were adjusted to address inconsistencies either in the Yearbook or in the ABR23 dataset.</t>
  </si>
  <si>
    <r>
      <t>Ontario ABR24:</t>
    </r>
    <r>
      <rPr>
        <i/>
        <sz val="12"/>
        <color theme="1"/>
        <rFont val="Aptos Narrow"/>
        <family val="2"/>
        <scheme val="minor"/>
      </rPr>
      <t xml:space="preserve">  S</t>
    </r>
    <r>
      <rPr>
        <sz val="12"/>
        <color theme="1"/>
        <rFont val="Aptos Narrow"/>
        <family val="2"/>
        <scheme val="minor"/>
      </rPr>
      <t>ets the Ontario data for ABR24, taking into account mergers and reconciling the differences between the datasets.</t>
    </r>
  </si>
  <si>
    <t>Data from ABR23</t>
  </si>
  <si>
    <t>Data from PEG</t>
  </si>
  <si>
    <t>Data from Yearbook</t>
  </si>
  <si>
    <t>Addressing anomalies in Circuit Length</t>
  </si>
  <si>
    <t>Brant Country, Energy Plus, Brantford Power Inc.</t>
  </si>
  <si>
    <t>Energy_kwh</t>
  </si>
  <si>
    <t>Energy kwh</t>
  </si>
  <si>
    <t>eiid</t>
  </si>
  <si>
    <t>Propoex</t>
  </si>
  <si>
    <t>Variable/DNSP</t>
  </si>
  <si>
    <t>Previous Value</t>
  </si>
  <si>
    <t>Corrected Value</t>
  </si>
  <si>
    <t>Hydro One Networks.</t>
  </si>
  <si>
    <t xml:space="preserve">Hydro One Networks </t>
  </si>
  <si>
    <t xml:space="preserve">Toronto Hydro-Electric </t>
  </si>
  <si>
    <t xml:space="preserve">Grandbridge Energy </t>
  </si>
  <si>
    <t xml:space="preserve">Greater Sudbury Hydro </t>
  </si>
  <si>
    <t xml:space="preserve">Milton Hydro </t>
  </si>
  <si>
    <t>Max Demand</t>
  </si>
  <si>
    <t>Elexicon</t>
  </si>
  <si>
    <t>Enova Power.</t>
  </si>
  <si>
    <t xml:space="preserve">Enova Power </t>
  </si>
  <si>
    <t xml:space="preserve">Oakville Hydro </t>
  </si>
  <si>
    <t xml:space="preserve">Niagara Peninsula </t>
  </si>
  <si>
    <t xml:space="preserve">Entegrus Powerlines </t>
  </si>
  <si>
    <t xml:space="preserve">Canadian Niagara </t>
  </si>
  <si>
    <t xml:space="preserve">Essex Powerlines </t>
  </si>
  <si>
    <t xml:space="preserve">North Bay Hydro </t>
  </si>
  <si>
    <t xml:space="preserve">Alectra Utilities </t>
  </si>
  <si>
    <t xml:space="preserve">ERTH Power </t>
  </si>
  <si>
    <t>Circuit Length</t>
  </si>
  <si>
    <t xml:space="preserve">Enwin Utilities </t>
  </si>
  <si>
    <t xml:space="preserve">Oshawa PUC Networks </t>
  </si>
  <si>
    <t xml:space="preserve">Bluewater Power </t>
  </si>
  <si>
    <t xml:space="preserve">Westario Power </t>
  </si>
  <si>
    <t xml:space="preserve">Halton Hills </t>
  </si>
  <si>
    <t>Estimated</t>
  </si>
  <si>
    <t>Underground Cables</t>
  </si>
  <si>
    <t xml:space="preserve">Toronto Hydro </t>
  </si>
  <si>
    <t xml:space="preserve">Oshawa PUC </t>
  </si>
  <si>
    <t>Milton Hydro.</t>
  </si>
  <si>
    <t>Share Underground</t>
  </si>
  <si>
    <t>Recalculated</t>
  </si>
  <si>
    <t xml:space="preserve">RecalculatedRecalculatedRecalculatedEnwin Utilities </t>
  </si>
  <si>
    <t xml:space="preserve">Grandbridge </t>
  </si>
  <si>
    <t xml:space="preserve">RecalculatedRecalculatedRecalculatedWestario Power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</si>
</sst>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_-* #,##0_-;\-* #,##0_-;_-* &quot;-&quot;??_-;_-@_-"/>
    <numFmt numFmtId="167" formatCode="0.000%"/>
  </numFmts>
  <fonts count="36" x14ac:knownFonts="1">
    <font>
      <sz val="11"/>
      <color theme="1"/>
      <name val="Aptos Narrow"/>
      <family val="2"/>
      <scheme val="minor"/>
    </font>
    <font>
      <sz val="11"/>
      <color theme="1"/>
      <name val="Aptos Narrow"/>
      <family val="2"/>
      <scheme val="minor"/>
    </font>
    <font>
      <b/>
      <sz val="11"/>
      <color theme="1"/>
      <name val="Aptos Narrow"/>
      <family val="2"/>
      <scheme val="minor"/>
    </font>
    <font>
      <b/>
      <sz val="10"/>
      <name val="Calibri"/>
      <family val="2"/>
    </font>
    <font>
      <sz val="10"/>
      <name val="Calibri"/>
      <family val="2"/>
    </font>
    <font>
      <b/>
      <sz val="10"/>
      <name val="Aptos Narrow"/>
      <family val="2"/>
      <scheme val="minor"/>
    </font>
    <font>
      <b/>
      <i/>
      <sz val="10"/>
      <name val="Calibri"/>
      <family val="2"/>
    </font>
    <font>
      <sz val="10"/>
      <color rgb="FFFF0000"/>
      <name val="Calibri"/>
      <family val="2"/>
    </font>
    <font>
      <sz val="12"/>
      <color theme="1"/>
      <name val="Aptos Narrow"/>
      <family val="2"/>
      <scheme val="minor"/>
    </font>
    <font>
      <b/>
      <i/>
      <sz val="12"/>
      <color theme="1"/>
      <name val="Aptos Narrow"/>
      <family val="2"/>
      <scheme val="minor"/>
    </font>
    <font>
      <b/>
      <sz val="9"/>
      <color indexed="81"/>
      <name val="Tahoma"/>
      <family val="2"/>
    </font>
    <font>
      <sz val="9"/>
      <color indexed="81"/>
      <name val="Tahoma"/>
      <family val="2"/>
    </font>
    <font>
      <b/>
      <i/>
      <sz val="11"/>
      <color theme="1"/>
      <name val="Aptos Narrow"/>
      <family val="2"/>
      <scheme val="minor"/>
    </font>
    <font>
      <sz val="8"/>
      <name val="Aptos Narrow"/>
      <family val="2"/>
      <scheme val="minor"/>
    </font>
    <font>
      <b/>
      <sz val="10"/>
      <color theme="1"/>
      <name val="Aptos Narrow"/>
      <family val="2"/>
      <scheme val="minor"/>
    </font>
    <font>
      <sz val="10"/>
      <color theme="1"/>
      <name val="Aptos Narrow"/>
      <family val="2"/>
      <scheme val="minor"/>
    </font>
    <font>
      <sz val="10"/>
      <color rgb="FF0000FF"/>
      <name val="Calibri"/>
      <family val="2"/>
    </font>
    <font>
      <sz val="10"/>
      <color theme="1"/>
      <name val="Calibri"/>
      <family val="2"/>
    </font>
    <font>
      <b/>
      <sz val="10"/>
      <color theme="1"/>
      <name val="Calibri"/>
      <family val="2"/>
    </font>
    <font>
      <sz val="11"/>
      <color rgb="FFFF0000"/>
      <name val="Aptos Narrow"/>
      <family val="2"/>
      <scheme val="minor"/>
    </font>
    <font>
      <sz val="10"/>
      <color theme="6"/>
      <name val="Calibri"/>
      <family val="2"/>
    </font>
    <font>
      <b/>
      <sz val="12"/>
      <color theme="1"/>
      <name val="Aptos Narrow"/>
      <family val="2"/>
      <scheme val="minor"/>
    </font>
    <font>
      <i/>
      <sz val="12"/>
      <color theme="1"/>
      <name val="Aptos Narrow"/>
      <family val="2"/>
      <scheme val="minor"/>
    </font>
    <font>
      <u/>
      <sz val="12"/>
      <color theme="1"/>
      <name val="Aptos Narrow"/>
      <family val="2"/>
      <scheme val="minor"/>
    </font>
    <font>
      <b/>
      <i/>
      <u/>
      <sz val="12"/>
      <color theme="1"/>
      <name val="Aptos Narrow"/>
      <family val="2"/>
      <scheme val="minor"/>
    </font>
    <font>
      <sz val="12"/>
      <color rgb="FF0000FF"/>
      <name val="Aptos Narrow"/>
      <family val="2"/>
      <scheme val="minor"/>
    </font>
    <font>
      <sz val="12"/>
      <color theme="6"/>
      <name val="Aptos Narrow"/>
      <family val="2"/>
      <scheme val="minor"/>
    </font>
    <font>
      <sz val="11"/>
      <name val="Aptos Narrow"/>
      <family val="2"/>
      <scheme val="minor"/>
    </font>
    <font>
      <sz val="9"/>
      <color theme="1"/>
      <name val="Segoe UI"/>
      <family val="2"/>
    </font>
    <font>
      <sz val="10"/>
      <color theme="8"/>
      <name val="Calibri"/>
      <family val="2"/>
    </font>
    <font>
      <sz val="11.5"/>
      <color theme="1"/>
      <name val="Calisto MT"/>
      <family val="1"/>
    </font>
    <font>
      <i/>
      <sz val="10.5"/>
      <color rgb="FF000000"/>
      <name val="Calisto MT"/>
      <family val="1"/>
    </font>
    <font>
      <i/>
      <u/>
      <sz val="10.5"/>
      <color rgb="FF000000"/>
      <name val="Calisto MT"/>
      <family val="1"/>
    </font>
    <font>
      <sz val="10.5"/>
      <color rgb="FF000000"/>
      <name val="Calisto MT"/>
      <family val="1"/>
    </font>
    <font>
      <sz val="10"/>
      <color theme="1"/>
      <name val="Calisto MT"/>
      <family val="1"/>
    </font>
    <font>
      <sz val="10"/>
      <color rgb="FF000000"/>
      <name val="Calisto MT"/>
      <family val="1"/>
    </font>
  </fonts>
  <fills count="14">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FDD3EE"/>
        <bgColor indexed="64"/>
      </patternFill>
    </fill>
  </fills>
  <borders count="7">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s>
  <cellStyleXfs count="4">
    <xf numFmtId="0" fontId="0" fillId="0" borderId="0"/>
    <xf numFmtId="9" fontId="1" fillId="0" borderId="0" applyFont="0" applyFill="0" applyBorder="0" applyAlignment="0" applyProtection="0"/>
    <xf numFmtId="0" fontId="8" fillId="0" borderId="0"/>
    <xf numFmtId="0" fontId="1" fillId="0" borderId="0"/>
  </cellStyleXfs>
  <cellXfs count="163">
    <xf numFmtId="0" fontId="0" fillId="0" borderId="0" xfId="0"/>
    <xf numFmtId="0" fontId="4" fillId="2" borderId="0" xfId="0" applyFont="1" applyFill="1"/>
    <xf numFmtId="0" fontId="4" fillId="0" borderId="0" xfId="0" applyFont="1"/>
    <xf numFmtId="0" fontId="6" fillId="2" borderId="0" xfId="0" applyFont="1" applyFill="1"/>
    <xf numFmtId="1" fontId="4" fillId="0" borderId="0" xfId="0" applyNumberFormat="1" applyFont="1"/>
    <xf numFmtId="3" fontId="4" fillId="0" borderId="0" xfId="0" applyNumberFormat="1" applyFont="1"/>
    <xf numFmtId="2" fontId="4" fillId="0" borderId="0" xfId="0" applyNumberFormat="1" applyFont="1"/>
    <xf numFmtId="0" fontId="4" fillId="0" borderId="2" xfId="0" applyFont="1" applyBorder="1"/>
    <xf numFmtId="1" fontId="4" fillId="0" borderId="2" xfId="0" applyNumberFormat="1" applyFont="1" applyBorder="1"/>
    <xf numFmtId="3" fontId="4" fillId="0" borderId="2" xfId="0" applyNumberFormat="1" applyFont="1" applyBorder="1"/>
    <xf numFmtId="2" fontId="4" fillId="0" borderId="2" xfId="0" applyNumberFormat="1" applyFont="1" applyBorder="1"/>
    <xf numFmtId="1" fontId="7" fillId="0" borderId="0" xfId="0" applyNumberFormat="1" applyFont="1"/>
    <xf numFmtId="0" fontId="8" fillId="2" borderId="0" xfId="0" applyFont="1" applyFill="1"/>
    <xf numFmtId="1" fontId="0" fillId="0" borderId="0" xfId="0" applyNumberFormat="1"/>
    <xf numFmtId="3" fontId="4" fillId="4" borderId="0" xfId="0" applyNumberFormat="1" applyFont="1" applyFill="1"/>
    <xf numFmtId="0" fontId="14" fillId="0" borderId="1" xfId="0" applyFont="1" applyBorder="1"/>
    <xf numFmtId="0" fontId="15" fillId="0" borderId="0" xfId="0" applyFont="1"/>
    <xf numFmtId="3" fontId="15" fillId="0" borderId="0" xfId="0" applyNumberFormat="1" applyFont="1"/>
    <xf numFmtId="0" fontId="15" fillId="0" borderId="3" xfId="0" applyFont="1" applyBorder="1"/>
    <xf numFmtId="3" fontId="15" fillId="0" borderId="3" xfId="0" applyNumberFormat="1" applyFont="1" applyBorder="1"/>
    <xf numFmtId="10" fontId="15" fillId="0" borderId="3" xfId="1" applyNumberFormat="1" applyFont="1" applyBorder="1"/>
    <xf numFmtId="10" fontId="15" fillId="0" borderId="0" xfId="1" applyNumberFormat="1" applyFont="1"/>
    <xf numFmtId="0" fontId="15" fillId="0" borderId="2" xfId="0" applyFont="1" applyBorder="1"/>
    <xf numFmtId="3" fontId="15" fillId="0" borderId="2" xfId="0" applyNumberFormat="1" applyFont="1" applyBorder="1"/>
    <xf numFmtId="10" fontId="15" fillId="0" borderId="2" xfId="1" applyNumberFormat="1" applyFont="1" applyBorder="1"/>
    <xf numFmtId="10" fontId="15" fillId="0" borderId="0" xfId="1" applyNumberFormat="1" applyFont="1" applyBorder="1"/>
    <xf numFmtId="0" fontId="0" fillId="4" borderId="0" xfId="0" applyFill="1"/>
    <xf numFmtId="2" fontId="4" fillId="4" borderId="0" xfId="0" applyNumberFormat="1" applyFont="1" applyFill="1"/>
    <xf numFmtId="3" fontId="16" fillId="0" borderId="0" xfId="0" applyNumberFormat="1" applyFont="1"/>
    <xf numFmtId="2" fontId="16" fillId="0" borderId="0" xfId="0" applyNumberFormat="1" applyFont="1"/>
    <xf numFmtId="0" fontId="0" fillId="5" borderId="0" xfId="0" applyFill="1"/>
    <xf numFmtId="0" fontId="2" fillId="5" borderId="0" xfId="0" applyFont="1" applyFill="1"/>
    <xf numFmtId="0" fontId="17" fillId="0" borderId="0" xfId="0" applyFont="1"/>
    <xf numFmtId="0" fontId="18" fillId="0" borderId="0" xfId="0" applyFont="1"/>
    <xf numFmtId="0" fontId="17" fillId="0" borderId="2" xfId="0" applyFont="1" applyBorder="1"/>
    <xf numFmtId="1" fontId="17" fillId="5" borderId="2" xfId="0" applyNumberFormat="1" applyFont="1" applyFill="1" applyBorder="1"/>
    <xf numFmtId="3" fontId="17" fillId="0" borderId="0" xfId="0" applyNumberFormat="1" applyFont="1"/>
    <xf numFmtId="3" fontId="17" fillId="5" borderId="0" xfId="0" applyNumberFormat="1" applyFont="1" applyFill="1"/>
    <xf numFmtId="3" fontId="4" fillId="8" borderId="0" xfId="0" applyNumberFormat="1" applyFont="1" applyFill="1"/>
    <xf numFmtId="2" fontId="4" fillId="8" borderId="0" xfId="0" applyNumberFormat="1" applyFont="1" applyFill="1"/>
    <xf numFmtId="0" fontId="0" fillId="8" borderId="0" xfId="0" applyFill="1"/>
    <xf numFmtId="0" fontId="0" fillId="6" borderId="0" xfId="0" applyFill="1"/>
    <xf numFmtId="0" fontId="4" fillId="8" borderId="0" xfId="0" applyFont="1" applyFill="1"/>
    <xf numFmtId="164" fontId="18" fillId="0" borderId="0" xfId="1" applyNumberFormat="1" applyFont="1"/>
    <xf numFmtId="164" fontId="17" fillId="0" borderId="0" xfId="1" applyNumberFormat="1" applyFont="1"/>
    <xf numFmtId="164" fontId="17" fillId="5" borderId="2" xfId="1" applyNumberFormat="1" applyFont="1" applyFill="1" applyBorder="1"/>
    <xf numFmtId="3" fontId="17" fillId="9" borderId="0" xfId="0" applyNumberFormat="1" applyFont="1" applyFill="1"/>
    <xf numFmtId="3" fontId="17" fillId="6" borderId="0" xfId="0" applyNumberFormat="1" applyFont="1" applyFill="1"/>
    <xf numFmtId="3" fontId="4" fillId="3" borderId="0" xfId="0" applyNumberFormat="1" applyFont="1" applyFill="1"/>
    <xf numFmtId="2" fontId="4" fillId="3" borderId="0" xfId="0" applyNumberFormat="1" applyFont="1" applyFill="1"/>
    <xf numFmtId="3" fontId="4" fillId="3" borderId="2" xfId="0" applyNumberFormat="1" applyFont="1" applyFill="1" applyBorder="1"/>
    <xf numFmtId="3" fontId="17" fillId="5" borderId="2" xfId="0" applyNumberFormat="1" applyFont="1" applyFill="1" applyBorder="1"/>
    <xf numFmtId="0" fontId="17" fillId="5" borderId="2" xfId="0" applyFont="1" applyFill="1" applyBorder="1"/>
    <xf numFmtId="164" fontId="17" fillId="0" borderId="0" xfId="1" applyNumberFormat="1" applyFont="1" applyBorder="1"/>
    <xf numFmtId="3" fontId="18" fillId="0" borderId="0" xfId="0" applyNumberFormat="1" applyFont="1"/>
    <xf numFmtId="3" fontId="17" fillId="7" borderId="0" xfId="0" applyNumberFormat="1" applyFont="1" applyFill="1"/>
    <xf numFmtId="1" fontId="17" fillId="9" borderId="2" xfId="0" applyNumberFormat="1" applyFont="1" applyFill="1" applyBorder="1"/>
    <xf numFmtId="1" fontId="17" fillId="9" borderId="0" xfId="0" applyNumberFormat="1" applyFont="1" applyFill="1"/>
    <xf numFmtId="164" fontId="17" fillId="9" borderId="0" xfId="1" applyNumberFormat="1" applyFont="1" applyFill="1" applyBorder="1"/>
    <xf numFmtId="164" fontId="17" fillId="9" borderId="2" xfId="1" applyNumberFormat="1" applyFont="1" applyFill="1" applyBorder="1"/>
    <xf numFmtId="4" fontId="4" fillId="0" borderId="0" xfId="0" applyNumberFormat="1" applyFont="1"/>
    <xf numFmtId="4" fontId="4" fillId="0" borderId="2" xfId="0" applyNumberFormat="1" applyFont="1" applyBorder="1"/>
    <xf numFmtId="4" fontId="16" fillId="0" borderId="0" xfId="0" applyNumberFormat="1" applyFont="1"/>
    <xf numFmtId="3" fontId="17" fillId="0" borderId="2" xfId="0" applyNumberFormat="1" applyFont="1" applyBorder="1"/>
    <xf numFmtId="0" fontId="4" fillId="2" borderId="2" xfId="0" applyFont="1" applyFill="1" applyBorder="1"/>
    <xf numFmtId="3" fontId="16" fillId="3" borderId="0" xfId="0" applyNumberFormat="1" applyFont="1" applyFill="1"/>
    <xf numFmtId="4" fontId="17" fillId="0" borderId="0" xfId="0" applyNumberFormat="1" applyFont="1"/>
    <xf numFmtId="4" fontId="17" fillId="0" borderId="2" xfId="0" applyNumberFormat="1" applyFont="1" applyBorder="1"/>
    <xf numFmtId="0" fontId="6" fillId="0" borderId="3" xfId="0" applyFont="1" applyBorder="1"/>
    <xf numFmtId="2" fontId="6" fillId="0" borderId="3" xfId="0" applyNumberFormat="1" applyFont="1" applyBorder="1"/>
    <xf numFmtId="3" fontId="6" fillId="0" borderId="3" xfId="0" applyNumberFormat="1" applyFont="1" applyBorder="1"/>
    <xf numFmtId="0" fontId="3" fillId="0" borderId="3" xfId="0" applyFont="1" applyBorder="1"/>
    <xf numFmtId="0" fontId="14" fillId="0" borderId="3" xfId="0" applyFont="1" applyBorder="1"/>
    <xf numFmtId="0" fontId="0" fillId="10" borderId="0" xfId="0" applyFill="1"/>
    <xf numFmtId="0" fontId="0" fillId="7" borderId="0" xfId="0" applyFill="1"/>
    <xf numFmtId="165" fontId="4" fillId="0" borderId="0" xfId="0" applyNumberFormat="1" applyFont="1"/>
    <xf numFmtId="165" fontId="4" fillId="0" borderId="2" xfId="0" applyNumberFormat="1" applyFont="1" applyBorder="1"/>
    <xf numFmtId="0" fontId="6" fillId="3" borderId="3" xfId="0" applyFont="1" applyFill="1" applyBorder="1"/>
    <xf numFmtId="3" fontId="17" fillId="3" borderId="0" xfId="0" applyNumberFormat="1" applyFont="1" applyFill="1"/>
    <xf numFmtId="3" fontId="17" fillId="3" borderId="2" xfId="0" applyNumberFormat="1" applyFont="1" applyFill="1" applyBorder="1"/>
    <xf numFmtId="1" fontId="4" fillId="3" borderId="0" xfId="0" applyNumberFormat="1" applyFont="1" applyFill="1"/>
    <xf numFmtId="0" fontId="4" fillId="3" borderId="0" xfId="0" applyFont="1" applyFill="1"/>
    <xf numFmtId="1" fontId="19" fillId="11" borderId="0" xfId="0" applyNumberFormat="1" applyFont="1" applyFill="1"/>
    <xf numFmtId="3" fontId="20" fillId="0" borderId="0" xfId="0" applyNumberFormat="1" applyFont="1"/>
    <xf numFmtId="4" fontId="20" fillId="0" borderId="0" xfId="0" applyNumberFormat="1" applyFont="1"/>
    <xf numFmtId="1" fontId="17" fillId="5" borderId="0" xfId="0" applyNumberFormat="1" applyFont="1" applyFill="1"/>
    <xf numFmtId="0" fontId="17" fillId="0" borderId="3" xfId="0" applyFont="1" applyBorder="1"/>
    <xf numFmtId="3" fontId="17" fillId="0" borderId="3" xfId="0" applyNumberFormat="1" applyFont="1" applyBorder="1"/>
    <xf numFmtId="166" fontId="1" fillId="0" borderId="0" xfId="3" applyNumberFormat="1"/>
    <xf numFmtId="166" fontId="0" fillId="0" borderId="0" xfId="0" applyNumberFormat="1"/>
    <xf numFmtId="0" fontId="1" fillId="0" borderId="0" xfId="3"/>
    <xf numFmtId="3" fontId="17" fillId="9" borderId="2" xfId="0" applyNumberFormat="1" applyFont="1" applyFill="1" applyBorder="1"/>
    <xf numFmtId="0" fontId="12" fillId="0" borderId="2" xfId="0" applyFont="1" applyBorder="1" applyAlignment="1">
      <alignment horizontal="center"/>
    </xf>
    <xf numFmtId="0" fontId="8" fillId="0" borderId="0" xfId="0" applyFont="1"/>
    <xf numFmtId="0" fontId="0" fillId="8" borderId="0" xfId="0" applyFill="1" applyAlignment="1">
      <alignment wrapText="1"/>
    </xf>
    <xf numFmtId="0" fontId="9" fillId="2" borderId="0" xfId="0" applyFont="1" applyFill="1" applyAlignment="1">
      <alignment vertical="center" wrapText="1"/>
    </xf>
    <xf numFmtId="0" fontId="0" fillId="2" borderId="0" xfId="0" applyFill="1"/>
    <xf numFmtId="0" fontId="8" fillId="2" borderId="0" xfId="0" applyFont="1" applyFill="1" applyAlignment="1">
      <alignment vertical="center" wrapText="1"/>
    </xf>
    <xf numFmtId="0" fontId="23" fillId="2" borderId="0" xfId="0" applyFont="1" applyFill="1" applyAlignment="1">
      <alignment vertical="center" wrapText="1"/>
    </xf>
    <xf numFmtId="0" fontId="24" fillId="2" borderId="0" xfId="0" applyFont="1" applyFill="1" applyAlignment="1">
      <alignment vertical="center" wrapText="1"/>
    </xf>
    <xf numFmtId="0" fontId="2" fillId="2" borderId="2" xfId="0" applyFont="1" applyFill="1" applyBorder="1" applyAlignment="1">
      <alignment horizontal="center"/>
    </xf>
    <xf numFmtId="0" fontId="12" fillId="2" borderId="2" xfId="0" applyFont="1" applyFill="1" applyBorder="1" applyAlignment="1">
      <alignment horizontal="center"/>
    </xf>
    <xf numFmtId="0" fontId="0" fillId="0" borderId="0" xfId="0" applyAlignment="1">
      <alignment horizontal="left" indent="2"/>
    </xf>
    <xf numFmtId="0" fontId="0" fillId="0" borderId="0" xfId="0" applyAlignment="1">
      <alignment horizontal="left" indent="1"/>
    </xf>
    <xf numFmtId="0" fontId="25" fillId="2" borderId="0" xfId="0" applyFont="1" applyFill="1"/>
    <xf numFmtId="0" fontId="26" fillId="2" borderId="0" xfId="0" applyFont="1" applyFill="1"/>
    <xf numFmtId="0" fontId="8" fillId="4" borderId="0" xfId="0" applyFont="1" applyFill="1"/>
    <xf numFmtId="0" fontId="0" fillId="3" borderId="0" xfId="0" applyFill="1"/>
    <xf numFmtId="1" fontId="27" fillId="0" borderId="0" xfId="0" applyNumberFormat="1" applyFont="1"/>
    <xf numFmtId="0" fontId="27" fillId="0" borderId="0" xfId="0" applyFont="1"/>
    <xf numFmtId="1" fontId="27" fillId="11" borderId="0" xfId="0" applyNumberFormat="1" applyFont="1" applyFill="1"/>
    <xf numFmtId="9" fontId="4" fillId="2" borderId="0" xfId="1" applyFont="1" applyFill="1"/>
    <xf numFmtId="3" fontId="16" fillId="13" borderId="0" xfId="0" applyNumberFormat="1" applyFont="1" applyFill="1"/>
    <xf numFmtId="2" fontId="16" fillId="13" borderId="0" xfId="0" applyNumberFormat="1" applyFont="1" applyFill="1"/>
    <xf numFmtId="164" fontId="4" fillId="13" borderId="0" xfId="1" applyNumberFormat="1" applyFont="1" applyFill="1"/>
    <xf numFmtId="0" fontId="0" fillId="13" borderId="0" xfId="0" applyFill="1" applyAlignment="1">
      <alignment horizontal="left" wrapText="1"/>
    </xf>
    <xf numFmtId="4" fontId="16" fillId="13" borderId="0" xfId="0" applyNumberFormat="1" applyFont="1" applyFill="1"/>
    <xf numFmtId="9" fontId="4" fillId="13" borderId="0" xfId="1" applyFont="1" applyFill="1"/>
    <xf numFmtId="0" fontId="28" fillId="0" borderId="0" xfId="0" applyFont="1"/>
    <xf numFmtId="3" fontId="29" fillId="5" borderId="3" xfId="0" applyNumberFormat="1" applyFont="1" applyFill="1" applyBorder="1"/>
    <xf numFmtId="3" fontId="29" fillId="5" borderId="0" xfId="0" applyNumberFormat="1" applyFont="1" applyFill="1"/>
    <xf numFmtId="164" fontId="27" fillId="0" borderId="0" xfId="1" applyNumberFormat="1" applyFont="1"/>
    <xf numFmtId="164" fontId="0" fillId="0" borderId="0" xfId="1" applyNumberFormat="1" applyFont="1"/>
    <xf numFmtId="164" fontId="6" fillId="3" borderId="3" xfId="1" applyNumberFormat="1" applyFont="1" applyFill="1" applyBorder="1"/>
    <xf numFmtId="164" fontId="4" fillId="3" borderId="0" xfId="1" applyNumberFormat="1" applyFont="1" applyFill="1"/>
    <xf numFmtId="164" fontId="4" fillId="4" borderId="0" xfId="1" applyNumberFormat="1" applyFont="1" applyFill="1"/>
    <xf numFmtId="164" fontId="4" fillId="3" borderId="2" xfId="1" applyNumberFormat="1" applyFont="1" applyFill="1" applyBorder="1"/>
    <xf numFmtId="164" fontId="17" fillId="3" borderId="0" xfId="1" applyNumberFormat="1" applyFont="1" applyFill="1"/>
    <xf numFmtId="164" fontId="17" fillId="3" borderId="2" xfId="1" applyNumberFormat="1" applyFont="1" applyFill="1" applyBorder="1"/>
    <xf numFmtId="164" fontId="16" fillId="3" borderId="0" xfId="1" applyNumberFormat="1" applyFont="1" applyFill="1"/>
    <xf numFmtId="1" fontId="17" fillId="0" borderId="0" xfId="0" applyNumberFormat="1" applyFont="1"/>
    <xf numFmtId="164" fontId="17" fillId="0" borderId="0" xfId="1" applyNumberFormat="1" applyFont="1" applyFill="1"/>
    <xf numFmtId="0" fontId="0" fillId="8" borderId="0" xfId="0" applyFill="1" applyAlignment="1">
      <alignment horizontal="left" wrapText="1"/>
    </xf>
    <xf numFmtId="0" fontId="9" fillId="2" borderId="0" xfId="0" applyFont="1" applyFill="1" applyAlignment="1">
      <alignment horizontal="left" vertical="center" wrapText="1"/>
    </xf>
    <xf numFmtId="0" fontId="8" fillId="3" borderId="0" xfId="0" applyFont="1" applyFill="1" applyAlignment="1">
      <alignment horizontal="left" vertical="top" wrapText="1"/>
    </xf>
    <xf numFmtId="0" fontId="21" fillId="12" borderId="0" xfId="0" applyFont="1" applyFill="1" applyAlignment="1">
      <alignment horizontal="center"/>
    </xf>
    <xf numFmtId="0" fontId="2" fillId="12" borderId="0" xfId="0" applyFont="1" applyFill="1" applyAlignment="1">
      <alignment horizontal="center"/>
    </xf>
    <xf numFmtId="0" fontId="14" fillId="0" borderId="2" xfId="0" applyFont="1" applyBorder="1" applyAlignment="1">
      <alignment horizontal="center"/>
    </xf>
    <xf numFmtId="0" fontId="3" fillId="0" borderId="0" xfId="0" applyFont="1" applyAlignment="1">
      <alignment horizontal="center"/>
    </xf>
    <xf numFmtId="0" fontId="5" fillId="0" borderId="0" xfId="0" applyFont="1" applyAlignment="1">
      <alignment horizontal="center"/>
    </xf>
    <xf numFmtId="0" fontId="5" fillId="0" borderId="2" xfId="0" applyFont="1" applyBorder="1" applyAlignment="1">
      <alignment horizontal="center"/>
    </xf>
    <xf numFmtId="3" fontId="17" fillId="0" borderId="0" xfId="0" applyNumberFormat="1" applyFont="1" applyFill="1"/>
    <xf numFmtId="10" fontId="29" fillId="9" borderId="0" xfId="1" applyNumberFormat="1" applyFont="1" applyFill="1"/>
    <xf numFmtId="167" fontId="29" fillId="9" borderId="0" xfId="1" applyNumberFormat="1" applyFont="1" applyFill="1"/>
    <xf numFmtId="10" fontId="4" fillId="0" borderId="0" xfId="1" applyNumberFormat="1" applyFont="1"/>
    <xf numFmtId="10" fontId="4" fillId="0" borderId="2" xfId="1" applyNumberFormat="1" applyFont="1" applyBorder="1"/>
    <xf numFmtId="10" fontId="4" fillId="3" borderId="0" xfId="1" applyNumberFormat="1" applyFont="1" applyFill="1"/>
    <xf numFmtId="10" fontId="4" fillId="3" borderId="2" xfId="1" applyNumberFormat="1" applyFont="1" applyFill="1" applyBorder="1"/>
    <xf numFmtId="0" fontId="31" fillId="0" borderId="4" xfId="0" applyFont="1" applyBorder="1" applyAlignment="1">
      <alignment horizontal="left" vertical="center"/>
    </xf>
    <xf numFmtId="0" fontId="31" fillId="0" borderId="4" xfId="0" applyFont="1" applyBorder="1" applyAlignment="1">
      <alignment horizontal="center" vertical="center"/>
    </xf>
    <xf numFmtId="0" fontId="33" fillId="0" borderId="0" xfId="0" applyFont="1" applyAlignment="1">
      <alignment horizontal="left" vertical="center"/>
    </xf>
    <xf numFmtId="4" fontId="33" fillId="0" borderId="0" xfId="0" applyNumberFormat="1" applyFont="1" applyAlignment="1">
      <alignment horizontal="right" vertical="center"/>
    </xf>
    <xf numFmtId="0" fontId="33" fillId="0" borderId="0" xfId="0" applyFont="1" applyAlignment="1">
      <alignment horizontal="center" vertical="center"/>
    </xf>
    <xf numFmtId="0" fontId="33" fillId="0" borderId="0" xfId="0" applyFont="1" applyAlignment="1">
      <alignment horizontal="right" vertical="center"/>
    </xf>
    <xf numFmtId="10" fontId="33" fillId="0" borderId="0" xfId="0" applyNumberFormat="1" applyFont="1" applyAlignment="1">
      <alignment horizontal="right" vertical="center"/>
    </xf>
    <xf numFmtId="10" fontId="34" fillId="0" borderId="0" xfId="0" applyNumberFormat="1" applyFont="1" applyAlignment="1">
      <alignment horizontal="right" vertical="center"/>
    </xf>
    <xf numFmtId="0" fontId="33" fillId="0" borderId="5" xfId="0" applyFont="1" applyBorder="1" applyAlignment="1">
      <alignment horizontal="left" vertical="center"/>
    </xf>
    <xf numFmtId="10" fontId="35" fillId="0" borderId="5" xfId="0" applyNumberFormat="1" applyFont="1" applyBorder="1" applyAlignment="1">
      <alignment horizontal="right" vertical="center"/>
    </xf>
    <xf numFmtId="10" fontId="33" fillId="0" borderId="5" xfId="0" applyNumberFormat="1" applyFont="1" applyBorder="1" applyAlignment="1">
      <alignment horizontal="right" vertical="center"/>
    </xf>
    <xf numFmtId="0" fontId="33" fillId="0" borderId="5" xfId="0" applyFont="1" applyBorder="1" applyAlignment="1">
      <alignment horizontal="center" vertical="center"/>
    </xf>
    <xf numFmtId="0" fontId="32" fillId="0" borderId="0" xfId="0" applyFont="1" applyAlignment="1">
      <alignment horizontal="center" vertical="center"/>
    </xf>
    <xf numFmtId="0" fontId="32" fillId="0" borderId="6" xfId="0" applyFont="1" applyBorder="1" applyAlignment="1">
      <alignment horizontal="center" vertical="center"/>
    </xf>
    <xf numFmtId="0" fontId="30" fillId="0" borderId="0" xfId="0" applyFont="1" applyAlignment="1">
      <alignment horizontal="justify" vertical="center"/>
    </xf>
  </cellXfs>
  <cellStyles count="4">
    <cellStyle name="Normal" xfId="0" builtinId="0"/>
    <cellStyle name="Normal 3" xfId="2" xr:uid="{3E7BE947-AEC7-4196-9F09-A1188197615E}"/>
    <cellStyle name="Normal 46" xfId="3" xr:uid="{24BDF2EB-4A37-4201-8DDB-8CA39A174FDC}"/>
    <cellStyle name="Percent" xfId="1" builtinId="5"/>
  </cellStyles>
  <dxfs count="19">
    <dxf>
      <font>
        <b/>
        <i val="0"/>
        <color rgb="FF0070C0"/>
      </font>
    </dxf>
    <dxf>
      <fill>
        <patternFill>
          <bgColor theme="0"/>
        </patternFill>
      </fill>
    </dxf>
    <dxf>
      <font>
        <b/>
        <i val="0"/>
        <color rgb="FF0070C0"/>
      </font>
    </dxf>
    <dxf>
      <fill>
        <patternFill>
          <bgColor theme="0"/>
        </patternFill>
      </fill>
    </dxf>
    <dxf>
      <font>
        <color theme="9" tint="-0.24994659260841701"/>
      </font>
    </dxf>
    <dxf>
      <font>
        <color rgb="FFFF0000"/>
      </font>
    </dxf>
    <dxf>
      <fill>
        <patternFill patternType="none">
          <fgColor indexed="64"/>
          <bgColor auto="1"/>
        </patternFill>
      </fill>
    </dxf>
    <dxf>
      <fill>
        <patternFill patternType="none">
          <fgColor indexed="64"/>
          <bgColor auto="1"/>
        </patternFill>
      </fill>
    </dxf>
    <dxf>
      <numFmt numFmtId="0" formatCode="General"/>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ill>
        <patternFill patternType="none">
          <fgColor indexed="64"/>
          <bgColor auto="1"/>
        </patternFill>
      </fill>
    </dxf>
    <dxf>
      <border>
        <bottom style="thin">
          <color indexed="64"/>
        </bottom>
      </border>
    </dxf>
    <dxf>
      <font>
        <b/>
        <i val="0"/>
        <strike val="0"/>
        <condense val="0"/>
        <extend val="0"/>
        <outline val="0"/>
        <shadow val="0"/>
        <u val="none"/>
        <vertAlign val="baseline"/>
        <sz val="11"/>
        <color theme="1"/>
        <name val="Aptos Narrow"/>
        <family val="2"/>
        <scheme val="minor"/>
      </font>
      <fill>
        <patternFill patternType="none">
          <fgColor indexed="64"/>
          <bgColor auto="1"/>
        </patternFill>
      </fill>
      <alignment horizontal="center" vertical="bottom" textRotation="0" wrapText="0" indent="0" justifyLastLine="0" shrinkToFit="0" readingOrder="0"/>
    </dxf>
  </dxfs>
  <tableStyles count="0" defaultTableStyle="TableStyleMedium2" defaultPivotStyle="PivotStyleLight16"/>
  <colors>
    <mruColors>
      <color rgb="FFFDD3EE"/>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Alice Giovani de Oliveira" id="{29032E89-E25A-4C69-A8C6-BA632C204B75}" userId="c4f802830fc74a5b" providerId="Windows Live"/>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98EE1A1-272E-4BB4-AF31-11517AC65262}" name="Table1" displayName="Table1" ref="A2:J93" totalsRowShown="0" headerRowDxfId="18" dataDxfId="16" headerRowBorderDxfId="17">
  <autoFilter ref="A2:J93" xr:uid="{098EE1A1-272E-4BB4-AF31-11517AC65262}"/>
  <sortState xmlns:xlrd2="http://schemas.microsoft.com/office/spreadsheetml/2017/richdata2" ref="A3:J93">
    <sortCondition ref="B2:B93"/>
  </sortState>
  <tableColumns count="10">
    <tableColumn id="1" xr3:uid="{1F4A38E8-D07E-4E68-9867-0F00E53B8249}" name="DNSP" dataDxfId="15"/>
    <tableColumn id="2" xr3:uid="{2F59E0ED-9FDD-43D1-900F-661C808AD6A2}" name="DNSP in 2022" dataDxfId="14"/>
    <tableColumn id="3" xr3:uid="{8DB685F0-2C20-48B0-8180-64279F5D1273}" name="Revision Year " dataDxfId="13"/>
    <tableColumn id="4" xr3:uid="{4D847AD4-B16B-4313-A051-0975CE854143}" name="Variable" dataDxfId="12"/>
    <tableColumn id="5" xr3:uid="{47128B30-F416-4076-A0A1-43737D77A707}" name="Year" dataDxfId="11"/>
    <tableColumn id="6" xr3:uid="{B00C3292-9D80-4087-8646-5E5471DF8219}" name="Previous Value " dataDxfId="10"/>
    <tableColumn id="7" xr3:uid="{350B56C1-4EB6-44B3-8D2A-06328F68A3D4}" name="Revised Value " dataDxfId="9"/>
    <tableColumn id="8" xr3:uid="{7FC4CE0F-32F7-4A3F-A7B2-EF2F76A4E755}" name="Diff" dataDxfId="8">
      <calculatedColumnFormula>G3-F3</calculatedColumnFormula>
    </tableColumn>
    <tableColumn id="9" xr3:uid="{3EE04110-8361-42C6-8B9B-2D37B3912C30}" name="Source" dataDxfId="7"/>
    <tableColumn id="10" xr3:uid="{03172D81-8CF7-400B-9FD9-70745C3E2788}" name="Merged?" dataDxfId="6"/>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G3" dT="2024-03-19T02:46:44.21" personId="{29032E89-E25A-4C69-A8C6-BA632C204B75}" id="{CEB863FA-137C-4A0F-A63B-545BC25768FA}">
    <text>Enersource, Horizon Utilities, Hydro One Brampton, Powerstream</text>
  </threadedComment>
  <threadedComment ref="I3" dT="2024-03-19T03:05:52.51" personId="{29032E89-E25A-4C69-A8C6-BA632C204B75}" id="{93373235-CFC1-4046-87D2-86B9CDCCA35B}">
    <text xml:space="preserve">Guelph
</text>
  </threadedComment>
  <threadedComment ref="L7" dT="2024-03-19T03:40:54.67" personId="{29032E89-E25A-4C69-A8C6-BA632C204B75}" id="{E3E16BEF-208F-4F4C-BFFB-151A54A35A49}">
    <text xml:space="preserve">Brant Country, Energy Plus, Brantford Power Inc.
</text>
  </threadedComment>
  <threadedComment ref="F10" dT="2024-03-19T02:37:35.05" personId="{29032E89-E25A-4C69-A8C6-BA632C204B75}" id="{45692721-E172-4823-9038-A1526EF8CB43}">
    <text>Former Cambridge and North Dumfries Hydro Inc.</text>
  </threadedComment>
  <threadedComment ref="H14" dT="2024-03-19T02:55:30.32" personId="{29032E89-E25A-4C69-A8C6-BA632C204B75}" id="{4EC65CD8-C06F-43C8-93DA-A86038C9713E}">
    <text>Former Collus PowerStream Corp.</text>
  </threadedComment>
  <threadedComment ref="H18" dT="2024-03-19T02:59:28.29" personId="{29032E89-E25A-4C69-A8C6-BA632C204B75}" id="{F9BCD292-20B6-487A-87F3-7467FF06182D}">
    <text>Merged with St Thomas</text>
  </threadedComment>
  <threadedComment ref="H20" dT="2024-03-19T02:59:40.29" personId="{29032E89-E25A-4C69-A8C6-BA632C204B75}" id="{96418581-14DA-4012-A229-91E6DBDD1996}">
    <text>Former Erie Thames Powerlines Corporation</text>
  </threadedComment>
  <threadedComment ref="I20" dT="2024-03-19T03:07:14.36" personId="{29032E89-E25A-4C69-A8C6-BA632C204B75}" id="{E0C2D54B-E2E8-43F6-9701-4DA59416E0ED}">
    <text xml:space="preserve">Merged with West Coast Huron
</text>
  </threadedComment>
  <threadedComment ref="E35" dT="2024-03-19T02:32:39.91" personId="{29032E89-E25A-4C69-A8C6-BA632C204B75}" id="{250ED7D3-960C-4578-95DE-B8E7CC246CF4}">
    <text>Merged with Norfolk</text>
  </threadedComment>
  <threadedComment ref="F35" dT="2024-03-19T02:39:01.92" personId="{29032E89-E25A-4C69-A8C6-BA632C204B75}" id="{CD45EE64-27E7-4E1C-8169-68595C7C4683}">
    <text xml:space="preserve">Merged with Haldimand and Woodstock
</text>
  </threadedComment>
  <threadedComment ref="K35" dT="2024-03-19T03:33:52.82" personId="{29032E89-E25A-4C69-A8C6-BA632C204B75}" id="{4E551ECF-6BB6-4E8B-A772-95F3C5C98285}">
    <text>Orillia and Peterborough</text>
  </threadedComment>
  <threadedComment ref="G37" dT="2024-03-19T02:49:12.80" personId="{29032E89-E25A-4C69-A8C6-BA632C204B75}" id="{09E6E31C-212C-4234-B6D5-ABE115AC4CF6}">
    <text>Former Innisfil Hydro Distribution Systems Limited</text>
  </threadedComment>
  <threadedComment ref="L40" dT="2024-03-19T03:45:44.82" personId="{29032E89-E25A-4C69-A8C6-BA632C204B75}" id="{A41F4530-F29E-4741-BAB3-E2D072EA5B48}">
    <text xml:space="preserve">Kitchener, Waterloo
</text>
  </threadedComment>
  <threadedComment ref="D42" dT="2024-03-19T02:31:12.43" personId="{29032E89-E25A-4C69-A8C6-BA632C204B75}" id="{DEA5532B-9970-4C5C-9A31-31B4E4867ACF}">
    <text>Merged with Parry Sound</text>
  </threadedComment>
  <threadedComment ref="H46" dT="2024-03-19T03:05:43.39" personId="{29032E89-E25A-4C69-A8C6-BA632C204B75}" id="{323A414E-8AD3-4D41-B40E-1067DE6E4B34}">
    <text xml:space="preserve">Merged with Midland </text>
  </threadedComment>
  <threadedComment ref="L50" dT="2024-03-19T03:43:30.30" personId="{29032E89-E25A-4C69-A8C6-BA632C204B75}" id="{305C5C78-E47D-4CBF-91E2-6A2454C9331E}">
    <text>Merged with Espanola</text>
  </threadedComment>
  <threadedComment ref="I65" dT="2024-03-19T03:09:41.85" personId="{29032E89-E25A-4C69-A8C6-BA632C204B75}" id="{BC2849E2-5D79-44C5-B69A-B931F4109907}">
    <text xml:space="preserve">Kenora, Thunder Bay </text>
  </threadedComment>
  <threadedComment ref="I68" dT="2024-03-19T03:16:22.15" personId="{29032E89-E25A-4C69-A8C6-BA632C204B75}" id="{916BE516-DEF5-49EB-B5AD-BEF4ED0543EF}">
    <text>Veridian and Whitby</text>
  </threadedComment>
</ThreadedComments>
</file>

<file path=xl/threadedComments/threadedComment2.xml><?xml version="1.0" encoding="utf-8"?>
<ThreadedComments xmlns="http://schemas.microsoft.com/office/spreadsheetml/2018/threadedcomments" xmlns:x="http://schemas.openxmlformats.org/spreadsheetml/2006/main">
  <threadedComment ref="B1" dT="2024-03-19T05:38:31.77" personId="{29032E89-E25A-4C69-A8C6-BA632C204B75}" id="{4F0BDB00-0AFF-450B-BDBA-07F175E6FE13}">
    <text>I kept the 2003 and 2004 data, for the case we want to do some backcasting using Customer numbers as weight.</text>
  </threadedComment>
</ThreadedComments>
</file>

<file path=xl/threadedComments/threadedComment3.xml><?xml version="1.0" encoding="utf-8"?>
<ThreadedComments xmlns="http://schemas.microsoft.com/office/spreadsheetml/2018/threadedcomments" xmlns:x="http://schemas.openxmlformats.org/spreadsheetml/2006/main">
  <threadedComment ref="E12" dT="2024-03-19T06:39:01.72" personId="{29032E89-E25A-4C69-A8C6-BA632C204B75}" id="{442CDD4A-5F3A-4C74-953A-80B5FE443BF4}">
    <text>Data revision in 2016 not accounted in ABR23</text>
  </threadedComment>
  <threadedComment ref="E13" dT="2024-03-19T06:39:01.72" personId="{29032E89-E25A-4C69-A8C6-BA632C204B75}" id="{F1445BDC-263C-490F-A447-1F08C45D949F}">
    <text>Data revision in 2016 not accounted in ABR23</text>
  </threadedComment>
  <threadedComment ref="K16" dT="2024-03-19T23:34:47.54" personId="{29032E89-E25A-4C69-A8C6-BA632C204B75}" id="{7F62EE12-E6D8-4785-AD72-3AFA6EE0AE9E}">
    <text xml:space="preserve">Revised 2022 to include merger of Haldimand and Woodstock not previously included in Hydro One reported value.  See sheet '2016 Benchmarking Calculations', cell AN73
</text>
  </threadedComment>
  <threadedComment ref="L16" dT="2024-03-19T23:41:01.55" personId="{29032E89-E25A-4C69-A8C6-BA632C204B75}" id="{C5089B57-075C-4B12-BAB2-DC805C6FDBAC}">
    <text>The revision in Total CL is of 1986. The average proportion of UG for Haldiman and Woodstock in 2015 is 5.6%. 1986 *5.6% = 111</text>
  </threadedComment>
  <threadedComment ref="G20" dT="2024-03-19T06:48:54.29" personId="{29032E89-E25A-4C69-A8C6-BA632C204B75}" id="{8F3D55FE-3E68-40CA-B934-E37E9B8299C4}">
    <text>ABR23 doesn’t include Embedded Distributors</text>
  </threadedComment>
  <threadedComment ref="G21" dT="2024-03-19T06:48:54.29" personId="{29032E89-E25A-4C69-A8C6-BA632C204B75}" id="{D8FF4F06-DBC5-42E7-96AB-8E966855CB43}">
    <text>ABR23 doesn’t include Embedded Distributors</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3" Type="http://schemas.microsoft.com/office/2017/10/relationships/threadedComment" Target="../threadedComments/threadedComment3.xml"/><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5F0F5-A62B-443B-8973-FBB2E1AE9EEA}">
  <dimension ref="B2:L37"/>
  <sheetViews>
    <sheetView topLeftCell="A9" workbookViewId="0">
      <selection activeCell="B44" sqref="B44"/>
    </sheetView>
  </sheetViews>
  <sheetFormatPr defaultRowHeight="15" x14ac:dyDescent="0.25"/>
  <cols>
    <col min="2" max="2" width="84.7109375" customWidth="1"/>
  </cols>
  <sheetData>
    <row r="2" spans="2:12" ht="15.75" customHeight="1" x14ac:dyDescent="0.25">
      <c r="B2" s="133" t="s">
        <v>261</v>
      </c>
      <c r="C2" s="93"/>
      <c r="D2" s="93"/>
      <c r="E2" s="93"/>
      <c r="F2" s="93"/>
      <c r="G2" s="93"/>
      <c r="H2" s="93"/>
      <c r="I2" s="93"/>
      <c r="J2" s="93"/>
      <c r="K2" s="93"/>
      <c r="L2" s="93"/>
    </row>
    <row r="3" spans="2:12" ht="15.75" x14ac:dyDescent="0.25">
      <c r="B3" s="133"/>
      <c r="C3" s="93"/>
      <c r="D3" s="93"/>
      <c r="E3" s="93"/>
      <c r="F3" s="93"/>
      <c r="G3" s="93"/>
      <c r="H3" s="93"/>
      <c r="I3" s="93"/>
      <c r="J3" s="93"/>
      <c r="K3" s="93"/>
      <c r="L3" s="93"/>
    </row>
    <row r="4" spans="2:12" ht="15.75" x14ac:dyDescent="0.25">
      <c r="B4" s="133"/>
      <c r="C4" s="93"/>
      <c r="D4" s="93"/>
      <c r="E4" s="93"/>
      <c r="F4" s="93"/>
      <c r="G4" s="93"/>
      <c r="H4" s="93"/>
      <c r="I4" s="93"/>
      <c r="J4" s="93"/>
      <c r="K4" s="93"/>
      <c r="L4" s="93"/>
    </row>
    <row r="5" spans="2:12" ht="15.75" x14ac:dyDescent="0.25">
      <c r="B5" s="133"/>
      <c r="C5" s="93"/>
      <c r="D5" s="93"/>
      <c r="E5" s="93"/>
      <c r="F5" s="93"/>
      <c r="G5" s="93"/>
      <c r="H5" s="93"/>
      <c r="I5" s="93"/>
      <c r="J5" s="93"/>
      <c r="K5" s="93"/>
      <c r="L5" s="93"/>
    </row>
    <row r="6" spans="2:12" ht="15.75" x14ac:dyDescent="0.25">
      <c r="B6" s="99" t="s">
        <v>255</v>
      </c>
      <c r="C6" s="93"/>
      <c r="D6" s="93"/>
      <c r="E6" s="93"/>
      <c r="F6" s="93"/>
      <c r="G6" s="93"/>
      <c r="H6" s="93"/>
      <c r="I6" s="93"/>
      <c r="J6" s="93"/>
      <c r="K6" s="93"/>
      <c r="L6" s="93"/>
    </row>
    <row r="7" spans="2:12" ht="6" customHeight="1" x14ac:dyDescent="0.25">
      <c r="B7" s="96"/>
      <c r="C7" s="93"/>
      <c r="D7" s="93"/>
      <c r="E7" s="93"/>
      <c r="F7" s="93"/>
      <c r="G7" s="93"/>
      <c r="H7" s="93"/>
      <c r="I7" s="93"/>
      <c r="J7" s="93"/>
      <c r="K7" s="93"/>
      <c r="L7" s="93"/>
    </row>
    <row r="8" spans="2:12" ht="31.5" x14ac:dyDescent="0.25">
      <c r="B8" s="97" t="s">
        <v>256</v>
      </c>
      <c r="C8" s="93"/>
      <c r="D8" s="93"/>
      <c r="E8" s="93"/>
      <c r="F8" s="93"/>
      <c r="G8" s="93"/>
      <c r="H8" s="93"/>
      <c r="I8" s="93"/>
      <c r="J8" s="93"/>
      <c r="K8" s="93"/>
      <c r="L8" s="93"/>
    </row>
    <row r="9" spans="2:12" ht="15.75" x14ac:dyDescent="0.25">
      <c r="B9" s="98" t="s">
        <v>257</v>
      </c>
      <c r="C9" s="93"/>
      <c r="D9" s="93"/>
      <c r="E9" s="93"/>
      <c r="F9" s="93"/>
      <c r="G9" s="93"/>
      <c r="H9" s="93"/>
      <c r="I9" s="93"/>
      <c r="J9" s="93"/>
      <c r="K9" s="93"/>
      <c r="L9" s="93"/>
    </row>
    <row r="10" spans="2:12" ht="15.75" x14ac:dyDescent="0.25">
      <c r="B10" s="94" t="s">
        <v>258</v>
      </c>
      <c r="C10" s="93"/>
      <c r="D10" s="93"/>
      <c r="E10" s="93"/>
      <c r="F10" s="93"/>
      <c r="G10" s="93"/>
      <c r="H10" s="93"/>
      <c r="I10" s="93"/>
      <c r="J10" s="93"/>
      <c r="K10" s="93"/>
      <c r="L10" s="93"/>
    </row>
    <row r="11" spans="2:12" ht="15.75" x14ac:dyDescent="0.25">
      <c r="B11" s="74" t="s">
        <v>259</v>
      </c>
      <c r="C11" s="93"/>
      <c r="D11" s="93"/>
      <c r="E11" s="93"/>
      <c r="F11" s="93"/>
      <c r="G11" s="93"/>
      <c r="H11" s="93"/>
      <c r="I11" s="93"/>
      <c r="J11" s="93"/>
      <c r="K11" s="93"/>
      <c r="L11" s="93"/>
    </row>
    <row r="12" spans="2:12" ht="15.75" x14ac:dyDescent="0.25">
      <c r="B12" s="26" t="s">
        <v>260</v>
      </c>
      <c r="C12" s="93"/>
      <c r="D12" s="93"/>
      <c r="E12" s="93"/>
      <c r="F12" s="93"/>
      <c r="G12" s="93"/>
      <c r="H12" s="93"/>
      <c r="I12" s="93"/>
      <c r="J12" s="93"/>
      <c r="K12" s="93"/>
      <c r="L12" s="93"/>
    </row>
    <row r="13" spans="2:12" ht="15.75" x14ac:dyDescent="0.25">
      <c r="B13" s="95"/>
      <c r="C13" s="93"/>
      <c r="D13" s="93"/>
      <c r="E13" s="93"/>
      <c r="F13" s="93"/>
      <c r="G13" s="93"/>
      <c r="H13" s="93"/>
      <c r="I13" s="93"/>
      <c r="J13" s="93"/>
      <c r="K13" s="93"/>
      <c r="L13" s="93"/>
    </row>
    <row r="14" spans="2:12" ht="63" x14ac:dyDescent="0.25">
      <c r="B14" s="95" t="s">
        <v>262</v>
      </c>
      <c r="C14" s="93"/>
      <c r="D14" s="93"/>
      <c r="E14" s="93"/>
      <c r="F14" s="93"/>
      <c r="G14" s="93"/>
      <c r="H14" s="93"/>
      <c r="I14" s="93"/>
      <c r="J14" s="93"/>
      <c r="K14" s="93"/>
      <c r="L14" s="93"/>
    </row>
    <row r="15" spans="2:12" ht="15.75" x14ac:dyDescent="0.25">
      <c r="B15" s="95"/>
      <c r="C15" s="93"/>
      <c r="D15" s="93"/>
      <c r="E15" s="93"/>
      <c r="F15" s="93"/>
      <c r="G15" s="93"/>
      <c r="H15" s="93"/>
      <c r="I15" s="93"/>
      <c r="J15" s="93"/>
      <c r="K15" s="93"/>
      <c r="L15" s="93"/>
    </row>
    <row r="16" spans="2:12" ht="63" x14ac:dyDescent="0.25">
      <c r="B16" s="95" t="s">
        <v>263</v>
      </c>
      <c r="C16" s="93"/>
      <c r="D16" s="93"/>
      <c r="E16" s="93"/>
      <c r="F16" s="93"/>
      <c r="G16" s="93"/>
      <c r="H16" s="93"/>
      <c r="I16" s="93"/>
      <c r="J16" s="93"/>
      <c r="K16" s="93"/>
      <c r="L16" s="93"/>
    </row>
    <row r="17" spans="2:12" ht="15.75" x14ac:dyDescent="0.25">
      <c r="B17" s="95"/>
      <c r="C17" s="93"/>
      <c r="D17" s="93"/>
      <c r="E17" s="93"/>
      <c r="F17" s="93"/>
      <c r="G17" s="93"/>
      <c r="H17" s="93"/>
      <c r="I17" s="93"/>
      <c r="J17" s="93"/>
      <c r="K17" s="93"/>
      <c r="L17" s="93"/>
    </row>
    <row r="18" spans="2:12" ht="47.25" x14ac:dyDescent="0.25">
      <c r="B18" s="95" t="s">
        <v>264</v>
      </c>
      <c r="C18" s="93"/>
      <c r="D18" s="93"/>
      <c r="E18" s="93"/>
      <c r="F18" s="93"/>
      <c r="G18" s="93"/>
      <c r="H18" s="93"/>
      <c r="I18" s="93"/>
      <c r="J18" s="93"/>
      <c r="K18" s="93"/>
      <c r="L18" s="93"/>
    </row>
    <row r="19" spans="2:12" ht="15.75" x14ac:dyDescent="0.25">
      <c r="B19" s="95" t="s">
        <v>265</v>
      </c>
      <c r="C19" s="93"/>
      <c r="D19" s="93"/>
      <c r="E19" s="93"/>
      <c r="F19" s="93"/>
      <c r="G19" s="93"/>
      <c r="H19" s="93"/>
      <c r="I19" s="93"/>
      <c r="J19" s="93"/>
      <c r="K19" s="93"/>
      <c r="L19" s="93"/>
    </row>
    <row r="20" spans="2:12" ht="15.75" x14ac:dyDescent="0.25">
      <c r="B20" s="12"/>
      <c r="C20" s="93"/>
      <c r="D20" s="93"/>
      <c r="E20" s="93"/>
      <c r="F20" s="93"/>
      <c r="G20" s="93"/>
      <c r="H20" s="93"/>
      <c r="I20" s="93"/>
      <c r="J20" s="93"/>
      <c r="K20" s="93"/>
      <c r="L20" s="93"/>
    </row>
    <row r="21" spans="2:12" ht="15.75" x14ac:dyDescent="0.25">
      <c r="B21" s="95" t="s">
        <v>266</v>
      </c>
      <c r="C21" s="93"/>
      <c r="D21" s="93"/>
      <c r="E21" s="93"/>
      <c r="F21" s="93"/>
      <c r="G21" s="93"/>
      <c r="H21" s="93"/>
      <c r="I21" s="93"/>
      <c r="J21" s="93"/>
      <c r="K21" s="93"/>
      <c r="L21" s="93"/>
    </row>
    <row r="22" spans="2:12" ht="15.75" x14ac:dyDescent="0.25">
      <c r="B22" s="98" t="s">
        <v>257</v>
      </c>
      <c r="C22" s="93"/>
      <c r="D22" s="93"/>
      <c r="E22" s="93"/>
      <c r="F22" s="93"/>
      <c r="G22" s="93"/>
      <c r="H22" s="93"/>
      <c r="I22" s="93"/>
      <c r="J22" s="93"/>
      <c r="K22" s="93"/>
      <c r="L22" s="93"/>
    </row>
    <row r="23" spans="2:12" ht="15.75" x14ac:dyDescent="0.25">
      <c r="B23" s="104" t="s">
        <v>267</v>
      </c>
      <c r="C23" s="93"/>
      <c r="D23" s="93"/>
      <c r="E23" s="93"/>
      <c r="F23" s="93"/>
      <c r="G23" s="93"/>
      <c r="H23" s="93"/>
      <c r="I23" s="93"/>
      <c r="J23" s="93"/>
      <c r="K23" s="93"/>
      <c r="L23" s="93"/>
    </row>
    <row r="24" spans="2:12" ht="15.75" x14ac:dyDescent="0.25">
      <c r="B24" s="105" t="s">
        <v>268</v>
      </c>
      <c r="C24" s="93"/>
      <c r="D24" s="93"/>
      <c r="E24" s="93"/>
      <c r="F24" s="93"/>
      <c r="G24" s="93"/>
      <c r="H24" s="93"/>
      <c r="I24" s="93"/>
      <c r="J24" s="93"/>
      <c r="K24" s="93"/>
      <c r="L24" s="93"/>
    </row>
    <row r="25" spans="2:12" ht="15.75" x14ac:dyDescent="0.25">
      <c r="B25" s="134" t="s">
        <v>270</v>
      </c>
      <c r="C25" s="93"/>
      <c r="D25" s="93"/>
      <c r="E25" s="93"/>
      <c r="F25" s="93"/>
      <c r="G25" s="93"/>
      <c r="H25" s="93"/>
      <c r="I25" s="93"/>
      <c r="J25" s="93"/>
      <c r="K25" s="93"/>
      <c r="L25" s="93"/>
    </row>
    <row r="26" spans="2:12" ht="15.75" x14ac:dyDescent="0.25">
      <c r="B26" s="134"/>
      <c r="C26" s="93"/>
      <c r="D26" s="93"/>
      <c r="E26" s="93"/>
      <c r="F26" s="93"/>
      <c r="G26" s="93"/>
      <c r="H26" s="93"/>
      <c r="I26" s="93"/>
      <c r="J26" s="93"/>
      <c r="K26" s="93"/>
      <c r="L26" s="93"/>
    </row>
    <row r="27" spans="2:12" ht="15.75" x14ac:dyDescent="0.25">
      <c r="B27" s="132" t="s">
        <v>271</v>
      </c>
      <c r="C27" s="93"/>
      <c r="D27" s="93"/>
      <c r="E27" s="93"/>
      <c r="F27" s="93"/>
      <c r="G27" s="93"/>
      <c r="H27" s="93"/>
      <c r="I27" s="93"/>
      <c r="J27" s="93"/>
      <c r="K27" s="93"/>
      <c r="L27" s="93"/>
    </row>
    <row r="28" spans="2:12" ht="15.75" x14ac:dyDescent="0.25">
      <c r="B28" s="132"/>
      <c r="C28" s="93"/>
      <c r="D28" s="93"/>
      <c r="E28" s="93"/>
      <c r="F28" s="93"/>
      <c r="G28" s="93"/>
      <c r="H28" s="93"/>
      <c r="I28" s="93"/>
      <c r="J28" s="93"/>
      <c r="K28" s="93"/>
      <c r="L28" s="93"/>
    </row>
    <row r="29" spans="2:12" ht="15.75" x14ac:dyDescent="0.25">
      <c r="B29" s="106" t="s">
        <v>269</v>
      </c>
      <c r="C29" s="93"/>
      <c r="D29" s="93"/>
      <c r="E29" s="93"/>
      <c r="F29" s="93"/>
      <c r="G29" s="93"/>
      <c r="H29" s="93"/>
      <c r="I29" s="93"/>
      <c r="J29" s="93"/>
      <c r="K29" s="93"/>
      <c r="L29" s="93"/>
    </row>
    <row r="30" spans="2:12" ht="15.75" x14ac:dyDescent="0.25">
      <c r="B30" s="115" t="s">
        <v>276</v>
      </c>
      <c r="C30" s="93"/>
      <c r="D30" s="93"/>
      <c r="E30" s="93"/>
      <c r="F30" s="93"/>
      <c r="G30" s="93"/>
      <c r="H30" s="93"/>
      <c r="I30" s="93"/>
      <c r="J30" s="93"/>
      <c r="K30" s="93"/>
      <c r="L30" s="93"/>
    </row>
    <row r="31" spans="2:12" ht="15.75" x14ac:dyDescent="0.25">
      <c r="B31" s="12"/>
      <c r="C31" s="93"/>
      <c r="D31" s="93"/>
      <c r="E31" s="93"/>
      <c r="F31" s="93"/>
      <c r="G31" s="93"/>
      <c r="H31" s="93"/>
      <c r="I31" s="93"/>
      <c r="J31" s="93"/>
      <c r="K31" s="93"/>
      <c r="L31" s="93"/>
    </row>
    <row r="32" spans="2:12" ht="15.75" x14ac:dyDescent="0.25">
      <c r="B32" s="12"/>
      <c r="C32" s="93"/>
      <c r="D32" s="93"/>
      <c r="E32" s="93"/>
      <c r="F32" s="93"/>
      <c r="G32" s="93"/>
      <c r="H32" s="93"/>
      <c r="I32" s="93"/>
      <c r="J32" s="93"/>
      <c r="K32" s="93"/>
      <c r="L32" s="93"/>
    </row>
    <row r="33" spans="2:12" ht="31.5" x14ac:dyDescent="0.25">
      <c r="B33" s="95" t="s">
        <v>272</v>
      </c>
      <c r="C33" s="93"/>
      <c r="D33" s="93"/>
      <c r="E33" s="93"/>
      <c r="F33" s="93"/>
      <c r="G33" s="93"/>
      <c r="H33" s="93"/>
      <c r="I33" s="93"/>
      <c r="J33" s="93"/>
      <c r="K33" s="93"/>
      <c r="L33" s="93"/>
    </row>
    <row r="34" spans="2:12" ht="15.75" x14ac:dyDescent="0.25">
      <c r="B34" s="98" t="s">
        <v>257</v>
      </c>
      <c r="C34" s="93"/>
      <c r="D34" s="93"/>
      <c r="E34" s="93"/>
      <c r="F34" s="93"/>
      <c r="G34" s="93"/>
      <c r="H34" s="93"/>
      <c r="I34" s="93"/>
      <c r="J34" s="93"/>
      <c r="K34" s="93"/>
      <c r="L34" s="93"/>
    </row>
    <row r="35" spans="2:12" ht="15.75" x14ac:dyDescent="0.25">
      <c r="B35" s="12" t="s">
        <v>273</v>
      </c>
      <c r="C35" s="93"/>
      <c r="D35" s="93"/>
      <c r="E35" s="93"/>
      <c r="F35" s="93"/>
      <c r="G35" s="93"/>
      <c r="H35" s="93"/>
      <c r="I35" s="93"/>
      <c r="J35" s="93"/>
      <c r="K35" s="93"/>
      <c r="L35" s="93"/>
    </row>
    <row r="36" spans="2:12" x14ac:dyDescent="0.25">
      <c r="B36" s="30" t="s">
        <v>274</v>
      </c>
    </row>
    <row r="37" spans="2:12" x14ac:dyDescent="0.25">
      <c r="B37" s="41" t="s">
        <v>275</v>
      </c>
    </row>
  </sheetData>
  <mergeCells count="3">
    <mergeCell ref="B27:B28"/>
    <mergeCell ref="B2:B5"/>
    <mergeCell ref="B25:B2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3F693E-7C3C-4671-A2A8-6F420B81CABE}">
  <sheetPr>
    <tabColor theme="2" tint="-9.9978637043366805E-2"/>
  </sheetPr>
  <dimension ref="A1:N76"/>
  <sheetViews>
    <sheetView workbookViewId="0">
      <pane xSplit="2" ySplit="2" topLeftCell="M3" activePane="bottomRight" state="frozen"/>
      <selection pane="topRight" activeCell="C1" sqref="C1"/>
      <selection pane="bottomLeft" activeCell="A3" sqref="A3"/>
      <selection pane="bottomRight" activeCell="A47" sqref="A47:XFD47"/>
    </sheetView>
  </sheetViews>
  <sheetFormatPr defaultRowHeight="15" x14ac:dyDescent="0.25"/>
  <cols>
    <col min="2" max="2" width="48.5703125" bestFit="1" customWidth="1"/>
    <col min="3" max="12" width="46.7109375" bestFit="1" customWidth="1"/>
  </cols>
  <sheetData>
    <row r="1" spans="1:12" ht="15.75" x14ac:dyDescent="0.25">
      <c r="B1" s="135" t="s">
        <v>254</v>
      </c>
      <c r="C1" s="135"/>
      <c r="D1" s="135"/>
      <c r="E1" s="135"/>
      <c r="F1" s="135"/>
      <c r="G1" s="135"/>
      <c r="H1" s="135"/>
      <c r="I1" s="135"/>
      <c r="J1" s="135"/>
      <c r="K1" s="135"/>
      <c r="L1" s="135"/>
    </row>
    <row r="2" spans="1:12" x14ac:dyDescent="0.25">
      <c r="B2" s="92">
        <v>2012</v>
      </c>
      <c r="C2" s="92">
        <v>2013</v>
      </c>
      <c r="D2" s="92">
        <v>2014</v>
      </c>
      <c r="E2" s="92">
        <v>2015</v>
      </c>
      <c r="F2" s="92">
        <v>2016</v>
      </c>
      <c r="G2" s="92">
        <v>2017</v>
      </c>
      <c r="H2" s="92">
        <v>2018</v>
      </c>
      <c r="I2" s="92">
        <v>2019</v>
      </c>
      <c r="J2" s="92">
        <v>2020</v>
      </c>
      <c r="K2" s="92">
        <v>2021</v>
      </c>
      <c r="L2" s="92">
        <v>2022</v>
      </c>
    </row>
    <row r="3" spans="1:12" x14ac:dyDescent="0.25">
      <c r="G3" s="73" t="s">
        <v>80</v>
      </c>
      <c r="H3" t="s">
        <v>80</v>
      </c>
      <c r="I3" s="73" t="s">
        <v>80</v>
      </c>
      <c r="J3" t="s">
        <v>80</v>
      </c>
      <c r="K3" t="s">
        <v>80</v>
      </c>
      <c r="L3" t="s">
        <v>80</v>
      </c>
    </row>
    <row r="4" spans="1:12" x14ac:dyDescent="0.25">
      <c r="A4">
        <v>1</v>
      </c>
      <c r="B4" t="s">
        <v>198</v>
      </c>
      <c r="C4" t="s">
        <v>198</v>
      </c>
      <c r="D4" t="s">
        <v>198</v>
      </c>
      <c r="E4" t="s">
        <v>198</v>
      </c>
      <c r="F4" t="s">
        <v>198</v>
      </c>
      <c r="G4" t="s">
        <v>198</v>
      </c>
      <c r="H4" t="s">
        <v>198</v>
      </c>
      <c r="I4" t="s">
        <v>198</v>
      </c>
      <c r="J4" t="s">
        <v>198</v>
      </c>
      <c r="K4" t="s">
        <v>198</v>
      </c>
      <c r="L4" t="s">
        <v>198</v>
      </c>
    </row>
    <row r="5" spans="1:12" x14ac:dyDescent="0.25">
      <c r="A5">
        <v>2</v>
      </c>
      <c r="B5" t="s">
        <v>199</v>
      </c>
      <c r="C5" t="s">
        <v>199</v>
      </c>
      <c r="D5" t="s">
        <v>199</v>
      </c>
      <c r="E5" t="s">
        <v>199</v>
      </c>
      <c r="F5" t="s">
        <v>199</v>
      </c>
      <c r="G5" t="s">
        <v>199</v>
      </c>
      <c r="H5" t="s">
        <v>199</v>
      </c>
      <c r="I5" t="s">
        <v>199</v>
      </c>
      <c r="J5" t="s">
        <v>199</v>
      </c>
      <c r="K5" t="s">
        <v>199</v>
      </c>
      <c r="L5" t="s">
        <v>199</v>
      </c>
    </row>
    <row r="6" spans="1:12" x14ac:dyDescent="0.25">
      <c r="A6">
        <v>3</v>
      </c>
      <c r="B6" t="s">
        <v>142</v>
      </c>
      <c r="C6" t="s">
        <v>142</v>
      </c>
      <c r="D6" t="s">
        <v>142</v>
      </c>
      <c r="E6" t="s">
        <v>142</v>
      </c>
      <c r="F6" t="s">
        <v>142</v>
      </c>
      <c r="G6" t="s">
        <v>142</v>
      </c>
      <c r="H6" t="s">
        <v>142</v>
      </c>
      <c r="I6" t="s">
        <v>142</v>
      </c>
      <c r="J6" t="s">
        <v>142</v>
      </c>
      <c r="K6" t="s">
        <v>142</v>
      </c>
      <c r="L6" t="s">
        <v>142</v>
      </c>
    </row>
    <row r="7" spans="1:12" x14ac:dyDescent="0.25">
      <c r="A7">
        <v>4</v>
      </c>
      <c r="B7" s="40" t="s">
        <v>200</v>
      </c>
      <c r="C7" s="40" t="s">
        <v>200</v>
      </c>
      <c r="D7" s="40" t="s">
        <v>200</v>
      </c>
      <c r="E7" s="40" t="s">
        <v>200</v>
      </c>
      <c r="F7" s="40" t="s">
        <v>200</v>
      </c>
      <c r="G7" s="40" t="s">
        <v>200</v>
      </c>
      <c r="H7" s="40" t="s">
        <v>200</v>
      </c>
      <c r="I7" s="40" t="s">
        <v>200</v>
      </c>
      <c r="J7" s="40" t="s">
        <v>200</v>
      </c>
      <c r="K7" s="40" t="s">
        <v>200</v>
      </c>
      <c r="L7" s="73" t="s">
        <v>46</v>
      </c>
    </row>
    <row r="8" spans="1:12" x14ac:dyDescent="0.25">
      <c r="A8">
        <v>5</v>
      </c>
      <c r="B8" s="40" t="s">
        <v>201</v>
      </c>
      <c r="C8" s="40" t="s">
        <v>201</v>
      </c>
      <c r="D8" s="40" t="s">
        <v>201</v>
      </c>
      <c r="E8" s="40" t="s">
        <v>201</v>
      </c>
      <c r="F8" s="40" t="s">
        <v>201</v>
      </c>
      <c r="G8" s="40" t="s">
        <v>201</v>
      </c>
      <c r="H8" s="40" t="s">
        <v>201</v>
      </c>
      <c r="I8" s="40" t="s">
        <v>201</v>
      </c>
      <c r="J8" s="40" t="s">
        <v>201</v>
      </c>
      <c r="K8" s="40" t="s">
        <v>201</v>
      </c>
      <c r="L8" s="107"/>
    </row>
    <row r="9" spans="1:12" x14ac:dyDescent="0.25">
      <c r="A9">
        <v>6</v>
      </c>
      <c r="B9" t="s">
        <v>133</v>
      </c>
      <c r="C9" t="s">
        <v>133</v>
      </c>
      <c r="D9" t="s">
        <v>133</v>
      </c>
      <c r="E9" t="s">
        <v>133</v>
      </c>
      <c r="F9" t="s">
        <v>133</v>
      </c>
      <c r="G9" t="s">
        <v>133</v>
      </c>
      <c r="H9" t="s">
        <v>133</v>
      </c>
      <c r="I9" t="s">
        <v>133</v>
      </c>
      <c r="J9" t="s">
        <v>133</v>
      </c>
      <c r="K9" t="s">
        <v>133</v>
      </c>
      <c r="L9" t="s">
        <v>133</v>
      </c>
    </row>
    <row r="10" spans="1:12" x14ac:dyDescent="0.25">
      <c r="A10">
        <v>7</v>
      </c>
      <c r="B10" s="40" t="s">
        <v>202</v>
      </c>
      <c r="C10" s="40" t="s">
        <v>202</v>
      </c>
      <c r="D10" s="40" t="s">
        <v>202</v>
      </c>
      <c r="E10" s="40" t="s">
        <v>202</v>
      </c>
      <c r="F10" s="26" t="s">
        <v>248</v>
      </c>
      <c r="G10" s="40" t="s">
        <v>248</v>
      </c>
      <c r="H10" s="40" t="s">
        <v>249</v>
      </c>
      <c r="I10" s="40" t="s">
        <v>249</v>
      </c>
      <c r="J10" s="40" t="s">
        <v>249</v>
      </c>
      <c r="K10" s="40" t="s">
        <v>249</v>
      </c>
      <c r="L10" s="107"/>
    </row>
    <row r="11" spans="1:12" x14ac:dyDescent="0.25">
      <c r="A11">
        <v>8</v>
      </c>
      <c r="B11" t="s">
        <v>189</v>
      </c>
      <c r="C11" t="s">
        <v>189</v>
      </c>
      <c r="D11" t="s">
        <v>189</v>
      </c>
      <c r="E11" t="s">
        <v>189</v>
      </c>
      <c r="F11" t="s">
        <v>189</v>
      </c>
      <c r="G11" t="s">
        <v>189</v>
      </c>
      <c r="H11" t="s">
        <v>189</v>
      </c>
      <c r="I11" t="s">
        <v>189</v>
      </c>
      <c r="J11" t="s">
        <v>189</v>
      </c>
      <c r="K11" t="s">
        <v>189</v>
      </c>
      <c r="L11" t="s">
        <v>189</v>
      </c>
    </row>
    <row r="12" spans="1:12" x14ac:dyDescent="0.25">
      <c r="A12">
        <v>9</v>
      </c>
      <c r="B12" t="s">
        <v>203</v>
      </c>
      <c r="C12" t="s">
        <v>203</v>
      </c>
      <c r="D12" t="s">
        <v>203</v>
      </c>
      <c r="E12" t="s">
        <v>203</v>
      </c>
      <c r="F12" t="s">
        <v>203</v>
      </c>
      <c r="G12" t="s">
        <v>203</v>
      </c>
      <c r="H12" t="s">
        <v>203</v>
      </c>
      <c r="I12" t="s">
        <v>203</v>
      </c>
      <c r="J12" t="s">
        <v>203</v>
      </c>
      <c r="K12" t="s">
        <v>203</v>
      </c>
      <c r="L12" t="s">
        <v>203</v>
      </c>
    </row>
    <row r="13" spans="1:12" x14ac:dyDescent="0.25">
      <c r="A13">
        <v>10</v>
      </c>
      <c r="B13" t="s">
        <v>204</v>
      </c>
      <c r="C13" t="s">
        <v>204</v>
      </c>
      <c r="D13" t="s">
        <v>204</v>
      </c>
      <c r="E13" t="s">
        <v>204</v>
      </c>
      <c r="F13" t="s">
        <v>204</v>
      </c>
      <c r="G13" t="s">
        <v>204</v>
      </c>
      <c r="H13" t="s">
        <v>204</v>
      </c>
      <c r="I13" t="s">
        <v>204</v>
      </c>
      <c r="J13" t="s">
        <v>204</v>
      </c>
      <c r="K13" t="s">
        <v>204</v>
      </c>
      <c r="L13" t="s">
        <v>204</v>
      </c>
    </row>
    <row r="14" spans="1:12" x14ac:dyDescent="0.25">
      <c r="A14">
        <v>11</v>
      </c>
      <c r="B14" t="s">
        <v>205</v>
      </c>
      <c r="C14" t="s">
        <v>247</v>
      </c>
      <c r="D14" t="s">
        <v>247</v>
      </c>
      <c r="E14" t="s">
        <v>247</v>
      </c>
      <c r="F14" t="s">
        <v>247</v>
      </c>
      <c r="G14" t="s">
        <v>247</v>
      </c>
      <c r="H14" s="26" t="s">
        <v>251</v>
      </c>
      <c r="I14" t="s">
        <v>251</v>
      </c>
      <c r="J14" t="s">
        <v>251</v>
      </c>
      <c r="K14" t="s">
        <v>251</v>
      </c>
      <c r="L14" t="s">
        <v>251</v>
      </c>
    </row>
    <row r="15" spans="1:12" x14ac:dyDescent="0.25">
      <c r="A15">
        <v>12</v>
      </c>
      <c r="B15" t="s">
        <v>206</v>
      </c>
      <c r="C15" t="s">
        <v>206</v>
      </c>
      <c r="D15" t="s">
        <v>206</v>
      </c>
      <c r="E15" t="s">
        <v>206</v>
      </c>
      <c r="F15" t="s">
        <v>206</v>
      </c>
      <c r="G15" t="s">
        <v>206</v>
      </c>
      <c r="H15" t="s">
        <v>206</v>
      </c>
      <c r="I15" t="s">
        <v>206</v>
      </c>
      <c r="J15" t="s">
        <v>206</v>
      </c>
      <c r="K15" t="s">
        <v>206</v>
      </c>
      <c r="L15" t="s">
        <v>206</v>
      </c>
    </row>
    <row r="16" spans="1:12" x14ac:dyDescent="0.25">
      <c r="A16">
        <v>13</v>
      </c>
      <c r="B16" t="s">
        <v>207</v>
      </c>
      <c r="C16" t="s">
        <v>207</v>
      </c>
      <c r="D16" t="s">
        <v>207</v>
      </c>
      <c r="E16" t="s">
        <v>207</v>
      </c>
      <c r="F16" t="s">
        <v>207</v>
      </c>
      <c r="G16" t="s">
        <v>207</v>
      </c>
      <c r="H16" t="s">
        <v>207</v>
      </c>
      <c r="I16" t="s">
        <v>207</v>
      </c>
      <c r="J16" t="s">
        <v>207</v>
      </c>
      <c r="K16" t="s">
        <v>207</v>
      </c>
      <c r="L16" t="s">
        <v>207</v>
      </c>
    </row>
    <row r="17" spans="1:14" x14ac:dyDescent="0.25">
      <c r="A17">
        <v>14</v>
      </c>
      <c r="B17" s="40" t="s">
        <v>208</v>
      </c>
      <c r="C17" s="40" t="s">
        <v>208</v>
      </c>
      <c r="D17" s="40" t="s">
        <v>208</v>
      </c>
      <c r="E17" s="40" t="s">
        <v>208</v>
      </c>
      <c r="F17" s="40" t="s">
        <v>208</v>
      </c>
      <c r="G17" s="107"/>
      <c r="H17" s="107"/>
      <c r="I17" s="107"/>
      <c r="J17" s="107"/>
      <c r="K17" s="107"/>
      <c r="L17" s="107"/>
    </row>
    <row r="18" spans="1:14" x14ac:dyDescent="0.25">
      <c r="A18">
        <v>15</v>
      </c>
      <c r="B18" t="s">
        <v>53</v>
      </c>
      <c r="C18" t="s">
        <v>54</v>
      </c>
      <c r="D18" t="s">
        <v>54</v>
      </c>
      <c r="E18" t="s">
        <v>54</v>
      </c>
      <c r="F18" t="s">
        <v>54</v>
      </c>
      <c r="G18" t="s">
        <v>54</v>
      </c>
      <c r="H18" s="73" t="s">
        <v>54</v>
      </c>
      <c r="I18" t="s">
        <v>54</v>
      </c>
      <c r="J18" t="s">
        <v>54</v>
      </c>
      <c r="K18" t="s">
        <v>54</v>
      </c>
      <c r="L18" t="s">
        <v>54</v>
      </c>
    </row>
    <row r="19" spans="1:14" x14ac:dyDescent="0.25">
      <c r="A19">
        <v>16</v>
      </c>
      <c r="B19" t="s">
        <v>209</v>
      </c>
      <c r="C19" t="s">
        <v>209</v>
      </c>
      <c r="D19" t="s">
        <v>209</v>
      </c>
      <c r="E19" t="s">
        <v>209</v>
      </c>
      <c r="F19" t="s">
        <v>209</v>
      </c>
      <c r="G19" t="s">
        <v>209</v>
      </c>
      <c r="H19" t="s">
        <v>209</v>
      </c>
      <c r="I19" t="s">
        <v>209</v>
      </c>
      <c r="J19" t="s">
        <v>184</v>
      </c>
      <c r="K19" t="s">
        <v>184</v>
      </c>
      <c r="L19" t="s">
        <v>209</v>
      </c>
      <c r="N19" s="118" t="s">
        <v>277</v>
      </c>
    </row>
    <row r="20" spans="1:14" x14ac:dyDescent="0.25">
      <c r="A20">
        <v>17</v>
      </c>
      <c r="B20" t="s">
        <v>197</v>
      </c>
      <c r="C20" t="s">
        <v>197</v>
      </c>
      <c r="D20" t="s">
        <v>197</v>
      </c>
      <c r="E20" t="s">
        <v>197</v>
      </c>
      <c r="F20" t="s">
        <v>197</v>
      </c>
      <c r="G20" t="s">
        <v>197</v>
      </c>
      <c r="H20" s="26" t="s">
        <v>82</v>
      </c>
      <c r="I20" s="73" t="s">
        <v>82</v>
      </c>
      <c r="J20" t="s">
        <v>82</v>
      </c>
      <c r="K20" t="s">
        <v>82</v>
      </c>
      <c r="L20" t="s">
        <v>82</v>
      </c>
    </row>
    <row r="21" spans="1:14" x14ac:dyDescent="0.25">
      <c r="A21">
        <v>18</v>
      </c>
      <c r="B21" s="40" t="s">
        <v>210</v>
      </c>
      <c r="C21" s="40" t="s">
        <v>210</v>
      </c>
      <c r="D21" s="40" t="s">
        <v>210</v>
      </c>
      <c r="E21" s="40" t="s">
        <v>210</v>
      </c>
      <c r="F21" s="40" t="s">
        <v>210</v>
      </c>
      <c r="G21" s="40" t="s">
        <v>210</v>
      </c>
      <c r="H21" s="40" t="s">
        <v>210</v>
      </c>
      <c r="I21" s="40" t="s">
        <v>210</v>
      </c>
      <c r="J21" s="40" t="s">
        <v>210</v>
      </c>
      <c r="K21" s="40" t="s">
        <v>210</v>
      </c>
      <c r="L21" s="107"/>
    </row>
    <row r="22" spans="1:14" x14ac:dyDescent="0.25">
      <c r="A22">
        <v>19</v>
      </c>
      <c r="B22" t="s">
        <v>190</v>
      </c>
      <c r="C22" t="s">
        <v>190</v>
      </c>
      <c r="D22" t="s">
        <v>190</v>
      </c>
      <c r="E22" t="s">
        <v>190</v>
      </c>
      <c r="F22" t="s">
        <v>190</v>
      </c>
      <c r="G22" t="s">
        <v>190</v>
      </c>
      <c r="H22" t="s">
        <v>190</v>
      </c>
      <c r="I22" t="s">
        <v>190</v>
      </c>
      <c r="J22" t="s">
        <v>190</v>
      </c>
      <c r="K22" t="s">
        <v>190</v>
      </c>
      <c r="L22" t="s">
        <v>190</v>
      </c>
    </row>
    <row r="23" spans="1:14" x14ac:dyDescent="0.25">
      <c r="A23">
        <v>20</v>
      </c>
      <c r="B23" t="s">
        <v>194</v>
      </c>
      <c r="C23" t="s">
        <v>194</v>
      </c>
      <c r="D23" t="s">
        <v>194</v>
      </c>
      <c r="E23" t="s">
        <v>194</v>
      </c>
      <c r="F23" t="s">
        <v>194</v>
      </c>
      <c r="G23" t="s">
        <v>194</v>
      </c>
      <c r="H23" t="s">
        <v>194</v>
      </c>
      <c r="I23" t="s">
        <v>194</v>
      </c>
      <c r="J23" t="s">
        <v>194</v>
      </c>
      <c r="K23" t="s">
        <v>194</v>
      </c>
      <c r="L23" t="s">
        <v>194</v>
      </c>
    </row>
    <row r="24" spans="1:14" x14ac:dyDescent="0.25">
      <c r="A24">
        <v>21</v>
      </c>
      <c r="B24" t="s">
        <v>211</v>
      </c>
      <c r="C24" t="s">
        <v>211</v>
      </c>
      <c r="D24" t="s">
        <v>211</v>
      </c>
      <c r="E24" t="s">
        <v>211</v>
      </c>
      <c r="F24" t="s">
        <v>211</v>
      </c>
      <c r="G24" t="s">
        <v>211</v>
      </c>
      <c r="H24" t="s">
        <v>211</v>
      </c>
      <c r="I24" t="s">
        <v>211</v>
      </c>
      <c r="J24" t="s">
        <v>211</v>
      </c>
      <c r="K24" t="s">
        <v>211</v>
      </c>
      <c r="L24" t="s">
        <v>211</v>
      </c>
    </row>
    <row r="25" spans="1:14" x14ac:dyDescent="0.25">
      <c r="A25">
        <v>22</v>
      </c>
      <c r="B25" t="s">
        <v>173</v>
      </c>
      <c r="C25" t="s">
        <v>173</v>
      </c>
      <c r="D25" t="s">
        <v>173</v>
      </c>
      <c r="E25" t="s">
        <v>173</v>
      </c>
      <c r="F25" t="s">
        <v>173</v>
      </c>
      <c r="G25" t="s">
        <v>173</v>
      </c>
      <c r="H25" t="s">
        <v>173</v>
      </c>
      <c r="I25" t="s">
        <v>173</v>
      </c>
      <c r="J25" t="s">
        <v>173</v>
      </c>
      <c r="K25" t="s">
        <v>173</v>
      </c>
      <c r="L25" t="s">
        <v>173</v>
      </c>
    </row>
    <row r="26" spans="1:14" x14ac:dyDescent="0.25">
      <c r="A26">
        <v>23</v>
      </c>
      <c r="B26" t="s">
        <v>212</v>
      </c>
      <c r="C26" t="s">
        <v>212</v>
      </c>
      <c r="D26" t="s">
        <v>212</v>
      </c>
      <c r="E26" t="s">
        <v>212</v>
      </c>
      <c r="F26" t="s">
        <v>212</v>
      </c>
      <c r="G26" t="s">
        <v>212</v>
      </c>
      <c r="H26" t="s">
        <v>252</v>
      </c>
      <c r="I26" t="s">
        <v>252</v>
      </c>
      <c r="J26" t="s">
        <v>252</v>
      </c>
      <c r="K26" t="s">
        <v>252</v>
      </c>
      <c r="L26" t="s">
        <v>252</v>
      </c>
    </row>
    <row r="27" spans="1:14" x14ac:dyDescent="0.25">
      <c r="A27">
        <v>24</v>
      </c>
      <c r="B27" s="40" t="s">
        <v>213</v>
      </c>
      <c r="C27" s="40" t="s">
        <v>213</v>
      </c>
      <c r="D27" s="40" t="s">
        <v>213</v>
      </c>
      <c r="E27" s="40" t="s">
        <v>213</v>
      </c>
      <c r="F27" s="40" t="s">
        <v>213</v>
      </c>
      <c r="G27" s="40" t="s">
        <v>213</v>
      </c>
      <c r="H27" s="40" t="s">
        <v>213</v>
      </c>
      <c r="I27" s="107"/>
      <c r="J27" s="107"/>
      <c r="K27" s="107"/>
      <c r="L27" s="107"/>
    </row>
    <row r="28" spans="1:14" x14ac:dyDescent="0.25">
      <c r="A28">
        <v>25</v>
      </c>
      <c r="B28" s="40" t="s">
        <v>214</v>
      </c>
      <c r="C28" s="40" t="s">
        <v>214</v>
      </c>
      <c r="D28" s="40" t="s">
        <v>214</v>
      </c>
      <c r="E28" s="40" t="s">
        <v>214</v>
      </c>
      <c r="F28" s="107"/>
      <c r="G28" s="107"/>
      <c r="H28" s="107"/>
      <c r="I28" s="107"/>
      <c r="J28" s="107"/>
      <c r="K28" s="107"/>
      <c r="L28" s="107"/>
    </row>
    <row r="29" spans="1:14" x14ac:dyDescent="0.25">
      <c r="A29">
        <v>26</v>
      </c>
      <c r="B29" t="s">
        <v>193</v>
      </c>
      <c r="C29" t="s">
        <v>193</v>
      </c>
      <c r="D29" t="s">
        <v>193</v>
      </c>
      <c r="E29" t="s">
        <v>193</v>
      </c>
      <c r="F29" t="s">
        <v>193</v>
      </c>
      <c r="G29" t="s">
        <v>193</v>
      </c>
      <c r="H29" t="s">
        <v>193</v>
      </c>
      <c r="I29" t="s">
        <v>193</v>
      </c>
      <c r="J29" t="s">
        <v>193</v>
      </c>
      <c r="K29" t="s">
        <v>193</v>
      </c>
      <c r="L29" t="s">
        <v>193</v>
      </c>
    </row>
    <row r="30" spans="1:14" x14ac:dyDescent="0.25">
      <c r="A30">
        <v>27</v>
      </c>
      <c r="B30" t="s">
        <v>215</v>
      </c>
      <c r="C30" t="s">
        <v>215</v>
      </c>
      <c r="D30" t="s">
        <v>215</v>
      </c>
      <c r="E30" t="s">
        <v>215</v>
      </c>
      <c r="F30" t="s">
        <v>215</v>
      </c>
      <c r="G30" t="s">
        <v>215</v>
      </c>
      <c r="H30" t="s">
        <v>215</v>
      </c>
      <c r="I30" t="s">
        <v>215</v>
      </c>
      <c r="J30" t="s">
        <v>215</v>
      </c>
      <c r="K30" t="s">
        <v>215</v>
      </c>
      <c r="L30" t="s">
        <v>215</v>
      </c>
    </row>
    <row r="31" spans="1:14" x14ac:dyDescent="0.25">
      <c r="A31">
        <v>28</v>
      </c>
      <c r="B31" s="40" t="s">
        <v>216</v>
      </c>
      <c r="C31" s="40" t="s">
        <v>216</v>
      </c>
      <c r="D31" s="40" t="s">
        <v>216</v>
      </c>
      <c r="E31" s="40" t="s">
        <v>216</v>
      </c>
      <c r="F31" s="40" t="s">
        <v>216</v>
      </c>
      <c r="G31" s="107"/>
      <c r="H31" s="107"/>
      <c r="I31" s="107"/>
      <c r="J31" s="107"/>
      <c r="K31" s="107"/>
      <c r="L31" s="107"/>
    </row>
    <row r="32" spans="1:14" x14ac:dyDescent="0.25">
      <c r="A32">
        <v>29</v>
      </c>
      <c r="B32" t="s">
        <v>217</v>
      </c>
      <c r="C32" t="s">
        <v>217</v>
      </c>
      <c r="D32" t="s">
        <v>217</v>
      </c>
      <c r="E32" t="s">
        <v>217</v>
      </c>
      <c r="F32" t="s">
        <v>217</v>
      </c>
      <c r="G32" t="s">
        <v>217</v>
      </c>
      <c r="H32" t="s">
        <v>217</v>
      </c>
      <c r="I32" t="s">
        <v>217</v>
      </c>
      <c r="J32" t="s">
        <v>217</v>
      </c>
      <c r="K32" t="s">
        <v>217</v>
      </c>
      <c r="L32" t="s">
        <v>217</v>
      </c>
    </row>
    <row r="33" spans="1:12" x14ac:dyDescent="0.25">
      <c r="A33">
        <v>30</v>
      </c>
      <c r="B33" t="s">
        <v>218</v>
      </c>
      <c r="C33" t="s">
        <v>218</v>
      </c>
      <c r="D33" t="s">
        <v>218</v>
      </c>
      <c r="E33" t="s">
        <v>218</v>
      </c>
      <c r="F33" t="s">
        <v>218</v>
      </c>
      <c r="G33" t="s">
        <v>218</v>
      </c>
      <c r="H33" t="s">
        <v>218</v>
      </c>
      <c r="I33" t="s">
        <v>218</v>
      </c>
      <c r="J33" t="s">
        <v>218</v>
      </c>
      <c r="K33" t="s">
        <v>218</v>
      </c>
      <c r="L33" t="s">
        <v>218</v>
      </c>
    </row>
    <row r="34" spans="1:12" x14ac:dyDescent="0.25">
      <c r="A34">
        <v>31</v>
      </c>
      <c r="B34" s="40" t="s">
        <v>219</v>
      </c>
      <c r="C34" s="40" t="s">
        <v>219</v>
      </c>
      <c r="D34" s="40" t="s">
        <v>219</v>
      </c>
      <c r="E34" s="40" t="s">
        <v>219</v>
      </c>
      <c r="F34" s="40" t="s">
        <v>219</v>
      </c>
      <c r="G34" s="107"/>
      <c r="H34" s="107"/>
      <c r="I34" s="107"/>
      <c r="J34" s="107"/>
      <c r="K34" s="107"/>
      <c r="L34" s="107"/>
    </row>
    <row r="35" spans="1:12" x14ac:dyDescent="0.25">
      <c r="A35">
        <v>32</v>
      </c>
      <c r="B35" t="s">
        <v>26</v>
      </c>
      <c r="C35" t="s">
        <v>26</v>
      </c>
      <c r="D35" t="s">
        <v>26</v>
      </c>
      <c r="E35" s="73" t="s">
        <v>26</v>
      </c>
      <c r="F35" s="73" t="s">
        <v>26</v>
      </c>
      <c r="G35" t="s">
        <v>26</v>
      </c>
      <c r="H35" t="s">
        <v>26</v>
      </c>
      <c r="I35" t="s">
        <v>26</v>
      </c>
      <c r="J35" t="s">
        <v>26</v>
      </c>
      <c r="K35" s="73" t="s">
        <v>26</v>
      </c>
      <c r="L35" t="s">
        <v>26</v>
      </c>
    </row>
    <row r="36" spans="1:12" x14ac:dyDescent="0.25">
      <c r="A36">
        <v>33</v>
      </c>
      <c r="B36" t="s">
        <v>181</v>
      </c>
      <c r="C36" t="s">
        <v>181</v>
      </c>
      <c r="D36" t="s">
        <v>181</v>
      </c>
      <c r="E36" t="s">
        <v>181</v>
      </c>
      <c r="F36" t="s">
        <v>181</v>
      </c>
      <c r="G36" t="s">
        <v>181</v>
      </c>
      <c r="H36" t="s">
        <v>181</v>
      </c>
      <c r="I36" t="s">
        <v>181</v>
      </c>
      <c r="J36" t="s">
        <v>181</v>
      </c>
      <c r="K36" t="s">
        <v>181</v>
      </c>
      <c r="L36" t="s">
        <v>181</v>
      </c>
    </row>
    <row r="37" spans="1:12" x14ac:dyDescent="0.25">
      <c r="A37">
        <v>34</v>
      </c>
      <c r="B37" t="s">
        <v>220</v>
      </c>
      <c r="C37" t="s">
        <v>220</v>
      </c>
      <c r="D37" t="s">
        <v>220</v>
      </c>
      <c r="E37" t="s">
        <v>220</v>
      </c>
      <c r="F37" t="s">
        <v>220</v>
      </c>
      <c r="G37" s="26" t="s">
        <v>250</v>
      </c>
      <c r="H37" t="s">
        <v>250</v>
      </c>
      <c r="I37" t="s">
        <v>250</v>
      </c>
      <c r="J37" t="s">
        <v>250</v>
      </c>
      <c r="K37" t="s">
        <v>250</v>
      </c>
      <c r="L37" t="s">
        <v>250</v>
      </c>
    </row>
    <row r="38" spans="1:12" x14ac:dyDescent="0.25">
      <c r="A38">
        <v>35</v>
      </c>
      <c r="B38" s="40" t="s">
        <v>221</v>
      </c>
      <c r="C38" s="40" t="s">
        <v>221</v>
      </c>
      <c r="D38" s="40" t="s">
        <v>221</v>
      </c>
      <c r="E38" s="40" t="s">
        <v>221</v>
      </c>
      <c r="F38" s="40" t="s">
        <v>221</v>
      </c>
      <c r="G38" s="40" t="s">
        <v>221</v>
      </c>
      <c r="H38" s="40" t="s">
        <v>221</v>
      </c>
      <c r="I38" s="107"/>
      <c r="J38" s="107"/>
      <c r="K38" s="107"/>
      <c r="L38" s="107"/>
    </row>
    <row r="39" spans="1:12" x14ac:dyDescent="0.25">
      <c r="A39">
        <v>36</v>
      </c>
      <c r="B39" t="s">
        <v>106</v>
      </c>
      <c r="C39" t="s">
        <v>106</v>
      </c>
      <c r="D39" t="s">
        <v>106</v>
      </c>
      <c r="E39" t="s">
        <v>106</v>
      </c>
      <c r="F39" t="s">
        <v>106</v>
      </c>
      <c r="G39" t="s">
        <v>106</v>
      </c>
      <c r="H39" t="s">
        <v>106</v>
      </c>
      <c r="I39" t="s">
        <v>106</v>
      </c>
      <c r="J39" t="s">
        <v>106</v>
      </c>
      <c r="K39" t="s">
        <v>106</v>
      </c>
      <c r="L39" t="s">
        <v>106</v>
      </c>
    </row>
    <row r="40" spans="1:12" x14ac:dyDescent="0.25">
      <c r="A40">
        <v>37</v>
      </c>
      <c r="B40" s="40" t="s">
        <v>222</v>
      </c>
      <c r="C40" s="40" t="s">
        <v>222</v>
      </c>
      <c r="D40" s="40" t="s">
        <v>222</v>
      </c>
      <c r="E40" s="40" t="s">
        <v>222</v>
      </c>
      <c r="F40" s="40" t="s">
        <v>222</v>
      </c>
      <c r="G40" s="40" t="s">
        <v>222</v>
      </c>
      <c r="H40" s="40" t="s">
        <v>222</v>
      </c>
      <c r="I40" s="40" t="s">
        <v>222</v>
      </c>
      <c r="J40" s="40" t="s">
        <v>222</v>
      </c>
      <c r="K40" s="40" t="s">
        <v>222</v>
      </c>
      <c r="L40" s="73" t="s">
        <v>36</v>
      </c>
    </row>
    <row r="41" spans="1:12" x14ac:dyDescent="0.25">
      <c r="A41">
        <v>38</v>
      </c>
      <c r="B41" t="s">
        <v>223</v>
      </c>
      <c r="C41" t="s">
        <v>223</v>
      </c>
      <c r="D41" t="s">
        <v>223</v>
      </c>
      <c r="E41" t="s">
        <v>223</v>
      </c>
      <c r="F41" t="s">
        <v>223</v>
      </c>
      <c r="G41" t="s">
        <v>223</v>
      </c>
      <c r="H41" t="s">
        <v>223</v>
      </c>
      <c r="I41" t="s">
        <v>223</v>
      </c>
      <c r="J41" t="s">
        <v>223</v>
      </c>
      <c r="K41" t="s">
        <v>223</v>
      </c>
      <c r="L41" t="s">
        <v>223</v>
      </c>
    </row>
    <row r="42" spans="1:12" x14ac:dyDescent="0.25">
      <c r="A42">
        <v>39</v>
      </c>
      <c r="B42" t="s">
        <v>224</v>
      </c>
      <c r="C42" t="s">
        <v>224</v>
      </c>
      <c r="D42" s="73" t="s">
        <v>224</v>
      </c>
      <c r="E42" t="s">
        <v>224</v>
      </c>
      <c r="F42" t="s">
        <v>224</v>
      </c>
      <c r="G42" t="s">
        <v>224</v>
      </c>
      <c r="H42" t="s">
        <v>224</v>
      </c>
      <c r="I42" t="s">
        <v>224</v>
      </c>
      <c r="J42" t="s">
        <v>224</v>
      </c>
      <c r="K42" t="s">
        <v>224</v>
      </c>
      <c r="L42" t="s">
        <v>224</v>
      </c>
    </row>
    <row r="43" spans="1:12" x14ac:dyDescent="0.25">
      <c r="A43">
        <v>40</v>
      </c>
      <c r="B43" t="s">
        <v>182</v>
      </c>
      <c r="C43" t="s">
        <v>182</v>
      </c>
      <c r="D43" t="s">
        <v>182</v>
      </c>
      <c r="E43" t="s">
        <v>182</v>
      </c>
      <c r="F43" t="s">
        <v>182</v>
      </c>
      <c r="G43" t="s">
        <v>182</v>
      </c>
      <c r="H43" t="s">
        <v>182</v>
      </c>
      <c r="I43" t="s">
        <v>182</v>
      </c>
      <c r="J43" t="s">
        <v>182</v>
      </c>
      <c r="K43" t="s">
        <v>182</v>
      </c>
      <c r="L43" t="s">
        <v>182</v>
      </c>
    </row>
    <row r="44" spans="1:12" x14ac:dyDescent="0.25">
      <c r="A44">
        <v>41</v>
      </c>
      <c r="B44" s="40" t="s">
        <v>225</v>
      </c>
      <c r="C44" s="40" t="s">
        <v>225</v>
      </c>
      <c r="D44" s="40" t="s">
        <v>225</v>
      </c>
      <c r="E44" s="40" t="s">
        <v>225</v>
      </c>
      <c r="F44" s="40" t="s">
        <v>225</v>
      </c>
      <c r="G44" s="40" t="s">
        <v>225</v>
      </c>
      <c r="H44" s="107"/>
      <c r="I44" s="107"/>
      <c r="J44" s="107"/>
      <c r="K44" s="107"/>
      <c r="L44" s="107"/>
    </row>
    <row r="45" spans="1:12" x14ac:dyDescent="0.25">
      <c r="A45">
        <v>42</v>
      </c>
      <c r="B45" t="s">
        <v>127</v>
      </c>
      <c r="C45" t="s">
        <v>127</v>
      </c>
      <c r="D45" t="s">
        <v>127</v>
      </c>
      <c r="E45" t="s">
        <v>127</v>
      </c>
      <c r="F45" t="s">
        <v>127</v>
      </c>
      <c r="G45" t="s">
        <v>127</v>
      </c>
      <c r="H45" t="s">
        <v>127</v>
      </c>
      <c r="I45" t="s">
        <v>127</v>
      </c>
      <c r="J45" t="s">
        <v>127</v>
      </c>
      <c r="K45" t="s">
        <v>127</v>
      </c>
      <c r="L45" t="s">
        <v>127</v>
      </c>
    </row>
    <row r="46" spans="1:12" x14ac:dyDescent="0.25">
      <c r="A46">
        <v>43</v>
      </c>
      <c r="B46" t="s">
        <v>187</v>
      </c>
      <c r="C46" t="s">
        <v>187</v>
      </c>
      <c r="D46" t="s">
        <v>187</v>
      </c>
      <c r="E46" t="s">
        <v>187</v>
      </c>
      <c r="F46" t="s">
        <v>187</v>
      </c>
      <c r="G46" t="s">
        <v>187</v>
      </c>
      <c r="H46" s="73" t="s">
        <v>187</v>
      </c>
      <c r="I46" t="s">
        <v>187</v>
      </c>
      <c r="J46" t="s">
        <v>187</v>
      </c>
      <c r="K46" t="s">
        <v>187</v>
      </c>
      <c r="L46" t="s">
        <v>187</v>
      </c>
    </row>
    <row r="47" spans="1:12" x14ac:dyDescent="0.25">
      <c r="A47">
        <v>44</v>
      </c>
      <c r="B47" t="s">
        <v>128</v>
      </c>
      <c r="C47" t="s">
        <v>128</v>
      </c>
      <c r="D47" t="s">
        <v>128</v>
      </c>
      <c r="E47" t="s">
        <v>128</v>
      </c>
      <c r="F47" t="s">
        <v>128</v>
      </c>
      <c r="G47" t="s">
        <v>128</v>
      </c>
      <c r="H47" t="s">
        <v>128</v>
      </c>
      <c r="I47" t="s">
        <v>128</v>
      </c>
      <c r="J47" t="s">
        <v>128</v>
      </c>
      <c r="K47" t="s">
        <v>128</v>
      </c>
      <c r="L47" t="s">
        <v>128</v>
      </c>
    </row>
    <row r="48" spans="1:12" x14ac:dyDescent="0.25">
      <c r="A48">
        <v>45</v>
      </c>
      <c r="B48" t="s">
        <v>226</v>
      </c>
      <c r="C48" t="s">
        <v>226</v>
      </c>
      <c r="D48" t="s">
        <v>226</v>
      </c>
      <c r="E48" t="s">
        <v>226</v>
      </c>
      <c r="F48" t="s">
        <v>226</v>
      </c>
      <c r="G48" t="s">
        <v>226</v>
      </c>
      <c r="H48" t="s">
        <v>226</v>
      </c>
      <c r="I48" t="s">
        <v>226</v>
      </c>
      <c r="J48" t="s">
        <v>226</v>
      </c>
      <c r="K48" t="s">
        <v>226</v>
      </c>
      <c r="L48" t="s">
        <v>226</v>
      </c>
    </row>
    <row r="49" spans="1:12" x14ac:dyDescent="0.25">
      <c r="A49">
        <v>46</v>
      </c>
      <c r="B49" s="40" t="s">
        <v>227</v>
      </c>
      <c r="C49" s="40" t="s">
        <v>227</v>
      </c>
      <c r="D49" s="40" t="s">
        <v>227</v>
      </c>
      <c r="E49" s="107"/>
      <c r="F49" s="107"/>
      <c r="G49" s="107"/>
      <c r="H49" s="107"/>
      <c r="I49" s="107"/>
      <c r="J49" s="107"/>
      <c r="K49" s="107"/>
      <c r="L49" s="107"/>
    </row>
    <row r="50" spans="1:12" x14ac:dyDescent="0.25">
      <c r="A50">
        <v>47</v>
      </c>
      <c r="B50" t="s">
        <v>114</v>
      </c>
      <c r="C50" t="s">
        <v>114</v>
      </c>
      <c r="D50" t="s">
        <v>114</v>
      </c>
      <c r="E50" t="s">
        <v>114</v>
      </c>
      <c r="F50" t="s">
        <v>114</v>
      </c>
      <c r="G50" t="s">
        <v>114</v>
      </c>
      <c r="H50" t="s">
        <v>114</v>
      </c>
      <c r="I50" t="s">
        <v>114</v>
      </c>
      <c r="J50" t="s">
        <v>114</v>
      </c>
      <c r="K50" t="s">
        <v>114</v>
      </c>
      <c r="L50" s="73" t="s">
        <v>114</v>
      </c>
    </row>
    <row r="51" spans="1:12" x14ac:dyDescent="0.25">
      <c r="A51">
        <v>48</v>
      </c>
      <c r="B51" t="s">
        <v>228</v>
      </c>
      <c r="C51" t="s">
        <v>228</v>
      </c>
      <c r="D51" t="s">
        <v>228</v>
      </c>
      <c r="E51" t="s">
        <v>228</v>
      </c>
      <c r="F51" t="s">
        <v>228</v>
      </c>
      <c r="G51" t="s">
        <v>228</v>
      </c>
      <c r="H51" t="s">
        <v>228</v>
      </c>
      <c r="I51" t="s">
        <v>228</v>
      </c>
      <c r="J51" t="s">
        <v>228</v>
      </c>
      <c r="K51" t="s">
        <v>228</v>
      </c>
      <c r="L51" t="s">
        <v>228</v>
      </c>
    </row>
    <row r="52" spans="1:12" x14ac:dyDescent="0.25">
      <c r="A52">
        <v>49</v>
      </c>
      <c r="B52" t="s">
        <v>185</v>
      </c>
      <c r="C52" t="s">
        <v>185</v>
      </c>
      <c r="D52" t="s">
        <v>185</v>
      </c>
      <c r="E52" t="s">
        <v>185</v>
      </c>
      <c r="F52" t="s">
        <v>185</v>
      </c>
      <c r="G52" t="s">
        <v>185</v>
      </c>
      <c r="H52" t="s">
        <v>185</v>
      </c>
      <c r="I52" t="s">
        <v>185</v>
      </c>
      <c r="J52" t="s">
        <v>185</v>
      </c>
      <c r="K52" t="s">
        <v>185</v>
      </c>
      <c r="L52" t="s">
        <v>185</v>
      </c>
    </row>
    <row r="53" spans="1:12" x14ac:dyDescent="0.25">
      <c r="A53">
        <v>50</v>
      </c>
      <c r="B53" t="s">
        <v>229</v>
      </c>
      <c r="C53" t="s">
        <v>229</v>
      </c>
      <c r="D53" t="s">
        <v>229</v>
      </c>
      <c r="E53" t="s">
        <v>229</v>
      </c>
      <c r="F53" t="s">
        <v>229</v>
      </c>
      <c r="G53" t="s">
        <v>229</v>
      </c>
      <c r="H53" t="s">
        <v>229</v>
      </c>
      <c r="I53" t="s">
        <v>229</v>
      </c>
      <c r="J53" t="s">
        <v>229</v>
      </c>
      <c r="K53" t="s">
        <v>229</v>
      </c>
      <c r="L53" t="s">
        <v>229</v>
      </c>
    </row>
    <row r="54" spans="1:12" x14ac:dyDescent="0.25">
      <c r="A54">
        <v>51</v>
      </c>
      <c r="B54" s="40" t="s">
        <v>230</v>
      </c>
      <c r="C54" s="40" t="s">
        <v>230</v>
      </c>
      <c r="D54" s="40" t="s">
        <v>230</v>
      </c>
      <c r="E54" s="40" t="s">
        <v>230</v>
      </c>
      <c r="F54" s="40" t="s">
        <v>230</v>
      </c>
      <c r="G54" s="40" t="s">
        <v>230</v>
      </c>
      <c r="H54" s="40" t="s">
        <v>230</v>
      </c>
      <c r="I54" s="40" t="s">
        <v>230</v>
      </c>
      <c r="J54" s="40" t="s">
        <v>230</v>
      </c>
      <c r="K54" s="107"/>
      <c r="L54" s="107"/>
    </row>
    <row r="55" spans="1:12" x14ac:dyDescent="0.25">
      <c r="A55">
        <v>52</v>
      </c>
      <c r="B55" t="s">
        <v>186</v>
      </c>
      <c r="C55" t="s">
        <v>186</v>
      </c>
      <c r="D55" t="s">
        <v>186</v>
      </c>
      <c r="E55" t="s">
        <v>186</v>
      </c>
      <c r="F55" t="s">
        <v>186</v>
      </c>
      <c r="G55" t="s">
        <v>186</v>
      </c>
      <c r="H55" t="s">
        <v>186</v>
      </c>
      <c r="I55" t="s">
        <v>186</v>
      </c>
      <c r="J55" t="s">
        <v>186</v>
      </c>
      <c r="K55" t="s">
        <v>186</v>
      </c>
      <c r="L55" t="s">
        <v>186</v>
      </c>
    </row>
    <row r="56" spans="1:12" x14ac:dyDescent="0.25">
      <c r="A56">
        <v>53</v>
      </c>
      <c r="B56" t="s">
        <v>231</v>
      </c>
      <c r="C56" t="s">
        <v>231</v>
      </c>
      <c r="D56" t="s">
        <v>231</v>
      </c>
      <c r="E56" t="s">
        <v>231</v>
      </c>
      <c r="F56" t="s">
        <v>231</v>
      </c>
      <c r="G56" t="s">
        <v>231</v>
      </c>
      <c r="H56" t="s">
        <v>231</v>
      </c>
      <c r="I56" t="s">
        <v>231</v>
      </c>
      <c r="J56" t="s">
        <v>231</v>
      </c>
      <c r="K56" t="s">
        <v>231</v>
      </c>
      <c r="L56" t="s">
        <v>231</v>
      </c>
    </row>
    <row r="57" spans="1:12" x14ac:dyDescent="0.25">
      <c r="A57">
        <v>54</v>
      </c>
      <c r="B57" s="40" t="s">
        <v>232</v>
      </c>
      <c r="C57" s="40" t="s">
        <v>232</v>
      </c>
      <c r="D57" s="107"/>
      <c r="E57" s="107"/>
      <c r="F57" s="107"/>
      <c r="G57" s="107"/>
      <c r="H57" s="107"/>
      <c r="I57" s="107"/>
      <c r="J57" s="107"/>
      <c r="K57" s="107"/>
      <c r="L57" s="107"/>
    </row>
    <row r="58" spans="1:12" x14ac:dyDescent="0.25">
      <c r="A58">
        <v>55</v>
      </c>
      <c r="B58" s="40" t="s">
        <v>233</v>
      </c>
      <c r="C58" s="40" t="s">
        <v>233</v>
      </c>
      <c r="D58" s="40" t="s">
        <v>233</v>
      </c>
      <c r="E58" s="40" t="s">
        <v>233</v>
      </c>
      <c r="F58" s="40" t="s">
        <v>233</v>
      </c>
      <c r="G58" s="40" t="s">
        <v>233</v>
      </c>
      <c r="H58" s="40" t="s">
        <v>233</v>
      </c>
      <c r="I58" s="40" t="s">
        <v>233</v>
      </c>
      <c r="J58" s="40" t="s">
        <v>233</v>
      </c>
      <c r="K58" s="107"/>
      <c r="L58" s="107"/>
    </row>
    <row r="59" spans="1:12" x14ac:dyDescent="0.25">
      <c r="A59">
        <v>56</v>
      </c>
      <c r="B59" s="40" t="s">
        <v>234</v>
      </c>
      <c r="C59" s="40" t="s">
        <v>234</v>
      </c>
      <c r="D59" s="40" t="s">
        <v>234</v>
      </c>
      <c r="E59" s="40" t="s">
        <v>234</v>
      </c>
      <c r="F59" s="40" t="s">
        <v>234</v>
      </c>
      <c r="G59" s="107"/>
      <c r="H59" s="107"/>
      <c r="I59" s="107"/>
      <c r="J59" s="107"/>
      <c r="K59" s="107"/>
      <c r="L59" s="107"/>
    </row>
    <row r="60" spans="1:12" x14ac:dyDescent="0.25">
      <c r="A60">
        <v>57</v>
      </c>
      <c r="B60" t="s">
        <v>188</v>
      </c>
      <c r="C60" t="s">
        <v>188</v>
      </c>
      <c r="D60" t="s">
        <v>188</v>
      </c>
      <c r="E60" t="s">
        <v>188</v>
      </c>
      <c r="F60" t="s">
        <v>188</v>
      </c>
      <c r="G60" t="s">
        <v>188</v>
      </c>
      <c r="H60" t="s">
        <v>188</v>
      </c>
      <c r="I60" t="s">
        <v>188</v>
      </c>
      <c r="J60" t="s">
        <v>188</v>
      </c>
      <c r="K60" t="s">
        <v>188</v>
      </c>
      <c r="L60" t="s">
        <v>188</v>
      </c>
    </row>
    <row r="61" spans="1:12" x14ac:dyDescent="0.25">
      <c r="A61">
        <v>58</v>
      </c>
      <c r="B61" t="s">
        <v>235</v>
      </c>
      <c r="C61" t="s">
        <v>235</v>
      </c>
      <c r="D61" t="s">
        <v>235</v>
      </c>
      <c r="E61" t="s">
        <v>235</v>
      </c>
      <c r="F61" t="s">
        <v>235</v>
      </c>
      <c r="G61" t="s">
        <v>235</v>
      </c>
      <c r="H61" t="s">
        <v>235</v>
      </c>
      <c r="I61" t="s">
        <v>235</v>
      </c>
      <c r="J61" t="s">
        <v>235</v>
      </c>
      <c r="K61" t="s">
        <v>235</v>
      </c>
      <c r="L61" t="s">
        <v>235</v>
      </c>
    </row>
    <row r="62" spans="1:12" x14ac:dyDescent="0.25">
      <c r="A62">
        <v>59</v>
      </c>
      <c r="B62" t="s">
        <v>236</v>
      </c>
      <c r="C62" t="s">
        <v>236</v>
      </c>
      <c r="D62" t="s">
        <v>236</v>
      </c>
      <c r="E62" t="s">
        <v>236</v>
      </c>
      <c r="F62" t="s">
        <v>236</v>
      </c>
      <c r="G62" t="s">
        <v>236</v>
      </c>
      <c r="H62" t="s">
        <v>236</v>
      </c>
      <c r="I62" t="s">
        <v>236</v>
      </c>
      <c r="J62" t="s">
        <v>236</v>
      </c>
      <c r="K62" t="s">
        <v>236</v>
      </c>
      <c r="L62" t="s">
        <v>236</v>
      </c>
    </row>
    <row r="63" spans="1:12" x14ac:dyDescent="0.25">
      <c r="A63">
        <v>60</v>
      </c>
      <c r="B63" t="s">
        <v>237</v>
      </c>
      <c r="C63" t="s">
        <v>237</v>
      </c>
      <c r="D63" t="s">
        <v>237</v>
      </c>
      <c r="E63" t="s">
        <v>237</v>
      </c>
      <c r="F63" t="s">
        <v>237</v>
      </c>
      <c r="G63" t="s">
        <v>237</v>
      </c>
      <c r="H63" t="s">
        <v>237</v>
      </c>
      <c r="I63" t="s">
        <v>237</v>
      </c>
      <c r="J63" t="s">
        <v>237</v>
      </c>
      <c r="K63" t="s">
        <v>237</v>
      </c>
      <c r="L63" t="s">
        <v>237</v>
      </c>
    </row>
    <row r="64" spans="1:12" x14ac:dyDescent="0.25">
      <c r="A64">
        <v>61</v>
      </c>
      <c r="B64" s="40" t="s">
        <v>238</v>
      </c>
      <c r="C64" s="40" t="s">
        <v>238</v>
      </c>
      <c r="D64" s="40" t="s">
        <v>238</v>
      </c>
      <c r="E64" s="40" t="s">
        <v>238</v>
      </c>
      <c r="F64" s="40" t="s">
        <v>238</v>
      </c>
      <c r="G64" s="40" t="s">
        <v>238</v>
      </c>
      <c r="H64" s="107"/>
      <c r="I64" s="107"/>
      <c r="J64" s="107"/>
      <c r="K64" s="107"/>
      <c r="L64" s="107"/>
    </row>
    <row r="65" spans="1:12" x14ac:dyDescent="0.25">
      <c r="A65">
        <v>62</v>
      </c>
      <c r="B65" s="40" t="s">
        <v>239</v>
      </c>
      <c r="C65" s="40" t="s">
        <v>239</v>
      </c>
      <c r="D65" s="40" t="s">
        <v>239</v>
      </c>
      <c r="E65" s="40" t="s">
        <v>239</v>
      </c>
      <c r="F65" s="40" t="s">
        <v>239</v>
      </c>
      <c r="G65" s="40" t="s">
        <v>239</v>
      </c>
      <c r="H65" s="40" t="s">
        <v>239</v>
      </c>
      <c r="I65" s="73" t="s">
        <v>124</v>
      </c>
      <c r="J65" t="s">
        <v>124</v>
      </c>
      <c r="K65" t="s">
        <v>124</v>
      </c>
      <c r="L65" t="s">
        <v>124</v>
      </c>
    </row>
    <row r="66" spans="1:12" x14ac:dyDescent="0.25">
      <c r="A66">
        <v>63</v>
      </c>
      <c r="B66" t="s">
        <v>240</v>
      </c>
      <c r="C66" t="s">
        <v>240</v>
      </c>
      <c r="D66" t="s">
        <v>240</v>
      </c>
      <c r="E66" t="s">
        <v>240</v>
      </c>
      <c r="F66" t="s">
        <v>240</v>
      </c>
      <c r="G66" t="s">
        <v>240</v>
      </c>
      <c r="H66" t="s">
        <v>240</v>
      </c>
      <c r="I66" t="s">
        <v>240</v>
      </c>
      <c r="J66" t="s">
        <v>240</v>
      </c>
      <c r="K66" t="s">
        <v>240</v>
      </c>
      <c r="L66" t="s">
        <v>240</v>
      </c>
    </row>
    <row r="67" spans="1:12" x14ac:dyDescent="0.25">
      <c r="A67">
        <v>64</v>
      </c>
      <c r="B67" t="s">
        <v>180</v>
      </c>
      <c r="C67" t="s">
        <v>180</v>
      </c>
      <c r="D67" t="s">
        <v>180</v>
      </c>
      <c r="E67" t="s">
        <v>180</v>
      </c>
      <c r="F67" t="s">
        <v>180</v>
      </c>
      <c r="G67" t="s">
        <v>180</v>
      </c>
      <c r="H67" t="s">
        <v>180</v>
      </c>
      <c r="I67" t="s">
        <v>180</v>
      </c>
      <c r="J67" t="s">
        <v>180</v>
      </c>
      <c r="K67" t="s">
        <v>180</v>
      </c>
      <c r="L67" t="s">
        <v>180</v>
      </c>
    </row>
    <row r="68" spans="1:12" x14ac:dyDescent="0.25">
      <c r="A68">
        <v>65</v>
      </c>
      <c r="B68" s="40" t="s">
        <v>241</v>
      </c>
      <c r="C68" s="40" t="s">
        <v>241</v>
      </c>
      <c r="D68" s="40" t="s">
        <v>241</v>
      </c>
      <c r="E68" s="40" t="s">
        <v>241</v>
      </c>
      <c r="F68" s="40" t="s">
        <v>241</v>
      </c>
      <c r="G68" s="40" t="s">
        <v>241</v>
      </c>
      <c r="H68" s="40" t="s">
        <v>241</v>
      </c>
      <c r="I68" s="73" t="s">
        <v>183</v>
      </c>
      <c r="J68" t="s">
        <v>183</v>
      </c>
      <c r="K68" t="s">
        <v>183</v>
      </c>
      <c r="L68" t="s">
        <v>183</v>
      </c>
    </row>
    <row r="69" spans="1:12" x14ac:dyDescent="0.25">
      <c r="A69">
        <v>66</v>
      </c>
      <c r="B69" t="s">
        <v>242</v>
      </c>
      <c r="C69" t="s">
        <v>242</v>
      </c>
      <c r="D69" t="s">
        <v>242</v>
      </c>
      <c r="E69" t="s">
        <v>242</v>
      </c>
      <c r="F69" t="s">
        <v>242</v>
      </c>
      <c r="G69" t="s">
        <v>242</v>
      </c>
      <c r="H69" t="s">
        <v>242</v>
      </c>
      <c r="I69" t="s">
        <v>242</v>
      </c>
      <c r="J69" t="s">
        <v>242</v>
      </c>
      <c r="K69" t="s">
        <v>242</v>
      </c>
      <c r="L69" t="s">
        <v>242</v>
      </c>
    </row>
    <row r="70" spans="1:12" x14ac:dyDescent="0.25">
      <c r="A70">
        <v>67</v>
      </c>
      <c r="B70" s="40" t="s">
        <v>143</v>
      </c>
      <c r="C70" s="40" t="s">
        <v>143</v>
      </c>
      <c r="D70" s="40" t="s">
        <v>143</v>
      </c>
      <c r="E70" s="40" t="s">
        <v>143</v>
      </c>
      <c r="F70" s="40" t="s">
        <v>143</v>
      </c>
      <c r="G70" s="40" t="s">
        <v>143</v>
      </c>
      <c r="H70" s="40" t="s">
        <v>143</v>
      </c>
      <c r="I70" s="40" t="s">
        <v>143</v>
      </c>
      <c r="J70" s="40" t="s">
        <v>143</v>
      </c>
      <c r="K70" s="40" t="s">
        <v>143</v>
      </c>
      <c r="L70" s="107"/>
    </row>
    <row r="71" spans="1:12" x14ac:dyDescent="0.25">
      <c r="A71">
        <v>68</v>
      </c>
      <c r="B71" t="s">
        <v>192</v>
      </c>
      <c r="C71" t="s">
        <v>192</v>
      </c>
      <c r="D71" t="s">
        <v>192</v>
      </c>
      <c r="E71" t="s">
        <v>192</v>
      </c>
      <c r="F71" t="s">
        <v>192</v>
      </c>
      <c r="G71" t="s">
        <v>192</v>
      </c>
      <c r="H71" t="s">
        <v>192</v>
      </c>
      <c r="I71" t="s">
        <v>192</v>
      </c>
      <c r="J71" t="s">
        <v>192</v>
      </c>
      <c r="K71" t="s">
        <v>192</v>
      </c>
      <c r="L71" t="s">
        <v>192</v>
      </c>
    </row>
    <row r="72" spans="1:12" x14ac:dyDescent="0.25">
      <c r="A72">
        <v>69</v>
      </c>
      <c r="B72" t="s">
        <v>243</v>
      </c>
      <c r="C72" t="s">
        <v>243</v>
      </c>
      <c r="D72" t="s">
        <v>243</v>
      </c>
      <c r="E72" t="s">
        <v>243</v>
      </c>
      <c r="F72" t="s">
        <v>243</v>
      </c>
      <c r="G72" t="s">
        <v>243</v>
      </c>
      <c r="H72" t="s">
        <v>243</v>
      </c>
      <c r="I72" t="s">
        <v>243</v>
      </c>
      <c r="J72" t="s">
        <v>243</v>
      </c>
      <c r="K72" t="s">
        <v>243</v>
      </c>
      <c r="L72" t="s">
        <v>243</v>
      </c>
    </row>
    <row r="73" spans="1:12" x14ac:dyDescent="0.25">
      <c r="A73">
        <v>70</v>
      </c>
      <c r="B73" s="40" t="s">
        <v>244</v>
      </c>
      <c r="C73" s="40" t="s">
        <v>244</v>
      </c>
      <c r="D73" s="40" t="s">
        <v>244</v>
      </c>
      <c r="E73" s="40" t="s">
        <v>244</v>
      </c>
      <c r="F73" s="40" t="s">
        <v>244</v>
      </c>
      <c r="G73" s="40" t="s">
        <v>244</v>
      </c>
      <c r="H73" s="40" t="s">
        <v>244</v>
      </c>
      <c r="I73" s="107"/>
      <c r="J73" s="107"/>
      <c r="K73" s="107"/>
      <c r="L73" s="107"/>
    </row>
    <row r="74" spans="1:12" x14ac:dyDescent="0.25">
      <c r="A74">
        <v>71</v>
      </c>
      <c r="B74" t="s">
        <v>191</v>
      </c>
      <c r="C74" t="s">
        <v>191</v>
      </c>
      <c r="D74" t="s">
        <v>191</v>
      </c>
      <c r="E74" t="s">
        <v>191</v>
      </c>
      <c r="F74" t="s">
        <v>191</v>
      </c>
      <c r="G74" t="s">
        <v>191</v>
      </c>
      <c r="H74" t="s">
        <v>191</v>
      </c>
      <c r="I74" t="s">
        <v>191</v>
      </c>
      <c r="J74" t="s">
        <v>191</v>
      </c>
      <c r="K74" t="s">
        <v>191</v>
      </c>
      <c r="L74" t="s">
        <v>191</v>
      </c>
    </row>
    <row r="75" spans="1:12" x14ac:dyDescent="0.25">
      <c r="A75">
        <v>72</v>
      </c>
      <c r="B75" s="40" t="s">
        <v>245</v>
      </c>
      <c r="C75" s="40" t="s">
        <v>245</v>
      </c>
      <c r="D75" s="40" t="s">
        <v>245</v>
      </c>
      <c r="E75" s="40" t="s">
        <v>245</v>
      </c>
      <c r="F75" s="40" t="s">
        <v>245</v>
      </c>
      <c r="G75" s="40" t="s">
        <v>245</v>
      </c>
      <c r="H75" s="40" t="s">
        <v>245</v>
      </c>
      <c r="I75" s="107"/>
      <c r="J75" s="107"/>
      <c r="K75" s="107"/>
      <c r="L75" s="107"/>
    </row>
    <row r="76" spans="1:12" x14ac:dyDescent="0.25">
      <c r="A76">
        <v>73</v>
      </c>
      <c r="B76" s="40" t="s">
        <v>246</v>
      </c>
      <c r="C76" s="40" t="s">
        <v>246</v>
      </c>
      <c r="D76" s="40" t="s">
        <v>246</v>
      </c>
      <c r="E76" s="40" t="s">
        <v>246</v>
      </c>
      <c r="F76" s="107"/>
      <c r="G76" s="107"/>
      <c r="H76" s="107"/>
      <c r="I76" s="107"/>
      <c r="J76" s="107"/>
      <c r="K76" s="107"/>
      <c r="L76" s="107"/>
    </row>
  </sheetData>
  <sortState xmlns:xlrd2="http://schemas.microsoft.com/office/spreadsheetml/2017/richdata2" ref="P3:P74">
    <sortCondition ref="P3:P74"/>
  </sortState>
  <mergeCells count="1">
    <mergeCell ref="B1:L1"/>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99359-33A1-418C-806C-96FFAE104639}">
  <sheetPr>
    <tabColor theme="2" tint="-9.9978637043366805E-2"/>
  </sheetPr>
  <dimension ref="A1:K93"/>
  <sheetViews>
    <sheetView workbookViewId="0">
      <selection activeCell="D45" sqref="D45"/>
    </sheetView>
  </sheetViews>
  <sheetFormatPr defaultRowHeight="15" x14ac:dyDescent="0.25"/>
  <cols>
    <col min="1" max="1" width="34.7109375" customWidth="1"/>
    <col min="2" max="2" width="34" bestFit="1" customWidth="1"/>
    <col min="3" max="3" width="15.85546875" customWidth="1"/>
    <col min="4" max="4" width="36" bestFit="1" customWidth="1"/>
    <col min="5" max="5" width="13.7109375" bestFit="1" customWidth="1"/>
    <col min="6" max="6" width="16.85546875" customWidth="1"/>
    <col min="7" max="7" width="16.28515625" customWidth="1"/>
    <col min="8" max="8" width="13.7109375" customWidth="1"/>
    <col min="9" max="9" width="30.85546875" bestFit="1" customWidth="1"/>
    <col min="10" max="10" width="10.85546875" customWidth="1"/>
  </cols>
  <sheetData>
    <row r="1" spans="1:11" x14ac:dyDescent="0.25">
      <c r="A1" s="136" t="s">
        <v>83</v>
      </c>
      <c r="B1" s="136"/>
      <c r="C1" s="136"/>
      <c r="D1" s="136"/>
      <c r="E1" s="136"/>
      <c r="F1" s="136"/>
      <c r="G1" s="136"/>
      <c r="H1" s="136"/>
      <c r="I1" s="136"/>
      <c r="J1" s="136"/>
    </row>
    <row r="2" spans="1:11" x14ac:dyDescent="0.25">
      <c r="A2" s="100" t="s">
        <v>2</v>
      </c>
      <c r="B2" s="100" t="s">
        <v>88</v>
      </c>
      <c r="C2" s="100" t="s">
        <v>85</v>
      </c>
      <c r="D2" s="100" t="s">
        <v>84</v>
      </c>
      <c r="E2" s="100" t="s">
        <v>16</v>
      </c>
      <c r="F2" s="100" t="s">
        <v>86</v>
      </c>
      <c r="G2" s="100" t="s">
        <v>87</v>
      </c>
      <c r="H2" s="101" t="s">
        <v>111</v>
      </c>
      <c r="I2" s="100" t="s">
        <v>105</v>
      </c>
      <c r="J2" s="100" t="s">
        <v>116</v>
      </c>
    </row>
    <row r="3" spans="1:11" x14ac:dyDescent="0.25">
      <c r="A3" t="s">
        <v>133</v>
      </c>
      <c r="B3" t="s">
        <v>133</v>
      </c>
      <c r="C3">
        <v>2020</v>
      </c>
      <c r="D3" t="s">
        <v>134</v>
      </c>
      <c r="E3">
        <v>2018</v>
      </c>
      <c r="F3">
        <v>2284096.7799999998</v>
      </c>
      <c r="G3">
        <v>2119874.66</v>
      </c>
      <c r="H3">
        <f t="shared" ref="H3:H24" si="0">G3-F3</f>
        <v>-164222.11999999965</v>
      </c>
      <c r="I3" t="s">
        <v>140</v>
      </c>
      <c r="J3" t="s">
        <v>117</v>
      </c>
      <c r="K3" s="102"/>
    </row>
    <row r="4" spans="1:11" x14ac:dyDescent="0.25">
      <c r="A4" t="s">
        <v>133</v>
      </c>
      <c r="B4" t="s">
        <v>133</v>
      </c>
      <c r="C4">
        <v>2020</v>
      </c>
      <c r="D4" t="s">
        <v>132</v>
      </c>
      <c r="E4">
        <v>2018</v>
      </c>
      <c r="F4">
        <v>81708.5</v>
      </c>
      <c r="G4">
        <v>109208.5</v>
      </c>
      <c r="H4">
        <f t="shared" si="0"/>
        <v>27500</v>
      </c>
      <c r="I4" t="s">
        <v>140</v>
      </c>
      <c r="J4" t="s">
        <v>117</v>
      </c>
      <c r="K4" s="102"/>
    </row>
    <row r="5" spans="1:11" x14ac:dyDescent="0.25">
      <c r="A5" t="s">
        <v>133</v>
      </c>
      <c r="B5" t="s">
        <v>133</v>
      </c>
      <c r="C5">
        <v>2020</v>
      </c>
      <c r="D5" t="s">
        <v>135</v>
      </c>
      <c r="E5">
        <v>2018</v>
      </c>
      <c r="F5">
        <v>285259.2</v>
      </c>
      <c r="G5">
        <v>312759.2</v>
      </c>
      <c r="H5">
        <f t="shared" si="0"/>
        <v>27500</v>
      </c>
      <c r="I5" t="s">
        <v>140</v>
      </c>
      <c r="J5" t="s">
        <v>117</v>
      </c>
      <c r="K5" s="102"/>
    </row>
    <row r="6" spans="1:11" x14ac:dyDescent="0.25">
      <c r="A6" t="s">
        <v>133</v>
      </c>
      <c r="B6" t="s">
        <v>133</v>
      </c>
      <c r="C6">
        <v>2020</v>
      </c>
      <c r="D6" t="s">
        <v>136</v>
      </c>
      <c r="E6">
        <v>2018</v>
      </c>
      <c r="F6">
        <v>113301.06</v>
      </c>
      <c r="G6">
        <v>140801.06</v>
      </c>
      <c r="H6">
        <f t="shared" si="0"/>
        <v>27500</v>
      </c>
      <c r="I6" t="s">
        <v>140</v>
      </c>
      <c r="J6" t="s">
        <v>117</v>
      </c>
      <c r="K6" s="102"/>
    </row>
    <row r="7" spans="1:11" x14ac:dyDescent="0.25">
      <c r="A7" t="s">
        <v>133</v>
      </c>
      <c r="B7" t="s">
        <v>133</v>
      </c>
      <c r="C7">
        <v>2020</v>
      </c>
      <c r="D7" t="s">
        <v>126</v>
      </c>
      <c r="E7">
        <v>2018</v>
      </c>
      <c r="F7">
        <v>798725.79</v>
      </c>
      <c r="G7">
        <v>791186.79</v>
      </c>
      <c r="H7">
        <f t="shared" si="0"/>
        <v>-7539</v>
      </c>
      <c r="I7" t="s">
        <v>140</v>
      </c>
      <c r="J7" t="s">
        <v>117</v>
      </c>
      <c r="K7" s="102"/>
    </row>
    <row r="8" spans="1:11" x14ac:dyDescent="0.25">
      <c r="A8" t="s">
        <v>133</v>
      </c>
      <c r="B8" t="s">
        <v>133</v>
      </c>
      <c r="C8">
        <v>2020</v>
      </c>
      <c r="D8" t="s">
        <v>137</v>
      </c>
      <c r="E8">
        <v>2018</v>
      </c>
      <c r="F8">
        <v>697441.18</v>
      </c>
      <c r="G8">
        <v>678889.18</v>
      </c>
      <c r="H8">
        <f t="shared" si="0"/>
        <v>-18552</v>
      </c>
      <c r="I8" t="s">
        <v>140</v>
      </c>
      <c r="J8" t="s">
        <v>117</v>
      </c>
      <c r="K8" s="102"/>
    </row>
    <row r="9" spans="1:11" x14ac:dyDescent="0.25">
      <c r="A9" t="s">
        <v>133</v>
      </c>
      <c r="B9" t="s">
        <v>133</v>
      </c>
      <c r="C9">
        <v>2020</v>
      </c>
      <c r="D9" t="s">
        <v>138</v>
      </c>
      <c r="E9">
        <v>2018</v>
      </c>
      <c r="F9">
        <v>-323707.07</v>
      </c>
      <c r="G9">
        <v>-341460.07</v>
      </c>
      <c r="H9">
        <f t="shared" si="0"/>
        <v>-17753</v>
      </c>
      <c r="I9" t="s">
        <v>140</v>
      </c>
      <c r="J9" t="s">
        <v>117</v>
      </c>
      <c r="K9" s="102"/>
    </row>
    <row r="10" spans="1:11" x14ac:dyDescent="0.25">
      <c r="A10" t="s">
        <v>133</v>
      </c>
      <c r="B10" t="s">
        <v>133</v>
      </c>
      <c r="C10">
        <v>2020</v>
      </c>
      <c r="D10" t="s">
        <v>139</v>
      </c>
      <c r="E10">
        <v>2018</v>
      </c>
      <c r="F10">
        <v>302726.75</v>
      </c>
      <c r="G10">
        <v>241356.75</v>
      </c>
      <c r="H10">
        <f t="shared" si="0"/>
        <v>-61370</v>
      </c>
      <c r="I10" t="s">
        <v>140</v>
      </c>
      <c r="J10" t="s">
        <v>117</v>
      </c>
      <c r="K10" s="102"/>
    </row>
    <row r="11" spans="1:11" x14ac:dyDescent="0.25">
      <c r="A11" s="30" t="s">
        <v>133</v>
      </c>
      <c r="B11" s="30" t="s">
        <v>133</v>
      </c>
      <c r="C11" s="30">
        <v>2020</v>
      </c>
      <c r="D11" s="31" t="s">
        <v>196</v>
      </c>
      <c r="E11" s="30">
        <v>2018</v>
      </c>
      <c r="F11" s="30">
        <f>SUM(F3:F10)</f>
        <v>4239552.1899999995</v>
      </c>
      <c r="G11" s="30">
        <f>SUM(G3:G10)</f>
        <v>4052616.0700000008</v>
      </c>
      <c r="H11" s="31">
        <f t="shared" si="0"/>
        <v>-186936.11999999871</v>
      </c>
      <c r="I11" s="30"/>
      <c r="J11" s="30"/>
      <c r="K11" s="102"/>
    </row>
    <row r="12" spans="1:11" x14ac:dyDescent="0.25">
      <c r="A12" t="s">
        <v>133</v>
      </c>
      <c r="B12" t="s">
        <v>133</v>
      </c>
      <c r="C12">
        <v>2020</v>
      </c>
      <c r="D12" t="s">
        <v>134</v>
      </c>
      <c r="E12">
        <v>2019</v>
      </c>
      <c r="F12">
        <v>2250685.5699999998</v>
      </c>
      <c r="G12">
        <v>2150032.5699999998</v>
      </c>
      <c r="H12">
        <f t="shared" si="0"/>
        <v>-100653</v>
      </c>
      <c r="I12" t="s">
        <v>123</v>
      </c>
      <c r="J12" t="s">
        <v>117</v>
      </c>
      <c r="K12" s="102"/>
    </row>
    <row r="13" spans="1:11" x14ac:dyDescent="0.25">
      <c r="A13" t="s">
        <v>133</v>
      </c>
      <c r="B13" t="s">
        <v>133</v>
      </c>
      <c r="C13">
        <v>2020</v>
      </c>
      <c r="D13" t="s">
        <v>126</v>
      </c>
      <c r="E13">
        <v>2019</v>
      </c>
      <c r="F13">
        <v>812868.91</v>
      </c>
      <c r="G13">
        <v>804980.91</v>
      </c>
      <c r="H13">
        <f t="shared" si="0"/>
        <v>-7888</v>
      </c>
      <c r="I13" t="s">
        <v>123</v>
      </c>
      <c r="J13" t="s">
        <v>117</v>
      </c>
      <c r="K13" s="102"/>
    </row>
    <row r="14" spans="1:11" x14ac:dyDescent="0.25">
      <c r="A14" t="s">
        <v>133</v>
      </c>
      <c r="B14" t="s">
        <v>133</v>
      </c>
      <c r="C14">
        <v>2020</v>
      </c>
      <c r="D14" t="s">
        <v>141</v>
      </c>
      <c r="E14">
        <v>2019</v>
      </c>
      <c r="F14">
        <v>237585.38</v>
      </c>
      <c r="G14">
        <v>259985.38</v>
      </c>
      <c r="H14">
        <f t="shared" si="0"/>
        <v>22400</v>
      </c>
      <c r="I14" t="s">
        <v>123</v>
      </c>
      <c r="J14" t="s">
        <v>117</v>
      </c>
      <c r="K14" s="102"/>
    </row>
    <row r="15" spans="1:11" x14ac:dyDescent="0.25">
      <c r="A15" t="s">
        <v>133</v>
      </c>
      <c r="B15" t="s">
        <v>133</v>
      </c>
      <c r="C15">
        <v>2020</v>
      </c>
      <c r="D15" t="s">
        <v>137</v>
      </c>
      <c r="E15">
        <v>2019</v>
      </c>
      <c r="F15">
        <v>622090.5</v>
      </c>
      <c r="G15">
        <v>602678.5</v>
      </c>
      <c r="H15">
        <f t="shared" si="0"/>
        <v>-19412</v>
      </c>
      <c r="I15" t="s">
        <v>123</v>
      </c>
      <c r="J15" t="s">
        <v>117</v>
      </c>
      <c r="K15" s="102"/>
    </row>
    <row r="16" spans="1:11" x14ac:dyDescent="0.25">
      <c r="A16" t="s">
        <v>133</v>
      </c>
      <c r="B16" t="s">
        <v>133</v>
      </c>
      <c r="C16">
        <v>2020</v>
      </c>
      <c r="D16" t="s">
        <v>138</v>
      </c>
      <c r="E16">
        <v>2019</v>
      </c>
      <c r="F16">
        <v>-325950.08000000002</v>
      </c>
      <c r="G16">
        <v>-343703.08</v>
      </c>
      <c r="H16">
        <f t="shared" si="0"/>
        <v>-17753</v>
      </c>
      <c r="I16" t="s">
        <v>123</v>
      </c>
      <c r="J16" t="s">
        <v>117</v>
      </c>
      <c r="K16" s="102"/>
    </row>
    <row r="17" spans="1:11" x14ac:dyDescent="0.25">
      <c r="A17" t="s">
        <v>133</v>
      </c>
      <c r="B17" t="s">
        <v>133</v>
      </c>
      <c r="C17">
        <v>2020</v>
      </c>
      <c r="D17" t="s">
        <v>139</v>
      </c>
      <c r="E17">
        <v>2019</v>
      </c>
      <c r="F17">
        <v>407153.74</v>
      </c>
      <c r="G17">
        <v>347666.74</v>
      </c>
      <c r="H17">
        <f t="shared" si="0"/>
        <v>-59487</v>
      </c>
      <c r="I17" t="s">
        <v>123</v>
      </c>
      <c r="J17" t="s">
        <v>117</v>
      </c>
      <c r="K17" s="102"/>
    </row>
    <row r="18" spans="1:11" x14ac:dyDescent="0.25">
      <c r="A18" s="30" t="s">
        <v>133</v>
      </c>
      <c r="B18" s="30" t="s">
        <v>133</v>
      </c>
      <c r="C18" s="30">
        <v>2020</v>
      </c>
      <c r="D18" s="31" t="s">
        <v>196</v>
      </c>
      <c r="E18" s="30">
        <v>2019</v>
      </c>
      <c r="F18" s="30">
        <f>SUM(F12:F17)</f>
        <v>4004434.0199999996</v>
      </c>
      <c r="G18" s="30">
        <f>SUM(G12:G17)</f>
        <v>3821641.0199999996</v>
      </c>
      <c r="H18" s="31">
        <f t="shared" si="0"/>
        <v>-182793</v>
      </c>
      <c r="I18" s="30"/>
      <c r="J18" s="30"/>
      <c r="K18" s="102"/>
    </row>
    <row r="19" spans="1:11" x14ac:dyDescent="0.25">
      <c r="A19" t="s">
        <v>133</v>
      </c>
      <c r="B19" t="s">
        <v>133</v>
      </c>
      <c r="C19">
        <v>2019</v>
      </c>
      <c r="D19" t="s">
        <v>147</v>
      </c>
      <c r="E19">
        <v>2018</v>
      </c>
      <c r="F19">
        <v>1736058.39</v>
      </c>
      <c r="G19">
        <v>2073127</v>
      </c>
      <c r="H19">
        <f t="shared" si="0"/>
        <v>337068.6100000001</v>
      </c>
      <c r="I19" t="s">
        <v>145</v>
      </c>
      <c r="J19" t="s">
        <v>117</v>
      </c>
      <c r="K19" s="102"/>
    </row>
    <row r="20" spans="1:11" x14ac:dyDescent="0.25">
      <c r="A20" t="s">
        <v>133</v>
      </c>
      <c r="B20" t="s">
        <v>133</v>
      </c>
      <c r="C20">
        <v>2019</v>
      </c>
      <c r="D20" t="s">
        <v>148</v>
      </c>
      <c r="E20">
        <v>2018</v>
      </c>
      <c r="F20">
        <v>221692.34</v>
      </c>
      <c r="G20">
        <v>320480.13</v>
      </c>
      <c r="H20">
        <f t="shared" si="0"/>
        <v>98787.790000000008</v>
      </c>
      <c r="I20" t="s">
        <v>145</v>
      </c>
      <c r="J20" t="s">
        <v>117</v>
      </c>
      <c r="K20" s="102"/>
    </row>
    <row r="21" spans="1:11" x14ac:dyDescent="0.25">
      <c r="A21" s="30" t="s">
        <v>133</v>
      </c>
      <c r="B21" s="30" t="s">
        <v>133</v>
      </c>
      <c r="C21" s="30">
        <v>2019</v>
      </c>
      <c r="D21" s="31" t="s">
        <v>196</v>
      </c>
      <c r="E21" s="30">
        <v>2018</v>
      </c>
      <c r="F21" s="30">
        <f>SUM(F19:F20)</f>
        <v>1957750.73</v>
      </c>
      <c r="G21" s="30">
        <f>SUM(G19:G20)</f>
        <v>2393607.13</v>
      </c>
      <c r="H21" s="31">
        <f>G21-F21</f>
        <v>435856.39999999991</v>
      </c>
      <c r="I21" s="30"/>
      <c r="J21" s="30"/>
      <c r="K21" s="102"/>
    </row>
    <row r="22" spans="1:11" x14ac:dyDescent="0.25">
      <c r="A22" t="s">
        <v>133</v>
      </c>
      <c r="B22" t="s">
        <v>133</v>
      </c>
      <c r="C22">
        <v>2019</v>
      </c>
      <c r="D22" t="s">
        <v>147</v>
      </c>
      <c r="E22">
        <v>2017</v>
      </c>
      <c r="F22">
        <v>1620874.83</v>
      </c>
      <c r="G22">
        <v>1930550.43</v>
      </c>
      <c r="H22">
        <f t="shared" si="0"/>
        <v>309675.59999999986</v>
      </c>
      <c r="I22" t="s">
        <v>172</v>
      </c>
      <c r="J22" t="s">
        <v>117</v>
      </c>
      <c r="K22" s="102"/>
    </row>
    <row r="23" spans="1:11" x14ac:dyDescent="0.25">
      <c r="A23" t="s">
        <v>133</v>
      </c>
      <c r="B23" t="s">
        <v>133</v>
      </c>
      <c r="C23">
        <v>2019</v>
      </c>
      <c r="D23" t="s">
        <v>148</v>
      </c>
      <c r="E23">
        <v>2017</v>
      </c>
      <c r="F23">
        <v>253007.45</v>
      </c>
      <c r="G23">
        <v>351795.22</v>
      </c>
      <c r="H23">
        <f t="shared" si="0"/>
        <v>98787.76999999996</v>
      </c>
      <c r="I23" t="s">
        <v>172</v>
      </c>
      <c r="J23" t="s">
        <v>117</v>
      </c>
      <c r="K23" s="103"/>
    </row>
    <row r="24" spans="1:11" x14ac:dyDescent="0.25">
      <c r="A24" s="30" t="s">
        <v>133</v>
      </c>
      <c r="B24" s="30" t="s">
        <v>133</v>
      </c>
      <c r="C24" s="30">
        <v>2019</v>
      </c>
      <c r="D24" s="31" t="s">
        <v>196</v>
      </c>
      <c r="E24" s="30">
        <v>2017</v>
      </c>
      <c r="F24" s="30">
        <f>SUM(F22:F23)</f>
        <v>1873882.28</v>
      </c>
      <c r="G24" s="30">
        <f>SUM(G22:G23)</f>
        <v>2282345.65</v>
      </c>
      <c r="H24" s="31">
        <f t="shared" si="0"/>
        <v>408463.36999999988</v>
      </c>
      <c r="I24" s="30"/>
      <c r="J24" s="30"/>
      <c r="K24" s="103"/>
    </row>
    <row r="25" spans="1:11" x14ac:dyDescent="0.25">
      <c r="A25" t="s">
        <v>143</v>
      </c>
      <c r="B25" t="s">
        <v>144</v>
      </c>
      <c r="C25">
        <v>2019</v>
      </c>
      <c r="D25" t="s">
        <v>149</v>
      </c>
      <c r="E25">
        <v>2017</v>
      </c>
      <c r="F25">
        <v>768070</v>
      </c>
      <c r="G25">
        <v>1034301</v>
      </c>
      <c r="H25">
        <f t="shared" ref="H25:H56" si="1">G25-F25</f>
        <v>266231</v>
      </c>
      <c r="I25" t="s">
        <v>172</v>
      </c>
      <c r="J25" t="s">
        <v>118</v>
      </c>
      <c r="K25" s="103"/>
    </row>
    <row r="26" spans="1:11" x14ac:dyDescent="0.25">
      <c r="A26" t="s">
        <v>143</v>
      </c>
      <c r="B26" t="s">
        <v>144</v>
      </c>
      <c r="C26">
        <v>2019</v>
      </c>
      <c r="D26" t="s">
        <v>134</v>
      </c>
      <c r="E26">
        <v>2017</v>
      </c>
      <c r="F26">
        <v>769844</v>
      </c>
      <c r="G26">
        <v>718360</v>
      </c>
      <c r="H26">
        <f t="shared" si="1"/>
        <v>-51484</v>
      </c>
      <c r="I26" t="s">
        <v>172</v>
      </c>
      <c r="J26" t="s">
        <v>118</v>
      </c>
      <c r="K26" s="103"/>
    </row>
    <row r="27" spans="1:11" x14ac:dyDescent="0.25">
      <c r="A27" t="s">
        <v>143</v>
      </c>
      <c r="B27" t="s">
        <v>144</v>
      </c>
      <c r="C27">
        <v>2019</v>
      </c>
      <c r="D27" t="s">
        <v>132</v>
      </c>
      <c r="E27">
        <v>2017</v>
      </c>
      <c r="F27">
        <v>218465</v>
      </c>
      <c r="G27">
        <v>217722</v>
      </c>
      <c r="H27">
        <f t="shared" si="1"/>
        <v>-743</v>
      </c>
      <c r="I27" t="s">
        <v>172</v>
      </c>
      <c r="J27" t="s">
        <v>118</v>
      </c>
      <c r="K27" s="103"/>
    </row>
    <row r="28" spans="1:11" x14ac:dyDescent="0.25">
      <c r="A28" t="s">
        <v>143</v>
      </c>
      <c r="B28" t="s">
        <v>144</v>
      </c>
      <c r="C28">
        <v>2019</v>
      </c>
      <c r="D28" t="s">
        <v>150</v>
      </c>
      <c r="E28">
        <v>2017</v>
      </c>
      <c r="F28">
        <v>177050</v>
      </c>
      <c r="G28">
        <v>173688</v>
      </c>
      <c r="H28">
        <f t="shared" si="1"/>
        <v>-3362</v>
      </c>
      <c r="I28" t="s">
        <v>172</v>
      </c>
      <c r="J28" t="s">
        <v>118</v>
      </c>
      <c r="K28" s="103"/>
    </row>
    <row r="29" spans="1:11" x14ac:dyDescent="0.25">
      <c r="A29" t="s">
        <v>143</v>
      </c>
      <c r="B29" t="s">
        <v>144</v>
      </c>
      <c r="C29">
        <v>2019</v>
      </c>
      <c r="D29" t="s">
        <v>135</v>
      </c>
      <c r="E29">
        <v>2017</v>
      </c>
      <c r="F29">
        <v>97999</v>
      </c>
      <c r="G29">
        <v>97999</v>
      </c>
      <c r="H29">
        <f t="shared" si="1"/>
        <v>0</v>
      </c>
      <c r="I29" t="s">
        <v>172</v>
      </c>
      <c r="J29" t="s">
        <v>118</v>
      </c>
      <c r="K29" s="103"/>
    </row>
    <row r="30" spans="1:11" x14ac:dyDescent="0.25">
      <c r="A30" t="s">
        <v>143</v>
      </c>
      <c r="B30" t="s">
        <v>144</v>
      </c>
      <c r="C30">
        <v>2019</v>
      </c>
      <c r="D30" t="s">
        <v>151</v>
      </c>
      <c r="E30">
        <v>2017</v>
      </c>
      <c r="F30">
        <v>1070418</v>
      </c>
      <c r="G30">
        <v>1052680</v>
      </c>
      <c r="H30">
        <f t="shared" si="1"/>
        <v>-17738</v>
      </c>
      <c r="I30" t="s">
        <v>172</v>
      </c>
      <c r="J30" t="s">
        <v>118</v>
      </c>
      <c r="K30" s="103"/>
    </row>
    <row r="31" spans="1:11" x14ac:dyDescent="0.25">
      <c r="A31" t="s">
        <v>143</v>
      </c>
      <c r="B31" t="s">
        <v>144</v>
      </c>
      <c r="C31">
        <v>2019</v>
      </c>
      <c r="D31" t="s">
        <v>136</v>
      </c>
      <c r="E31">
        <v>2017</v>
      </c>
      <c r="F31">
        <v>327397</v>
      </c>
      <c r="G31">
        <v>321535</v>
      </c>
      <c r="H31">
        <f t="shared" si="1"/>
        <v>-5862</v>
      </c>
      <c r="I31" t="s">
        <v>172</v>
      </c>
      <c r="J31" t="s">
        <v>118</v>
      </c>
      <c r="K31" s="103"/>
    </row>
    <row r="32" spans="1:11" x14ac:dyDescent="0.25">
      <c r="A32" t="s">
        <v>143</v>
      </c>
      <c r="B32" t="s">
        <v>144</v>
      </c>
      <c r="C32">
        <v>2019</v>
      </c>
      <c r="D32" t="s">
        <v>152</v>
      </c>
      <c r="E32">
        <v>2017</v>
      </c>
      <c r="F32">
        <v>0</v>
      </c>
      <c r="G32">
        <v>498891</v>
      </c>
      <c r="H32">
        <f t="shared" si="1"/>
        <v>498891</v>
      </c>
      <c r="I32" t="s">
        <v>172</v>
      </c>
      <c r="J32" t="s">
        <v>118</v>
      </c>
      <c r="K32" s="102"/>
    </row>
    <row r="33" spans="1:11" x14ac:dyDescent="0.25">
      <c r="A33" t="s">
        <v>143</v>
      </c>
      <c r="B33" t="s">
        <v>144</v>
      </c>
      <c r="C33">
        <v>2019</v>
      </c>
      <c r="D33" t="s">
        <v>130</v>
      </c>
      <c r="E33">
        <v>2017</v>
      </c>
      <c r="F33">
        <v>1868057</v>
      </c>
      <c r="G33">
        <v>960669</v>
      </c>
      <c r="H33">
        <f t="shared" si="1"/>
        <v>-907388</v>
      </c>
      <c r="I33" t="s">
        <v>172</v>
      </c>
      <c r="J33" t="s">
        <v>118</v>
      </c>
      <c r="K33" s="102"/>
    </row>
    <row r="34" spans="1:11" x14ac:dyDescent="0.25">
      <c r="A34" t="s">
        <v>143</v>
      </c>
      <c r="B34" t="s">
        <v>144</v>
      </c>
      <c r="C34">
        <v>2019</v>
      </c>
      <c r="D34" t="s">
        <v>153</v>
      </c>
      <c r="E34">
        <v>2017</v>
      </c>
      <c r="F34">
        <v>412731</v>
      </c>
      <c r="G34">
        <v>404895</v>
      </c>
      <c r="H34">
        <f t="shared" si="1"/>
        <v>-7836</v>
      </c>
      <c r="I34" t="s">
        <v>172</v>
      </c>
      <c r="J34" t="s">
        <v>118</v>
      </c>
    </row>
    <row r="35" spans="1:11" x14ac:dyDescent="0.25">
      <c r="A35" t="s">
        <v>143</v>
      </c>
      <c r="B35" t="s">
        <v>144</v>
      </c>
      <c r="C35">
        <v>2019</v>
      </c>
      <c r="D35" t="s">
        <v>154</v>
      </c>
      <c r="E35">
        <v>2017</v>
      </c>
      <c r="F35">
        <v>503842</v>
      </c>
      <c r="G35">
        <v>495861</v>
      </c>
      <c r="H35">
        <f t="shared" si="1"/>
        <v>-7981</v>
      </c>
      <c r="I35" t="s">
        <v>172</v>
      </c>
      <c r="J35" t="s">
        <v>118</v>
      </c>
    </row>
    <row r="36" spans="1:11" x14ac:dyDescent="0.25">
      <c r="A36" t="s">
        <v>143</v>
      </c>
      <c r="B36" t="s">
        <v>144</v>
      </c>
      <c r="C36">
        <v>2019</v>
      </c>
      <c r="D36" t="s">
        <v>155</v>
      </c>
      <c r="E36">
        <v>2017</v>
      </c>
      <c r="F36">
        <v>77205</v>
      </c>
      <c r="G36">
        <v>74738</v>
      </c>
      <c r="H36">
        <f t="shared" si="1"/>
        <v>-2467</v>
      </c>
      <c r="I36" t="s">
        <v>172</v>
      </c>
      <c r="J36" t="s">
        <v>118</v>
      </c>
    </row>
    <row r="37" spans="1:11" x14ac:dyDescent="0.25">
      <c r="A37" t="s">
        <v>143</v>
      </c>
      <c r="B37" t="s">
        <v>144</v>
      </c>
      <c r="C37">
        <v>2019</v>
      </c>
      <c r="D37" t="s">
        <v>131</v>
      </c>
      <c r="E37">
        <v>2017</v>
      </c>
      <c r="F37">
        <v>26606</v>
      </c>
      <c r="G37">
        <v>26346</v>
      </c>
      <c r="H37">
        <f t="shared" si="1"/>
        <v>-260</v>
      </c>
      <c r="I37" t="s">
        <v>172</v>
      </c>
      <c r="J37" t="s">
        <v>118</v>
      </c>
    </row>
    <row r="38" spans="1:11" x14ac:dyDescent="0.25">
      <c r="A38" t="s">
        <v>143</v>
      </c>
      <c r="B38" t="s">
        <v>144</v>
      </c>
      <c r="C38">
        <v>2019</v>
      </c>
      <c r="D38" t="s">
        <v>156</v>
      </c>
      <c r="E38">
        <v>2017</v>
      </c>
      <c r="F38">
        <v>245188</v>
      </c>
      <c r="G38">
        <v>242607</v>
      </c>
      <c r="H38">
        <f t="shared" si="1"/>
        <v>-2581</v>
      </c>
      <c r="I38" t="s">
        <v>172</v>
      </c>
      <c r="J38" t="s">
        <v>118</v>
      </c>
    </row>
    <row r="39" spans="1:11" x14ac:dyDescent="0.25">
      <c r="A39" t="s">
        <v>143</v>
      </c>
      <c r="B39" t="s">
        <v>144</v>
      </c>
      <c r="C39">
        <v>2019</v>
      </c>
      <c r="D39" t="s">
        <v>157</v>
      </c>
      <c r="E39">
        <v>2017</v>
      </c>
      <c r="F39">
        <v>72130</v>
      </c>
      <c r="G39">
        <v>71613</v>
      </c>
      <c r="H39">
        <f t="shared" si="1"/>
        <v>-517</v>
      </c>
      <c r="I39" t="s">
        <v>172</v>
      </c>
      <c r="J39" t="s">
        <v>118</v>
      </c>
    </row>
    <row r="40" spans="1:11" x14ac:dyDescent="0.25">
      <c r="A40" t="s">
        <v>143</v>
      </c>
      <c r="B40" t="s">
        <v>144</v>
      </c>
      <c r="C40">
        <v>2019</v>
      </c>
      <c r="D40" t="s">
        <v>158</v>
      </c>
      <c r="E40">
        <v>2017</v>
      </c>
      <c r="F40">
        <v>88201</v>
      </c>
      <c r="G40">
        <v>87030</v>
      </c>
      <c r="H40">
        <f t="shared" si="1"/>
        <v>-1171</v>
      </c>
      <c r="I40" t="s">
        <v>172</v>
      </c>
      <c r="J40" t="s">
        <v>118</v>
      </c>
    </row>
    <row r="41" spans="1:11" x14ac:dyDescent="0.25">
      <c r="A41" t="s">
        <v>143</v>
      </c>
      <c r="B41" t="s">
        <v>144</v>
      </c>
      <c r="C41">
        <v>2019</v>
      </c>
      <c r="D41" t="s">
        <v>159</v>
      </c>
      <c r="E41">
        <v>2017</v>
      </c>
      <c r="F41">
        <v>217872</v>
      </c>
      <c r="G41">
        <v>217235</v>
      </c>
      <c r="H41">
        <f t="shared" si="1"/>
        <v>-637</v>
      </c>
      <c r="I41" t="s">
        <v>172</v>
      </c>
      <c r="J41" t="s">
        <v>118</v>
      </c>
    </row>
    <row r="42" spans="1:11" x14ac:dyDescent="0.25">
      <c r="A42" t="s">
        <v>143</v>
      </c>
      <c r="B42" t="s">
        <v>144</v>
      </c>
      <c r="C42">
        <v>2019</v>
      </c>
      <c r="D42" t="s">
        <v>160</v>
      </c>
      <c r="E42">
        <v>2017</v>
      </c>
      <c r="F42">
        <v>272145</v>
      </c>
      <c r="G42">
        <v>269755</v>
      </c>
      <c r="H42">
        <f t="shared" si="1"/>
        <v>-2390</v>
      </c>
      <c r="I42" t="s">
        <v>172</v>
      </c>
      <c r="J42" t="s">
        <v>118</v>
      </c>
    </row>
    <row r="43" spans="1:11" x14ac:dyDescent="0.25">
      <c r="A43" t="s">
        <v>143</v>
      </c>
      <c r="B43" t="s">
        <v>144</v>
      </c>
      <c r="C43">
        <v>2019</v>
      </c>
      <c r="D43" t="s">
        <v>161</v>
      </c>
      <c r="E43">
        <v>2017</v>
      </c>
      <c r="F43">
        <v>66861</v>
      </c>
      <c r="G43">
        <v>66520</v>
      </c>
      <c r="H43">
        <f t="shared" si="1"/>
        <v>-341</v>
      </c>
      <c r="I43" t="s">
        <v>172</v>
      </c>
      <c r="J43" t="s">
        <v>118</v>
      </c>
    </row>
    <row r="44" spans="1:11" x14ac:dyDescent="0.25">
      <c r="A44" t="s">
        <v>143</v>
      </c>
      <c r="B44" t="s">
        <v>144</v>
      </c>
      <c r="C44">
        <v>2019</v>
      </c>
      <c r="D44" t="s">
        <v>162</v>
      </c>
      <c r="E44">
        <v>2017</v>
      </c>
      <c r="F44">
        <v>56234</v>
      </c>
      <c r="G44">
        <v>55395</v>
      </c>
      <c r="H44">
        <f t="shared" si="1"/>
        <v>-839</v>
      </c>
      <c r="I44" t="s">
        <v>172</v>
      </c>
      <c r="J44" t="s">
        <v>118</v>
      </c>
    </row>
    <row r="45" spans="1:11" x14ac:dyDescent="0.25">
      <c r="A45" t="s">
        <v>143</v>
      </c>
      <c r="B45" t="s">
        <v>144</v>
      </c>
      <c r="C45">
        <v>2019</v>
      </c>
      <c r="D45" t="s">
        <v>163</v>
      </c>
      <c r="E45">
        <v>2017</v>
      </c>
      <c r="F45">
        <v>70451</v>
      </c>
      <c r="G45">
        <v>69114</v>
      </c>
      <c r="H45">
        <f t="shared" si="1"/>
        <v>-1337</v>
      </c>
      <c r="I45" t="s">
        <v>172</v>
      </c>
      <c r="J45" t="s">
        <v>118</v>
      </c>
    </row>
    <row r="46" spans="1:11" x14ac:dyDescent="0.25">
      <c r="A46" t="s">
        <v>143</v>
      </c>
      <c r="B46" t="s">
        <v>144</v>
      </c>
      <c r="C46">
        <v>2019</v>
      </c>
      <c r="D46" t="s">
        <v>164</v>
      </c>
      <c r="E46">
        <v>2017</v>
      </c>
      <c r="F46">
        <v>450290</v>
      </c>
      <c r="G46">
        <v>448404</v>
      </c>
      <c r="H46">
        <f t="shared" si="1"/>
        <v>-1886</v>
      </c>
      <c r="I46" t="s">
        <v>172</v>
      </c>
      <c r="J46" t="s">
        <v>118</v>
      </c>
    </row>
    <row r="47" spans="1:11" x14ac:dyDescent="0.25">
      <c r="A47" t="s">
        <v>143</v>
      </c>
      <c r="B47" t="s">
        <v>144</v>
      </c>
      <c r="C47">
        <v>2019</v>
      </c>
      <c r="D47" t="s">
        <v>126</v>
      </c>
      <c r="E47">
        <v>2017</v>
      </c>
      <c r="F47">
        <v>1645719</v>
      </c>
      <c r="G47">
        <v>1576427</v>
      </c>
      <c r="H47">
        <f t="shared" si="1"/>
        <v>-69292</v>
      </c>
      <c r="I47" t="s">
        <v>172</v>
      </c>
      <c r="J47" t="s">
        <v>118</v>
      </c>
    </row>
    <row r="48" spans="1:11" x14ac:dyDescent="0.25">
      <c r="A48" t="s">
        <v>143</v>
      </c>
      <c r="B48" t="s">
        <v>144</v>
      </c>
      <c r="C48">
        <v>2019</v>
      </c>
      <c r="D48" t="s">
        <v>141</v>
      </c>
      <c r="E48">
        <v>2017</v>
      </c>
      <c r="F48">
        <v>714073</v>
      </c>
      <c r="G48">
        <v>704011</v>
      </c>
      <c r="H48">
        <f t="shared" si="1"/>
        <v>-10062</v>
      </c>
      <c r="I48" t="s">
        <v>172</v>
      </c>
      <c r="J48" t="s">
        <v>118</v>
      </c>
    </row>
    <row r="49" spans="1:10" x14ac:dyDescent="0.25">
      <c r="A49" t="s">
        <v>143</v>
      </c>
      <c r="B49" t="s">
        <v>144</v>
      </c>
      <c r="C49">
        <v>2019</v>
      </c>
      <c r="D49" t="s">
        <v>165</v>
      </c>
      <c r="E49">
        <v>2017</v>
      </c>
      <c r="F49">
        <v>99</v>
      </c>
      <c r="G49">
        <v>0</v>
      </c>
      <c r="H49">
        <f t="shared" si="1"/>
        <v>-99</v>
      </c>
      <c r="I49" t="s">
        <v>172</v>
      </c>
      <c r="J49" t="s">
        <v>118</v>
      </c>
    </row>
    <row r="50" spans="1:10" x14ac:dyDescent="0.25">
      <c r="A50" t="s">
        <v>143</v>
      </c>
      <c r="B50" t="s">
        <v>144</v>
      </c>
      <c r="C50">
        <v>2019</v>
      </c>
      <c r="D50" t="s">
        <v>166</v>
      </c>
      <c r="E50">
        <v>2017</v>
      </c>
      <c r="F50">
        <v>108374</v>
      </c>
      <c r="G50">
        <v>107710</v>
      </c>
      <c r="H50">
        <f t="shared" si="1"/>
        <v>-664</v>
      </c>
      <c r="I50" t="s">
        <v>172</v>
      </c>
      <c r="J50" t="s">
        <v>118</v>
      </c>
    </row>
    <row r="51" spans="1:10" x14ac:dyDescent="0.25">
      <c r="A51" t="s">
        <v>143</v>
      </c>
      <c r="B51" t="s">
        <v>144</v>
      </c>
      <c r="C51">
        <v>2019</v>
      </c>
      <c r="D51" t="s">
        <v>167</v>
      </c>
      <c r="E51">
        <v>2017</v>
      </c>
      <c r="F51">
        <v>21952</v>
      </c>
      <c r="G51">
        <v>21782</v>
      </c>
      <c r="H51">
        <f t="shared" si="1"/>
        <v>-170</v>
      </c>
      <c r="I51" t="s">
        <v>172</v>
      </c>
      <c r="J51" t="s">
        <v>118</v>
      </c>
    </row>
    <row r="52" spans="1:10" x14ac:dyDescent="0.25">
      <c r="A52" t="s">
        <v>143</v>
      </c>
      <c r="B52" t="s">
        <v>144</v>
      </c>
      <c r="C52">
        <v>2019</v>
      </c>
      <c r="D52" t="s">
        <v>147</v>
      </c>
      <c r="E52">
        <v>2017</v>
      </c>
      <c r="F52">
        <v>835603</v>
      </c>
      <c r="G52">
        <v>820094</v>
      </c>
      <c r="H52">
        <f t="shared" si="1"/>
        <v>-15509</v>
      </c>
      <c r="I52" t="s">
        <v>172</v>
      </c>
      <c r="J52" t="s">
        <v>118</v>
      </c>
    </row>
    <row r="53" spans="1:10" x14ac:dyDescent="0.25">
      <c r="A53" t="s">
        <v>143</v>
      </c>
      <c r="B53" t="s">
        <v>144</v>
      </c>
      <c r="C53">
        <v>2019</v>
      </c>
      <c r="D53" t="s">
        <v>125</v>
      </c>
      <c r="E53">
        <v>2017</v>
      </c>
      <c r="F53">
        <v>1505682</v>
      </c>
      <c r="G53">
        <v>1009071</v>
      </c>
      <c r="H53">
        <f t="shared" si="1"/>
        <v>-496611</v>
      </c>
      <c r="I53" t="s">
        <v>172</v>
      </c>
      <c r="J53" t="s">
        <v>118</v>
      </c>
    </row>
    <row r="54" spans="1:10" x14ac:dyDescent="0.25">
      <c r="A54" t="s">
        <v>143</v>
      </c>
      <c r="B54" t="s">
        <v>144</v>
      </c>
      <c r="C54">
        <v>2019</v>
      </c>
      <c r="D54" t="s">
        <v>168</v>
      </c>
      <c r="E54">
        <v>2017</v>
      </c>
      <c r="F54">
        <v>0</v>
      </c>
      <c r="G54">
        <v>177883</v>
      </c>
      <c r="H54">
        <f t="shared" si="1"/>
        <v>177883</v>
      </c>
      <c r="I54" t="s">
        <v>172</v>
      </c>
      <c r="J54" t="s">
        <v>118</v>
      </c>
    </row>
    <row r="55" spans="1:10" x14ac:dyDescent="0.25">
      <c r="A55" t="s">
        <v>143</v>
      </c>
      <c r="B55" t="s">
        <v>144</v>
      </c>
      <c r="C55">
        <v>2019</v>
      </c>
      <c r="D55" t="s">
        <v>169</v>
      </c>
      <c r="E55">
        <v>2017</v>
      </c>
      <c r="F55">
        <v>178853</v>
      </c>
      <c r="G55">
        <v>5211</v>
      </c>
      <c r="H55">
        <f t="shared" si="1"/>
        <v>-173642</v>
      </c>
      <c r="I55" t="s">
        <v>172</v>
      </c>
      <c r="J55" t="s">
        <v>118</v>
      </c>
    </row>
    <row r="56" spans="1:10" x14ac:dyDescent="0.25">
      <c r="A56" t="s">
        <v>143</v>
      </c>
      <c r="B56" t="s">
        <v>144</v>
      </c>
      <c r="C56">
        <v>2019</v>
      </c>
      <c r="D56" t="s">
        <v>146</v>
      </c>
      <c r="E56">
        <v>2017</v>
      </c>
      <c r="F56">
        <v>0</v>
      </c>
      <c r="G56">
        <v>167822</v>
      </c>
      <c r="H56">
        <f t="shared" si="1"/>
        <v>167822</v>
      </c>
      <c r="I56" t="s">
        <v>172</v>
      </c>
      <c r="J56" t="s">
        <v>118</v>
      </c>
    </row>
    <row r="57" spans="1:10" x14ac:dyDescent="0.25">
      <c r="A57" t="s">
        <v>143</v>
      </c>
      <c r="B57" t="s">
        <v>144</v>
      </c>
      <c r="C57">
        <v>2019</v>
      </c>
      <c r="D57" t="s">
        <v>148</v>
      </c>
      <c r="E57">
        <v>2017</v>
      </c>
      <c r="F57">
        <v>384588</v>
      </c>
      <c r="G57">
        <v>380752</v>
      </c>
      <c r="H57">
        <f t="shared" ref="H57:H79" si="2">G57-F57</f>
        <v>-3836</v>
      </c>
      <c r="I57" t="s">
        <v>172</v>
      </c>
      <c r="J57" t="s">
        <v>118</v>
      </c>
    </row>
    <row r="58" spans="1:10" x14ac:dyDescent="0.25">
      <c r="A58" t="s">
        <v>143</v>
      </c>
      <c r="B58" t="s">
        <v>144</v>
      </c>
      <c r="C58">
        <v>2019</v>
      </c>
      <c r="D58" t="s">
        <v>170</v>
      </c>
      <c r="E58">
        <v>2017</v>
      </c>
      <c r="F58">
        <v>348731</v>
      </c>
      <c r="G58">
        <v>315043</v>
      </c>
      <c r="H58">
        <f t="shared" si="2"/>
        <v>-33688</v>
      </c>
      <c r="I58" t="s">
        <v>172</v>
      </c>
      <c r="J58" t="s">
        <v>118</v>
      </c>
    </row>
    <row r="59" spans="1:10" x14ac:dyDescent="0.25">
      <c r="A59" t="s">
        <v>143</v>
      </c>
      <c r="B59" t="s">
        <v>144</v>
      </c>
      <c r="C59">
        <v>2019</v>
      </c>
      <c r="D59" t="s">
        <v>139</v>
      </c>
      <c r="E59">
        <v>2017</v>
      </c>
      <c r="F59">
        <v>0</v>
      </c>
      <c r="G59">
        <v>536998</v>
      </c>
      <c r="H59">
        <f t="shared" si="2"/>
        <v>536998</v>
      </c>
      <c r="I59" t="s">
        <v>172</v>
      </c>
      <c r="J59" t="s">
        <v>118</v>
      </c>
    </row>
    <row r="60" spans="1:10" x14ac:dyDescent="0.25">
      <c r="A60" t="s">
        <v>143</v>
      </c>
      <c r="B60" t="s">
        <v>144</v>
      </c>
      <c r="C60">
        <v>2019</v>
      </c>
      <c r="D60" t="s">
        <v>171</v>
      </c>
      <c r="E60">
        <v>2017</v>
      </c>
      <c r="F60">
        <v>0</v>
      </c>
      <c r="G60">
        <v>173642</v>
      </c>
      <c r="H60">
        <f t="shared" si="2"/>
        <v>173642</v>
      </c>
      <c r="I60" t="s">
        <v>172</v>
      </c>
      <c r="J60" t="s">
        <v>118</v>
      </c>
    </row>
    <row r="61" spans="1:10" x14ac:dyDescent="0.25">
      <c r="A61" s="30" t="s">
        <v>143</v>
      </c>
      <c r="B61" s="30" t="s">
        <v>144</v>
      </c>
      <c r="C61" s="30">
        <v>2019</v>
      </c>
      <c r="D61" s="31" t="s">
        <v>196</v>
      </c>
      <c r="E61" s="30">
        <v>2017</v>
      </c>
      <c r="F61" s="30">
        <f>SUM(F25:F60)</f>
        <v>13600730</v>
      </c>
      <c r="G61" s="30">
        <f>SUM(G25:G60)</f>
        <v>13601804</v>
      </c>
      <c r="H61" s="31">
        <f>G61-F61</f>
        <v>1074</v>
      </c>
      <c r="I61" s="30"/>
      <c r="J61" s="30"/>
    </row>
    <row r="62" spans="1:10" x14ac:dyDescent="0.25">
      <c r="A62" t="s">
        <v>26</v>
      </c>
      <c r="B62" t="s">
        <v>26</v>
      </c>
      <c r="C62">
        <v>2019</v>
      </c>
      <c r="D62" t="s">
        <v>141</v>
      </c>
      <c r="E62">
        <v>2018</v>
      </c>
      <c r="F62">
        <v>7918556.8600000003</v>
      </c>
      <c r="G62">
        <v>8077690.29</v>
      </c>
      <c r="H62">
        <f t="shared" si="2"/>
        <v>159133.4299999997</v>
      </c>
      <c r="I62" t="s">
        <v>145</v>
      </c>
      <c r="J62" t="s">
        <v>118</v>
      </c>
    </row>
    <row r="63" spans="1:10" x14ac:dyDescent="0.25">
      <c r="A63" t="s">
        <v>26</v>
      </c>
      <c r="B63" t="s">
        <v>26</v>
      </c>
      <c r="C63">
        <v>2019</v>
      </c>
      <c r="D63" t="s">
        <v>141</v>
      </c>
      <c r="E63">
        <v>2017</v>
      </c>
      <c r="F63">
        <v>10619648.26</v>
      </c>
      <c r="G63">
        <v>10615943.609999999</v>
      </c>
      <c r="H63">
        <f t="shared" si="2"/>
        <v>-3704.6500000003725</v>
      </c>
      <c r="I63" t="s">
        <v>172</v>
      </c>
      <c r="J63" t="s">
        <v>118</v>
      </c>
    </row>
    <row r="64" spans="1:10" x14ac:dyDescent="0.25">
      <c r="A64" t="s">
        <v>26</v>
      </c>
      <c r="B64" t="s">
        <v>26</v>
      </c>
      <c r="C64">
        <v>2019</v>
      </c>
      <c r="D64" t="s">
        <v>174</v>
      </c>
      <c r="E64">
        <v>2017</v>
      </c>
      <c r="F64">
        <v>1320458</v>
      </c>
      <c r="G64">
        <v>1320134</v>
      </c>
      <c r="H64">
        <f t="shared" si="2"/>
        <v>-324</v>
      </c>
      <c r="I64" t="s">
        <v>175</v>
      </c>
      <c r="J64" t="s">
        <v>118</v>
      </c>
    </row>
    <row r="65" spans="1:10" x14ac:dyDescent="0.25">
      <c r="A65" t="s">
        <v>106</v>
      </c>
      <c r="B65" t="s">
        <v>106</v>
      </c>
      <c r="C65">
        <v>2022</v>
      </c>
      <c r="D65" t="s">
        <v>107</v>
      </c>
      <c r="E65">
        <v>2021</v>
      </c>
      <c r="F65">
        <v>334</v>
      </c>
      <c r="G65">
        <v>688</v>
      </c>
      <c r="H65">
        <f t="shared" si="2"/>
        <v>354</v>
      </c>
      <c r="I65" t="s">
        <v>110</v>
      </c>
      <c r="J65" t="s">
        <v>117</v>
      </c>
    </row>
    <row r="66" spans="1:10" x14ac:dyDescent="0.25">
      <c r="A66" t="s">
        <v>106</v>
      </c>
      <c r="B66" t="s">
        <v>106</v>
      </c>
      <c r="C66">
        <v>2022</v>
      </c>
      <c r="D66" t="s">
        <v>108</v>
      </c>
      <c r="E66">
        <v>2021</v>
      </c>
      <c r="F66">
        <v>227</v>
      </c>
      <c r="G66">
        <v>557</v>
      </c>
      <c r="H66">
        <f t="shared" si="2"/>
        <v>330</v>
      </c>
      <c r="I66" t="s">
        <v>110</v>
      </c>
      <c r="J66" t="s">
        <v>117</v>
      </c>
    </row>
    <row r="67" spans="1:10" x14ac:dyDescent="0.25">
      <c r="A67" t="s">
        <v>106</v>
      </c>
      <c r="B67" t="s">
        <v>106</v>
      </c>
      <c r="C67">
        <v>2022</v>
      </c>
      <c r="D67" t="s">
        <v>109</v>
      </c>
      <c r="E67">
        <v>2021</v>
      </c>
      <c r="F67">
        <v>107</v>
      </c>
      <c r="G67">
        <v>131</v>
      </c>
      <c r="H67">
        <f t="shared" si="2"/>
        <v>24</v>
      </c>
      <c r="I67" t="s">
        <v>110</v>
      </c>
      <c r="J67" t="s">
        <v>117</v>
      </c>
    </row>
    <row r="68" spans="1:10" x14ac:dyDescent="0.25">
      <c r="A68" t="s">
        <v>106</v>
      </c>
      <c r="B68" t="s">
        <v>106</v>
      </c>
      <c r="C68">
        <v>2022</v>
      </c>
      <c r="D68" t="s">
        <v>107</v>
      </c>
      <c r="E68">
        <v>2020</v>
      </c>
      <c r="F68">
        <v>335</v>
      </c>
      <c r="G68">
        <v>688</v>
      </c>
      <c r="H68">
        <f t="shared" si="2"/>
        <v>353</v>
      </c>
      <c r="I68" t="s">
        <v>112</v>
      </c>
      <c r="J68" t="s">
        <v>117</v>
      </c>
    </row>
    <row r="69" spans="1:10" x14ac:dyDescent="0.25">
      <c r="A69" t="s">
        <v>106</v>
      </c>
      <c r="B69" t="s">
        <v>106</v>
      </c>
      <c r="C69">
        <v>2022</v>
      </c>
      <c r="D69" t="s">
        <v>108</v>
      </c>
      <c r="E69">
        <v>2020</v>
      </c>
      <c r="F69">
        <v>227</v>
      </c>
      <c r="G69">
        <v>556</v>
      </c>
      <c r="H69">
        <f t="shared" si="2"/>
        <v>329</v>
      </c>
      <c r="I69" t="s">
        <v>112</v>
      </c>
      <c r="J69" t="s">
        <v>117</v>
      </c>
    </row>
    <row r="70" spans="1:10" x14ac:dyDescent="0.25">
      <c r="A70" t="s">
        <v>106</v>
      </c>
      <c r="B70" t="s">
        <v>106</v>
      </c>
      <c r="C70">
        <v>2022</v>
      </c>
      <c r="D70" t="s">
        <v>109</v>
      </c>
      <c r="E70">
        <v>2020</v>
      </c>
      <c r="F70">
        <v>108</v>
      </c>
      <c r="G70">
        <v>132</v>
      </c>
      <c r="H70">
        <f t="shared" si="2"/>
        <v>24</v>
      </c>
      <c r="I70" t="s">
        <v>112</v>
      </c>
      <c r="J70" t="s">
        <v>117</v>
      </c>
    </row>
    <row r="71" spans="1:10" x14ac:dyDescent="0.25">
      <c r="A71" t="s">
        <v>106</v>
      </c>
      <c r="B71" t="s">
        <v>106</v>
      </c>
      <c r="C71">
        <v>2022</v>
      </c>
      <c r="D71" t="s">
        <v>107</v>
      </c>
      <c r="E71">
        <v>2019</v>
      </c>
      <c r="F71">
        <v>335</v>
      </c>
      <c r="G71">
        <v>689</v>
      </c>
      <c r="H71">
        <f t="shared" si="2"/>
        <v>354</v>
      </c>
      <c r="I71" t="s">
        <v>113</v>
      </c>
      <c r="J71" t="s">
        <v>117</v>
      </c>
    </row>
    <row r="72" spans="1:10" x14ac:dyDescent="0.25">
      <c r="A72" t="s">
        <v>127</v>
      </c>
      <c r="B72" t="s">
        <v>127</v>
      </c>
      <c r="C72">
        <v>2021</v>
      </c>
      <c r="D72" t="s">
        <v>125</v>
      </c>
      <c r="E72">
        <v>2019</v>
      </c>
      <c r="F72">
        <v>910082</v>
      </c>
      <c r="G72">
        <v>838326</v>
      </c>
      <c r="H72">
        <f t="shared" si="2"/>
        <v>-71756</v>
      </c>
      <c r="I72" t="s">
        <v>119</v>
      </c>
      <c r="J72" t="s">
        <v>117</v>
      </c>
    </row>
    <row r="73" spans="1:10" x14ac:dyDescent="0.25">
      <c r="A73" t="s">
        <v>127</v>
      </c>
      <c r="B73" t="s">
        <v>127</v>
      </c>
      <c r="C73">
        <v>2021</v>
      </c>
      <c r="D73" t="s">
        <v>126</v>
      </c>
      <c r="E73">
        <v>2019</v>
      </c>
      <c r="F73">
        <v>1476565</v>
      </c>
      <c r="G73">
        <v>830758</v>
      </c>
      <c r="H73">
        <f t="shared" si="2"/>
        <v>-645807</v>
      </c>
      <c r="I73" t="s">
        <v>119</v>
      </c>
      <c r="J73" t="s">
        <v>117</v>
      </c>
    </row>
    <row r="74" spans="1:10" x14ac:dyDescent="0.25">
      <c r="A74" s="30" t="s">
        <v>127</v>
      </c>
      <c r="B74" s="30" t="s">
        <v>127</v>
      </c>
      <c r="C74" s="30">
        <v>2021</v>
      </c>
      <c r="D74" s="31" t="s">
        <v>196</v>
      </c>
      <c r="E74" s="30">
        <v>2019</v>
      </c>
      <c r="F74" s="30">
        <f>SUM(F72:F73)</f>
        <v>2386647</v>
      </c>
      <c r="G74" s="30">
        <f>SUM(G72:G73)</f>
        <v>1669084</v>
      </c>
      <c r="H74" s="31">
        <f>G74-F74</f>
        <v>-717563</v>
      </c>
      <c r="I74" s="30"/>
      <c r="J74" s="30"/>
    </row>
    <row r="75" spans="1:10" x14ac:dyDescent="0.25">
      <c r="A75" t="s">
        <v>127</v>
      </c>
      <c r="B75" t="s">
        <v>127</v>
      </c>
      <c r="C75">
        <v>2021</v>
      </c>
      <c r="D75" t="s">
        <v>125</v>
      </c>
      <c r="E75">
        <v>2020</v>
      </c>
      <c r="F75">
        <v>936690</v>
      </c>
      <c r="G75">
        <v>861652.9</v>
      </c>
      <c r="H75">
        <f t="shared" si="2"/>
        <v>-75037.099999999977</v>
      </c>
      <c r="I75" t="s">
        <v>120</v>
      </c>
      <c r="J75" t="s">
        <v>117</v>
      </c>
    </row>
    <row r="76" spans="1:10" x14ac:dyDescent="0.25">
      <c r="A76" t="s">
        <v>127</v>
      </c>
      <c r="B76" t="s">
        <v>127</v>
      </c>
      <c r="C76">
        <v>2021</v>
      </c>
      <c r="D76" t="s">
        <v>126</v>
      </c>
      <c r="E76">
        <v>2020</v>
      </c>
      <c r="F76">
        <v>1578718</v>
      </c>
      <c r="G76">
        <v>903384</v>
      </c>
      <c r="H76">
        <f t="shared" si="2"/>
        <v>-675334</v>
      </c>
      <c r="I76" t="s">
        <v>120</v>
      </c>
      <c r="J76" t="s">
        <v>117</v>
      </c>
    </row>
    <row r="77" spans="1:10" x14ac:dyDescent="0.25">
      <c r="A77" s="30" t="s">
        <v>127</v>
      </c>
      <c r="B77" s="30" t="s">
        <v>127</v>
      </c>
      <c r="C77" s="30">
        <v>2021</v>
      </c>
      <c r="D77" s="31" t="s">
        <v>196</v>
      </c>
      <c r="E77" s="30">
        <v>2020</v>
      </c>
      <c r="F77" s="30">
        <f>SUM(F75:F76)</f>
        <v>2515408</v>
      </c>
      <c r="G77" s="30">
        <f>SUM(G75:G76)</f>
        <v>1765036.9</v>
      </c>
      <c r="H77" s="31">
        <f>G77-F77</f>
        <v>-750371.10000000009</v>
      </c>
      <c r="I77" s="30" t="s">
        <v>120</v>
      </c>
      <c r="J77" s="30"/>
    </row>
    <row r="78" spans="1:10" x14ac:dyDescent="0.25">
      <c r="A78" t="s">
        <v>128</v>
      </c>
      <c r="B78" t="s">
        <v>128</v>
      </c>
      <c r="C78">
        <v>2021</v>
      </c>
      <c r="D78" t="s">
        <v>129</v>
      </c>
      <c r="E78">
        <v>2019</v>
      </c>
      <c r="F78">
        <v>2501907.09</v>
      </c>
      <c r="G78">
        <v>2671621</v>
      </c>
      <c r="H78">
        <f t="shared" si="2"/>
        <v>169713.91000000015</v>
      </c>
      <c r="I78" t="s">
        <v>119</v>
      </c>
      <c r="J78" t="s">
        <v>118</v>
      </c>
    </row>
    <row r="79" spans="1:10" x14ac:dyDescent="0.25">
      <c r="A79" t="s">
        <v>128</v>
      </c>
      <c r="B79" t="s">
        <v>128</v>
      </c>
      <c r="C79">
        <v>2021</v>
      </c>
      <c r="D79" t="s">
        <v>126</v>
      </c>
      <c r="E79">
        <v>2019</v>
      </c>
      <c r="F79">
        <v>3147231.13</v>
      </c>
      <c r="G79">
        <v>2929476</v>
      </c>
      <c r="H79">
        <f t="shared" si="2"/>
        <v>-217755.12999999989</v>
      </c>
      <c r="I79" t="s">
        <v>119</v>
      </c>
      <c r="J79" t="s">
        <v>118</v>
      </c>
    </row>
    <row r="80" spans="1:10" x14ac:dyDescent="0.25">
      <c r="A80" t="s">
        <v>128</v>
      </c>
      <c r="B80" t="s">
        <v>128</v>
      </c>
      <c r="C80">
        <v>2021</v>
      </c>
      <c r="D80" t="s">
        <v>130</v>
      </c>
      <c r="E80">
        <v>2019</v>
      </c>
      <c r="F80">
        <v>2121355.75</v>
      </c>
      <c r="G80">
        <v>2169397</v>
      </c>
      <c r="H80">
        <f t="shared" ref="H80:H93" si="3">G80-F80</f>
        <v>48041.25</v>
      </c>
      <c r="I80" t="s">
        <v>119</v>
      </c>
      <c r="J80" t="s">
        <v>118</v>
      </c>
    </row>
    <row r="81" spans="1:10" x14ac:dyDescent="0.25">
      <c r="A81" s="30" t="s">
        <v>128</v>
      </c>
      <c r="B81" s="30" t="s">
        <v>128</v>
      </c>
      <c r="C81" s="30">
        <v>2021</v>
      </c>
      <c r="D81" s="31" t="s">
        <v>196</v>
      </c>
      <c r="E81" s="30">
        <v>2019</v>
      </c>
      <c r="F81" s="30">
        <f>SUM(F78:F80)</f>
        <v>7770493.9699999997</v>
      </c>
      <c r="G81" s="30">
        <f>SUM(G78:G80)</f>
        <v>7770494</v>
      </c>
      <c r="H81" s="31">
        <f>G81-F81</f>
        <v>3.0000000260770321E-2</v>
      </c>
      <c r="I81" s="30"/>
      <c r="J81" s="30"/>
    </row>
    <row r="82" spans="1:10" x14ac:dyDescent="0.25">
      <c r="A82" t="s">
        <v>128</v>
      </c>
      <c r="B82" t="s">
        <v>128</v>
      </c>
      <c r="C82">
        <v>2021</v>
      </c>
      <c r="D82" t="s">
        <v>129</v>
      </c>
      <c r="E82">
        <v>2020</v>
      </c>
      <c r="F82">
        <v>2563791.25</v>
      </c>
      <c r="G82">
        <v>2722502</v>
      </c>
      <c r="H82">
        <f t="shared" si="3"/>
        <v>158710.75</v>
      </c>
      <c r="I82" t="s">
        <v>120</v>
      </c>
      <c r="J82" t="s">
        <v>118</v>
      </c>
    </row>
    <row r="83" spans="1:10" x14ac:dyDescent="0.25">
      <c r="A83" t="s">
        <v>128</v>
      </c>
      <c r="B83" t="s">
        <v>128</v>
      </c>
      <c r="C83">
        <v>2021</v>
      </c>
      <c r="D83" t="s">
        <v>126</v>
      </c>
      <c r="E83">
        <v>2020</v>
      </c>
      <c r="F83">
        <v>2963321.85</v>
      </c>
      <c r="G83">
        <v>2764369</v>
      </c>
      <c r="H83">
        <f t="shared" si="3"/>
        <v>-198952.85000000009</v>
      </c>
      <c r="I83" t="s">
        <v>120</v>
      </c>
      <c r="J83" t="s">
        <v>118</v>
      </c>
    </row>
    <row r="84" spans="1:10" x14ac:dyDescent="0.25">
      <c r="A84" t="s">
        <v>128</v>
      </c>
      <c r="B84" t="s">
        <v>128</v>
      </c>
      <c r="C84">
        <v>2021</v>
      </c>
      <c r="D84" t="s">
        <v>131</v>
      </c>
      <c r="E84">
        <v>2020</v>
      </c>
      <c r="F84">
        <v>8755.16</v>
      </c>
      <c r="G84">
        <v>53924</v>
      </c>
      <c r="H84">
        <f t="shared" si="3"/>
        <v>45168.84</v>
      </c>
      <c r="I84" t="s">
        <v>120</v>
      </c>
      <c r="J84" t="s">
        <v>118</v>
      </c>
    </row>
    <row r="85" spans="1:10" x14ac:dyDescent="0.25">
      <c r="A85" t="s">
        <v>128</v>
      </c>
      <c r="B85" t="s">
        <v>128</v>
      </c>
      <c r="C85">
        <v>2021</v>
      </c>
      <c r="D85" t="s">
        <v>132</v>
      </c>
      <c r="E85">
        <v>2020</v>
      </c>
      <c r="F85">
        <v>239313.31</v>
      </c>
      <c r="G85">
        <v>194144</v>
      </c>
      <c r="H85">
        <f t="shared" si="3"/>
        <v>-45169.31</v>
      </c>
      <c r="I85" t="s">
        <v>120</v>
      </c>
      <c r="J85" t="s">
        <v>118</v>
      </c>
    </row>
    <row r="86" spans="1:10" x14ac:dyDescent="0.25">
      <c r="A86" t="s">
        <v>128</v>
      </c>
      <c r="B86" t="s">
        <v>128</v>
      </c>
      <c r="C86">
        <v>2021</v>
      </c>
      <c r="D86" t="s">
        <v>130</v>
      </c>
      <c r="E86">
        <v>2020</v>
      </c>
      <c r="F86">
        <v>1619923.12</v>
      </c>
      <c r="G86">
        <v>1660165</v>
      </c>
      <c r="H86">
        <f t="shared" si="3"/>
        <v>40241.879999999888</v>
      </c>
      <c r="I86" t="s">
        <v>120</v>
      </c>
      <c r="J86" t="s">
        <v>118</v>
      </c>
    </row>
    <row r="87" spans="1:10" x14ac:dyDescent="0.25">
      <c r="A87" s="30" t="s">
        <v>128</v>
      </c>
      <c r="B87" s="30" t="s">
        <v>128</v>
      </c>
      <c r="C87" s="30">
        <v>2021</v>
      </c>
      <c r="D87" s="31" t="s">
        <v>196</v>
      </c>
      <c r="E87" s="30">
        <v>2020</v>
      </c>
      <c r="F87" s="30">
        <f>SUM(F82:F86)</f>
        <v>7395104.6899999995</v>
      </c>
      <c r="G87" s="30">
        <f>SUM(G82:G86)</f>
        <v>7395104</v>
      </c>
      <c r="H87" s="31">
        <f>G87-F87</f>
        <v>-0.68999999947845936</v>
      </c>
      <c r="I87" s="30"/>
      <c r="J87" s="30"/>
    </row>
    <row r="88" spans="1:10" x14ac:dyDescent="0.25">
      <c r="A88" t="s">
        <v>114</v>
      </c>
      <c r="B88" t="s">
        <v>114</v>
      </c>
      <c r="C88">
        <v>2021</v>
      </c>
      <c r="D88" t="s">
        <v>115</v>
      </c>
      <c r="E88">
        <v>2019</v>
      </c>
      <c r="F88">
        <v>24199</v>
      </c>
      <c r="G88">
        <v>24155</v>
      </c>
      <c r="H88">
        <f t="shared" si="3"/>
        <v>-44</v>
      </c>
      <c r="I88" t="s">
        <v>119</v>
      </c>
      <c r="J88" t="s">
        <v>118</v>
      </c>
    </row>
    <row r="89" spans="1:10" x14ac:dyDescent="0.25">
      <c r="A89" t="s">
        <v>114</v>
      </c>
      <c r="B89" t="s">
        <v>114</v>
      </c>
      <c r="C89">
        <v>2021</v>
      </c>
      <c r="D89" t="s">
        <v>115</v>
      </c>
      <c r="E89">
        <v>2020</v>
      </c>
      <c r="F89">
        <v>24290</v>
      </c>
      <c r="G89">
        <v>24210</v>
      </c>
      <c r="H89">
        <f t="shared" si="3"/>
        <v>-80</v>
      </c>
      <c r="I89" t="s">
        <v>120</v>
      </c>
      <c r="J89" t="s">
        <v>118</v>
      </c>
    </row>
    <row r="90" spans="1:10" x14ac:dyDescent="0.25">
      <c r="A90" t="s">
        <v>114</v>
      </c>
      <c r="B90" t="s">
        <v>114</v>
      </c>
      <c r="C90">
        <v>2020</v>
      </c>
      <c r="D90" t="s">
        <v>121</v>
      </c>
      <c r="E90">
        <v>2019</v>
      </c>
      <c r="F90">
        <v>0</v>
      </c>
      <c r="G90">
        <v>494</v>
      </c>
      <c r="H90">
        <f t="shared" si="3"/>
        <v>494</v>
      </c>
      <c r="I90" t="s">
        <v>123</v>
      </c>
      <c r="J90" t="s">
        <v>118</v>
      </c>
    </row>
    <row r="91" spans="1:10" x14ac:dyDescent="0.25">
      <c r="A91" t="s">
        <v>114</v>
      </c>
      <c r="B91" t="s">
        <v>114</v>
      </c>
      <c r="C91">
        <v>2020</v>
      </c>
      <c r="D91" t="s">
        <v>122</v>
      </c>
      <c r="E91">
        <v>2019</v>
      </c>
      <c r="F91">
        <v>0</v>
      </c>
      <c r="G91">
        <v>79</v>
      </c>
      <c r="H91">
        <f t="shared" si="3"/>
        <v>79</v>
      </c>
      <c r="I91" t="s">
        <v>123</v>
      </c>
      <c r="J91" t="s">
        <v>118</v>
      </c>
    </row>
    <row r="92" spans="1:10" x14ac:dyDescent="0.25">
      <c r="A92" t="s">
        <v>124</v>
      </c>
      <c r="B92" t="s">
        <v>124</v>
      </c>
      <c r="C92">
        <v>2020</v>
      </c>
      <c r="D92" t="s">
        <v>121</v>
      </c>
      <c r="E92">
        <v>2019</v>
      </c>
      <c r="F92">
        <v>0</v>
      </c>
      <c r="G92">
        <v>997</v>
      </c>
      <c r="H92">
        <f t="shared" si="3"/>
        <v>997</v>
      </c>
      <c r="I92" t="s">
        <v>123</v>
      </c>
      <c r="J92" t="s">
        <v>118</v>
      </c>
    </row>
    <row r="93" spans="1:10" x14ac:dyDescent="0.25">
      <c r="A93" t="s">
        <v>124</v>
      </c>
      <c r="B93" t="s">
        <v>124</v>
      </c>
      <c r="C93">
        <v>2020</v>
      </c>
      <c r="D93" t="s">
        <v>122</v>
      </c>
      <c r="E93">
        <v>2019</v>
      </c>
      <c r="F93">
        <v>0</v>
      </c>
      <c r="G93">
        <v>271</v>
      </c>
      <c r="H93">
        <f t="shared" si="3"/>
        <v>271</v>
      </c>
      <c r="I93" t="s">
        <v>123</v>
      </c>
      <c r="J93" t="s">
        <v>118</v>
      </c>
    </row>
  </sheetData>
  <mergeCells count="1">
    <mergeCell ref="A1:J1"/>
  </mergeCells>
  <phoneticPr fontId="13" type="noConversion"/>
  <conditionalFormatting sqref="J3:J1048576">
    <cfRule type="containsText" dxfId="5" priority="1" operator="containsText" text="no">
      <formula>NOT(ISERROR(SEARCH("no",J3)))</formula>
    </cfRule>
    <cfRule type="containsText" dxfId="4" priority="2" operator="containsText" text="yes">
      <formula>NOT(ISERROR(SEARCH("yes",J3)))</formula>
    </cfRule>
  </conditionalFormatting>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66BB1-083F-4712-A0C4-559747BB701D}">
  <sheetPr>
    <tabColor theme="4" tint="0.79998168889431442"/>
  </sheetPr>
  <dimension ref="A1:AA581"/>
  <sheetViews>
    <sheetView workbookViewId="0">
      <pane xSplit="2" ySplit="1" topLeftCell="C251" activePane="bottomRight" state="frozen"/>
      <selection pane="topRight" activeCell="C1" sqref="C1"/>
      <selection pane="bottomLeft" activeCell="A2" sqref="A2"/>
      <selection pane="bottomRight" activeCell="D291" sqref="D291"/>
    </sheetView>
  </sheetViews>
  <sheetFormatPr defaultRowHeight="15" x14ac:dyDescent="0.25"/>
  <cols>
    <col min="1" max="1" width="35.7109375" bestFit="1" customWidth="1"/>
    <col min="13" max="13" width="9.140625" style="122"/>
    <col min="16" max="16" width="12" bestFit="1" customWidth="1"/>
    <col min="20" max="20" width="25" customWidth="1"/>
  </cols>
  <sheetData>
    <row r="1" spans="1:25" x14ac:dyDescent="0.25">
      <c r="A1" s="109" t="s">
        <v>2</v>
      </c>
      <c r="B1" s="109" t="s">
        <v>3</v>
      </c>
      <c r="C1" s="109" t="s">
        <v>4</v>
      </c>
      <c r="D1" s="109" t="s">
        <v>5</v>
      </c>
      <c r="E1" s="109" t="s">
        <v>6</v>
      </c>
      <c r="F1" s="109" t="s">
        <v>7</v>
      </c>
      <c r="G1" s="109" t="s">
        <v>8</v>
      </c>
      <c r="H1" s="109" t="s">
        <v>9</v>
      </c>
      <c r="I1" s="109" t="s">
        <v>10</v>
      </c>
      <c r="J1" s="109" t="s">
        <v>11</v>
      </c>
      <c r="K1" s="109" t="s">
        <v>12</v>
      </c>
      <c r="L1" s="109" t="s">
        <v>13</v>
      </c>
      <c r="M1" s="121" t="s">
        <v>14</v>
      </c>
      <c r="N1" s="109" t="s">
        <v>89</v>
      </c>
      <c r="O1" s="109" t="s">
        <v>90</v>
      </c>
      <c r="P1" t="s">
        <v>278</v>
      </c>
    </row>
    <row r="2" spans="1:25" x14ac:dyDescent="0.25">
      <c r="A2" s="109" t="s">
        <v>25</v>
      </c>
      <c r="B2" s="108">
        <v>2003</v>
      </c>
      <c r="C2" s="108">
        <v>3</v>
      </c>
      <c r="D2" s="108">
        <v>332699.51571999997</v>
      </c>
      <c r="E2" s="108">
        <v>4784.5080000000007</v>
      </c>
      <c r="F2" s="108">
        <f>E2</f>
        <v>4784.5080000000007</v>
      </c>
      <c r="G2" s="108">
        <v>1225780</v>
      </c>
      <c r="H2" s="108"/>
      <c r="I2" s="108"/>
      <c r="J2" s="108"/>
      <c r="K2" s="108">
        <v>122503.5</v>
      </c>
      <c r="L2" s="108">
        <v>4645.3998947143555</v>
      </c>
      <c r="M2" s="121">
        <f>L2/K2</f>
        <v>3.7920548349348021E-2</v>
      </c>
      <c r="N2" s="108">
        <f>K2-L2</f>
        <v>117858.10010528564</v>
      </c>
      <c r="O2" s="108"/>
      <c r="P2" s="13">
        <v>24646101495</v>
      </c>
    </row>
    <row r="3" spans="1:25" x14ac:dyDescent="0.25">
      <c r="A3" s="109" t="s">
        <v>25</v>
      </c>
      <c r="B3" s="108">
        <v>2004</v>
      </c>
      <c r="C3" s="108">
        <v>3</v>
      </c>
      <c r="D3" s="108">
        <v>320712.87205999997</v>
      </c>
      <c r="E3" s="108">
        <v>4796.3070000000007</v>
      </c>
      <c r="F3" s="108">
        <f>MAX(F2,E3)</f>
        <v>4796.3070000000007</v>
      </c>
      <c r="G3" s="108">
        <v>1238516</v>
      </c>
      <c r="H3" s="108"/>
      <c r="I3" s="108"/>
      <c r="J3" s="108"/>
      <c r="K3" s="108">
        <v>122558.59999999999</v>
      </c>
      <c r="L3" s="108">
        <v>4661.2999076843262</v>
      </c>
      <c r="M3" s="121">
        <f t="shared" ref="M3:M66" si="0">L3/K3</f>
        <v>3.8033233960605997E-2</v>
      </c>
      <c r="N3" s="108">
        <f t="shared" ref="N3:N66" si="1">K3-L3</f>
        <v>117897.30009231567</v>
      </c>
      <c r="O3" s="108"/>
      <c r="P3" s="13">
        <v>24853449467.400002</v>
      </c>
    </row>
    <row r="4" spans="1:25" x14ac:dyDescent="0.25">
      <c r="A4" s="109" t="s">
        <v>25</v>
      </c>
      <c r="B4" s="108">
        <v>2005</v>
      </c>
      <c r="C4" s="108">
        <v>3</v>
      </c>
      <c r="D4" s="108">
        <v>349352.26266000001</v>
      </c>
      <c r="E4" s="108">
        <v>4863.8420000000006</v>
      </c>
      <c r="F4" s="108">
        <f t="shared" ref="F4:F21" si="2">MAX(F3,E4)</f>
        <v>4863.8420000000006</v>
      </c>
      <c r="G4" s="108">
        <v>1251660</v>
      </c>
      <c r="H4" s="108"/>
      <c r="I4" s="108"/>
      <c r="J4" s="108"/>
      <c r="K4" s="108">
        <v>123175</v>
      </c>
      <c r="L4" s="108">
        <v>4692</v>
      </c>
      <c r="M4" s="121">
        <f t="shared" si="0"/>
        <v>3.8092145321696774E-2</v>
      </c>
      <c r="N4" s="108">
        <f t="shared" si="1"/>
        <v>118483</v>
      </c>
      <c r="O4" s="108"/>
      <c r="P4" s="13">
        <v>25291387505.150002</v>
      </c>
      <c r="U4" s="13"/>
      <c r="V4" s="13"/>
      <c r="W4" s="13"/>
      <c r="X4" s="13"/>
      <c r="Y4" s="13"/>
    </row>
    <row r="5" spans="1:25" x14ac:dyDescent="0.25">
      <c r="A5" s="109" t="s">
        <v>25</v>
      </c>
      <c r="B5" s="108">
        <v>2006</v>
      </c>
      <c r="C5" s="108">
        <v>3</v>
      </c>
      <c r="D5" s="108">
        <v>393866.45319999999</v>
      </c>
      <c r="E5" s="108">
        <v>4622.1239999999998</v>
      </c>
      <c r="F5" s="108">
        <f t="shared" si="2"/>
        <v>4863.8420000000006</v>
      </c>
      <c r="G5" s="110">
        <v>1264581</v>
      </c>
      <c r="H5" s="108"/>
      <c r="I5" s="108"/>
      <c r="J5" s="108"/>
      <c r="K5" s="108">
        <v>123332</v>
      </c>
      <c r="L5" s="108">
        <v>4711</v>
      </c>
      <c r="M5" s="121">
        <f t="shared" si="0"/>
        <v>3.8197710245516166E-2</v>
      </c>
      <c r="N5" s="108">
        <f t="shared" si="1"/>
        <v>118621</v>
      </c>
      <c r="O5" s="108"/>
      <c r="P5" s="13">
        <v>24591689034.599998</v>
      </c>
      <c r="U5" s="13"/>
      <c r="V5" s="13"/>
      <c r="W5" s="13"/>
      <c r="X5" s="13"/>
      <c r="Y5" s="13"/>
    </row>
    <row r="6" spans="1:25" x14ac:dyDescent="0.25">
      <c r="A6" s="109" t="s">
        <v>25</v>
      </c>
      <c r="B6" s="108">
        <v>2007</v>
      </c>
      <c r="C6" s="108">
        <v>3</v>
      </c>
      <c r="D6" s="108">
        <v>478958.29465999996</v>
      </c>
      <c r="E6" s="108">
        <v>4596.7519999999995</v>
      </c>
      <c r="F6" s="108">
        <f t="shared" si="2"/>
        <v>4863.8420000000006</v>
      </c>
      <c r="G6" s="110">
        <v>1273949</v>
      </c>
      <c r="H6" s="108"/>
      <c r="I6" s="108"/>
      <c r="J6" s="108"/>
      <c r="K6" s="108">
        <v>123707</v>
      </c>
      <c r="L6" s="108">
        <v>4738</v>
      </c>
      <c r="M6" s="121">
        <f t="shared" si="0"/>
        <v>3.8300177031210844E-2</v>
      </c>
      <c r="N6" s="108">
        <f t="shared" si="1"/>
        <v>118969</v>
      </c>
      <c r="O6" s="108"/>
      <c r="P6" s="13">
        <v>25342625045</v>
      </c>
    </row>
    <row r="7" spans="1:25" x14ac:dyDescent="0.25">
      <c r="A7" s="109" t="s">
        <v>25</v>
      </c>
      <c r="B7" s="108">
        <v>2008</v>
      </c>
      <c r="C7" s="108">
        <v>3</v>
      </c>
      <c r="D7" s="108">
        <v>472415.17275999999</v>
      </c>
      <c r="E7" s="108">
        <v>4308.9210000000003</v>
      </c>
      <c r="F7" s="108">
        <f t="shared" si="2"/>
        <v>4863.8420000000006</v>
      </c>
      <c r="G7" s="108">
        <v>1288665</v>
      </c>
      <c r="H7" s="108"/>
      <c r="I7" s="108"/>
      <c r="J7" s="108"/>
      <c r="K7" s="108">
        <v>124023</v>
      </c>
      <c r="L7" s="108">
        <v>4733</v>
      </c>
      <c r="M7" s="121">
        <f t="shared" si="0"/>
        <v>3.8162276351966971E-2</v>
      </c>
      <c r="N7" s="108">
        <f t="shared" si="1"/>
        <v>119290</v>
      </c>
      <c r="O7" s="108"/>
      <c r="P7" s="13">
        <v>24814354899</v>
      </c>
    </row>
    <row r="8" spans="1:25" x14ac:dyDescent="0.25">
      <c r="A8" s="109" t="s">
        <v>25</v>
      </c>
      <c r="B8" s="108">
        <v>2009</v>
      </c>
      <c r="C8" s="108">
        <v>3</v>
      </c>
      <c r="D8" s="108">
        <v>507550.10081389995</v>
      </c>
      <c r="E8" s="108">
        <v>4635.6490000000003</v>
      </c>
      <c r="F8" s="108">
        <f t="shared" si="2"/>
        <v>4863.8420000000006</v>
      </c>
      <c r="G8" s="108">
        <v>1295749</v>
      </c>
      <c r="H8" s="108"/>
      <c r="I8" s="108"/>
      <c r="J8" s="108"/>
      <c r="K8" s="108">
        <v>124348</v>
      </c>
      <c r="L8" s="108">
        <v>4771</v>
      </c>
      <c r="M8" s="121">
        <f t="shared" si="0"/>
        <v>3.8368128156464114E-2</v>
      </c>
      <c r="N8" s="108">
        <f t="shared" si="1"/>
        <v>119577</v>
      </c>
      <c r="O8" s="108"/>
      <c r="P8" s="13">
        <v>23906911503</v>
      </c>
    </row>
    <row r="9" spans="1:25" x14ac:dyDescent="0.25">
      <c r="A9" s="109" t="s">
        <v>25</v>
      </c>
      <c r="B9" s="108">
        <v>2010</v>
      </c>
      <c r="C9" s="108">
        <v>3</v>
      </c>
      <c r="D9" s="108">
        <v>544887.26185000001</v>
      </c>
      <c r="E9" s="108">
        <v>4649.3850000000002</v>
      </c>
      <c r="F9" s="108">
        <f t="shared" si="2"/>
        <v>4863.8420000000006</v>
      </c>
      <c r="G9" s="108">
        <v>1305889</v>
      </c>
      <c r="H9" s="108"/>
      <c r="I9" s="108"/>
      <c r="J9" s="108"/>
      <c r="K9" s="108">
        <v>124525</v>
      </c>
      <c r="L9" s="108">
        <v>4788</v>
      </c>
      <c r="M9" s="121">
        <f t="shared" si="0"/>
        <v>3.8450110419594459E-2</v>
      </c>
      <c r="N9" s="108">
        <f t="shared" si="1"/>
        <v>119737</v>
      </c>
      <c r="O9" s="108"/>
      <c r="P9" s="13">
        <v>23842165690</v>
      </c>
    </row>
    <row r="10" spans="1:25" x14ac:dyDescent="0.25">
      <c r="A10" s="109" t="s">
        <v>25</v>
      </c>
      <c r="B10" s="108">
        <v>2011</v>
      </c>
      <c r="C10" s="108">
        <v>3</v>
      </c>
      <c r="D10" s="108">
        <v>549736.10965745978</v>
      </c>
      <c r="E10" s="108">
        <v>4402.9580000000005</v>
      </c>
      <c r="F10" s="108">
        <f t="shared" si="2"/>
        <v>4863.8420000000006</v>
      </c>
      <c r="G10" s="108">
        <v>1314667</v>
      </c>
      <c r="H10" s="108"/>
      <c r="I10" s="108"/>
      <c r="J10" s="108"/>
      <c r="K10" s="108">
        <v>121005</v>
      </c>
      <c r="L10" s="108">
        <v>8420</v>
      </c>
      <c r="M10" s="121">
        <f t="shared" si="0"/>
        <v>6.95839014916739E-2</v>
      </c>
      <c r="N10" s="108">
        <f t="shared" si="1"/>
        <v>112585</v>
      </c>
      <c r="O10" s="108"/>
      <c r="P10" s="13">
        <v>25679514755</v>
      </c>
    </row>
    <row r="11" spans="1:25" x14ac:dyDescent="0.25">
      <c r="A11" s="109" t="s">
        <v>25</v>
      </c>
      <c r="B11" s="108">
        <v>2012</v>
      </c>
      <c r="C11" s="108">
        <v>3</v>
      </c>
      <c r="D11" s="108">
        <v>537728.07309550012</v>
      </c>
      <c r="E11" s="108">
        <v>6225.7365479455439</v>
      </c>
      <c r="F11" s="108">
        <f t="shared" si="2"/>
        <v>6225.7365479455439</v>
      </c>
      <c r="G11" s="108">
        <v>1325590</v>
      </c>
      <c r="H11" s="108"/>
      <c r="I11" s="108"/>
      <c r="J11" s="108"/>
      <c r="K11" s="108">
        <v>121923</v>
      </c>
      <c r="L11" s="108">
        <v>8652</v>
      </c>
      <c r="M11" s="121">
        <f t="shared" si="0"/>
        <v>7.096282079673237E-2</v>
      </c>
      <c r="N11" s="108">
        <f t="shared" si="1"/>
        <v>113271</v>
      </c>
      <c r="O11" s="108"/>
      <c r="P11" s="13">
        <v>25571764578</v>
      </c>
    </row>
    <row r="12" spans="1:25" x14ac:dyDescent="0.25">
      <c r="A12" s="109" t="s">
        <v>25</v>
      </c>
      <c r="B12" s="108">
        <v>2013</v>
      </c>
      <c r="C12" s="108">
        <v>3</v>
      </c>
      <c r="D12" s="108">
        <v>591264.14825000009</v>
      </c>
      <c r="E12" s="108">
        <v>6129.4457621250358</v>
      </c>
      <c r="F12" s="108">
        <f t="shared" si="2"/>
        <v>6225.7365479455439</v>
      </c>
      <c r="G12" s="108">
        <v>1325641</v>
      </c>
      <c r="H12" s="108"/>
      <c r="I12" s="108"/>
      <c r="J12" s="108"/>
      <c r="K12" s="108">
        <v>123087</v>
      </c>
      <c r="L12" s="108">
        <v>9110</v>
      </c>
      <c r="M12" s="121">
        <f t="shared" si="0"/>
        <v>7.4012690210988968E-2</v>
      </c>
      <c r="N12" s="108">
        <f t="shared" si="1"/>
        <v>113977</v>
      </c>
      <c r="O12" s="108"/>
      <c r="P12" s="13">
        <v>33266984887</v>
      </c>
    </row>
    <row r="13" spans="1:25" x14ac:dyDescent="0.25">
      <c r="A13" s="109" t="s">
        <v>25</v>
      </c>
      <c r="B13" s="108">
        <v>2014</v>
      </c>
      <c r="C13" s="108">
        <v>3</v>
      </c>
      <c r="D13" s="108">
        <v>623594.03339</v>
      </c>
      <c r="E13" s="108">
        <v>6339.9283687728202</v>
      </c>
      <c r="F13" s="108">
        <f t="shared" si="2"/>
        <v>6339.9283687728202</v>
      </c>
      <c r="G13" s="108">
        <v>1325708</v>
      </c>
      <c r="H13" s="108"/>
      <c r="I13" s="108"/>
      <c r="J13" s="108"/>
      <c r="K13" s="108">
        <v>122971</v>
      </c>
      <c r="L13" s="108">
        <v>9229</v>
      </c>
      <c r="M13" s="121">
        <f t="shared" si="0"/>
        <v>7.5050215091363004E-2</v>
      </c>
      <c r="N13" s="108">
        <f t="shared" si="1"/>
        <v>113742</v>
      </c>
      <c r="O13" s="108"/>
      <c r="P13" s="13">
        <v>26187213327.98</v>
      </c>
    </row>
    <row r="14" spans="1:25" x14ac:dyDescent="0.25">
      <c r="A14" s="109" t="s">
        <v>25</v>
      </c>
      <c r="B14" s="108">
        <v>2015</v>
      </c>
      <c r="C14" s="108">
        <v>3</v>
      </c>
      <c r="D14" s="108">
        <v>553187.92313999997</v>
      </c>
      <c r="E14" s="108">
        <v>6658.2169978430757</v>
      </c>
      <c r="F14" s="108">
        <f t="shared" si="2"/>
        <v>6658.2169978430757</v>
      </c>
      <c r="G14" s="108">
        <v>1344610</v>
      </c>
      <c r="H14" s="108"/>
      <c r="I14" s="108"/>
      <c r="J14" s="108"/>
      <c r="K14" s="108">
        <v>123993</v>
      </c>
      <c r="L14" s="108">
        <v>9630</v>
      </c>
      <c r="M14" s="121">
        <f t="shared" si="0"/>
        <v>7.7665674675183274E-2</v>
      </c>
      <c r="N14" s="108">
        <f t="shared" si="1"/>
        <v>114363</v>
      </c>
      <c r="O14" s="108"/>
      <c r="P14" s="13">
        <v>25839421904.757999</v>
      </c>
    </row>
    <row r="15" spans="1:25" x14ac:dyDescent="0.25">
      <c r="A15" s="109" t="s">
        <v>25</v>
      </c>
      <c r="B15" s="108">
        <v>2016</v>
      </c>
      <c r="C15" s="108">
        <v>3</v>
      </c>
      <c r="D15" s="108">
        <v>558037.86677999992</v>
      </c>
      <c r="E15" s="108">
        <v>5840.768</v>
      </c>
      <c r="F15" s="108">
        <f t="shared" si="2"/>
        <v>6658.2169978430757</v>
      </c>
      <c r="G15" s="108">
        <v>1358050</v>
      </c>
      <c r="H15" s="108"/>
      <c r="I15" s="108"/>
      <c r="J15" s="108"/>
      <c r="K15" s="108">
        <v>123169</v>
      </c>
      <c r="L15" s="108">
        <v>9395</v>
      </c>
      <c r="M15" s="121">
        <f t="shared" si="0"/>
        <v>7.6277310037428256E-2</v>
      </c>
      <c r="N15" s="108">
        <f t="shared" si="1"/>
        <v>113774</v>
      </c>
      <c r="O15" s="108"/>
      <c r="P15" s="13">
        <v>35438373461.670135</v>
      </c>
    </row>
    <row r="16" spans="1:25" x14ac:dyDescent="0.25">
      <c r="A16" s="109" t="s">
        <v>25</v>
      </c>
      <c r="B16" s="108">
        <v>2017</v>
      </c>
      <c r="C16" s="108">
        <v>3</v>
      </c>
      <c r="D16" s="108">
        <v>544338.37045000005</v>
      </c>
      <c r="E16" s="108">
        <v>5542.22</v>
      </c>
      <c r="F16" s="108">
        <f t="shared" si="2"/>
        <v>6658.2169978430757</v>
      </c>
      <c r="G16" s="108">
        <v>1371637</v>
      </c>
      <c r="H16" s="108"/>
      <c r="I16" s="108"/>
      <c r="J16" s="108"/>
      <c r="K16" s="108">
        <v>123932</v>
      </c>
      <c r="L16" s="108">
        <v>9622</v>
      </c>
      <c r="M16" s="121">
        <f t="shared" si="0"/>
        <v>7.7639350611625732E-2</v>
      </c>
      <c r="N16" s="108">
        <f t="shared" si="1"/>
        <v>114310</v>
      </c>
      <c r="O16" s="108"/>
      <c r="P16" s="13">
        <v>34697146549.619995</v>
      </c>
    </row>
    <row r="17" spans="1:16" x14ac:dyDescent="0.25">
      <c r="A17" s="109" t="s">
        <v>25</v>
      </c>
      <c r="B17" s="108">
        <v>2018</v>
      </c>
      <c r="C17" s="108">
        <v>3</v>
      </c>
      <c r="D17" s="108">
        <v>549189.15815000003</v>
      </c>
      <c r="E17" s="108">
        <v>6019.4389999999994</v>
      </c>
      <c r="F17" s="108">
        <f t="shared" si="2"/>
        <v>6658.2169978430757</v>
      </c>
      <c r="G17" s="108">
        <v>1385191</v>
      </c>
      <c r="H17" s="108"/>
      <c r="I17" s="108"/>
      <c r="J17" s="108"/>
      <c r="K17" s="108">
        <v>123992</v>
      </c>
      <c r="L17" s="108">
        <v>9817</v>
      </c>
      <c r="M17" s="121">
        <f t="shared" si="0"/>
        <v>7.917446286857216E-2</v>
      </c>
      <c r="N17" s="108">
        <f t="shared" si="1"/>
        <v>114175</v>
      </c>
      <c r="O17" s="108"/>
      <c r="P17" s="13">
        <v>37107780585.610077</v>
      </c>
    </row>
    <row r="18" spans="1:16" x14ac:dyDescent="0.25">
      <c r="A18" s="109" t="s">
        <v>25</v>
      </c>
      <c r="B18" s="108">
        <v>2019</v>
      </c>
      <c r="C18" s="108">
        <v>3</v>
      </c>
      <c r="D18" s="108">
        <v>551991.74305000005</v>
      </c>
      <c r="E18" s="108">
        <v>6483.4709999999995</v>
      </c>
      <c r="F18" s="108">
        <f t="shared" si="2"/>
        <v>6658.2169978430757</v>
      </c>
      <c r="G18" s="108">
        <v>1395934</v>
      </c>
      <c r="H18" s="108">
        <v>123956</v>
      </c>
      <c r="I18" s="108">
        <v>10009</v>
      </c>
      <c r="J18" s="108">
        <v>8.0746397376060486E-2</v>
      </c>
      <c r="K18" s="108">
        <v>123956</v>
      </c>
      <c r="L18" s="108">
        <v>10009</v>
      </c>
      <c r="M18" s="121">
        <f t="shared" si="0"/>
        <v>8.0746393881699963E-2</v>
      </c>
      <c r="N18" s="108">
        <f t="shared" si="1"/>
        <v>113947</v>
      </c>
      <c r="O18" s="108">
        <v>113947</v>
      </c>
      <c r="P18" s="13">
        <v>36679785555.77549</v>
      </c>
    </row>
    <row r="19" spans="1:16" x14ac:dyDescent="0.25">
      <c r="A19" s="109" t="s">
        <v>25</v>
      </c>
      <c r="B19" s="108">
        <v>2020</v>
      </c>
      <c r="C19" s="108">
        <v>3</v>
      </c>
      <c r="D19" s="108">
        <v>541112.56563259999</v>
      </c>
      <c r="E19" s="108">
        <v>6700.884</v>
      </c>
      <c r="F19" s="108">
        <f t="shared" si="2"/>
        <v>6700.884</v>
      </c>
      <c r="G19" s="108">
        <v>1413480</v>
      </c>
      <c r="H19" s="108">
        <v>124310</v>
      </c>
      <c r="I19" s="108">
        <v>10275</v>
      </c>
      <c r="J19" s="108">
        <v>8.2656264305114746E-2</v>
      </c>
      <c r="K19" s="108">
        <v>124310</v>
      </c>
      <c r="L19" s="108">
        <v>10275</v>
      </c>
      <c r="M19" s="121">
        <f t="shared" si="0"/>
        <v>8.2656262569382993E-2</v>
      </c>
      <c r="N19" s="108">
        <f t="shared" si="1"/>
        <v>114035</v>
      </c>
      <c r="O19" s="108">
        <v>114035</v>
      </c>
      <c r="P19" s="13">
        <v>37944823911.769997</v>
      </c>
    </row>
    <row r="20" spans="1:16" x14ac:dyDescent="0.25">
      <c r="A20" s="109" t="s">
        <v>25</v>
      </c>
      <c r="B20" s="108">
        <v>2021</v>
      </c>
      <c r="C20" s="108">
        <v>3</v>
      </c>
      <c r="D20" s="108">
        <v>558146.88468999998</v>
      </c>
      <c r="E20" s="108">
        <v>6354.683</v>
      </c>
      <c r="F20" s="108">
        <f t="shared" si="2"/>
        <v>6700.884</v>
      </c>
      <c r="G20" s="108">
        <v>1440315</v>
      </c>
      <c r="H20" s="108">
        <v>124556</v>
      </c>
      <c r="I20" s="108">
        <v>10432</v>
      </c>
      <c r="J20" s="108">
        <v>8.3753488957881927E-2</v>
      </c>
      <c r="K20" s="108">
        <v>124556</v>
      </c>
      <c r="L20" s="108">
        <v>10432</v>
      </c>
      <c r="M20" s="121">
        <f t="shared" si="0"/>
        <v>8.3753492405022639E-2</v>
      </c>
      <c r="N20" s="108">
        <f t="shared" si="1"/>
        <v>114124</v>
      </c>
      <c r="O20" s="108">
        <v>114124</v>
      </c>
      <c r="P20" s="13">
        <v>37509403006.760002</v>
      </c>
    </row>
    <row r="21" spans="1:16" x14ac:dyDescent="0.25">
      <c r="A21" s="109" t="s">
        <v>25</v>
      </c>
      <c r="B21" s="108">
        <v>2022</v>
      </c>
      <c r="C21" s="108">
        <v>3</v>
      </c>
      <c r="D21" s="108">
        <v>625202.89193999988</v>
      </c>
      <c r="E21" s="108">
        <v>6821.37</v>
      </c>
      <c r="F21" s="108">
        <f t="shared" si="2"/>
        <v>6821.37</v>
      </c>
      <c r="G21" s="108">
        <v>1440430</v>
      </c>
      <c r="H21" s="108">
        <v>124741</v>
      </c>
      <c r="I21" s="108">
        <v>10576</v>
      </c>
      <c r="J21" s="108">
        <v>8.4783673286437988E-2</v>
      </c>
      <c r="K21" s="108">
        <v>124741</v>
      </c>
      <c r="L21" s="108">
        <v>10576</v>
      </c>
      <c r="M21" s="121">
        <f t="shared" si="0"/>
        <v>8.4783671767903093E-2</v>
      </c>
      <c r="N21" s="108">
        <f t="shared" si="1"/>
        <v>114165</v>
      </c>
      <c r="O21" s="108">
        <v>114165</v>
      </c>
      <c r="P21" s="13">
        <v>37352917583.019997</v>
      </c>
    </row>
    <row r="22" spans="1:16" x14ac:dyDescent="0.25">
      <c r="A22" s="109" t="s">
        <v>27</v>
      </c>
      <c r="B22" s="108">
        <v>2003</v>
      </c>
      <c r="C22" s="108">
        <v>3</v>
      </c>
      <c r="D22" s="108">
        <v>139419.80163</v>
      </c>
      <c r="E22" s="108">
        <v>4820.8909999999996</v>
      </c>
      <c r="F22" s="108">
        <f>E22</f>
        <v>4820.8909999999996</v>
      </c>
      <c r="G22" s="108">
        <v>668625</v>
      </c>
      <c r="H22" s="108"/>
      <c r="I22" s="108"/>
      <c r="J22" s="108"/>
      <c r="K22" s="108">
        <v>16781</v>
      </c>
      <c r="L22" s="108">
        <v>7661</v>
      </c>
      <c r="M22" s="121">
        <f t="shared" si="0"/>
        <v>0.45652821643525415</v>
      </c>
      <c r="N22" s="108">
        <f t="shared" si="1"/>
        <v>9120</v>
      </c>
      <c r="O22" s="108"/>
      <c r="P22" s="13">
        <v>25604519834</v>
      </c>
    </row>
    <row r="23" spans="1:16" x14ac:dyDescent="0.25">
      <c r="A23" s="109" t="s">
        <v>27</v>
      </c>
      <c r="B23" s="108">
        <v>2004</v>
      </c>
      <c r="C23" s="108">
        <v>3</v>
      </c>
      <c r="D23" s="108">
        <v>142837.88991999999</v>
      </c>
      <c r="E23" s="108">
        <v>4520.7659999999996</v>
      </c>
      <c r="F23" s="108">
        <f>MAX(F22,E23)</f>
        <v>4820.8909999999996</v>
      </c>
      <c r="G23" s="108">
        <v>673172</v>
      </c>
      <c r="H23" s="108"/>
      <c r="I23" s="108"/>
      <c r="J23" s="108"/>
      <c r="K23" s="108">
        <v>16869</v>
      </c>
      <c r="L23" s="108">
        <v>7733</v>
      </c>
      <c r="M23" s="121">
        <f t="shared" si="0"/>
        <v>0.45841484379631275</v>
      </c>
      <c r="N23" s="108">
        <f t="shared" si="1"/>
        <v>9136</v>
      </c>
      <c r="O23" s="108"/>
      <c r="P23" s="13">
        <v>25508050686</v>
      </c>
    </row>
    <row r="24" spans="1:16" x14ac:dyDescent="0.25">
      <c r="A24" s="109" t="s">
        <v>27</v>
      </c>
      <c r="B24" s="108">
        <v>2005</v>
      </c>
      <c r="C24" s="108">
        <v>3</v>
      </c>
      <c r="D24" s="108">
        <v>136233.68462000001</v>
      </c>
      <c r="E24" s="108">
        <v>5005.2049999999999</v>
      </c>
      <c r="F24" s="108">
        <f t="shared" ref="F24:F41" si="3">MAX(F23,E24)</f>
        <v>5005.2049999999999</v>
      </c>
      <c r="G24" s="108">
        <v>676678</v>
      </c>
      <c r="H24" s="108"/>
      <c r="I24" s="108"/>
      <c r="J24" s="108"/>
      <c r="K24" s="108">
        <v>20422</v>
      </c>
      <c r="L24" s="108">
        <v>11288</v>
      </c>
      <c r="M24" s="121">
        <f t="shared" si="0"/>
        <v>0.55273724414846737</v>
      </c>
      <c r="N24" s="108">
        <f t="shared" si="1"/>
        <v>9134</v>
      </c>
      <c r="O24" s="108"/>
      <c r="P24" s="13">
        <v>26372168650</v>
      </c>
    </row>
    <row r="25" spans="1:16" x14ac:dyDescent="0.25">
      <c r="A25" s="109" t="s">
        <v>27</v>
      </c>
      <c r="B25" s="108">
        <v>2006</v>
      </c>
      <c r="C25" s="108">
        <v>3</v>
      </c>
      <c r="D25" s="108">
        <v>139336.87824000002</v>
      </c>
      <c r="E25" s="108">
        <v>5018.2780000000002</v>
      </c>
      <c r="F25" s="108">
        <f t="shared" si="3"/>
        <v>5018.2780000000002</v>
      </c>
      <c r="G25" s="108">
        <v>678106</v>
      </c>
      <c r="H25" s="108"/>
      <c r="I25" s="108"/>
      <c r="J25" s="108"/>
      <c r="K25" s="108">
        <v>16700</v>
      </c>
      <c r="L25" s="108">
        <v>7600</v>
      </c>
      <c r="M25" s="121">
        <f t="shared" si="0"/>
        <v>0.45508982035928142</v>
      </c>
      <c r="N25" s="108">
        <f t="shared" si="1"/>
        <v>9100</v>
      </c>
      <c r="O25" s="108"/>
      <c r="P25" s="13">
        <v>25527304675</v>
      </c>
    </row>
    <row r="26" spans="1:16" x14ac:dyDescent="0.25">
      <c r="A26" s="109" t="s">
        <v>27</v>
      </c>
      <c r="B26" s="108">
        <v>2007</v>
      </c>
      <c r="C26" s="108">
        <v>3</v>
      </c>
      <c r="D26" s="108">
        <v>151045.66658000002</v>
      </c>
      <c r="E26" s="108">
        <v>4788.3410000000003</v>
      </c>
      <c r="F26" s="108">
        <f t="shared" si="3"/>
        <v>5018.2780000000002</v>
      </c>
      <c r="G26" s="108">
        <v>679913</v>
      </c>
      <c r="H26" s="108"/>
      <c r="I26" s="108"/>
      <c r="J26" s="108"/>
      <c r="K26" s="108">
        <v>16700</v>
      </c>
      <c r="L26" s="108">
        <v>7600</v>
      </c>
      <c r="M26" s="121">
        <f t="shared" si="0"/>
        <v>0.45508982035928142</v>
      </c>
      <c r="N26" s="108">
        <f t="shared" si="1"/>
        <v>9100</v>
      </c>
      <c r="O26" s="108"/>
      <c r="P26" s="13">
        <v>25759823917</v>
      </c>
    </row>
    <row r="27" spans="1:16" x14ac:dyDescent="0.25">
      <c r="A27" s="109" t="s">
        <v>27</v>
      </c>
      <c r="B27" s="108">
        <v>2008</v>
      </c>
      <c r="C27" s="108">
        <v>3</v>
      </c>
      <c r="D27" s="108">
        <v>160730.46316999997</v>
      </c>
      <c r="E27" s="108">
        <v>4564.3490000000002</v>
      </c>
      <c r="F27" s="108">
        <f t="shared" si="3"/>
        <v>5018.2780000000002</v>
      </c>
      <c r="G27" s="108">
        <v>684145</v>
      </c>
      <c r="H27" s="108"/>
      <c r="I27" s="108"/>
      <c r="J27" s="108"/>
      <c r="K27" s="108">
        <v>9816</v>
      </c>
      <c r="L27" s="108">
        <v>5598</v>
      </c>
      <c r="M27" s="121">
        <f t="shared" si="0"/>
        <v>0.57029339853300731</v>
      </c>
      <c r="N27" s="108">
        <f t="shared" si="1"/>
        <v>4218</v>
      </c>
      <c r="O27" s="108"/>
      <c r="P27" s="13">
        <v>25139059221</v>
      </c>
    </row>
    <row r="28" spans="1:16" x14ac:dyDescent="0.25">
      <c r="A28" s="109" t="s">
        <v>27</v>
      </c>
      <c r="B28" s="108">
        <v>2009</v>
      </c>
      <c r="C28" s="108">
        <v>3</v>
      </c>
      <c r="D28" s="108">
        <v>171291.28877000001</v>
      </c>
      <c r="E28" s="108">
        <v>4607.3459999999995</v>
      </c>
      <c r="F28" s="108">
        <f t="shared" si="3"/>
        <v>5018.2780000000002</v>
      </c>
      <c r="G28" s="108">
        <v>689138</v>
      </c>
      <c r="H28" s="108"/>
      <c r="I28" s="108"/>
      <c r="J28" s="108"/>
      <c r="K28" s="108">
        <v>9794</v>
      </c>
      <c r="L28" s="108">
        <v>5641</v>
      </c>
      <c r="M28" s="121">
        <f t="shared" si="0"/>
        <v>0.57596487645497241</v>
      </c>
      <c r="N28" s="108">
        <f t="shared" si="1"/>
        <v>4153</v>
      </c>
      <c r="O28" s="108"/>
      <c r="P28" s="13">
        <v>24588094032</v>
      </c>
    </row>
    <row r="29" spans="1:16" x14ac:dyDescent="0.25">
      <c r="A29" s="109" t="s">
        <v>27</v>
      </c>
      <c r="B29" s="108">
        <v>2010</v>
      </c>
      <c r="C29" s="108">
        <v>3</v>
      </c>
      <c r="D29" s="108">
        <v>198558.92424000002</v>
      </c>
      <c r="E29" s="108">
        <v>4785.8760000000002</v>
      </c>
      <c r="F29" s="108">
        <f t="shared" si="3"/>
        <v>5018.2780000000002</v>
      </c>
      <c r="G29" s="108">
        <v>700386</v>
      </c>
      <c r="H29" s="108"/>
      <c r="I29" s="108"/>
      <c r="J29" s="108"/>
      <c r="K29" s="108">
        <v>9990</v>
      </c>
      <c r="L29" s="108">
        <v>5776</v>
      </c>
      <c r="M29" s="121">
        <f t="shared" si="0"/>
        <v>0.57817817817817818</v>
      </c>
      <c r="N29" s="108">
        <f t="shared" si="1"/>
        <v>4214</v>
      </c>
      <c r="O29" s="108"/>
      <c r="P29" s="13">
        <v>24580686671</v>
      </c>
    </row>
    <row r="30" spans="1:16" x14ac:dyDescent="0.25">
      <c r="A30" s="109" t="s">
        <v>27</v>
      </c>
      <c r="B30" s="108">
        <v>2011</v>
      </c>
      <c r="C30" s="108">
        <v>3</v>
      </c>
      <c r="D30" s="108">
        <v>219422.07524999999</v>
      </c>
      <c r="E30" s="108">
        <v>4919.1499999999996</v>
      </c>
      <c r="F30" s="108">
        <f t="shared" si="3"/>
        <v>5018.2780000000002</v>
      </c>
      <c r="G30" s="108">
        <v>709323</v>
      </c>
      <c r="H30" s="108"/>
      <c r="I30" s="108"/>
      <c r="J30" s="108"/>
      <c r="K30" s="108">
        <v>10061</v>
      </c>
      <c r="L30" s="108">
        <v>5893</v>
      </c>
      <c r="M30" s="121">
        <f t="shared" si="0"/>
        <v>0.5857270649040851</v>
      </c>
      <c r="N30" s="108">
        <f t="shared" si="1"/>
        <v>4168</v>
      </c>
      <c r="O30" s="108"/>
      <c r="P30" s="13">
        <v>24556469348</v>
      </c>
    </row>
    <row r="31" spans="1:16" x14ac:dyDescent="0.25">
      <c r="A31" s="109" t="s">
        <v>27</v>
      </c>
      <c r="B31" s="108">
        <v>2012</v>
      </c>
      <c r="C31" s="108">
        <v>3</v>
      </c>
      <c r="D31" s="108">
        <v>211458.81523999988</v>
      </c>
      <c r="E31" s="108">
        <v>4829.6270000000004</v>
      </c>
      <c r="F31" s="108">
        <f t="shared" si="3"/>
        <v>5018.2780000000002</v>
      </c>
      <c r="G31" s="108">
        <v>718661</v>
      </c>
      <c r="H31" s="108"/>
      <c r="I31" s="108"/>
      <c r="J31" s="108"/>
      <c r="K31" s="108">
        <v>9913</v>
      </c>
      <c r="L31" s="108">
        <v>5764</v>
      </c>
      <c r="M31" s="121">
        <f t="shared" si="0"/>
        <v>0.58145869060829214</v>
      </c>
      <c r="N31" s="108">
        <f t="shared" si="1"/>
        <v>4149</v>
      </c>
      <c r="O31" s="108"/>
      <c r="P31" s="13">
        <v>24404366530</v>
      </c>
    </row>
    <row r="32" spans="1:16" x14ac:dyDescent="0.25">
      <c r="A32" s="109" t="s">
        <v>27</v>
      </c>
      <c r="B32" s="108">
        <v>2013</v>
      </c>
      <c r="C32" s="108">
        <v>3</v>
      </c>
      <c r="D32" s="108">
        <v>232504.07309999998</v>
      </c>
      <c r="E32" s="108">
        <v>4914.8980000000001</v>
      </c>
      <c r="F32" s="108">
        <f t="shared" si="3"/>
        <v>5018.2780000000002</v>
      </c>
      <c r="G32" s="108">
        <v>734576</v>
      </c>
      <c r="H32" s="108"/>
      <c r="I32" s="108"/>
      <c r="J32" s="108"/>
      <c r="K32" s="108">
        <v>10160</v>
      </c>
      <c r="L32" s="108">
        <v>6019</v>
      </c>
      <c r="M32" s="121">
        <f t="shared" si="0"/>
        <v>0.5924212598425197</v>
      </c>
      <c r="N32" s="108">
        <f t="shared" si="1"/>
        <v>4141</v>
      </c>
      <c r="O32" s="108"/>
      <c r="P32" s="13">
        <v>24609349779</v>
      </c>
    </row>
    <row r="33" spans="1:16" x14ac:dyDescent="0.25">
      <c r="A33" s="109" t="s">
        <v>27</v>
      </c>
      <c r="B33" s="108">
        <v>2014</v>
      </c>
      <c r="C33" s="108">
        <v>3</v>
      </c>
      <c r="D33" s="108">
        <v>228241.69359000001</v>
      </c>
      <c r="E33" s="108">
        <v>4273.5039999999999</v>
      </c>
      <c r="F33" s="108">
        <f t="shared" si="3"/>
        <v>5018.2780000000002</v>
      </c>
      <c r="G33" s="108">
        <v>744252</v>
      </c>
      <c r="H33" s="108"/>
      <c r="I33" s="108"/>
      <c r="J33" s="108"/>
      <c r="K33" s="108">
        <v>10184</v>
      </c>
      <c r="L33" s="108">
        <v>6065</v>
      </c>
      <c r="M33" s="121">
        <f t="shared" si="0"/>
        <v>0.59554202670856249</v>
      </c>
      <c r="N33" s="108">
        <f t="shared" si="1"/>
        <v>4119</v>
      </c>
      <c r="O33" s="108"/>
      <c r="P33" s="13">
        <v>24513188065.26181</v>
      </c>
    </row>
    <row r="34" spans="1:16" x14ac:dyDescent="0.25">
      <c r="A34" s="109" t="s">
        <v>27</v>
      </c>
      <c r="B34" s="108">
        <v>2015</v>
      </c>
      <c r="C34" s="108">
        <v>3</v>
      </c>
      <c r="D34" s="108">
        <v>228941.34459999998</v>
      </c>
      <c r="E34" s="108">
        <v>4404.3819999999996</v>
      </c>
      <c r="F34" s="108">
        <f t="shared" si="3"/>
        <v>5018.2780000000002</v>
      </c>
      <c r="G34" s="108">
        <v>758311</v>
      </c>
      <c r="H34" s="108"/>
      <c r="I34" s="108"/>
      <c r="J34" s="108"/>
      <c r="K34" s="108">
        <v>10348</v>
      </c>
      <c r="L34" s="108">
        <v>6243</v>
      </c>
      <c r="M34" s="121">
        <f t="shared" si="0"/>
        <v>0.60330498647081565</v>
      </c>
      <c r="N34" s="108">
        <f t="shared" si="1"/>
        <v>4105</v>
      </c>
      <c r="O34" s="108"/>
      <c r="P34" s="13">
        <v>24457588418.437061</v>
      </c>
    </row>
    <row r="35" spans="1:16" x14ac:dyDescent="0.25">
      <c r="A35" s="109" t="s">
        <v>27</v>
      </c>
      <c r="B35" s="108">
        <v>2016</v>
      </c>
      <c r="C35" s="108">
        <v>3</v>
      </c>
      <c r="D35" s="108">
        <v>232383.92843999999</v>
      </c>
      <c r="E35" s="108">
        <v>4591.5590000000002</v>
      </c>
      <c r="F35" s="108">
        <f t="shared" si="3"/>
        <v>5018.2780000000002</v>
      </c>
      <c r="G35" s="108">
        <v>761920</v>
      </c>
      <c r="H35" s="108"/>
      <c r="I35" s="108"/>
      <c r="J35" s="108"/>
      <c r="K35" s="108">
        <v>28605</v>
      </c>
      <c r="L35" s="108">
        <v>13044</v>
      </c>
      <c r="M35" s="121">
        <f t="shared" si="0"/>
        <v>0.45600419507079182</v>
      </c>
      <c r="N35" s="108">
        <f t="shared" si="1"/>
        <v>15561</v>
      </c>
      <c r="O35" s="108"/>
      <c r="P35" s="13">
        <v>24710637614.233002</v>
      </c>
    </row>
    <row r="36" spans="1:16" x14ac:dyDescent="0.25">
      <c r="A36" s="109" t="s">
        <v>27</v>
      </c>
      <c r="B36" s="108">
        <v>2017</v>
      </c>
      <c r="C36" s="108">
        <v>3</v>
      </c>
      <c r="D36" s="108">
        <v>234078.55726</v>
      </c>
      <c r="E36" s="108">
        <v>4246.6880000000001</v>
      </c>
      <c r="F36" s="108">
        <f t="shared" si="3"/>
        <v>5018.2780000000002</v>
      </c>
      <c r="G36" s="108">
        <v>767946</v>
      </c>
      <c r="H36" s="108"/>
      <c r="I36" s="108"/>
      <c r="J36" s="108"/>
      <c r="K36" s="108">
        <v>28763</v>
      </c>
      <c r="L36" s="108">
        <v>13220</v>
      </c>
      <c r="M36" s="121">
        <f t="shared" si="0"/>
        <v>0.45961825956958591</v>
      </c>
      <c r="N36" s="108">
        <f t="shared" si="1"/>
        <v>15543</v>
      </c>
      <c r="O36" s="108"/>
      <c r="P36" s="13">
        <v>23766238909.93755</v>
      </c>
    </row>
    <row r="37" spans="1:16" x14ac:dyDescent="0.25">
      <c r="A37" s="109" t="s">
        <v>27</v>
      </c>
      <c r="B37" s="108">
        <v>2018</v>
      </c>
      <c r="C37" s="108">
        <v>3</v>
      </c>
      <c r="D37" s="108">
        <v>249021.33005000002</v>
      </c>
      <c r="E37" s="108">
        <v>4559.5320000000002</v>
      </c>
      <c r="F37" s="108">
        <f t="shared" si="3"/>
        <v>5018.2780000000002</v>
      </c>
      <c r="G37" s="108">
        <v>772624</v>
      </c>
      <c r="H37" s="108"/>
      <c r="I37" s="108"/>
      <c r="J37" s="108"/>
      <c r="K37" s="108">
        <v>28722</v>
      </c>
      <c r="L37" s="108">
        <v>13207</v>
      </c>
      <c r="M37" s="121">
        <f t="shared" si="0"/>
        <v>0.4598217394331871</v>
      </c>
      <c r="N37" s="108">
        <f t="shared" si="1"/>
        <v>15515</v>
      </c>
      <c r="O37" s="108"/>
      <c r="P37" s="13">
        <v>24639744439.139999</v>
      </c>
    </row>
    <row r="38" spans="1:16" x14ac:dyDescent="0.25">
      <c r="A38" s="109" t="s">
        <v>27</v>
      </c>
      <c r="B38" s="108">
        <v>2019</v>
      </c>
      <c r="C38" s="108">
        <v>3</v>
      </c>
      <c r="D38" s="108">
        <v>253196.23609999998</v>
      </c>
      <c r="E38" s="108">
        <v>4271.8509999999997</v>
      </c>
      <c r="F38" s="108">
        <f t="shared" si="3"/>
        <v>5018.2780000000002</v>
      </c>
      <c r="G38" s="108">
        <v>777904</v>
      </c>
      <c r="H38" s="108">
        <v>10528</v>
      </c>
      <c r="I38" s="108">
        <v>6453</v>
      </c>
      <c r="J38" s="108">
        <v>0.61293691396713257</v>
      </c>
      <c r="K38" s="108">
        <v>28887</v>
      </c>
      <c r="L38" s="108">
        <v>13407</v>
      </c>
      <c r="M38" s="121">
        <f t="shared" si="0"/>
        <v>0.46411880776820025</v>
      </c>
      <c r="N38" s="108">
        <f t="shared" si="1"/>
        <v>15480</v>
      </c>
      <c r="O38" s="108">
        <v>4075</v>
      </c>
      <c r="P38" s="13">
        <v>23818888112.117661</v>
      </c>
    </row>
    <row r="39" spans="1:16" x14ac:dyDescent="0.25">
      <c r="A39" s="109" t="s">
        <v>27</v>
      </c>
      <c r="B39" s="108">
        <v>2020</v>
      </c>
      <c r="C39" s="108">
        <v>3</v>
      </c>
      <c r="D39" s="108">
        <v>254882.85846000002</v>
      </c>
      <c r="E39" s="108">
        <v>4493.058</v>
      </c>
      <c r="F39" s="108">
        <f t="shared" si="3"/>
        <v>5018.2780000000002</v>
      </c>
      <c r="G39" s="108">
        <v>779176</v>
      </c>
      <c r="H39" s="108">
        <v>10597</v>
      </c>
      <c r="I39" s="108">
        <v>6525</v>
      </c>
      <c r="J39" s="108">
        <v>0.61574029922485352</v>
      </c>
      <c r="K39" s="108">
        <v>29010</v>
      </c>
      <c r="L39" s="108">
        <v>13557</v>
      </c>
      <c r="M39" s="121">
        <f t="shared" si="0"/>
        <v>0.46732161323681487</v>
      </c>
      <c r="N39" s="108">
        <f t="shared" si="1"/>
        <v>15453</v>
      </c>
      <c r="O39" s="108">
        <v>4072</v>
      </c>
      <c r="P39" s="13">
        <v>23097362587.139999</v>
      </c>
    </row>
    <row r="40" spans="1:16" x14ac:dyDescent="0.25">
      <c r="A40" s="109" t="s">
        <v>27</v>
      </c>
      <c r="B40" s="108">
        <v>2021</v>
      </c>
      <c r="C40" s="108">
        <v>3</v>
      </c>
      <c r="D40" s="108">
        <v>260775.92118999999</v>
      </c>
      <c r="E40" s="108">
        <v>4385.5910000000003</v>
      </c>
      <c r="F40" s="108">
        <f t="shared" si="3"/>
        <v>5018.2780000000002</v>
      </c>
      <c r="G40" s="108">
        <v>785667</v>
      </c>
      <c r="H40" s="108">
        <v>10625</v>
      </c>
      <c r="I40" s="108">
        <v>6568</v>
      </c>
      <c r="J40" s="108">
        <v>0.61816471815109253</v>
      </c>
      <c r="K40" s="108">
        <v>29087</v>
      </c>
      <c r="L40" s="108">
        <v>13681</v>
      </c>
      <c r="M40" s="121">
        <f t="shared" si="0"/>
        <v>0.4703475779557878</v>
      </c>
      <c r="N40" s="108">
        <f t="shared" si="1"/>
        <v>15406</v>
      </c>
      <c r="O40" s="108">
        <v>4057</v>
      </c>
      <c r="P40" s="13">
        <v>22904733288.849998</v>
      </c>
    </row>
    <row r="41" spans="1:16" x14ac:dyDescent="0.25">
      <c r="A41" s="109" t="s">
        <v>27</v>
      </c>
      <c r="B41" s="108">
        <v>2022</v>
      </c>
      <c r="C41" s="108">
        <v>3</v>
      </c>
      <c r="D41" s="108">
        <v>264587.69445000001</v>
      </c>
      <c r="E41" s="108">
        <v>4276.4549999999999</v>
      </c>
      <c r="F41" s="108">
        <f t="shared" si="3"/>
        <v>5018.2780000000002</v>
      </c>
      <c r="G41" s="108">
        <v>790518</v>
      </c>
      <c r="H41" s="108">
        <v>10663</v>
      </c>
      <c r="I41" s="108">
        <v>6611</v>
      </c>
      <c r="J41" s="108">
        <v>0.6199944019317627</v>
      </c>
      <c r="K41" s="108">
        <v>29158</v>
      </c>
      <c r="L41" s="108">
        <v>13765</v>
      </c>
      <c r="M41" s="121">
        <f t="shared" si="0"/>
        <v>0.47208313327388712</v>
      </c>
      <c r="N41" s="108">
        <f t="shared" si="1"/>
        <v>15393</v>
      </c>
      <c r="O41" s="108">
        <v>4052</v>
      </c>
      <c r="P41" s="13">
        <v>23480523117.110001</v>
      </c>
    </row>
    <row r="42" spans="1:16" x14ac:dyDescent="0.25">
      <c r="A42" s="109" t="s">
        <v>29</v>
      </c>
      <c r="B42" s="108">
        <v>2003</v>
      </c>
      <c r="C42" s="108">
        <v>3</v>
      </c>
      <c r="D42" s="108">
        <v>38140.467109999998</v>
      </c>
      <c r="E42" s="108">
        <v>1420.4369999999999</v>
      </c>
      <c r="F42" s="108">
        <f>E42</f>
        <v>1420.4369999999999</v>
      </c>
      <c r="G42" s="108">
        <v>269190</v>
      </c>
      <c r="H42" s="108"/>
      <c r="I42" s="108"/>
      <c r="J42" s="108"/>
      <c r="K42" s="108">
        <v>4830</v>
      </c>
      <c r="L42" s="108">
        <v>1790</v>
      </c>
      <c r="M42" s="121">
        <f t="shared" si="0"/>
        <v>0.37060041407867494</v>
      </c>
      <c r="N42" s="108">
        <f t="shared" si="1"/>
        <v>3040</v>
      </c>
      <c r="O42" s="108"/>
      <c r="P42" s="13">
        <v>7483288325</v>
      </c>
    </row>
    <row r="43" spans="1:16" x14ac:dyDescent="0.25">
      <c r="A43" s="109" t="s">
        <v>29</v>
      </c>
      <c r="B43" s="108">
        <v>2004</v>
      </c>
      <c r="C43" s="108">
        <v>3</v>
      </c>
      <c r="D43" s="108">
        <v>33928.69397</v>
      </c>
      <c r="E43" s="108">
        <v>1405.279</v>
      </c>
      <c r="F43" s="108">
        <f>MAX(F42,E43)</f>
        <v>1420.4369999999999</v>
      </c>
      <c r="G43" s="108">
        <v>274025</v>
      </c>
      <c r="H43" s="108"/>
      <c r="I43" s="108"/>
      <c r="J43" s="108"/>
      <c r="K43" s="108">
        <v>5040</v>
      </c>
      <c r="L43" s="108">
        <v>1850</v>
      </c>
      <c r="M43" s="121">
        <f t="shared" si="0"/>
        <v>0.36706349206349204</v>
      </c>
      <c r="N43" s="108">
        <f t="shared" si="1"/>
        <v>3190</v>
      </c>
      <c r="O43" s="108"/>
      <c r="P43" s="13">
        <v>7514934346</v>
      </c>
    </row>
    <row r="44" spans="1:16" x14ac:dyDescent="0.25">
      <c r="A44" s="109" t="s">
        <v>29</v>
      </c>
      <c r="B44" s="108">
        <v>2005</v>
      </c>
      <c r="C44" s="108">
        <v>3</v>
      </c>
      <c r="D44" s="108">
        <v>32817.70799000001</v>
      </c>
      <c r="E44" s="108">
        <v>1464.855</v>
      </c>
      <c r="F44" s="108">
        <f t="shared" ref="F44:F61" si="4">MAX(F43,E44)</f>
        <v>1464.855</v>
      </c>
      <c r="G44" s="108">
        <v>278581</v>
      </c>
      <c r="H44" s="108"/>
      <c r="I44" s="108"/>
      <c r="J44" s="108"/>
      <c r="K44" s="108">
        <v>5242</v>
      </c>
      <c r="L44" s="108">
        <v>1924</v>
      </c>
      <c r="M44" s="121">
        <f t="shared" si="0"/>
        <v>0.36703548264021368</v>
      </c>
      <c r="N44" s="108">
        <f t="shared" si="1"/>
        <v>3318</v>
      </c>
      <c r="O44" s="108"/>
      <c r="P44" s="13">
        <v>7663197036</v>
      </c>
    </row>
    <row r="45" spans="1:16" x14ac:dyDescent="0.25">
      <c r="A45" s="109" t="s">
        <v>29</v>
      </c>
      <c r="B45" s="108">
        <v>2006</v>
      </c>
      <c r="C45" s="108">
        <v>3</v>
      </c>
      <c r="D45" s="108">
        <v>39694.751361499984</v>
      </c>
      <c r="E45" s="108">
        <v>1495.3030000000001</v>
      </c>
      <c r="F45" s="108">
        <f t="shared" si="4"/>
        <v>1495.3030000000001</v>
      </c>
      <c r="G45" s="108">
        <v>282393</v>
      </c>
      <c r="H45" s="108"/>
      <c r="I45" s="108"/>
      <c r="J45" s="108"/>
      <c r="K45" s="108">
        <v>5451</v>
      </c>
      <c r="L45" s="108">
        <v>2001</v>
      </c>
      <c r="M45" s="121">
        <f t="shared" si="0"/>
        <v>0.36708860759493672</v>
      </c>
      <c r="N45" s="108">
        <f t="shared" si="1"/>
        <v>3450</v>
      </c>
      <c r="O45" s="108"/>
      <c r="P45" s="13">
        <v>7450733721</v>
      </c>
    </row>
    <row r="46" spans="1:16" x14ac:dyDescent="0.25">
      <c r="A46" s="109" t="s">
        <v>29</v>
      </c>
      <c r="B46" s="108">
        <v>2007</v>
      </c>
      <c r="C46" s="108">
        <v>3</v>
      </c>
      <c r="D46" s="108">
        <v>40599.346184500006</v>
      </c>
      <c r="E46" s="108">
        <v>1425.095</v>
      </c>
      <c r="F46" s="108">
        <f t="shared" si="4"/>
        <v>1495.3030000000001</v>
      </c>
      <c r="G46" s="108">
        <v>287006</v>
      </c>
      <c r="H46" s="108"/>
      <c r="I46" s="108"/>
      <c r="J46" s="108"/>
      <c r="K46" s="108">
        <v>5739</v>
      </c>
      <c r="L46" s="108">
        <v>2841</v>
      </c>
      <c r="M46" s="121">
        <f t="shared" si="0"/>
        <v>0.49503397804495558</v>
      </c>
      <c r="N46" s="108">
        <f t="shared" si="1"/>
        <v>2898</v>
      </c>
      <c r="O46" s="108"/>
      <c r="P46" s="13">
        <v>7529898388</v>
      </c>
    </row>
    <row r="47" spans="1:16" x14ac:dyDescent="0.25">
      <c r="A47" s="109" t="s">
        <v>29</v>
      </c>
      <c r="B47" s="108">
        <v>2008</v>
      </c>
      <c r="C47" s="108">
        <v>3</v>
      </c>
      <c r="D47" s="108">
        <v>50450.13886050001</v>
      </c>
      <c r="E47" s="108">
        <v>1355.421</v>
      </c>
      <c r="F47" s="108">
        <f t="shared" si="4"/>
        <v>1495.3030000000001</v>
      </c>
      <c r="G47" s="108">
        <v>291639</v>
      </c>
      <c r="H47" s="108"/>
      <c r="I47" s="108"/>
      <c r="J47" s="108"/>
      <c r="K47" s="108">
        <v>5353</v>
      </c>
      <c r="L47" s="108">
        <v>2623</v>
      </c>
      <c r="M47" s="121">
        <f t="shared" si="0"/>
        <v>0.4900056043340183</v>
      </c>
      <c r="N47" s="108">
        <f t="shared" si="1"/>
        <v>2730</v>
      </c>
      <c r="O47" s="108"/>
      <c r="P47" s="13">
        <v>7537708054</v>
      </c>
    </row>
    <row r="48" spans="1:16" x14ac:dyDescent="0.25">
      <c r="A48" s="109" t="s">
        <v>29</v>
      </c>
      <c r="B48" s="108">
        <v>2009</v>
      </c>
      <c r="C48" s="108">
        <v>3</v>
      </c>
      <c r="D48" s="108">
        <v>50099.746523999995</v>
      </c>
      <c r="E48" s="108">
        <v>1363.575</v>
      </c>
      <c r="F48" s="108">
        <f t="shared" si="4"/>
        <v>1495.3030000000001</v>
      </c>
      <c r="G48" s="108">
        <v>296007</v>
      </c>
      <c r="H48" s="108"/>
      <c r="I48" s="108"/>
      <c r="J48" s="108"/>
      <c r="K48" s="108">
        <v>5387</v>
      </c>
      <c r="L48" s="108">
        <v>2677</v>
      </c>
      <c r="M48" s="121">
        <f t="shared" si="0"/>
        <v>0.49693707072582144</v>
      </c>
      <c r="N48" s="108">
        <f t="shared" si="1"/>
        <v>2710</v>
      </c>
      <c r="O48" s="108"/>
      <c r="P48" s="13">
        <v>7557357094.3999996</v>
      </c>
    </row>
    <row r="49" spans="1:16" x14ac:dyDescent="0.25">
      <c r="A49" s="109" t="s">
        <v>29</v>
      </c>
      <c r="B49" s="108">
        <v>2010</v>
      </c>
      <c r="C49" s="108">
        <v>3</v>
      </c>
      <c r="D49" s="108">
        <v>52519.053272500001</v>
      </c>
      <c r="E49" s="108">
        <v>1518.1679999999999</v>
      </c>
      <c r="F49" s="108">
        <f t="shared" si="4"/>
        <v>1518.1679999999999</v>
      </c>
      <c r="G49" s="108">
        <v>300664</v>
      </c>
      <c r="H49" s="108"/>
      <c r="I49" s="108"/>
      <c r="J49" s="108"/>
      <c r="K49" s="108">
        <v>5414</v>
      </c>
      <c r="L49" s="108">
        <v>2721</v>
      </c>
      <c r="M49" s="121">
        <f t="shared" si="0"/>
        <v>0.50258588843738461</v>
      </c>
      <c r="N49" s="108">
        <f t="shared" si="1"/>
        <v>2693</v>
      </c>
      <c r="O49" s="108"/>
      <c r="P49" s="13">
        <v>7530979620</v>
      </c>
    </row>
    <row r="50" spans="1:16" x14ac:dyDescent="0.25">
      <c r="A50" s="109" t="s">
        <v>29</v>
      </c>
      <c r="B50" s="108">
        <v>2011</v>
      </c>
      <c r="C50" s="108">
        <v>3</v>
      </c>
      <c r="D50" s="108">
        <v>53053.012890099984</v>
      </c>
      <c r="E50" s="108">
        <v>1501.701</v>
      </c>
      <c r="F50" s="108">
        <f t="shared" si="4"/>
        <v>1518.1679999999999</v>
      </c>
      <c r="G50" s="108">
        <v>305266</v>
      </c>
      <c r="H50" s="108"/>
      <c r="I50" s="108"/>
      <c r="J50" s="108"/>
      <c r="K50" s="108">
        <v>5606</v>
      </c>
      <c r="L50" s="108">
        <v>2690</v>
      </c>
      <c r="M50" s="121">
        <f t="shared" si="0"/>
        <v>0.47984302533000356</v>
      </c>
      <c r="N50" s="108">
        <f t="shared" si="1"/>
        <v>2916</v>
      </c>
      <c r="O50" s="108"/>
      <c r="P50" s="13">
        <v>7542801651</v>
      </c>
    </row>
    <row r="51" spans="1:16" x14ac:dyDescent="0.25">
      <c r="A51" s="109" t="s">
        <v>29</v>
      </c>
      <c r="B51" s="108">
        <v>2012</v>
      </c>
      <c r="C51" s="108">
        <v>3</v>
      </c>
      <c r="D51" s="108">
        <v>69443.905366499996</v>
      </c>
      <c r="E51" s="108">
        <v>1458.4970000000001</v>
      </c>
      <c r="F51" s="108">
        <f t="shared" si="4"/>
        <v>1518.1679999999999</v>
      </c>
      <c r="G51" s="108">
        <v>309534</v>
      </c>
      <c r="H51" s="108"/>
      <c r="I51" s="108"/>
      <c r="J51" s="108"/>
      <c r="K51" s="108">
        <v>5658</v>
      </c>
      <c r="L51" s="108">
        <v>2735</v>
      </c>
      <c r="M51" s="121">
        <f t="shared" si="0"/>
        <v>0.48338635560268645</v>
      </c>
      <c r="N51" s="108">
        <f t="shared" si="1"/>
        <v>2923</v>
      </c>
      <c r="O51" s="108"/>
      <c r="P51" s="13">
        <v>7504577323</v>
      </c>
    </row>
    <row r="52" spans="1:16" x14ac:dyDescent="0.25">
      <c r="A52" s="109" t="s">
        <v>29</v>
      </c>
      <c r="B52" s="108">
        <v>2013</v>
      </c>
      <c r="C52" s="108">
        <v>3</v>
      </c>
      <c r="D52" s="108">
        <v>70831.893209000002</v>
      </c>
      <c r="E52" s="108">
        <v>1430.3030000000001</v>
      </c>
      <c r="F52" s="108">
        <f t="shared" si="4"/>
        <v>1518.1679999999999</v>
      </c>
      <c r="G52" s="108">
        <v>314722</v>
      </c>
      <c r="H52" s="108"/>
      <c r="I52" s="108"/>
      <c r="J52" s="108"/>
      <c r="K52" s="108">
        <v>5484</v>
      </c>
      <c r="L52" s="108">
        <v>2781</v>
      </c>
      <c r="M52" s="121">
        <f t="shared" si="0"/>
        <v>0.50711159737417943</v>
      </c>
      <c r="N52" s="108">
        <f t="shared" si="1"/>
        <v>2703</v>
      </c>
      <c r="O52" s="108"/>
      <c r="P52" s="13">
        <v>7454176542</v>
      </c>
    </row>
    <row r="53" spans="1:16" x14ac:dyDescent="0.25">
      <c r="A53" s="109" t="s">
        <v>29</v>
      </c>
      <c r="B53" s="108">
        <v>2014</v>
      </c>
      <c r="C53" s="108">
        <v>3</v>
      </c>
      <c r="D53" s="108">
        <v>75953.201213499982</v>
      </c>
      <c r="E53" s="108">
        <v>1307.6510000000001</v>
      </c>
      <c r="F53" s="108">
        <f t="shared" si="4"/>
        <v>1518.1679999999999</v>
      </c>
      <c r="G53" s="108">
        <v>319536</v>
      </c>
      <c r="H53" s="108"/>
      <c r="I53" s="108"/>
      <c r="J53" s="108"/>
      <c r="K53" s="108">
        <v>5506</v>
      </c>
      <c r="L53" s="108">
        <v>2802</v>
      </c>
      <c r="M53" s="121">
        <f t="shared" si="0"/>
        <v>0.50889938249182709</v>
      </c>
      <c r="N53" s="108">
        <f t="shared" si="1"/>
        <v>2704</v>
      </c>
      <c r="O53" s="108"/>
      <c r="P53" s="13">
        <v>7361197620.96</v>
      </c>
    </row>
    <row r="54" spans="1:16" x14ac:dyDescent="0.25">
      <c r="A54" s="109" t="s">
        <v>29</v>
      </c>
      <c r="B54" s="108">
        <v>2015</v>
      </c>
      <c r="C54" s="108">
        <v>3</v>
      </c>
      <c r="D54" s="108">
        <v>76651.195643000014</v>
      </c>
      <c r="E54" s="108">
        <v>1374.915</v>
      </c>
      <c r="F54" s="108">
        <f t="shared" si="4"/>
        <v>1518.1679999999999</v>
      </c>
      <c r="G54" s="108">
        <v>323919</v>
      </c>
      <c r="H54" s="108"/>
      <c r="I54" s="108"/>
      <c r="J54" s="108"/>
      <c r="K54" s="108">
        <v>5572</v>
      </c>
      <c r="L54" s="108">
        <v>2849</v>
      </c>
      <c r="M54" s="121">
        <f t="shared" si="0"/>
        <v>0.5113065326633166</v>
      </c>
      <c r="N54" s="108">
        <f t="shared" si="1"/>
        <v>2723</v>
      </c>
      <c r="O54" s="108"/>
      <c r="P54" s="13">
        <v>7348001356.9599991</v>
      </c>
    </row>
    <row r="55" spans="1:16" x14ac:dyDescent="0.25">
      <c r="A55" s="109" t="s">
        <v>29</v>
      </c>
      <c r="B55" s="108">
        <v>2016</v>
      </c>
      <c r="C55" s="108">
        <v>3</v>
      </c>
      <c r="D55" s="108">
        <v>77473.478329000005</v>
      </c>
      <c r="E55" s="108">
        <v>1391.443</v>
      </c>
      <c r="F55" s="108">
        <f t="shared" si="4"/>
        <v>1518.1679999999999</v>
      </c>
      <c r="G55" s="108">
        <v>327880</v>
      </c>
      <c r="H55" s="108"/>
      <c r="I55" s="108"/>
      <c r="J55" s="108"/>
      <c r="K55" s="108">
        <v>5608</v>
      </c>
      <c r="L55" s="108">
        <v>2887</v>
      </c>
      <c r="M55" s="121">
        <f t="shared" si="0"/>
        <v>0.51480028530670474</v>
      </c>
      <c r="N55" s="108">
        <f t="shared" si="1"/>
        <v>2721</v>
      </c>
      <c r="O55" s="108"/>
      <c r="P55" s="13">
        <v>7347004292.7400007</v>
      </c>
    </row>
    <row r="56" spans="1:16" x14ac:dyDescent="0.25">
      <c r="A56" s="109" t="s">
        <v>29</v>
      </c>
      <c r="B56" s="108">
        <v>2017</v>
      </c>
      <c r="C56" s="108">
        <v>3</v>
      </c>
      <c r="D56" s="108">
        <v>76585.426719499985</v>
      </c>
      <c r="E56" s="108">
        <v>1360.318</v>
      </c>
      <c r="F56" s="108">
        <f t="shared" si="4"/>
        <v>1518.1679999999999</v>
      </c>
      <c r="G56" s="108">
        <v>331777</v>
      </c>
      <c r="H56" s="108"/>
      <c r="I56" s="108"/>
      <c r="J56" s="108"/>
      <c r="K56" s="108">
        <v>5712</v>
      </c>
      <c r="L56" s="108">
        <v>2980</v>
      </c>
      <c r="M56" s="121">
        <f t="shared" si="0"/>
        <v>0.52170868347338939</v>
      </c>
      <c r="N56" s="108">
        <f t="shared" si="1"/>
        <v>2732</v>
      </c>
      <c r="O56" s="108"/>
      <c r="P56" s="13">
        <v>7167732847.9300003</v>
      </c>
    </row>
    <row r="57" spans="1:16" x14ac:dyDescent="0.25">
      <c r="A57" s="109" t="s">
        <v>29</v>
      </c>
      <c r="B57" s="108">
        <v>2018</v>
      </c>
      <c r="C57" s="108">
        <v>3</v>
      </c>
      <c r="D57" s="108">
        <v>81806.254579</v>
      </c>
      <c r="E57" s="108">
        <v>1441.3689999999999</v>
      </c>
      <c r="F57" s="108">
        <f t="shared" si="4"/>
        <v>1518.1679999999999</v>
      </c>
      <c r="G57" s="108">
        <v>335320</v>
      </c>
      <c r="H57" s="108"/>
      <c r="I57" s="108"/>
      <c r="J57" s="108"/>
      <c r="K57" s="108">
        <v>5767</v>
      </c>
      <c r="L57" s="108">
        <v>3022</v>
      </c>
      <c r="M57" s="121">
        <f t="shared" si="0"/>
        <v>0.52401595283509628</v>
      </c>
      <c r="N57" s="108">
        <f t="shared" si="1"/>
        <v>2745</v>
      </c>
      <c r="O57" s="108"/>
      <c r="P57" s="13">
        <v>7349859347</v>
      </c>
    </row>
    <row r="58" spans="1:16" x14ac:dyDescent="0.25">
      <c r="A58" s="109" t="s">
        <v>29</v>
      </c>
      <c r="B58" s="108">
        <v>2019</v>
      </c>
      <c r="C58" s="108">
        <v>3</v>
      </c>
      <c r="D58" s="108">
        <v>78332.370787500011</v>
      </c>
      <c r="E58" s="108">
        <v>1348.2149999999999</v>
      </c>
      <c r="F58" s="108">
        <f t="shared" si="4"/>
        <v>1518.1679999999999</v>
      </c>
      <c r="G58" s="108">
        <v>339771</v>
      </c>
      <c r="H58" s="108">
        <v>5836</v>
      </c>
      <c r="I58" s="108">
        <v>3094</v>
      </c>
      <c r="J58" s="108">
        <v>0.53015762567520142</v>
      </c>
      <c r="K58" s="108">
        <v>5836</v>
      </c>
      <c r="L58" s="108">
        <v>3094</v>
      </c>
      <c r="M58" s="121">
        <f t="shared" si="0"/>
        <v>0.53015764222069905</v>
      </c>
      <c r="N58" s="108">
        <f t="shared" si="1"/>
        <v>2742</v>
      </c>
      <c r="O58" s="108">
        <v>2742</v>
      </c>
      <c r="P58" s="13">
        <v>7227463251</v>
      </c>
    </row>
    <row r="59" spans="1:16" x14ac:dyDescent="0.25">
      <c r="A59" s="109" t="s">
        <v>29</v>
      </c>
      <c r="B59" s="108">
        <v>2020</v>
      </c>
      <c r="C59" s="108">
        <v>3</v>
      </c>
      <c r="D59" s="108">
        <v>80181.186020499998</v>
      </c>
      <c r="E59" s="108">
        <v>1437.8240000000001</v>
      </c>
      <c r="F59" s="108">
        <f t="shared" si="4"/>
        <v>1518.1679999999999</v>
      </c>
      <c r="G59" s="108">
        <v>346347</v>
      </c>
      <c r="H59" s="108">
        <v>5913</v>
      </c>
      <c r="I59" s="108">
        <v>3167</v>
      </c>
      <c r="J59" s="108">
        <v>0.53559952974319458</v>
      </c>
      <c r="K59" s="108">
        <v>5913</v>
      </c>
      <c r="L59" s="108">
        <v>3167</v>
      </c>
      <c r="M59" s="121">
        <f t="shared" si="0"/>
        <v>0.5355995264671064</v>
      </c>
      <c r="N59" s="108">
        <f t="shared" si="1"/>
        <v>2746</v>
      </c>
      <c r="O59" s="108">
        <v>2746</v>
      </c>
      <c r="P59" s="13">
        <v>7029452327</v>
      </c>
    </row>
    <row r="60" spans="1:16" x14ac:dyDescent="0.25">
      <c r="A60" s="109" t="s">
        <v>29</v>
      </c>
      <c r="B60" s="108">
        <v>2021</v>
      </c>
      <c r="C60" s="108">
        <v>3</v>
      </c>
      <c r="D60" s="108">
        <v>81235.639947500007</v>
      </c>
      <c r="E60" s="108">
        <v>1358.319</v>
      </c>
      <c r="F60" s="108">
        <f t="shared" si="4"/>
        <v>1518.1679999999999</v>
      </c>
      <c r="G60" s="108">
        <v>353315</v>
      </c>
      <c r="H60" s="108">
        <v>6000</v>
      </c>
      <c r="I60" s="108">
        <v>3234</v>
      </c>
      <c r="J60" s="108">
        <v>0.53899997472763062</v>
      </c>
      <c r="K60" s="108">
        <v>6000</v>
      </c>
      <c r="L60" s="108">
        <v>3234</v>
      </c>
      <c r="M60" s="121">
        <f t="shared" si="0"/>
        <v>0.53900000000000003</v>
      </c>
      <c r="N60" s="108">
        <f t="shared" si="1"/>
        <v>2766</v>
      </c>
      <c r="O60" s="108">
        <v>2766</v>
      </c>
      <c r="P60" s="13">
        <v>7098952945</v>
      </c>
    </row>
    <row r="61" spans="1:16" x14ac:dyDescent="0.25">
      <c r="A61" s="109" t="s">
        <v>29</v>
      </c>
      <c r="B61" s="108">
        <v>2022</v>
      </c>
      <c r="C61" s="108">
        <v>3</v>
      </c>
      <c r="D61" s="108">
        <v>94710.464434500027</v>
      </c>
      <c r="E61" s="108">
        <v>1279.664</v>
      </c>
      <c r="F61" s="108">
        <f t="shared" si="4"/>
        <v>1518.1679999999999</v>
      </c>
      <c r="G61" s="108">
        <v>358901</v>
      </c>
      <c r="H61" s="108">
        <v>6226</v>
      </c>
      <c r="I61" s="108">
        <v>3463</v>
      </c>
      <c r="J61" s="108">
        <v>0.55621588230133057</v>
      </c>
      <c r="K61" s="108">
        <v>6226</v>
      </c>
      <c r="L61" s="108">
        <v>3463</v>
      </c>
      <c r="M61" s="121">
        <f t="shared" si="0"/>
        <v>0.55621586893671704</v>
      </c>
      <c r="N61" s="108">
        <f t="shared" si="1"/>
        <v>2763</v>
      </c>
      <c r="O61" s="108">
        <v>2763</v>
      </c>
      <c r="P61" s="13">
        <v>7195259722</v>
      </c>
    </row>
    <row r="62" spans="1:16" x14ac:dyDescent="0.25">
      <c r="A62" s="109" t="s">
        <v>31</v>
      </c>
      <c r="B62" s="108">
        <v>2003</v>
      </c>
      <c r="C62" s="108">
        <v>3</v>
      </c>
      <c r="D62" s="108">
        <v>19688.605500000001</v>
      </c>
      <c r="E62" s="108">
        <v>635.80600000000004</v>
      </c>
      <c r="F62" s="108">
        <f>E62</f>
        <v>635.80600000000004</v>
      </c>
      <c r="G62" s="108">
        <v>134387</v>
      </c>
      <c r="H62" s="108"/>
      <c r="I62" s="108"/>
      <c r="J62" s="108"/>
      <c r="K62" s="108">
        <v>2481</v>
      </c>
      <c r="L62" s="108">
        <v>1221</v>
      </c>
      <c r="M62" s="121">
        <f t="shared" si="0"/>
        <v>0.49214026602176542</v>
      </c>
      <c r="N62" s="108">
        <f t="shared" si="1"/>
        <v>1260</v>
      </c>
      <c r="O62" s="108"/>
      <c r="P62" s="13">
        <v>3339303820</v>
      </c>
    </row>
    <row r="63" spans="1:16" x14ac:dyDescent="0.25">
      <c r="A63" s="109" t="s">
        <v>31</v>
      </c>
      <c r="B63" s="108">
        <v>2004</v>
      </c>
      <c r="C63" s="108">
        <v>3</v>
      </c>
      <c r="D63" s="108">
        <v>20879.399980000002</v>
      </c>
      <c r="E63" s="108">
        <v>626.85599999999999</v>
      </c>
      <c r="F63" s="108">
        <f>MAX(F62,E63)</f>
        <v>635.80600000000004</v>
      </c>
      <c r="G63" s="108">
        <v>136487</v>
      </c>
      <c r="H63" s="108"/>
      <c r="I63" s="108"/>
      <c r="J63" s="108"/>
      <c r="K63" s="108">
        <v>2498</v>
      </c>
      <c r="L63" s="108">
        <v>1242</v>
      </c>
      <c r="M63" s="121">
        <f t="shared" si="0"/>
        <v>0.49719775820656525</v>
      </c>
      <c r="N63" s="108">
        <f t="shared" si="1"/>
        <v>1256</v>
      </c>
      <c r="O63" s="108"/>
      <c r="P63" s="13">
        <v>3383633950</v>
      </c>
    </row>
    <row r="64" spans="1:16" x14ac:dyDescent="0.25">
      <c r="A64" s="109" t="s">
        <v>31</v>
      </c>
      <c r="B64" s="108">
        <v>2005</v>
      </c>
      <c r="C64" s="108">
        <v>3</v>
      </c>
      <c r="D64" s="108">
        <v>21011.03585</v>
      </c>
      <c r="E64" s="108">
        <v>708.06299999999999</v>
      </c>
      <c r="F64" s="108">
        <f t="shared" ref="F64:F81" si="5">MAX(F63,E64)</f>
        <v>708.06299999999999</v>
      </c>
      <c r="G64" s="108">
        <v>138046</v>
      </c>
      <c r="H64" s="108"/>
      <c r="I64" s="108"/>
      <c r="J64" s="108"/>
      <c r="K64" s="108">
        <v>2536</v>
      </c>
      <c r="L64" s="108">
        <v>1280</v>
      </c>
      <c r="M64" s="121">
        <f t="shared" si="0"/>
        <v>0.50473186119873814</v>
      </c>
      <c r="N64" s="108">
        <f t="shared" si="1"/>
        <v>1256</v>
      </c>
      <c r="O64" s="108"/>
      <c r="P64" s="13">
        <v>3429289369</v>
      </c>
    </row>
    <row r="65" spans="1:16" x14ac:dyDescent="0.25">
      <c r="A65" s="109" t="s">
        <v>31</v>
      </c>
      <c r="B65" s="108">
        <v>2006</v>
      </c>
      <c r="C65" s="108">
        <v>3</v>
      </c>
      <c r="D65" s="108">
        <v>23004.940010000002</v>
      </c>
      <c r="E65" s="108">
        <v>719.375</v>
      </c>
      <c r="F65" s="108">
        <f t="shared" si="5"/>
        <v>719.375</v>
      </c>
      <c r="G65" s="108">
        <v>140007</v>
      </c>
      <c r="H65" s="108"/>
      <c r="I65" s="108"/>
      <c r="J65" s="108"/>
      <c r="K65" s="108">
        <v>2568</v>
      </c>
      <c r="L65" s="108">
        <v>1309</v>
      </c>
      <c r="M65" s="121">
        <f t="shared" si="0"/>
        <v>0.50973520249221183</v>
      </c>
      <c r="N65" s="108">
        <f t="shared" si="1"/>
        <v>1259</v>
      </c>
      <c r="O65" s="108"/>
      <c r="P65" s="13">
        <v>3356779315</v>
      </c>
    </row>
    <row r="66" spans="1:16" x14ac:dyDescent="0.25">
      <c r="A66" s="109" t="s">
        <v>31</v>
      </c>
      <c r="B66" s="108">
        <v>2007</v>
      </c>
      <c r="C66" s="108">
        <v>3</v>
      </c>
      <c r="D66" s="108">
        <v>24376.047780000001</v>
      </c>
      <c r="E66" s="108">
        <v>681.82500000000005</v>
      </c>
      <c r="F66" s="108">
        <f t="shared" si="5"/>
        <v>719.375</v>
      </c>
      <c r="G66" s="108">
        <v>142105</v>
      </c>
      <c r="H66" s="108"/>
      <c r="I66" s="108"/>
      <c r="J66" s="108"/>
      <c r="K66" s="108">
        <v>2609</v>
      </c>
      <c r="L66" s="108">
        <v>1335</v>
      </c>
      <c r="M66" s="121">
        <f t="shared" si="0"/>
        <v>0.51169030279800687</v>
      </c>
      <c r="N66" s="108">
        <f t="shared" si="1"/>
        <v>1274</v>
      </c>
      <c r="O66" s="108"/>
      <c r="P66" s="13">
        <v>3387777809</v>
      </c>
    </row>
    <row r="67" spans="1:16" x14ac:dyDescent="0.25">
      <c r="A67" s="109" t="s">
        <v>31</v>
      </c>
      <c r="B67" s="108">
        <v>2008</v>
      </c>
      <c r="C67" s="108">
        <v>3</v>
      </c>
      <c r="D67" s="108">
        <v>26118.82013</v>
      </c>
      <c r="E67" s="108">
        <v>659.56399999999996</v>
      </c>
      <c r="F67" s="108">
        <f t="shared" si="5"/>
        <v>719.375</v>
      </c>
      <c r="G67" s="108">
        <v>143797</v>
      </c>
      <c r="H67" s="108"/>
      <c r="I67" s="108"/>
      <c r="J67" s="108"/>
      <c r="K67" s="108">
        <v>2781</v>
      </c>
      <c r="L67" s="108">
        <v>1412</v>
      </c>
      <c r="M67" s="121">
        <f t="shared" ref="M67:M130" si="6">L67/K67</f>
        <v>0.50773103200287661</v>
      </c>
      <c r="N67" s="108">
        <f t="shared" ref="N67:N130" si="7">K67-L67</f>
        <v>1369</v>
      </c>
      <c r="O67" s="108"/>
      <c r="P67" s="13">
        <v>3333873406</v>
      </c>
    </row>
    <row r="68" spans="1:16" x14ac:dyDescent="0.25">
      <c r="A68" s="109" t="s">
        <v>31</v>
      </c>
      <c r="B68" s="108">
        <v>2009</v>
      </c>
      <c r="C68" s="108">
        <v>3</v>
      </c>
      <c r="D68" s="108">
        <v>26547.183300000001</v>
      </c>
      <c r="E68" s="108">
        <v>662.41800000000001</v>
      </c>
      <c r="F68" s="108">
        <f t="shared" si="5"/>
        <v>719.375</v>
      </c>
      <c r="G68" s="108">
        <v>145298</v>
      </c>
      <c r="H68" s="108"/>
      <c r="I68" s="108"/>
      <c r="J68" s="108"/>
      <c r="K68" s="108">
        <v>2705</v>
      </c>
      <c r="L68" s="108">
        <v>1382</v>
      </c>
      <c r="M68" s="121">
        <f t="shared" si="6"/>
        <v>0.51090573012939</v>
      </c>
      <c r="N68" s="108">
        <f t="shared" si="7"/>
        <v>1323</v>
      </c>
      <c r="O68" s="108"/>
      <c r="P68" s="13">
        <v>3150821439</v>
      </c>
    </row>
    <row r="69" spans="1:16" x14ac:dyDescent="0.25">
      <c r="A69" s="109" t="s">
        <v>31</v>
      </c>
      <c r="B69" s="108">
        <v>2010</v>
      </c>
      <c r="C69" s="108">
        <v>3</v>
      </c>
      <c r="D69" s="108">
        <v>28760.403079999996</v>
      </c>
      <c r="E69" s="108">
        <v>687.625</v>
      </c>
      <c r="F69" s="108">
        <f t="shared" si="5"/>
        <v>719.375</v>
      </c>
      <c r="G69" s="108">
        <v>146974</v>
      </c>
      <c r="H69" s="108"/>
      <c r="I69" s="108"/>
      <c r="J69" s="108"/>
      <c r="K69" s="108">
        <v>2774</v>
      </c>
      <c r="L69" s="108">
        <v>1410</v>
      </c>
      <c r="M69" s="121">
        <f t="shared" si="6"/>
        <v>0.50829127613554437</v>
      </c>
      <c r="N69" s="108">
        <f t="shared" si="7"/>
        <v>1364</v>
      </c>
      <c r="O69" s="108"/>
      <c r="P69" s="13">
        <v>3346831943</v>
      </c>
    </row>
    <row r="70" spans="1:16" x14ac:dyDescent="0.25">
      <c r="A70" s="109" t="s">
        <v>31</v>
      </c>
      <c r="B70" s="108">
        <v>2011</v>
      </c>
      <c r="C70" s="108">
        <v>3</v>
      </c>
      <c r="D70" s="108">
        <v>30095.686239999999</v>
      </c>
      <c r="E70" s="108">
        <v>717.15499999999997</v>
      </c>
      <c r="F70" s="108">
        <f t="shared" si="5"/>
        <v>719.375</v>
      </c>
      <c r="G70" s="108">
        <v>148331</v>
      </c>
      <c r="H70" s="108"/>
      <c r="I70" s="108"/>
      <c r="J70" s="108"/>
      <c r="K70" s="108">
        <v>2820</v>
      </c>
      <c r="L70" s="108">
        <v>1457</v>
      </c>
      <c r="M70" s="121">
        <f t="shared" si="6"/>
        <v>0.51666666666666672</v>
      </c>
      <c r="N70" s="108">
        <f t="shared" si="7"/>
        <v>1363</v>
      </c>
      <c r="O70" s="108"/>
      <c r="P70" s="13">
        <v>3286890316</v>
      </c>
    </row>
    <row r="71" spans="1:16" x14ac:dyDescent="0.25">
      <c r="A71" s="109" t="s">
        <v>31</v>
      </c>
      <c r="B71" s="108">
        <v>2012</v>
      </c>
      <c r="C71" s="108">
        <v>3</v>
      </c>
      <c r="D71" s="108">
        <v>29512.195462994259</v>
      </c>
      <c r="E71" s="108">
        <v>693.26800000000003</v>
      </c>
      <c r="F71" s="108">
        <f t="shared" si="5"/>
        <v>719.375</v>
      </c>
      <c r="G71" s="108">
        <v>149742</v>
      </c>
      <c r="H71" s="108"/>
      <c r="I71" s="108"/>
      <c r="J71" s="108"/>
      <c r="K71" s="108">
        <v>2842</v>
      </c>
      <c r="L71" s="108">
        <v>1480</v>
      </c>
      <c r="M71" s="121">
        <f t="shared" si="6"/>
        <v>0.52076002814919076</v>
      </c>
      <c r="N71" s="108">
        <f t="shared" si="7"/>
        <v>1362</v>
      </c>
      <c r="O71" s="108"/>
      <c r="P71" s="13">
        <v>3221720937</v>
      </c>
    </row>
    <row r="72" spans="1:16" x14ac:dyDescent="0.25">
      <c r="A72" s="109" t="s">
        <v>31</v>
      </c>
      <c r="B72" s="108">
        <v>2013</v>
      </c>
      <c r="C72" s="108">
        <v>3</v>
      </c>
      <c r="D72" s="108">
        <v>30754.94209</v>
      </c>
      <c r="E72" s="108">
        <v>713.07299999999998</v>
      </c>
      <c r="F72" s="108">
        <f t="shared" si="5"/>
        <v>719.375</v>
      </c>
      <c r="G72" s="108">
        <v>150917</v>
      </c>
      <c r="H72" s="108"/>
      <c r="I72" s="108"/>
      <c r="J72" s="108"/>
      <c r="K72" s="108">
        <v>2881</v>
      </c>
      <c r="L72" s="108">
        <v>1507</v>
      </c>
      <c r="M72" s="121">
        <f t="shared" si="6"/>
        <v>0.52308226310308925</v>
      </c>
      <c r="N72" s="108">
        <f t="shared" si="7"/>
        <v>1374</v>
      </c>
      <c r="O72" s="108"/>
      <c r="P72" s="13">
        <v>3181681572</v>
      </c>
    </row>
    <row r="73" spans="1:16" x14ac:dyDescent="0.25">
      <c r="A73" s="109" t="s">
        <v>31</v>
      </c>
      <c r="B73" s="108">
        <v>2014</v>
      </c>
      <c r="C73" s="108">
        <v>3</v>
      </c>
      <c r="D73" s="108">
        <v>31012.257260000002</v>
      </c>
      <c r="E73" s="108">
        <v>646.07500000000005</v>
      </c>
      <c r="F73" s="108">
        <f t="shared" si="5"/>
        <v>719.375</v>
      </c>
      <c r="G73" s="108">
        <v>152544</v>
      </c>
      <c r="H73" s="108"/>
      <c r="I73" s="108"/>
      <c r="J73" s="108"/>
      <c r="K73" s="108">
        <v>2916</v>
      </c>
      <c r="L73" s="108">
        <v>1537</v>
      </c>
      <c r="M73" s="121">
        <f t="shared" si="6"/>
        <v>0.52709190672153639</v>
      </c>
      <c r="N73" s="108">
        <f t="shared" si="7"/>
        <v>1379</v>
      </c>
      <c r="O73" s="108"/>
      <c r="P73" s="13">
        <v>3193432534</v>
      </c>
    </row>
    <row r="74" spans="1:16" x14ac:dyDescent="0.25">
      <c r="A74" s="109" t="s">
        <v>31</v>
      </c>
      <c r="B74" s="108">
        <v>2015</v>
      </c>
      <c r="C74" s="108">
        <v>3</v>
      </c>
      <c r="D74" s="108">
        <v>33285.765659999997</v>
      </c>
      <c r="E74" s="108">
        <v>638.01700000000005</v>
      </c>
      <c r="F74" s="108">
        <f t="shared" si="5"/>
        <v>719.375</v>
      </c>
      <c r="G74" s="108">
        <v>153947</v>
      </c>
      <c r="H74" s="108"/>
      <c r="I74" s="108"/>
      <c r="J74" s="108"/>
      <c r="K74" s="108">
        <v>2866</v>
      </c>
      <c r="L74" s="108">
        <v>1499</v>
      </c>
      <c r="M74" s="121">
        <f t="shared" si="6"/>
        <v>0.52302861130495459</v>
      </c>
      <c r="N74" s="108">
        <f t="shared" si="7"/>
        <v>1367</v>
      </c>
      <c r="O74" s="108"/>
      <c r="P74" s="13">
        <v>3126105144.52</v>
      </c>
    </row>
    <row r="75" spans="1:16" x14ac:dyDescent="0.25">
      <c r="A75" s="109" t="s">
        <v>31</v>
      </c>
      <c r="B75" s="108">
        <v>2016</v>
      </c>
      <c r="C75" s="108">
        <v>3</v>
      </c>
      <c r="D75" s="108">
        <v>34906.074070000002</v>
      </c>
      <c r="E75" s="108">
        <v>683.79</v>
      </c>
      <c r="F75" s="108">
        <f t="shared" si="5"/>
        <v>719.375</v>
      </c>
      <c r="G75" s="108">
        <v>155496</v>
      </c>
      <c r="H75" s="108"/>
      <c r="I75" s="108"/>
      <c r="J75" s="108"/>
      <c r="K75" s="108">
        <v>2864</v>
      </c>
      <c r="L75" s="108">
        <v>1492</v>
      </c>
      <c r="M75" s="121">
        <f t="shared" si="6"/>
        <v>0.52094972067039103</v>
      </c>
      <c r="N75" s="108">
        <f t="shared" si="7"/>
        <v>1372</v>
      </c>
      <c r="O75" s="108"/>
      <c r="P75" s="13">
        <v>3148440771.1799998</v>
      </c>
    </row>
    <row r="76" spans="1:16" x14ac:dyDescent="0.25">
      <c r="A76" s="109" t="s">
        <v>31</v>
      </c>
      <c r="B76" s="108">
        <v>2017</v>
      </c>
      <c r="C76" s="108">
        <v>3</v>
      </c>
      <c r="D76" s="108">
        <v>35729.769309999989</v>
      </c>
      <c r="E76" s="108">
        <v>633.60400000000004</v>
      </c>
      <c r="F76" s="108">
        <f t="shared" si="5"/>
        <v>719.375</v>
      </c>
      <c r="G76" s="108">
        <v>157188</v>
      </c>
      <c r="H76" s="108"/>
      <c r="I76" s="108"/>
      <c r="J76" s="108"/>
      <c r="K76" s="108">
        <v>2884</v>
      </c>
      <c r="L76" s="108">
        <v>1518</v>
      </c>
      <c r="M76" s="121">
        <f t="shared" si="6"/>
        <v>0.52635228848821081</v>
      </c>
      <c r="N76" s="108">
        <f t="shared" si="7"/>
        <v>1366</v>
      </c>
      <c r="O76" s="108"/>
      <c r="P76" s="13">
        <v>3044210532.4000001</v>
      </c>
    </row>
    <row r="77" spans="1:16" x14ac:dyDescent="0.25">
      <c r="A77" s="109" t="s">
        <v>31</v>
      </c>
      <c r="B77" s="108">
        <v>2018</v>
      </c>
      <c r="C77" s="108">
        <v>3</v>
      </c>
      <c r="D77" s="108">
        <v>37400.593799999995</v>
      </c>
      <c r="E77" s="108">
        <v>689.99300000000005</v>
      </c>
      <c r="F77" s="108">
        <f t="shared" si="5"/>
        <v>719.375</v>
      </c>
      <c r="G77" s="108">
        <v>159039</v>
      </c>
      <c r="H77" s="108"/>
      <c r="I77" s="108"/>
      <c r="J77" s="108"/>
      <c r="K77" s="108">
        <v>3034</v>
      </c>
      <c r="L77" s="108">
        <v>1651</v>
      </c>
      <c r="M77" s="121">
        <f t="shared" si="6"/>
        <v>0.54416611733684905</v>
      </c>
      <c r="N77" s="108">
        <f t="shared" si="7"/>
        <v>1383</v>
      </c>
      <c r="O77" s="108"/>
      <c r="P77" s="13">
        <v>3193879713.8000002</v>
      </c>
    </row>
    <row r="78" spans="1:16" x14ac:dyDescent="0.25">
      <c r="A78" s="109" t="s">
        <v>31</v>
      </c>
      <c r="B78" s="108">
        <v>2019</v>
      </c>
      <c r="C78" s="108">
        <v>3</v>
      </c>
      <c r="D78" s="108">
        <v>37864.464180000003</v>
      </c>
      <c r="E78" s="108">
        <v>647.50599999999997</v>
      </c>
      <c r="F78" s="108">
        <f t="shared" si="5"/>
        <v>719.375</v>
      </c>
      <c r="G78" s="108">
        <v>160598</v>
      </c>
      <c r="H78" s="108">
        <v>3060</v>
      </c>
      <c r="I78" s="108">
        <v>1667</v>
      </c>
      <c r="J78" s="108">
        <v>0.54477125406265259</v>
      </c>
      <c r="K78" s="108">
        <v>3060</v>
      </c>
      <c r="L78" s="108">
        <v>1667</v>
      </c>
      <c r="M78" s="121">
        <f t="shared" si="6"/>
        <v>0.54477124183006531</v>
      </c>
      <c r="N78" s="108">
        <f t="shared" si="7"/>
        <v>1393</v>
      </c>
      <c r="O78" s="108">
        <v>1393</v>
      </c>
      <c r="P78" s="13">
        <v>3097394557.4699998</v>
      </c>
    </row>
    <row r="79" spans="1:16" x14ac:dyDescent="0.25">
      <c r="A79" s="109" t="s">
        <v>31</v>
      </c>
      <c r="B79" s="108">
        <v>2020</v>
      </c>
      <c r="C79" s="108">
        <v>3</v>
      </c>
      <c r="D79" s="108">
        <v>38287.945830000011</v>
      </c>
      <c r="E79" s="108">
        <v>684.14599999999996</v>
      </c>
      <c r="F79" s="108">
        <f t="shared" si="5"/>
        <v>719.375</v>
      </c>
      <c r="G79" s="108">
        <v>162140</v>
      </c>
      <c r="H79" s="108">
        <v>3070</v>
      </c>
      <c r="I79" s="108">
        <v>1680</v>
      </c>
      <c r="J79" s="108">
        <v>0.54723125696182251</v>
      </c>
      <c r="K79" s="108">
        <v>3070</v>
      </c>
      <c r="L79" s="108">
        <v>1680</v>
      </c>
      <c r="M79" s="121">
        <f t="shared" si="6"/>
        <v>0.54723127035830621</v>
      </c>
      <c r="N79" s="108">
        <f t="shared" si="7"/>
        <v>1390</v>
      </c>
      <c r="O79" s="108">
        <v>1390</v>
      </c>
      <c r="P79" s="13">
        <v>3060094660.8499999</v>
      </c>
    </row>
    <row r="80" spans="1:16" x14ac:dyDescent="0.25">
      <c r="A80" s="109" t="s">
        <v>31</v>
      </c>
      <c r="B80" s="108">
        <v>2021</v>
      </c>
      <c r="C80" s="108">
        <v>3</v>
      </c>
      <c r="D80" s="108">
        <v>41026.725399999996</v>
      </c>
      <c r="E80" s="108">
        <v>650.77700000000004</v>
      </c>
      <c r="F80" s="108">
        <f t="shared" si="5"/>
        <v>719.375</v>
      </c>
      <c r="G80" s="108">
        <v>164138</v>
      </c>
      <c r="H80" s="108">
        <v>3077</v>
      </c>
      <c r="I80" s="108">
        <v>1687</v>
      </c>
      <c r="J80" s="108">
        <v>0.54826128482818604</v>
      </c>
      <c r="K80" s="108">
        <v>3077</v>
      </c>
      <c r="L80" s="108">
        <v>1687</v>
      </c>
      <c r="M80" s="121">
        <f t="shared" si="6"/>
        <v>0.54826129346766328</v>
      </c>
      <c r="N80" s="108">
        <f t="shared" si="7"/>
        <v>1390</v>
      </c>
      <c r="O80" s="108">
        <v>1390</v>
      </c>
      <c r="P80" s="13">
        <v>3079804051.46</v>
      </c>
    </row>
    <row r="81" spans="1:16" x14ac:dyDescent="0.25">
      <c r="A81" s="109" t="s">
        <v>31</v>
      </c>
      <c r="B81" s="108">
        <v>2022</v>
      </c>
      <c r="C81" s="108">
        <v>3</v>
      </c>
      <c r="D81" s="108">
        <v>42687.57836</v>
      </c>
      <c r="E81" s="108">
        <v>659.97900000000004</v>
      </c>
      <c r="F81" s="108">
        <f t="shared" si="5"/>
        <v>719.375</v>
      </c>
      <c r="G81" s="108">
        <v>166044</v>
      </c>
      <c r="H81" s="108">
        <v>3100</v>
      </c>
      <c r="I81" s="108">
        <v>1711</v>
      </c>
      <c r="J81" s="108">
        <v>0.55193549394607544</v>
      </c>
      <c r="K81" s="108">
        <v>3100</v>
      </c>
      <c r="L81" s="108">
        <v>1711</v>
      </c>
      <c r="M81" s="121">
        <f t="shared" si="6"/>
        <v>0.55193548387096769</v>
      </c>
      <c r="N81" s="108">
        <f t="shared" si="7"/>
        <v>1389</v>
      </c>
      <c r="O81" s="108">
        <v>1389</v>
      </c>
      <c r="P81" s="13">
        <v>3170302876.02</v>
      </c>
    </row>
    <row r="82" spans="1:16" x14ac:dyDescent="0.25">
      <c r="A82" s="109" t="s">
        <v>33</v>
      </c>
      <c r="B82" s="108">
        <v>2003</v>
      </c>
      <c r="C82" s="108">
        <v>3</v>
      </c>
      <c r="D82" s="108">
        <v>30204.493730000002</v>
      </c>
      <c r="E82" s="108">
        <v>603.96500000000003</v>
      </c>
      <c r="F82" s="108">
        <f>E82</f>
        <v>603.96500000000003</v>
      </c>
      <c r="G82" s="108">
        <v>132196</v>
      </c>
      <c r="H82" s="108"/>
      <c r="I82" s="108"/>
      <c r="J82" s="108"/>
      <c r="K82" s="108">
        <v>2603.5</v>
      </c>
      <c r="L82" s="108">
        <v>954</v>
      </c>
      <c r="M82" s="121">
        <f t="shared" si="6"/>
        <v>0.36642980603034375</v>
      </c>
      <c r="N82" s="108">
        <f t="shared" si="7"/>
        <v>1649.5</v>
      </c>
      <c r="O82" s="108"/>
      <c r="P82" s="13">
        <v>2767095002</v>
      </c>
    </row>
    <row r="83" spans="1:16" x14ac:dyDescent="0.25">
      <c r="A83" s="109" t="s">
        <v>33</v>
      </c>
      <c r="B83" s="108">
        <v>2004</v>
      </c>
      <c r="C83" s="108">
        <v>3</v>
      </c>
      <c r="D83" s="108">
        <v>25940.959739999998</v>
      </c>
      <c r="E83" s="108">
        <v>613.70000000000005</v>
      </c>
      <c r="F83" s="108">
        <f>MAX(F82,E83)</f>
        <v>613.70000000000005</v>
      </c>
      <c r="G83" s="108">
        <v>136803</v>
      </c>
      <c r="H83" s="108"/>
      <c r="I83" s="108"/>
      <c r="J83" s="108"/>
      <c r="K83" s="108">
        <v>2745</v>
      </c>
      <c r="L83" s="108">
        <v>1016.3000183105469</v>
      </c>
      <c r="M83" s="121">
        <f t="shared" si="6"/>
        <v>0.37023680084172927</v>
      </c>
      <c r="N83" s="108">
        <f t="shared" si="7"/>
        <v>1728.6999816894531</v>
      </c>
      <c r="O83" s="108"/>
      <c r="P83" s="13">
        <v>2787005668</v>
      </c>
    </row>
    <row r="84" spans="1:16" x14ac:dyDescent="0.25">
      <c r="A84" s="109" t="s">
        <v>33</v>
      </c>
      <c r="B84" s="108">
        <v>2005</v>
      </c>
      <c r="C84" s="108">
        <v>3</v>
      </c>
      <c r="D84" s="108">
        <v>25273.631799999999</v>
      </c>
      <c r="E84" s="108">
        <v>659.42899999999997</v>
      </c>
      <c r="F84" s="108">
        <f t="shared" ref="F84:F101" si="8">MAX(F83,E84)</f>
        <v>659.42899999999997</v>
      </c>
      <c r="G84" s="108">
        <v>142965</v>
      </c>
      <c r="H84" s="108"/>
      <c r="I84" s="108"/>
      <c r="J84" s="108"/>
      <c r="K84" s="108">
        <v>2907</v>
      </c>
      <c r="L84" s="108">
        <v>1088</v>
      </c>
      <c r="M84" s="121">
        <f t="shared" si="6"/>
        <v>0.3742690058479532</v>
      </c>
      <c r="N84" s="108">
        <f t="shared" si="7"/>
        <v>1819</v>
      </c>
      <c r="O84" s="108"/>
      <c r="P84" s="13">
        <v>2977441412</v>
      </c>
    </row>
    <row r="85" spans="1:16" x14ac:dyDescent="0.25">
      <c r="A85" s="109" t="s">
        <v>33</v>
      </c>
      <c r="B85" s="108">
        <v>2006</v>
      </c>
      <c r="C85" s="108">
        <v>3</v>
      </c>
      <c r="D85" s="108">
        <v>26895.538199999999</v>
      </c>
      <c r="E85" s="108">
        <v>699.07500000000005</v>
      </c>
      <c r="F85" s="108">
        <f t="shared" si="8"/>
        <v>699.07500000000005</v>
      </c>
      <c r="G85" s="108">
        <v>144704</v>
      </c>
      <c r="H85" s="108"/>
      <c r="I85" s="108"/>
      <c r="J85" s="108"/>
      <c r="K85" s="108">
        <v>2973</v>
      </c>
      <c r="L85" s="108">
        <v>1151</v>
      </c>
      <c r="M85" s="121">
        <f t="shared" si="6"/>
        <v>0.38715102589976452</v>
      </c>
      <c r="N85" s="108">
        <f t="shared" si="7"/>
        <v>1822</v>
      </c>
      <c r="O85" s="108"/>
      <c r="P85" s="13">
        <v>3390038140</v>
      </c>
    </row>
    <row r="86" spans="1:16" x14ac:dyDescent="0.25">
      <c r="A86" s="109" t="s">
        <v>33</v>
      </c>
      <c r="B86" s="108">
        <v>2007</v>
      </c>
      <c r="C86" s="108">
        <v>3</v>
      </c>
      <c r="D86" s="108">
        <v>25157.178130000004</v>
      </c>
      <c r="E86" s="108">
        <v>665.96100000000001</v>
      </c>
      <c r="F86" s="108">
        <f t="shared" si="8"/>
        <v>699.07500000000005</v>
      </c>
      <c r="G86" s="108">
        <v>147503</v>
      </c>
      <c r="H86" s="108"/>
      <c r="I86" s="108"/>
      <c r="J86" s="108"/>
      <c r="K86" s="108">
        <v>3087</v>
      </c>
      <c r="L86" s="108">
        <v>1210</v>
      </c>
      <c r="M86" s="121">
        <f t="shared" si="6"/>
        <v>0.39196631033365725</v>
      </c>
      <c r="N86" s="108">
        <f t="shared" si="7"/>
        <v>1877</v>
      </c>
      <c r="O86" s="108"/>
      <c r="P86" s="13">
        <v>3416247057</v>
      </c>
    </row>
    <row r="87" spans="1:16" x14ac:dyDescent="0.25">
      <c r="A87" s="109" t="s">
        <v>33</v>
      </c>
      <c r="B87" s="108">
        <v>2008</v>
      </c>
      <c r="C87" s="108">
        <v>3</v>
      </c>
      <c r="D87" s="108">
        <v>26615.016050000002</v>
      </c>
      <c r="E87" s="108">
        <v>612.12800000000004</v>
      </c>
      <c r="F87" s="108">
        <f t="shared" si="8"/>
        <v>699.07500000000005</v>
      </c>
      <c r="G87" s="108">
        <v>150086</v>
      </c>
      <c r="H87" s="108"/>
      <c r="I87" s="108"/>
      <c r="J87" s="108"/>
      <c r="K87" s="108">
        <v>3165</v>
      </c>
      <c r="L87" s="108">
        <v>1284</v>
      </c>
      <c r="M87" s="121">
        <f t="shared" si="6"/>
        <v>0.40568720379146922</v>
      </c>
      <c r="N87" s="108">
        <f t="shared" si="7"/>
        <v>1881</v>
      </c>
      <c r="O87" s="108"/>
      <c r="P87" s="13">
        <v>3356950764</v>
      </c>
    </row>
    <row r="88" spans="1:16" x14ac:dyDescent="0.25">
      <c r="A88" s="109" t="s">
        <v>33</v>
      </c>
      <c r="B88" s="108">
        <v>2009</v>
      </c>
      <c r="C88" s="108">
        <v>3</v>
      </c>
      <c r="D88" s="108">
        <v>27194.985240000002</v>
      </c>
      <c r="E88" s="108">
        <v>672.86500000000001</v>
      </c>
      <c r="F88" s="108">
        <f t="shared" si="8"/>
        <v>699.07500000000005</v>
      </c>
      <c r="G88" s="108">
        <v>150086</v>
      </c>
      <c r="H88" s="108"/>
      <c r="I88" s="108"/>
      <c r="J88" s="108"/>
      <c r="K88" s="108">
        <v>3235</v>
      </c>
      <c r="L88" s="108">
        <v>1460</v>
      </c>
      <c r="M88" s="121">
        <f t="shared" si="6"/>
        <v>0.45131375579598143</v>
      </c>
      <c r="N88" s="108">
        <f t="shared" si="7"/>
        <v>1775</v>
      </c>
      <c r="O88" s="108"/>
      <c r="P88" s="13">
        <v>3316376046</v>
      </c>
    </row>
    <row r="89" spans="1:16" x14ac:dyDescent="0.25">
      <c r="A89" s="109" t="s">
        <v>33</v>
      </c>
      <c r="B89" s="108">
        <v>2010</v>
      </c>
      <c r="C89" s="108">
        <v>3</v>
      </c>
      <c r="D89" s="108">
        <v>28010.400119999998</v>
      </c>
      <c r="E89" s="108">
        <v>701.49400000000003</v>
      </c>
      <c r="F89" s="108">
        <f t="shared" si="8"/>
        <v>701.49400000000003</v>
      </c>
      <c r="G89" s="108">
        <v>152238</v>
      </c>
      <c r="H89" s="108"/>
      <c r="I89" s="108"/>
      <c r="J89" s="108"/>
      <c r="K89" s="108">
        <v>3352</v>
      </c>
      <c r="L89" s="108">
        <v>1579</v>
      </c>
      <c r="M89" s="121">
        <f t="shared" si="6"/>
        <v>0.47106205250596661</v>
      </c>
      <c r="N89" s="108">
        <f t="shared" si="7"/>
        <v>1773</v>
      </c>
      <c r="O89" s="108"/>
      <c r="P89" s="13">
        <v>3368910638</v>
      </c>
    </row>
    <row r="90" spans="1:16" x14ac:dyDescent="0.25">
      <c r="A90" s="109" t="s">
        <v>33</v>
      </c>
      <c r="B90" s="108">
        <v>2011</v>
      </c>
      <c r="C90" s="108">
        <v>3</v>
      </c>
      <c r="D90" s="108">
        <v>28945.433539999998</v>
      </c>
      <c r="E90" s="108">
        <v>734.99200000000008</v>
      </c>
      <c r="F90" s="108">
        <f t="shared" si="8"/>
        <v>734.99200000000008</v>
      </c>
      <c r="G90" s="108">
        <v>154046</v>
      </c>
      <c r="H90" s="108"/>
      <c r="I90" s="108"/>
      <c r="J90" s="108"/>
      <c r="K90" s="108">
        <v>3469</v>
      </c>
      <c r="L90" s="108">
        <v>1635</v>
      </c>
      <c r="M90" s="121">
        <f t="shared" si="6"/>
        <v>0.47131738253098876</v>
      </c>
      <c r="N90" s="108">
        <f t="shared" si="7"/>
        <v>1834</v>
      </c>
      <c r="O90" s="108"/>
      <c r="P90" s="13">
        <v>3388581048</v>
      </c>
    </row>
    <row r="91" spans="1:16" x14ac:dyDescent="0.25">
      <c r="A91" s="109" t="s">
        <v>33</v>
      </c>
      <c r="B91" s="108">
        <v>2012</v>
      </c>
      <c r="C91" s="108">
        <v>3</v>
      </c>
      <c r="D91" s="108">
        <v>33635.988956302463</v>
      </c>
      <c r="E91" s="108">
        <v>734.51299999999992</v>
      </c>
      <c r="F91" s="108">
        <f t="shared" si="8"/>
        <v>734.99200000000008</v>
      </c>
      <c r="G91" s="108">
        <v>156195</v>
      </c>
      <c r="H91" s="108"/>
      <c r="I91" s="108"/>
      <c r="J91" s="108"/>
      <c r="K91" s="108">
        <v>3604</v>
      </c>
      <c r="L91" s="108">
        <v>1654</v>
      </c>
      <c r="M91" s="121">
        <f t="shared" si="6"/>
        <v>0.45893451720310768</v>
      </c>
      <c r="N91" s="108">
        <f t="shared" si="7"/>
        <v>1950</v>
      </c>
      <c r="O91" s="108"/>
      <c r="P91" s="13">
        <v>3435301424</v>
      </c>
    </row>
    <row r="92" spans="1:16" x14ac:dyDescent="0.25">
      <c r="A92" s="109" t="s">
        <v>33</v>
      </c>
      <c r="B92" s="108">
        <v>2013</v>
      </c>
      <c r="C92" s="108">
        <v>3</v>
      </c>
      <c r="D92" s="108">
        <v>34859.171040000001</v>
      </c>
      <c r="E92" s="108">
        <v>714.88599999999997</v>
      </c>
      <c r="F92" s="108">
        <f t="shared" si="8"/>
        <v>734.99200000000008</v>
      </c>
      <c r="G92" s="108">
        <v>157492</v>
      </c>
      <c r="H92" s="108"/>
      <c r="I92" s="108"/>
      <c r="J92" s="108"/>
      <c r="K92" s="108">
        <v>3656</v>
      </c>
      <c r="L92" s="108">
        <v>1682</v>
      </c>
      <c r="M92" s="121">
        <f t="shared" si="6"/>
        <v>0.46006564551422319</v>
      </c>
      <c r="N92" s="108">
        <f t="shared" si="7"/>
        <v>1974</v>
      </c>
      <c r="O92" s="108"/>
      <c r="P92" s="13">
        <v>3369793434</v>
      </c>
    </row>
    <row r="93" spans="1:16" x14ac:dyDescent="0.25">
      <c r="A93" s="109" t="s">
        <v>33</v>
      </c>
      <c r="B93" s="108">
        <v>2014</v>
      </c>
      <c r="C93" s="108">
        <v>3</v>
      </c>
      <c r="D93" s="108">
        <v>35538.761679999996</v>
      </c>
      <c r="E93" s="108">
        <v>617.02300000000002</v>
      </c>
      <c r="F93" s="108">
        <f t="shared" si="8"/>
        <v>734.99200000000008</v>
      </c>
      <c r="G93" s="108">
        <v>158989</v>
      </c>
      <c r="H93" s="108"/>
      <c r="I93" s="108"/>
      <c r="J93" s="108"/>
      <c r="K93" s="108">
        <v>3631</v>
      </c>
      <c r="L93" s="108">
        <v>1682</v>
      </c>
      <c r="M93" s="121">
        <f t="shared" si="6"/>
        <v>0.463233269071881</v>
      </c>
      <c r="N93" s="108">
        <f t="shared" si="7"/>
        <v>1949</v>
      </c>
      <c r="O93" s="108"/>
      <c r="P93" s="13">
        <v>3380706771</v>
      </c>
    </row>
    <row r="94" spans="1:16" x14ac:dyDescent="0.25">
      <c r="A94" s="109" t="s">
        <v>33</v>
      </c>
      <c r="B94" s="108">
        <v>2015</v>
      </c>
      <c r="C94" s="108">
        <v>3</v>
      </c>
      <c r="D94" s="108">
        <v>36626.49742</v>
      </c>
      <c r="E94" s="108">
        <v>652.447</v>
      </c>
      <c r="F94" s="108">
        <f t="shared" si="8"/>
        <v>734.99200000000008</v>
      </c>
      <c r="G94" s="108">
        <v>160279</v>
      </c>
      <c r="H94" s="108"/>
      <c r="I94" s="108"/>
      <c r="J94" s="108"/>
      <c r="K94" s="108">
        <v>3332</v>
      </c>
      <c r="L94" s="108">
        <v>1386</v>
      </c>
      <c r="M94" s="121">
        <f t="shared" si="6"/>
        <v>0.41596638655462187</v>
      </c>
      <c r="N94" s="108">
        <f t="shared" si="7"/>
        <v>1946</v>
      </c>
      <c r="O94" s="108"/>
      <c r="P94" s="13">
        <v>3369952434</v>
      </c>
    </row>
    <row r="95" spans="1:16" x14ac:dyDescent="0.25">
      <c r="A95" s="109" t="s">
        <v>33</v>
      </c>
      <c r="B95" s="108">
        <v>2016</v>
      </c>
      <c r="C95" s="108">
        <v>3</v>
      </c>
      <c r="D95" s="108">
        <v>38440.610430000001</v>
      </c>
      <c r="E95" s="108">
        <v>684.68799999999999</v>
      </c>
      <c r="F95" s="108">
        <f t="shared" si="8"/>
        <v>734.99200000000008</v>
      </c>
      <c r="G95" s="108">
        <v>161711</v>
      </c>
      <c r="H95" s="108"/>
      <c r="I95" s="108"/>
      <c r="J95" s="108"/>
      <c r="K95" s="108">
        <v>3666</v>
      </c>
      <c r="L95" s="108">
        <v>1711</v>
      </c>
      <c r="M95" s="121">
        <f t="shared" si="6"/>
        <v>0.46672122204037098</v>
      </c>
      <c r="N95" s="108">
        <f t="shared" si="7"/>
        <v>1955</v>
      </c>
      <c r="O95" s="108"/>
      <c r="P95" s="13">
        <v>3419504195</v>
      </c>
    </row>
    <row r="96" spans="1:16" x14ac:dyDescent="0.25">
      <c r="A96" s="109" t="s">
        <v>33</v>
      </c>
      <c r="B96" s="108">
        <v>2017</v>
      </c>
      <c r="C96" s="108">
        <v>3</v>
      </c>
      <c r="D96" s="108">
        <v>38678.039620000003</v>
      </c>
      <c r="E96" s="108">
        <v>626.50599999999997</v>
      </c>
      <c r="F96" s="108">
        <f t="shared" si="8"/>
        <v>734.99200000000008</v>
      </c>
      <c r="G96" s="108">
        <v>162955</v>
      </c>
      <c r="H96" s="108"/>
      <c r="I96" s="108"/>
      <c r="J96" s="108"/>
      <c r="K96" s="108">
        <v>3738</v>
      </c>
      <c r="L96" s="108">
        <v>1767</v>
      </c>
      <c r="M96" s="121">
        <f t="shared" si="6"/>
        <v>0.4727126805778491</v>
      </c>
      <c r="N96" s="108">
        <f t="shared" si="7"/>
        <v>1971</v>
      </c>
      <c r="O96" s="108"/>
      <c r="P96" s="13">
        <v>3300707299</v>
      </c>
    </row>
    <row r="97" spans="1:16" x14ac:dyDescent="0.25">
      <c r="A97" s="109" t="s">
        <v>33</v>
      </c>
      <c r="B97" s="108">
        <v>2018</v>
      </c>
      <c r="C97" s="108">
        <v>3</v>
      </c>
      <c r="D97" s="108">
        <v>38584.590750000003</v>
      </c>
      <c r="E97" s="108">
        <v>696.63900000000001</v>
      </c>
      <c r="F97" s="108">
        <f t="shared" si="8"/>
        <v>734.99200000000008</v>
      </c>
      <c r="G97" s="108">
        <v>164732</v>
      </c>
      <c r="H97" s="108"/>
      <c r="I97" s="108"/>
      <c r="J97" s="108"/>
      <c r="K97" s="108">
        <v>3785</v>
      </c>
      <c r="L97" s="108">
        <v>1836</v>
      </c>
      <c r="M97" s="121">
        <f t="shared" si="6"/>
        <v>0.48507265521796566</v>
      </c>
      <c r="N97" s="108">
        <f t="shared" si="7"/>
        <v>1949</v>
      </c>
      <c r="O97" s="108"/>
      <c r="P97" s="13">
        <v>6108109374</v>
      </c>
    </row>
    <row r="98" spans="1:16" x14ac:dyDescent="0.25">
      <c r="A98" s="109" t="s">
        <v>33</v>
      </c>
      <c r="B98" s="108">
        <v>2019</v>
      </c>
      <c r="C98" s="108">
        <v>3</v>
      </c>
      <c r="D98" s="108">
        <v>40136.683709999998</v>
      </c>
      <c r="E98" s="108">
        <v>648.61800000000005</v>
      </c>
      <c r="F98" s="108">
        <f t="shared" si="8"/>
        <v>734.99200000000008</v>
      </c>
      <c r="G98" s="108">
        <v>167653</v>
      </c>
      <c r="H98" s="108">
        <v>3823</v>
      </c>
      <c r="I98" s="108">
        <v>1856</v>
      </c>
      <c r="J98" s="108">
        <v>0.4854826033115387</v>
      </c>
      <c r="K98" s="108">
        <v>3823</v>
      </c>
      <c r="L98" s="108">
        <v>1856</v>
      </c>
      <c r="M98" s="121">
        <f t="shared" si="6"/>
        <v>0.48548260528380854</v>
      </c>
      <c r="N98" s="108">
        <f t="shared" si="7"/>
        <v>1967</v>
      </c>
      <c r="O98" s="108">
        <v>1967</v>
      </c>
      <c r="P98" s="13">
        <v>3420220802</v>
      </c>
    </row>
    <row r="99" spans="1:16" x14ac:dyDescent="0.25">
      <c r="A99" s="109" t="s">
        <v>33</v>
      </c>
      <c r="B99" s="108">
        <v>2020</v>
      </c>
      <c r="C99" s="108">
        <v>3</v>
      </c>
      <c r="D99" s="108">
        <v>40002.780729999999</v>
      </c>
      <c r="E99" s="108">
        <v>750.59799999999996</v>
      </c>
      <c r="F99" s="108">
        <f t="shared" si="8"/>
        <v>750.59799999999996</v>
      </c>
      <c r="G99" s="108">
        <v>169489</v>
      </c>
      <c r="H99" s="108">
        <v>3867</v>
      </c>
      <c r="I99" s="108">
        <v>1932</v>
      </c>
      <c r="J99" s="108">
        <v>0.49961209297180176</v>
      </c>
      <c r="K99" s="108">
        <v>3867</v>
      </c>
      <c r="L99" s="108">
        <v>1932</v>
      </c>
      <c r="M99" s="121">
        <f t="shared" si="6"/>
        <v>0.49961210240496506</v>
      </c>
      <c r="N99" s="108">
        <f t="shared" si="7"/>
        <v>1935</v>
      </c>
      <c r="O99" s="108">
        <v>1935</v>
      </c>
      <c r="P99" s="13">
        <v>3454032041</v>
      </c>
    </row>
    <row r="100" spans="1:16" x14ac:dyDescent="0.25">
      <c r="A100" s="109" t="s">
        <v>33</v>
      </c>
      <c r="B100" s="108">
        <v>2021</v>
      </c>
      <c r="C100" s="108">
        <v>3</v>
      </c>
      <c r="D100" s="108">
        <v>42460.838890000006</v>
      </c>
      <c r="E100" s="108">
        <v>711.25699999999995</v>
      </c>
      <c r="F100" s="108">
        <f t="shared" si="8"/>
        <v>750.59799999999996</v>
      </c>
      <c r="G100" s="108">
        <v>171564</v>
      </c>
      <c r="H100" s="108">
        <v>3919</v>
      </c>
      <c r="I100" s="108">
        <v>1970</v>
      </c>
      <c r="J100" s="108">
        <v>0.50267922878265381</v>
      </c>
      <c r="K100" s="108">
        <v>3919</v>
      </c>
      <c r="L100" s="108">
        <v>1970</v>
      </c>
      <c r="M100" s="121">
        <f t="shared" si="6"/>
        <v>0.5026792549119673</v>
      </c>
      <c r="N100" s="108">
        <f t="shared" si="7"/>
        <v>1949</v>
      </c>
      <c r="O100" s="108">
        <v>1949</v>
      </c>
      <c r="P100" s="13">
        <v>3494733187</v>
      </c>
    </row>
    <row r="101" spans="1:16" x14ac:dyDescent="0.25">
      <c r="A101" s="109" t="s">
        <v>33</v>
      </c>
      <c r="B101" s="108">
        <v>2022</v>
      </c>
      <c r="C101" s="108">
        <v>3</v>
      </c>
      <c r="D101" s="108">
        <v>44882.223389999999</v>
      </c>
      <c r="E101" s="108">
        <v>700.85900000000004</v>
      </c>
      <c r="F101" s="108">
        <f t="shared" si="8"/>
        <v>750.59799999999996</v>
      </c>
      <c r="G101" s="108">
        <v>174153</v>
      </c>
      <c r="H101" s="108">
        <v>3953</v>
      </c>
      <c r="I101" s="108">
        <v>1993</v>
      </c>
      <c r="J101" s="108">
        <v>0.50417405366897583</v>
      </c>
      <c r="K101" s="108">
        <v>3953</v>
      </c>
      <c r="L101" s="108">
        <v>1993</v>
      </c>
      <c r="M101" s="121">
        <f t="shared" si="6"/>
        <v>0.5041740450290918</v>
      </c>
      <c r="N101" s="108">
        <f t="shared" si="7"/>
        <v>1960</v>
      </c>
      <c r="O101" s="108">
        <v>1960</v>
      </c>
      <c r="P101" s="13">
        <v>3557114201</v>
      </c>
    </row>
    <row r="102" spans="1:16" x14ac:dyDescent="0.25">
      <c r="A102" s="109" t="s">
        <v>35</v>
      </c>
      <c r="B102" s="108">
        <v>2003</v>
      </c>
      <c r="C102" s="108">
        <v>3</v>
      </c>
      <c r="D102" s="108">
        <v>16723.600630000001</v>
      </c>
      <c r="E102" s="108">
        <v>590.26600000000008</v>
      </c>
      <c r="F102" s="108">
        <f>E102</f>
        <v>590.26600000000008</v>
      </c>
      <c r="G102" s="108">
        <v>120753</v>
      </c>
      <c r="H102" s="108"/>
      <c r="I102" s="108"/>
      <c r="J102" s="108"/>
      <c r="K102" s="108">
        <v>3025</v>
      </c>
      <c r="L102" s="108">
        <v>1125</v>
      </c>
      <c r="M102" s="121">
        <f t="shared" si="6"/>
        <v>0.37190082644628097</v>
      </c>
      <c r="N102" s="108">
        <f t="shared" si="7"/>
        <v>1900</v>
      </c>
      <c r="O102" s="108"/>
      <c r="P102" s="13">
        <v>3173336647</v>
      </c>
    </row>
    <row r="103" spans="1:16" x14ac:dyDescent="0.25">
      <c r="A103" s="109" t="s">
        <v>35</v>
      </c>
      <c r="B103" s="108">
        <v>2004</v>
      </c>
      <c r="C103" s="108">
        <v>3</v>
      </c>
      <c r="D103" s="108">
        <v>17097.859700000001</v>
      </c>
      <c r="E103" s="108">
        <v>573.95600000000002</v>
      </c>
      <c r="F103" s="108">
        <f>MAX(F102,E103)</f>
        <v>590.26600000000008</v>
      </c>
      <c r="G103" s="108">
        <v>124164</v>
      </c>
      <c r="H103" s="108"/>
      <c r="I103" s="108"/>
      <c r="J103" s="108"/>
      <c r="K103" s="108">
        <v>3082.2</v>
      </c>
      <c r="L103" s="108">
        <v>1166.7000122070313</v>
      </c>
      <c r="M103" s="121">
        <f t="shared" si="6"/>
        <v>0.37852832788496249</v>
      </c>
      <c r="N103" s="108">
        <f t="shared" si="7"/>
        <v>1915.4999877929686</v>
      </c>
      <c r="O103" s="108"/>
      <c r="P103" s="13">
        <v>3193169203</v>
      </c>
    </row>
    <row r="104" spans="1:16" x14ac:dyDescent="0.25">
      <c r="A104" s="109" t="s">
        <v>35</v>
      </c>
      <c r="B104" s="108">
        <v>2005</v>
      </c>
      <c r="C104" s="108">
        <v>3</v>
      </c>
      <c r="D104" s="108">
        <v>16797.536500000002</v>
      </c>
      <c r="E104" s="108">
        <v>644.77199999999993</v>
      </c>
      <c r="F104" s="108">
        <f t="shared" ref="F104:F121" si="9">MAX(F103,E104)</f>
        <v>644.77199999999993</v>
      </c>
      <c r="G104" s="108">
        <v>127528</v>
      </c>
      <c r="H104" s="108"/>
      <c r="I104" s="108"/>
      <c r="J104" s="108"/>
      <c r="K104" s="108">
        <v>3040</v>
      </c>
      <c r="L104" s="108">
        <v>1082</v>
      </c>
      <c r="M104" s="121">
        <f t="shared" si="6"/>
        <v>0.35592105263157897</v>
      </c>
      <c r="N104" s="108">
        <f t="shared" si="7"/>
        <v>1958</v>
      </c>
      <c r="O104" s="108"/>
      <c r="P104" s="13">
        <v>3400259163</v>
      </c>
    </row>
    <row r="105" spans="1:16" x14ac:dyDescent="0.25">
      <c r="A105" s="109" t="s">
        <v>35</v>
      </c>
      <c r="B105" s="108">
        <v>2006</v>
      </c>
      <c r="C105" s="108">
        <v>3</v>
      </c>
      <c r="D105" s="108">
        <v>18230.661899999999</v>
      </c>
      <c r="E105" s="108">
        <v>647.60299999999995</v>
      </c>
      <c r="F105" s="108">
        <f t="shared" si="9"/>
        <v>647.60299999999995</v>
      </c>
      <c r="G105" s="108">
        <v>129717</v>
      </c>
      <c r="H105" s="108"/>
      <c r="I105" s="108"/>
      <c r="J105" s="108"/>
      <c r="K105" s="108">
        <v>3129</v>
      </c>
      <c r="L105" s="108">
        <v>1153</v>
      </c>
      <c r="M105" s="121">
        <f t="shared" si="6"/>
        <v>0.36848833493128796</v>
      </c>
      <c r="N105" s="108">
        <f t="shared" si="7"/>
        <v>1976</v>
      </c>
      <c r="O105" s="108"/>
      <c r="P105" s="13">
        <v>3291031372</v>
      </c>
    </row>
    <row r="106" spans="1:16" x14ac:dyDescent="0.25">
      <c r="A106" s="109" t="s">
        <v>35</v>
      </c>
      <c r="B106" s="108">
        <v>2007</v>
      </c>
      <c r="C106" s="108">
        <v>3</v>
      </c>
      <c r="D106" s="108">
        <v>18816.59923</v>
      </c>
      <c r="E106" s="108">
        <v>635.84900000000005</v>
      </c>
      <c r="F106" s="108">
        <f t="shared" si="9"/>
        <v>647.60299999999995</v>
      </c>
      <c r="G106" s="108">
        <v>132157</v>
      </c>
      <c r="H106" s="108"/>
      <c r="I106" s="108"/>
      <c r="J106" s="108"/>
      <c r="K106" s="108">
        <v>3362.5</v>
      </c>
      <c r="L106" s="108">
        <v>1277</v>
      </c>
      <c r="M106" s="121">
        <f t="shared" si="6"/>
        <v>0.37977695167286246</v>
      </c>
      <c r="N106" s="108">
        <f t="shared" si="7"/>
        <v>2085.5</v>
      </c>
      <c r="O106" s="108"/>
      <c r="P106" s="13">
        <v>3355651227</v>
      </c>
    </row>
    <row r="107" spans="1:16" x14ac:dyDescent="0.25">
      <c r="A107" s="109" t="s">
        <v>35</v>
      </c>
      <c r="B107" s="108">
        <v>2008</v>
      </c>
      <c r="C107" s="108">
        <v>3</v>
      </c>
      <c r="D107" s="108">
        <v>19544.222819999999</v>
      </c>
      <c r="E107" s="108">
        <v>606.47</v>
      </c>
      <c r="F107" s="108">
        <f t="shared" si="9"/>
        <v>647.60299999999995</v>
      </c>
      <c r="G107" s="108">
        <v>134673</v>
      </c>
      <c r="H107" s="108"/>
      <c r="I107" s="108"/>
      <c r="J107" s="108"/>
      <c r="K107" s="108">
        <v>3414</v>
      </c>
      <c r="L107" s="108">
        <v>1311</v>
      </c>
      <c r="M107" s="121">
        <f t="shared" si="6"/>
        <v>0.38400702987697716</v>
      </c>
      <c r="N107" s="108">
        <f t="shared" si="7"/>
        <v>2103</v>
      </c>
      <c r="O107" s="108"/>
      <c r="P107" s="13">
        <v>3304825902</v>
      </c>
    </row>
    <row r="108" spans="1:16" x14ac:dyDescent="0.25">
      <c r="A108" s="109" t="s">
        <v>35</v>
      </c>
      <c r="B108" s="108">
        <v>2009</v>
      </c>
      <c r="C108" s="108">
        <v>3</v>
      </c>
      <c r="D108" s="108">
        <v>19633.825860000001</v>
      </c>
      <c r="E108" s="108">
        <v>599.20500000000004</v>
      </c>
      <c r="F108" s="108">
        <f t="shared" si="9"/>
        <v>647.60299999999995</v>
      </c>
      <c r="G108" s="108">
        <v>136249</v>
      </c>
      <c r="H108" s="108"/>
      <c r="I108" s="108"/>
      <c r="J108" s="108"/>
      <c r="K108" s="108">
        <v>3395</v>
      </c>
      <c r="L108" s="108">
        <v>1301</v>
      </c>
      <c r="M108" s="121">
        <f t="shared" si="6"/>
        <v>0.38321060382916056</v>
      </c>
      <c r="N108" s="108">
        <f t="shared" si="7"/>
        <v>2094</v>
      </c>
      <c r="O108" s="108"/>
      <c r="P108" s="13">
        <v>3197103100</v>
      </c>
    </row>
    <row r="109" spans="1:16" x14ac:dyDescent="0.25">
      <c r="A109" s="109" t="s">
        <v>35</v>
      </c>
      <c r="B109" s="108">
        <v>2010</v>
      </c>
      <c r="C109" s="108">
        <v>3</v>
      </c>
      <c r="D109" s="108">
        <v>20499.909110000001</v>
      </c>
      <c r="E109" s="108">
        <v>651.505</v>
      </c>
      <c r="F109" s="108">
        <f t="shared" si="9"/>
        <v>651.505</v>
      </c>
      <c r="G109" s="108">
        <v>138525</v>
      </c>
      <c r="H109" s="108"/>
      <c r="I109" s="108"/>
      <c r="J109" s="108"/>
      <c r="K109" s="108">
        <v>3413</v>
      </c>
      <c r="L109" s="108">
        <v>1312</v>
      </c>
      <c r="M109" s="121">
        <f t="shared" si="6"/>
        <v>0.38441254028713739</v>
      </c>
      <c r="N109" s="108">
        <f t="shared" si="7"/>
        <v>2101</v>
      </c>
      <c r="O109" s="108"/>
      <c r="P109" s="13">
        <v>3283067925</v>
      </c>
    </row>
    <row r="110" spans="1:16" x14ac:dyDescent="0.25">
      <c r="A110" s="109" t="s">
        <v>35</v>
      </c>
      <c r="B110" s="108">
        <v>2011</v>
      </c>
      <c r="C110" s="108">
        <v>3</v>
      </c>
      <c r="D110" s="108">
        <v>22036.942580000003</v>
      </c>
      <c r="E110" s="108">
        <v>671.36899999999991</v>
      </c>
      <c r="F110" s="108">
        <f t="shared" si="9"/>
        <v>671.36899999999991</v>
      </c>
      <c r="G110" s="108">
        <v>140577</v>
      </c>
      <c r="H110" s="108"/>
      <c r="I110" s="108"/>
      <c r="J110" s="108"/>
      <c r="K110" s="108">
        <v>3420</v>
      </c>
      <c r="L110" s="108">
        <v>1323</v>
      </c>
      <c r="M110" s="121">
        <f t="shared" si="6"/>
        <v>0.38684210526315788</v>
      </c>
      <c r="N110" s="108">
        <f t="shared" si="7"/>
        <v>2097</v>
      </c>
      <c r="O110" s="108"/>
      <c r="P110" s="13">
        <v>3263329995</v>
      </c>
    </row>
    <row r="111" spans="1:16" x14ac:dyDescent="0.25">
      <c r="A111" s="109" t="s">
        <v>35</v>
      </c>
      <c r="B111" s="108">
        <v>2012</v>
      </c>
      <c r="C111" s="108">
        <v>3</v>
      </c>
      <c r="D111" s="108">
        <v>23158.395123307371</v>
      </c>
      <c r="E111" s="108">
        <v>665.28700000000003</v>
      </c>
      <c r="F111" s="108">
        <f t="shared" si="9"/>
        <v>671.36899999999991</v>
      </c>
      <c r="G111" s="108">
        <v>142414</v>
      </c>
      <c r="H111" s="108"/>
      <c r="I111" s="108"/>
      <c r="J111" s="108"/>
      <c r="K111" s="108">
        <v>3444</v>
      </c>
      <c r="L111" s="108">
        <v>1348</v>
      </c>
      <c r="M111" s="121">
        <f t="shared" si="6"/>
        <v>0.39140534262485482</v>
      </c>
      <c r="N111" s="108">
        <f t="shared" si="7"/>
        <v>2096</v>
      </c>
      <c r="O111" s="108"/>
      <c r="P111" s="13">
        <v>3262163910</v>
      </c>
    </row>
    <row r="112" spans="1:16" x14ac:dyDescent="0.25">
      <c r="A112" s="109" t="s">
        <v>35</v>
      </c>
      <c r="B112" s="108">
        <v>2013</v>
      </c>
      <c r="C112" s="108">
        <v>3</v>
      </c>
      <c r="D112" s="108">
        <v>27548.229509999997</v>
      </c>
      <c r="E112" s="108">
        <v>674.90699999999993</v>
      </c>
      <c r="F112" s="108">
        <f t="shared" si="9"/>
        <v>674.90699999999993</v>
      </c>
      <c r="G112" s="108">
        <v>144185</v>
      </c>
      <c r="H112" s="108"/>
      <c r="I112" s="108"/>
      <c r="J112" s="108"/>
      <c r="K112" s="108">
        <v>3475</v>
      </c>
      <c r="L112" s="108">
        <v>1375</v>
      </c>
      <c r="M112" s="121">
        <f t="shared" si="6"/>
        <v>0.39568345323741005</v>
      </c>
      <c r="N112" s="108">
        <f t="shared" si="7"/>
        <v>2100</v>
      </c>
      <c r="O112" s="108"/>
      <c r="P112" s="13">
        <v>3249361925</v>
      </c>
    </row>
    <row r="113" spans="1:16" x14ac:dyDescent="0.25">
      <c r="A113" s="109" t="s">
        <v>35</v>
      </c>
      <c r="B113" s="108">
        <v>2014</v>
      </c>
      <c r="C113" s="108">
        <v>3</v>
      </c>
      <c r="D113" s="108">
        <v>27920.69008</v>
      </c>
      <c r="E113" s="108">
        <v>592.23</v>
      </c>
      <c r="F113" s="108">
        <f t="shared" si="9"/>
        <v>674.90699999999993</v>
      </c>
      <c r="G113" s="108">
        <v>145819</v>
      </c>
      <c r="H113" s="108"/>
      <c r="I113" s="108"/>
      <c r="J113" s="108"/>
      <c r="K113" s="108">
        <v>3485</v>
      </c>
      <c r="L113" s="108">
        <v>1388</v>
      </c>
      <c r="M113" s="121">
        <f t="shared" si="6"/>
        <v>0.39827833572453369</v>
      </c>
      <c r="N113" s="108">
        <f t="shared" si="7"/>
        <v>2097</v>
      </c>
      <c r="O113" s="108"/>
      <c r="P113" s="13">
        <v>3195575717.3000002</v>
      </c>
    </row>
    <row r="114" spans="1:16" x14ac:dyDescent="0.25">
      <c r="A114" s="109" t="s">
        <v>35</v>
      </c>
      <c r="B114" s="108">
        <v>2015</v>
      </c>
      <c r="C114" s="108">
        <v>3</v>
      </c>
      <c r="D114" s="108">
        <v>26386.628400000001</v>
      </c>
      <c r="E114" s="108">
        <v>597.43399999999997</v>
      </c>
      <c r="F114" s="108">
        <f t="shared" si="9"/>
        <v>674.90699999999993</v>
      </c>
      <c r="G114" s="108">
        <v>147822</v>
      </c>
      <c r="H114" s="108"/>
      <c r="I114" s="108"/>
      <c r="J114" s="108"/>
      <c r="K114" s="108">
        <v>3536</v>
      </c>
      <c r="L114" s="108">
        <v>1438</v>
      </c>
      <c r="M114" s="121">
        <f t="shared" si="6"/>
        <v>0.40667420814479638</v>
      </c>
      <c r="N114" s="108">
        <f t="shared" si="7"/>
        <v>2098</v>
      </c>
      <c r="O114" s="108"/>
      <c r="P114" s="13">
        <v>3181251842.5567999</v>
      </c>
    </row>
    <row r="115" spans="1:16" x14ac:dyDescent="0.25">
      <c r="A115" s="109" t="s">
        <v>35</v>
      </c>
      <c r="B115" s="108">
        <v>2016</v>
      </c>
      <c r="C115" s="108">
        <v>3</v>
      </c>
      <c r="D115" s="108">
        <v>27408.628020000004</v>
      </c>
      <c r="E115" s="108">
        <v>652.18100000000004</v>
      </c>
      <c r="F115" s="108">
        <f t="shared" si="9"/>
        <v>674.90699999999993</v>
      </c>
      <c r="G115" s="108">
        <v>150290</v>
      </c>
      <c r="H115" s="108"/>
      <c r="I115" s="108"/>
      <c r="J115" s="108"/>
      <c r="K115" s="108">
        <v>3567</v>
      </c>
      <c r="L115" s="108">
        <v>1482</v>
      </c>
      <c r="M115" s="121">
        <f t="shared" si="6"/>
        <v>0.41547518923465099</v>
      </c>
      <c r="N115" s="108">
        <f t="shared" si="7"/>
        <v>2085</v>
      </c>
      <c r="O115" s="108"/>
      <c r="P115" s="13">
        <v>3192824728.9372001</v>
      </c>
    </row>
    <row r="116" spans="1:16" x14ac:dyDescent="0.25">
      <c r="A116" s="109" t="s">
        <v>35</v>
      </c>
      <c r="B116" s="108">
        <v>2017</v>
      </c>
      <c r="C116" s="108">
        <v>3</v>
      </c>
      <c r="D116" s="108">
        <v>29059.235390000002</v>
      </c>
      <c r="E116" s="108">
        <v>596.03199999999993</v>
      </c>
      <c r="F116" s="108">
        <f t="shared" si="9"/>
        <v>674.90699999999993</v>
      </c>
      <c r="G116" s="108">
        <v>152800</v>
      </c>
      <c r="H116" s="108"/>
      <c r="I116" s="108"/>
      <c r="J116" s="108"/>
      <c r="K116" s="108">
        <v>3614</v>
      </c>
      <c r="L116" s="108">
        <v>1516</v>
      </c>
      <c r="M116" s="121">
        <f t="shared" si="6"/>
        <v>0.41947980077476482</v>
      </c>
      <c r="N116" s="108">
        <f t="shared" si="7"/>
        <v>2098</v>
      </c>
      <c r="O116" s="108"/>
      <c r="P116" s="13">
        <v>3105339358.3196001</v>
      </c>
    </row>
    <row r="117" spans="1:16" x14ac:dyDescent="0.25">
      <c r="A117" s="109" t="s">
        <v>35</v>
      </c>
      <c r="B117" s="108">
        <v>2018</v>
      </c>
      <c r="C117" s="108">
        <v>3</v>
      </c>
      <c r="D117" s="108">
        <v>31354.755559999998</v>
      </c>
      <c r="E117" s="108">
        <v>661.43499999999995</v>
      </c>
      <c r="F117" s="108">
        <f t="shared" si="9"/>
        <v>674.90699999999993</v>
      </c>
      <c r="G117" s="108">
        <v>154300</v>
      </c>
      <c r="H117" s="108"/>
      <c r="I117" s="108"/>
      <c r="J117" s="108"/>
      <c r="K117" s="108">
        <v>3626</v>
      </c>
      <c r="L117" s="108">
        <v>1537</v>
      </c>
      <c r="M117" s="121">
        <f t="shared" si="6"/>
        <v>0.42388306674020959</v>
      </c>
      <c r="N117" s="108">
        <f t="shared" si="7"/>
        <v>2089</v>
      </c>
      <c r="O117" s="108"/>
      <c r="P117" s="13">
        <v>3259765122.6290998</v>
      </c>
    </row>
    <row r="118" spans="1:16" x14ac:dyDescent="0.25">
      <c r="A118" s="109" t="s">
        <v>35</v>
      </c>
      <c r="B118" s="108">
        <v>2019</v>
      </c>
      <c r="C118" s="108">
        <v>3</v>
      </c>
      <c r="D118" s="108">
        <v>31400.735480000003</v>
      </c>
      <c r="E118" s="108">
        <v>613.76099999999997</v>
      </c>
      <c r="F118" s="108">
        <f t="shared" si="9"/>
        <v>674.90699999999993</v>
      </c>
      <c r="G118" s="108">
        <v>155552</v>
      </c>
      <c r="H118" s="108">
        <v>3628</v>
      </c>
      <c r="I118" s="108">
        <v>1546</v>
      </c>
      <c r="J118" s="108">
        <v>0.42613008618354797</v>
      </c>
      <c r="K118" s="108">
        <v>3628</v>
      </c>
      <c r="L118" s="108">
        <v>1546</v>
      </c>
      <c r="M118" s="121">
        <f t="shared" si="6"/>
        <v>0.42613009922822492</v>
      </c>
      <c r="N118" s="108">
        <f t="shared" si="7"/>
        <v>2082</v>
      </c>
      <c r="O118" s="108">
        <v>2082</v>
      </c>
      <c r="P118" s="13">
        <v>3205431764.105</v>
      </c>
    </row>
    <row r="119" spans="1:16" x14ac:dyDescent="0.25">
      <c r="A119" s="109" t="s">
        <v>35</v>
      </c>
      <c r="B119" s="108">
        <v>2020</v>
      </c>
      <c r="C119" s="108">
        <v>3</v>
      </c>
      <c r="D119" s="108">
        <v>32503.163990000001</v>
      </c>
      <c r="E119" s="108">
        <v>669.48500000000001</v>
      </c>
      <c r="F119" s="108">
        <f t="shared" si="9"/>
        <v>674.90699999999993</v>
      </c>
      <c r="G119" s="108">
        <v>157466</v>
      </c>
      <c r="H119" s="108">
        <v>3647</v>
      </c>
      <c r="I119" s="108">
        <v>1567</v>
      </c>
      <c r="J119" s="108">
        <v>0.42966821789741516</v>
      </c>
      <c r="K119" s="108">
        <v>3647</v>
      </c>
      <c r="L119" s="108">
        <v>1567</v>
      </c>
      <c r="M119" s="121">
        <f t="shared" si="6"/>
        <v>0.42966822045516861</v>
      </c>
      <c r="N119" s="108">
        <f t="shared" si="7"/>
        <v>2080</v>
      </c>
      <c r="O119" s="108">
        <v>2080</v>
      </c>
      <c r="P119" s="13">
        <v>3153922759.8199997</v>
      </c>
    </row>
    <row r="120" spans="1:16" x14ac:dyDescent="0.25">
      <c r="A120" s="109" t="s">
        <v>35</v>
      </c>
      <c r="B120" s="108">
        <v>2021</v>
      </c>
      <c r="C120" s="108">
        <v>3</v>
      </c>
      <c r="D120" s="108">
        <v>36248.891840000004</v>
      </c>
      <c r="E120" s="108">
        <v>637.15499999999997</v>
      </c>
      <c r="F120" s="108">
        <f t="shared" si="9"/>
        <v>674.90699999999993</v>
      </c>
      <c r="G120" s="108">
        <v>158801</v>
      </c>
      <c r="H120" s="108">
        <v>3657</v>
      </c>
      <c r="I120" s="108">
        <v>1583</v>
      </c>
      <c r="J120" s="108">
        <v>0.43286848068237305</v>
      </c>
      <c r="K120" s="108">
        <v>3657</v>
      </c>
      <c r="L120" s="108">
        <v>1583</v>
      </c>
      <c r="M120" s="121">
        <f t="shared" si="6"/>
        <v>0.432868471424665</v>
      </c>
      <c r="N120" s="108">
        <f t="shared" si="7"/>
        <v>2074</v>
      </c>
      <c r="O120" s="108">
        <v>2074</v>
      </c>
      <c r="P120" s="13">
        <v>6405162406.8999996</v>
      </c>
    </row>
    <row r="121" spans="1:16" x14ac:dyDescent="0.25">
      <c r="A121" s="109" t="s">
        <v>35</v>
      </c>
      <c r="B121" s="108">
        <v>2022</v>
      </c>
      <c r="C121" s="108">
        <v>3</v>
      </c>
      <c r="D121" s="108">
        <v>38968.842369999998</v>
      </c>
      <c r="E121" s="108">
        <v>645.69799999999998</v>
      </c>
      <c r="F121" s="108">
        <f t="shared" si="9"/>
        <v>674.90699999999993</v>
      </c>
      <c r="G121" s="108">
        <v>160489</v>
      </c>
      <c r="H121" s="108">
        <v>3674</v>
      </c>
      <c r="I121" s="108">
        <v>1605</v>
      </c>
      <c r="J121" s="108">
        <v>0.4368535578250885</v>
      </c>
      <c r="K121" s="108">
        <v>3674</v>
      </c>
      <c r="L121" s="108">
        <v>1605</v>
      </c>
      <c r="M121" s="121">
        <f t="shared" si="6"/>
        <v>0.43685356559608057</v>
      </c>
      <c r="N121" s="108">
        <f t="shared" si="7"/>
        <v>2069</v>
      </c>
      <c r="O121" s="108">
        <v>2069</v>
      </c>
      <c r="P121" s="13">
        <v>3283082795.7399998</v>
      </c>
    </row>
    <row r="122" spans="1:16" x14ac:dyDescent="0.25">
      <c r="A122" s="109" t="s">
        <v>37</v>
      </c>
      <c r="B122" s="108">
        <v>2003</v>
      </c>
      <c r="C122" s="108">
        <v>3</v>
      </c>
      <c r="D122" s="108">
        <v>22394.655999999999</v>
      </c>
      <c r="E122" s="108">
        <v>609</v>
      </c>
      <c r="F122" s="108">
        <f>E122</f>
        <v>609</v>
      </c>
      <c r="G122" s="108">
        <v>82132</v>
      </c>
      <c r="H122" s="108"/>
      <c r="I122" s="108"/>
      <c r="J122" s="108"/>
      <c r="K122" s="108">
        <v>1167.3</v>
      </c>
      <c r="L122" s="108">
        <v>347.70001220703125</v>
      </c>
      <c r="M122" s="121">
        <f t="shared" si="6"/>
        <v>0.29786688272683221</v>
      </c>
      <c r="N122" s="108">
        <f t="shared" si="7"/>
        <v>819.5999877929687</v>
      </c>
      <c r="O122" s="108"/>
      <c r="P122" s="13">
        <v>904313775</v>
      </c>
    </row>
    <row r="123" spans="1:16" x14ac:dyDescent="0.25">
      <c r="A123" s="109" t="s">
        <v>37</v>
      </c>
      <c r="B123" s="108">
        <v>2004</v>
      </c>
      <c r="C123" s="108">
        <v>3</v>
      </c>
      <c r="D123" s="108">
        <v>22296.905999999999</v>
      </c>
      <c r="E123" s="108">
        <v>602</v>
      </c>
      <c r="F123" s="108">
        <f>MAX(F122,E123)</f>
        <v>609</v>
      </c>
      <c r="G123" s="108">
        <v>83426</v>
      </c>
      <c r="H123" s="108"/>
      <c r="I123" s="108"/>
      <c r="J123" s="108"/>
      <c r="K123" s="108">
        <v>1184</v>
      </c>
      <c r="L123" s="108">
        <v>371</v>
      </c>
      <c r="M123" s="121">
        <f t="shared" si="6"/>
        <v>0.31334459459459457</v>
      </c>
      <c r="N123" s="108">
        <f t="shared" si="7"/>
        <v>813</v>
      </c>
      <c r="O123" s="108"/>
      <c r="P123" s="13">
        <v>892419399</v>
      </c>
    </row>
    <row r="124" spans="1:16" x14ac:dyDescent="0.25">
      <c r="A124" s="109" t="s">
        <v>37</v>
      </c>
      <c r="B124" s="108">
        <v>2005</v>
      </c>
      <c r="C124" s="108">
        <v>3</v>
      </c>
      <c r="D124" s="108">
        <v>20930.758999999998</v>
      </c>
      <c r="E124" s="108">
        <v>640.29999999999995</v>
      </c>
      <c r="F124" s="108">
        <f t="shared" ref="F124:F141" si="10">MAX(F123,E124)</f>
        <v>640.29999999999995</v>
      </c>
      <c r="G124" s="108">
        <v>84254</v>
      </c>
      <c r="H124" s="108"/>
      <c r="I124" s="108"/>
      <c r="J124" s="108"/>
      <c r="K124" s="108">
        <v>1184</v>
      </c>
      <c r="L124" s="108">
        <v>371</v>
      </c>
      <c r="M124" s="121">
        <f t="shared" si="6"/>
        <v>0.31334459459459457</v>
      </c>
      <c r="N124" s="108">
        <f t="shared" si="7"/>
        <v>813</v>
      </c>
      <c r="O124" s="108"/>
      <c r="P124" s="13">
        <v>961633772</v>
      </c>
    </row>
    <row r="125" spans="1:16" x14ac:dyDescent="0.25">
      <c r="A125" s="109" t="s">
        <v>37</v>
      </c>
      <c r="B125" s="108">
        <v>2006</v>
      </c>
      <c r="C125" s="108">
        <v>3</v>
      </c>
      <c r="D125" s="108">
        <v>21191.645</v>
      </c>
      <c r="E125" s="108">
        <v>656.7</v>
      </c>
      <c r="F125" s="108">
        <f t="shared" si="10"/>
        <v>656.7</v>
      </c>
      <c r="G125" s="108">
        <v>84701</v>
      </c>
      <c r="H125" s="108"/>
      <c r="I125" s="108"/>
      <c r="J125" s="108"/>
      <c r="K125" s="108">
        <v>1158</v>
      </c>
      <c r="L125" s="108">
        <v>446</v>
      </c>
      <c r="M125" s="121">
        <f t="shared" si="6"/>
        <v>0.38514680483592401</v>
      </c>
      <c r="N125" s="108">
        <f t="shared" si="7"/>
        <v>712</v>
      </c>
      <c r="O125" s="108"/>
      <c r="P125" s="13">
        <v>899872611</v>
      </c>
    </row>
    <row r="126" spans="1:16" x14ac:dyDescent="0.25">
      <c r="A126" s="109" t="s">
        <v>37</v>
      </c>
      <c r="B126" s="108">
        <v>2007</v>
      </c>
      <c r="C126" s="108">
        <v>3</v>
      </c>
      <c r="D126" s="108">
        <v>28361.38</v>
      </c>
      <c r="E126" s="108">
        <v>577.9</v>
      </c>
      <c r="F126" s="108">
        <f t="shared" si="10"/>
        <v>656.7</v>
      </c>
      <c r="G126" s="108">
        <v>84757</v>
      </c>
      <c r="H126" s="108"/>
      <c r="I126" s="108"/>
      <c r="J126" s="108"/>
      <c r="K126" s="108">
        <v>1133</v>
      </c>
      <c r="L126" s="108">
        <v>410</v>
      </c>
      <c r="M126" s="121">
        <f t="shared" si="6"/>
        <v>0.36187113857016767</v>
      </c>
      <c r="N126" s="108">
        <f t="shared" si="7"/>
        <v>723</v>
      </c>
      <c r="O126" s="108"/>
      <c r="P126" s="13">
        <v>2586778728</v>
      </c>
    </row>
    <row r="127" spans="1:16" x14ac:dyDescent="0.25">
      <c r="A127" s="109" t="s">
        <v>37</v>
      </c>
      <c r="B127" s="108">
        <v>2008</v>
      </c>
      <c r="C127" s="108">
        <v>3</v>
      </c>
      <c r="D127" s="108">
        <v>20523.552</v>
      </c>
      <c r="E127" s="108">
        <v>532.6</v>
      </c>
      <c r="F127" s="108">
        <f t="shared" si="10"/>
        <v>656.7</v>
      </c>
      <c r="G127" s="108">
        <v>84644</v>
      </c>
      <c r="H127" s="108"/>
      <c r="I127" s="108"/>
      <c r="J127" s="108"/>
      <c r="K127" s="108">
        <v>1133</v>
      </c>
      <c r="L127" s="108">
        <v>410</v>
      </c>
      <c r="M127" s="121">
        <f t="shared" si="6"/>
        <v>0.36187113857016767</v>
      </c>
      <c r="N127" s="108">
        <f t="shared" si="7"/>
        <v>723</v>
      </c>
      <c r="O127" s="108"/>
      <c r="P127" s="13">
        <v>2456938199</v>
      </c>
    </row>
    <row r="128" spans="1:16" x14ac:dyDescent="0.25">
      <c r="A128" s="109" t="s">
        <v>37</v>
      </c>
      <c r="B128" s="108">
        <v>2009</v>
      </c>
      <c r="C128" s="108">
        <v>3</v>
      </c>
      <c r="D128" s="108">
        <v>19235.053399999997</v>
      </c>
      <c r="E128" s="108">
        <v>494.9</v>
      </c>
      <c r="F128" s="108">
        <f t="shared" si="10"/>
        <v>656.7</v>
      </c>
      <c r="G128" s="108">
        <v>84697</v>
      </c>
      <c r="H128" s="108"/>
      <c r="I128" s="108"/>
      <c r="J128" s="108"/>
      <c r="K128" s="108">
        <v>1127</v>
      </c>
      <c r="L128" s="108">
        <v>414</v>
      </c>
      <c r="M128" s="121">
        <f t="shared" si="6"/>
        <v>0.36734693877551022</v>
      </c>
      <c r="N128" s="108">
        <f t="shared" si="7"/>
        <v>713</v>
      </c>
      <c r="O128" s="108"/>
      <c r="P128" s="13">
        <v>2217497147</v>
      </c>
    </row>
    <row r="129" spans="1:16" x14ac:dyDescent="0.25">
      <c r="A129" s="109" t="s">
        <v>37</v>
      </c>
      <c r="B129" s="108">
        <v>2010</v>
      </c>
      <c r="C129" s="108">
        <v>3</v>
      </c>
      <c r="D129" s="108">
        <v>21711.555</v>
      </c>
      <c r="E129" s="108">
        <v>517.6</v>
      </c>
      <c r="F129" s="108">
        <f t="shared" si="10"/>
        <v>656.7</v>
      </c>
      <c r="G129" s="108">
        <v>84866</v>
      </c>
      <c r="H129" s="108"/>
      <c r="I129" s="108"/>
      <c r="J129" s="108"/>
      <c r="K129" s="108">
        <v>1179</v>
      </c>
      <c r="L129" s="108">
        <v>466</v>
      </c>
      <c r="M129" s="121">
        <f t="shared" si="6"/>
        <v>0.39525021204410515</v>
      </c>
      <c r="N129" s="108">
        <f t="shared" si="7"/>
        <v>713</v>
      </c>
      <c r="O129" s="108"/>
      <c r="P129" s="13">
        <v>2310814488.4099998</v>
      </c>
    </row>
    <row r="130" spans="1:16" x14ac:dyDescent="0.25">
      <c r="A130" s="109" t="s">
        <v>37</v>
      </c>
      <c r="B130" s="108">
        <v>2011</v>
      </c>
      <c r="C130" s="108">
        <v>3</v>
      </c>
      <c r="D130" s="108">
        <v>22272.713230000001</v>
      </c>
      <c r="E130" s="108">
        <v>550.9</v>
      </c>
      <c r="F130" s="108">
        <f t="shared" si="10"/>
        <v>656.7</v>
      </c>
      <c r="G130" s="108">
        <v>85083</v>
      </c>
      <c r="H130" s="108"/>
      <c r="I130" s="108"/>
      <c r="J130" s="108"/>
      <c r="K130" s="108">
        <v>1176</v>
      </c>
      <c r="L130" s="108">
        <v>467</v>
      </c>
      <c r="M130" s="121">
        <f t="shared" si="6"/>
        <v>0.39710884353741499</v>
      </c>
      <c r="N130" s="108">
        <f t="shared" si="7"/>
        <v>709</v>
      </c>
      <c r="O130" s="108"/>
      <c r="P130" s="13">
        <v>2250502159</v>
      </c>
    </row>
    <row r="131" spans="1:16" x14ac:dyDescent="0.25">
      <c r="A131" s="109" t="s">
        <v>37</v>
      </c>
      <c r="B131" s="108">
        <v>2012</v>
      </c>
      <c r="C131" s="108">
        <v>3</v>
      </c>
      <c r="D131" s="108">
        <v>25470.629300000001</v>
      </c>
      <c r="E131" s="108">
        <v>516.29999999999995</v>
      </c>
      <c r="F131" s="108">
        <f t="shared" si="10"/>
        <v>656.7</v>
      </c>
      <c r="G131" s="108">
        <v>85620</v>
      </c>
      <c r="H131" s="108"/>
      <c r="I131" s="108"/>
      <c r="J131" s="108"/>
      <c r="K131" s="108">
        <v>1159</v>
      </c>
      <c r="L131" s="108">
        <v>468</v>
      </c>
      <c r="M131" s="121">
        <f t="shared" ref="M131:M194" si="11">L131/K131</f>
        <v>0.40379637618636754</v>
      </c>
      <c r="N131" s="108">
        <f t="shared" ref="N131:N194" si="12">K131-L131</f>
        <v>691</v>
      </c>
      <c r="O131" s="108"/>
      <c r="P131" s="13">
        <v>2462189604</v>
      </c>
    </row>
    <row r="132" spans="1:16" x14ac:dyDescent="0.25">
      <c r="A132" s="109" t="s">
        <v>37</v>
      </c>
      <c r="B132" s="108">
        <v>2013</v>
      </c>
      <c r="C132" s="108">
        <v>3</v>
      </c>
      <c r="D132" s="108">
        <v>21511.933100000002</v>
      </c>
      <c r="E132" s="108">
        <v>491.1</v>
      </c>
      <c r="F132" s="108">
        <f t="shared" si="10"/>
        <v>656.7</v>
      </c>
      <c r="G132" s="108">
        <v>86018</v>
      </c>
      <c r="H132" s="108"/>
      <c r="I132" s="108"/>
      <c r="J132" s="108"/>
      <c r="K132" s="108">
        <v>1157</v>
      </c>
      <c r="L132" s="108">
        <v>469</v>
      </c>
      <c r="M132" s="121">
        <f t="shared" si="11"/>
        <v>0.40535868625756266</v>
      </c>
      <c r="N132" s="108">
        <f t="shared" si="12"/>
        <v>688</v>
      </c>
      <c r="O132" s="108"/>
      <c r="P132" s="13">
        <v>2436129364</v>
      </c>
    </row>
    <row r="133" spans="1:16" x14ac:dyDescent="0.25">
      <c r="A133" s="109" t="s">
        <v>37</v>
      </c>
      <c r="B133" s="108">
        <v>2014</v>
      </c>
      <c r="C133" s="108">
        <v>3</v>
      </c>
      <c r="D133" s="108">
        <v>22773.168030000001</v>
      </c>
      <c r="E133" s="108">
        <v>451.5</v>
      </c>
      <c r="F133" s="108">
        <f t="shared" si="10"/>
        <v>656.7</v>
      </c>
      <c r="G133" s="108">
        <v>86662</v>
      </c>
      <c r="H133" s="108"/>
      <c r="I133" s="108"/>
      <c r="J133" s="108"/>
      <c r="K133" s="108">
        <v>1157</v>
      </c>
      <c r="L133" s="108">
        <v>469</v>
      </c>
      <c r="M133" s="121">
        <f t="shared" si="11"/>
        <v>0.40535868625756266</v>
      </c>
      <c r="N133" s="108">
        <f t="shared" si="12"/>
        <v>688</v>
      </c>
      <c r="O133" s="108"/>
      <c r="P133" s="13">
        <v>2451211786.2199998</v>
      </c>
    </row>
    <row r="134" spans="1:16" x14ac:dyDescent="0.25">
      <c r="A134" s="109" t="s">
        <v>37</v>
      </c>
      <c r="B134" s="108">
        <v>2015</v>
      </c>
      <c r="C134" s="108">
        <v>3</v>
      </c>
      <c r="D134" s="108">
        <v>23151.256610000011</v>
      </c>
      <c r="E134" s="108">
        <v>463.4</v>
      </c>
      <c r="F134" s="108">
        <f t="shared" si="10"/>
        <v>656.7</v>
      </c>
      <c r="G134" s="108">
        <v>87212</v>
      </c>
      <c r="H134" s="108"/>
      <c r="I134" s="108"/>
      <c r="J134" s="108"/>
      <c r="K134" s="108">
        <v>1114</v>
      </c>
      <c r="L134" s="108">
        <v>444</v>
      </c>
      <c r="M134" s="121">
        <f t="shared" si="11"/>
        <v>0.3985637342908438</v>
      </c>
      <c r="N134" s="108">
        <f t="shared" si="12"/>
        <v>670</v>
      </c>
      <c r="O134" s="108"/>
      <c r="P134" s="13">
        <v>2385047665.52</v>
      </c>
    </row>
    <row r="135" spans="1:16" x14ac:dyDescent="0.25">
      <c r="A135" s="109" t="s">
        <v>37</v>
      </c>
      <c r="B135" s="108">
        <v>2016</v>
      </c>
      <c r="C135" s="108">
        <v>3</v>
      </c>
      <c r="D135" s="108">
        <v>24226.655850000003</v>
      </c>
      <c r="E135" s="108">
        <v>486.4</v>
      </c>
      <c r="F135" s="108">
        <f t="shared" si="10"/>
        <v>656.7</v>
      </c>
      <c r="G135" s="108">
        <v>87901</v>
      </c>
      <c r="H135" s="108"/>
      <c r="I135" s="108"/>
      <c r="J135" s="108"/>
      <c r="K135" s="108">
        <v>1116</v>
      </c>
      <c r="L135" s="108">
        <v>448</v>
      </c>
      <c r="M135" s="121">
        <f t="shared" si="11"/>
        <v>0.40143369175627241</v>
      </c>
      <c r="N135" s="108">
        <f t="shared" si="12"/>
        <v>668</v>
      </c>
      <c r="O135" s="108"/>
      <c r="P135" s="13">
        <v>2441417269.6100001</v>
      </c>
    </row>
    <row r="136" spans="1:16" x14ac:dyDescent="0.25">
      <c r="A136" s="109" t="s">
        <v>37</v>
      </c>
      <c r="B136" s="108">
        <v>2017</v>
      </c>
      <c r="C136" s="108">
        <v>3</v>
      </c>
      <c r="D136" s="108">
        <v>26481.205320000001</v>
      </c>
      <c r="E136" s="108">
        <v>464.2</v>
      </c>
      <c r="F136" s="108">
        <f t="shared" si="10"/>
        <v>656.7</v>
      </c>
      <c r="G136" s="108">
        <v>88422</v>
      </c>
      <c r="H136" s="108"/>
      <c r="I136" s="108"/>
      <c r="J136" s="108"/>
      <c r="K136" s="108">
        <v>4777</v>
      </c>
      <c r="L136" s="108">
        <v>2074</v>
      </c>
      <c r="M136" s="121">
        <f t="shared" si="11"/>
        <v>0.43416370106761565</v>
      </c>
      <c r="N136" s="108">
        <f t="shared" si="12"/>
        <v>2703</v>
      </c>
      <c r="O136" s="108"/>
      <c r="P136" s="13">
        <v>2357005920.04</v>
      </c>
    </row>
    <row r="137" spans="1:16" x14ac:dyDescent="0.25">
      <c r="A137" s="109" t="s">
        <v>37</v>
      </c>
      <c r="B137" s="108">
        <v>2018</v>
      </c>
      <c r="C137" s="108">
        <v>3</v>
      </c>
      <c r="D137" s="108">
        <v>25555.586070000001</v>
      </c>
      <c r="E137" s="108">
        <v>488.9</v>
      </c>
      <c r="F137" s="108">
        <f t="shared" si="10"/>
        <v>656.7</v>
      </c>
      <c r="G137" s="108">
        <v>88978</v>
      </c>
      <c r="H137" s="108"/>
      <c r="I137" s="108"/>
      <c r="J137" s="108"/>
      <c r="K137" s="108">
        <v>4668</v>
      </c>
      <c r="L137" s="108">
        <v>1965</v>
      </c>
      <c r="M137" s="121">
        <f t="shared" si="11"/>
        <v>0.42095115681233936</v>
      </c>
      <c r="N137" s="108">
        <f t="shared" si="12"/>
        <v>2703</v>
      </c>
      <c r="O137" s="108"/>
      <c r="P137" s="13">
        <v>2429022729</v>
      </c>
    </row>
    <row r="138" spans="1:16" x14ac:dyDescent="0.25">
      <c r="A138" s="109" t="s">
        <v>37</v>
      </c>
      <c r="B138" s="108">
        <v>2019</v>
      </c>
      <c r="C138" s="108">
        <v>3</v>
      </c>
      <c r="D138" s="108">
        <v>24432.744719999999</v>
      </c>
      <c r="E138" s="108">
        <v>454.3</v>
      </c>
      <c r="F138" s="108">
        <f t="shared" si="10"/>
        <v>656.7</v>
      </c>
      <c r="G138" s="108">
        <v>89561</v>
      </c>
      <c r="H138" s="108">
        <v>1144</v>
      </c>
      <c r="I138" s="108">
        <v>466</v>
      </c>
      <c r="J138" s="108">
        <v>0.40734264254570007</v>
      </c>
      <c r="K138" s="108">
        <v>4690</v>
      </c>
      <c r="L138" s="108">
        <v>1990</v>
      </c>
      <c r="M138" s="121">
        <f t="shared" si="11"/>
        <v>0.42430703624733473</v>
      </c>
      <c r="N138" s="108">
        <f t="shared" si="12"/>
        <v>2700</v>
      </c>
      <c r="O138" s="108">
        <v>678</v>
      </c>
      <c r="P138" s="13">
        <v>2319341970.71</v>
      </c>
    </row>
    <row r="139" spans="1:16" x14ac:dyDescent="0.25">
      <c r="A139" s="109" t="s">
        <v>37</v>
      </c>
      <c r="B139" s="108">
        <v>2020</v>
      </c>
      <c r="C139" s="108">
        <v>3</v>
      </c>
      <c r="D139" s="108">
        <v>25310.134600000001</v>
      </c>
      <c r="E139" s="108">
        <v>473.2</v>
      </c>
      <c r="F139" s="108">
        <f t="shared" si="10"/>
        <v>656.7</v>
      </c>
      <c r="G139" s="108">
        <v>90104</v>
      </c>
      <c r="H139" s="108">
        <v>1150</v>
      </c>
      <c r="I139" s="108">
        <v>469</v>
      </c>
      <c r="J139" s="108">
        <v>0.40782609581947327</v>
      </c>
      <c r="K139" s="108">
        <v>4712</v>
      </c>
      <c r="L139" s="108">
        <v>2008</v>
      </c>
      <c r="M139" s="121">
        <f t="shared" si="11"/>
        <v>0.42614601018675724</v>
      </c>
      <c r="N139" s="108">
        <f t="shared" si="12"/>
        <v>2704</v>
      </c>
      <c r="O139" s="108">
        <v>681</v>
      </c>
      <c r="P139" s="13">
        <v>2144359933.29</v>
      </c>
    </row>
    <row r="140" spans="1:16" x14ac:dyDescent="0.25">
      <c r="A140" s="109" t="s">
        <v>37</v>
      </c>
      <c r="B140" s="108">
        <v>2021</v>
      </c>
      <c r="C140" s="108">
        <v>3</v>
      </c>
      <c r="D140" s="108">
        <v>24563.14904</v>
      </c>
      <c r="E140" s="108">
        <v>436.4</v>
      </c>
      <c r="F140" s="108">
        <f t="shared" si="10"/>
        <v>656.7</v>
      </c>
      <c r="G140" s="108">
        <v>90556</v>
      </c>
      <c r="H140" s="108">
        <v>1154</v>
      </c>
      <c r="I140" s="108">
        <v>472</v>
      </c>
      <c r="J140" s="108">
        <v>0.40901213884353638</v>
      </c>
      <c r="K140" s="108">
        <v>4704</v>
      </c>
      <c r="L140" s="108">
        <v>2005</v>
      </c>
      <c r="M140" s="121">
        <f t="shared" si="11"/>
        <v>0.42623299319727892</v>
      </c>
      <c r="N140" s="108">
        <f t="shared" si="12"/>
        <v>2699</v>
      </c>
      <c r="O140" s="108">
        <v>682</v>
      </c>
      <c r="P140" s="13">
        <v>2074611718.26</v>
      </c>
    </row>
    <row r="141" spans="1:16" x14ac:dyDescent="0.25">
      <c r="A141" s="109" t="s">
        <v>37</v>
      </c>
      <c r="B141" s="108">
        <v>2022</v>
      </c>
      <c r="C141" s="108">
        <v>3</v>
      </c>
      <c r="D141" s="108">
        <v>25234.15638</v>
      </c>
      <c r="E141" s="108">
        <v>464.9</v>
      </c>
      <c r="F141" s="108">
        <f t="shared" si="10"/>
        <v>656.7</v>
      </c>
      <c r="G141" s="108">
        <v>91128</v>
      </c>
      <c r="H141" s="108">
        <v>1162</v>
      </c>
      <c r="I141" s="108">
        <v>480</v>
      </c>
      <c r="J141" s="108">
        <v>0.41308090090751648</v>
      </c>
      <c r="K141" s="108">
        <v>4714</v>
      </c>
      <c r="L141" s="108">
        <v>2032</v>
      </c>
      <c r="M141" s="121">
        <f t="shared" si="11"/>
        <v>0.43105642766228258</v>
      </c>
      <c r="N141" s="108">
        <f t="shared" si="12"/>
        <v>2682</v>
      </c>
      <c r="O141" s="108">
        <v>682</v>
      </c>
      <c r="P141" s="13">
        <v>2111867772.0699999</v>
      </c>
    </row>
    <row r="142" spans="1:16" x14ac:dyDescent="0.25">
      <c r="A142" s="109" t="s">
        <v>39</v>
      </c>
      <c r="B142" s="108">
        <v>2003</v>
      </c>
      <c r="C142" s="108">
        <v>3</v>
      </c>
      <c r="D142" s="108">
        <v>9426.6212699999996</v>
      </c>
      <c r="E142" s="108">
        <v>334.13799999999998</v>
      </c>
      <c r="F142" s="108">
        <f>E142</f>
        <v>334.13799999999998</v>
      </c>
      <c r="G142" s="108">
        <v>56873</v>
      </c>
      <c r="H142" s="108"/>
      <c r="I142" s="108"/>
      <c r="J142" s="108"/>
      <c r="K142" s="108">
        <v>1363.9</v>
      </c>
      <c r="L142" s="108">
        <v>555.0999755859375</v>
      </c>
      <c r="M142" s="121">
        <f t="shared" si="11"/>
        <v>0.40699462980125922</v>
      </c>
      <c r="N142" s="108">
        <f t="shared" si="12"/>
        <v>808.80002441406259</v>
      </c>
      <c r="O142" s="108"/>
      <c r="P142" s="13">
        <v>1621983270</v>
      </c>
    </row>
    <row r="143" spans="1:16" x14ac:dyDescent="0.25">
      <c r="A143" s="109" t="s">
        <v>39</v>
      </c>
      <c r="B143" s="108">
        <v>2004</v>
      </c>
      <c r="C143" s="108">
        <v>3</v>
      </c>
      <c r="D143" s="108">
        <v>10182.464400000001</v>
      </c>
      <c r="E143" s="108">
        <v>338.38200000000001</v>
      </c>
      <c r="F143" s="108">
        <f>MAX(F142,E143)</f>
        <v>338.38200000000001</v>
      </c>
      <c r="G143" s="108">
        <v>58256</v>
      </c>
      <c r="H143" s="108"/>
      <c r="I143" s="108"/>
      <c r="J143" s="108"/>
      <c r="K143" s="108">
        <v>1383</v>
      </c>
      <c r="L143" s="108">
        <v>565</v>
      </c>
      <c r="M143" s="121">
        <f t="shared" si="11"/>
        <v>0.40853217642805495</v>
      </c>
      <c r="N143" s="108">
        <f t="shared" si="12"/>
        <v>818</v>
      </c>
      <c r="O143" s="108"/>
      <c r="P143" s="13">
        <v>1638103136</v>
      </c>
    </row>
    <row r="144" spans="1:16" x14ac:dyDescent="0.25">
      <c r="A144" s="109" t="s">
        <v>39</v>
      </c>
      <c r="B144" s="108">
        <v>2005</v>
      </c>
      <c r="C144" s="108">
        <v>3</v>
      </c>
      <c r="D144" s="108">
        <v>10467.05126</v>
      </c>
      <c r="E144" s="108">
        <v>364.96300000000002</v>
      </c>
      <c r="F144" s="108">
        <f t="shared" ref="F144:F161" si="13">MAX(F143,E144)</f>
        <v>364.96300000000002</v>
      </c>
      <c r="G144" s="108">
        <v>59537</v>
      </c>
      <c r="H144" s="108"/>
      <c r="I144" s="108"/>
      <c r="J144" s="108"/>
      <c r="K144" s="108">
        <v>1384</v>
      </c>
      <c r="L144" s="108">
        <v>570</v>
      </c>
      <c r="M144" s="121">
        <f t="shared" si="11"/>
        <v>0.41184971098265893</v>
      </c>
      <c r="N144" s="108">
        <f t="shared" si="12"/>
        <v>814</v>
      </c>
      <c r="O144" s="108"/>
      <c r="P144" s="13">
        <v>1810325433</v>
      </c>
    </row>
    <row r="145" spans="1:16" x14ac:dyDescent="0.25">
      <c r="A145" s="109" t="s">
        <v>39</v>
      </c>
      <c r="B145" s="108">
        <v>2006</v>
      </c>
      <c r="C145" s="108">
        <v>3</v>
      </c>
      <c r="D145" s="108">
        <v>11587.44666</v>
      </c>
      <c r="E145" s="108">
        <v>378.16199999999998</v>
      </c>
      <c r="F145" s="108">
        <f t="shared" si="13"/>
        <v>378.16199999999998</v>
      </c>
      <c r="G145" s="108">
        <v>60749</v>
      </c>
      <c r="H145" s="108"/>
      <c r="I145" s="108"/>
      <c r="J145" s="108"/>
      <c r="K145" s="108">
        <v>1511</v>
      </c>
      <c r="L145" s="108">
        <v>616</v>
      </c>
      <c r="M145" s="121">
        <f t="shared" si="11"/>
        <v>0.40767703507610853</v>
      </c>
      <c r="N145" s="108">
        <f t="shared" si="12"/>
        <v>895</v>
      </c>
      <c r="O145" s="108"/>
      <c r="P145" s="13">
        <v>1743176663</v>
      </c>
    </row>
    <row r="146" spans="1:16" x14ac:dyDescent="0.25">
      <c r="A146" s="109" t="s">
        <v>39</v>
      </c>
      <c r="B146" s="108">
        <v>2007</v>
      </c>
      <c r="C146" s="108">
        <v>3</v>
      </c>
      <c r="D146" s="108">
        <v>12009.95551</v>
      </c>
      <c r="E146" s="108">
        <v>367.28</v>
      </c>
      <c r="F146" s="108">
        <f t="shared" si="13"/>
        <v>378.16199999999998</v>
      </c>
      <c r="G146" s="108">
        <v>61776</v>
      </c>
      <c r="H146" s="108"/>
      <c r="I146" s="108"/>
      <c r="J146" s="108"/>
      <c r="K146" s="108">
        <v>1548</v>
      </c>
      <c r="L146" s="108">
        <v>623</v>
      </c>
      <c r="M146" s="121">
        <f t="shared" si="11"/>
        <v>0.40245478036175708</v>
      </c>
      <c r="N146" s="108">
        <f t="shared" si="12"/>
        <v>925</v>
      </c>
      <c r="O146" s="108"/>
      <c r="P146" s="13">
        <v>1776325233</v>
      </c>
    </row>
    <row r="147" spans="1:16" x14ac:dyDescent="0.25">
      <c r="A147" s="109" t="s">
        <v>39</v>
      </c>
      <c r="B147" s="108">
        <v>2008</v>
      </c>
      <c r="C147" s="108">
        <v>3</v>
      </c>
      <c r="D147" s="108">
        <v>12638.48306</v>
      </c>
      <c r="E147" s="108">
        <v>346.40899999999999</v>
      </c>
      <c r="F147" s="108">
        <f t="shared" si="13"/>
        <v>378.16199999999998</v>
      </c>
      <c r="G147" s="108">
        <v>62737</v>
      </c>
      <c r="H147" s="108"/>
      <c r="I147" s="108"/>
      <c r="J147" s="108"/>
      <c r="K147" s="108">
        <v>1643</v>
      </c>
      <c r="L147" s="108">
        <v>641</v>
      </c>
      <c r="M147" s="121">
        <f t="shared" si="11"/>
        <v>0.39013998782714548</v>
      </c>
      <c r="N147" s="108">
        <f t="shared" si="12"/>
        <v>1002</v>
      </c>
      <c r="O147" s="108"/>
      <c r="P147" s="13">
        <v>1725723668</v>
      </c>
    </row>
    <row r="148" spans="1:16" x14ac:dyDescent="0.25">
      <c r="A148" s="109" t="s">
        <v>39</v>
      </c>
      <c r="B148" s="108">
        <v>2009</v>
      </c>
      <c r="C148" s="108">
        <v>3</v>
      </c>
      <c r="D148" s="108">
        <v>12936.278319999999</v>
      </c>
      <c r="E148" s="108">
        <v>350.428</v>
      </c>
      <c r="F148" s="108">
        <f t="shared" si="13"/>
        <v>378.16199999999998</v>
      </c>
      <c r="G148" s="108">
        <v>63532</v>
      </c>
      <c r="H148" s="108"/>
      <c r="I148" s="108"/>
      <c r="J148" s="108"/>
      <c r="K148" s="108">
        <v>1718</v>
      </c>
      <c r="L148" s="108">
        <v>654</v>
      </c>
      <c r="M148" s="121">
        <f t="shared" si="11"/>
        <v>0.38067520372526192</v>
      </c>
      <c r="N148" s="108">
        <f t="shared" si="12"/>
        <v>1064</v>
      </c>
      <c r="O148" s="108"/>
      <c r="P148" s="13">
        <v>1654209046</v>
      </c>
    </row>
    <row r="149" spans="1:16" x14ac:dyDescent="0.25">
      <c r="A149" s="109" t="s">
        <v>39</v>
      </c>
      <c r="B149" s="108">
        <v>2010</v>
      </c>
      <c r="C149" s="108">
        <v>3</v>
      </c>
      <c r="D149" s="108">
        <v>13328.48417</v>
      </c>
      <c r="E149" s="108">
        <v>364.92899999999997</v>
      </c>
      <c r="F149" s="108">
        <f t="shared" si="13"/>
        <v>378.16199999999998</v>
      </c>
      <c r="G149" s="108">
        <v>64329</v>
      </c>
      <c r="H149" s="108"/>
      <c r="I149" s="108"/>
      <c r="J149" s="108"/>
      <c r="K149" s="108">
        <v>1727</v>
      </c>
      <c r="L149" s="108">
        <v>841</v>
      </c>
      <c r="M149" s="121">
        <f t="shared" si="11"/>
        <v>0.48697162709901565</v>
      </c>
      <c r="N149" s="108">
        <f t="shared" si="12"/>
        <v>886</v>
      </c>
      <c r="O149" s="108"/>
      <c r="P149" s="13">
        <v>1700835297</v>
      </c>
    </row>
    <row r="150" spans="1:16" x14ac:dyDescent="0.25">
      <c r="A150" s="109" t="s">
        <v>39</v>
      </c>
      <c r="B150" s="108">
        <v>2011</v>
      </c>
      <c r="C150" s="108">
        <v>3</v>
      </c>
      <c r="D150" s="108">
        <v>14278.41078</v>
      </c>
      <c r="E150" s="108">
        <v>379.69</v>
      </c>
      <c r="F150" s="108">
        <f t="shared" si="13"/>
        <v>379.69</v>
      </c>
      <c r="G150" s="108">
        <v>64329</v>
      </c>
      <c r="H150" s="108"/>
      <c r="I150" s="108"/>
      <c r="J150" s="108"/>
      <c r="K150" s="108">
        <v>1703</v>
      </c>
      <c r="L150" s="108">
        <v>740</v>
      </c>
      <c r="M150" s="121">
        <f t="shared" si="11"/>
        <v>0.4345273047563124</v>
      </c>
      <c r="N150" s="108">
        <f t="shared" si="12"/>
        <v>963</v>
      </c>
      <c r="O150" s="108"/>
      <c r="P150" s="13">
        <v>1697206413</v>
      </c>
    </row>
    <row r="151" spans="1:16" x14ac:dyDescent="0.25">
      <c r="A151" s="109" t="s">
        <v>39</v>
      </c>
      <c r="B151" s="108">
        <v>2012</v>
      </c>
      <c r="C151" s="108">
        <v>3</v>
      </c>
      <c r="D151" s="108">
        <v>15294.5765145</v>
      </c>
      <c r="E151" s="108">
        <v>373.21</v>
      </c>
      <c r="F151" s="108">
        <f t="shared" si="13"/>
        <v>379.69</v>
      </c>
      <c r="G151" s="108">
        <v>65377</v>
      </c>
      <c r="H151" s="108"/>
      <c r="I151" s="108"/>
      <c r="J151" s="108"/>
      <c r="K151" s="108">
        <v>1520</v>
      </c>
      <c r="L151" s="108">
        <v>658</v>
      </c>
      <c r="M151" s="121">
        <f t="shared" si="11"/>
        <v>0.43289473684210528</v>
      </c>
      <c r="N151" s="108">
        <f t="shared" si="12"/>
        <v>862</v>
      </c>
      <c r="O151" s="108"/>
      <c r="P151" s="13">
        <v>1695193906</v>
      </c>
    </row>
    <row r="152" spans="1:16" x14ac:dyDescent="0.25">
      <c r="A152" s="109" t="s">
        <v>39</v>
      </c>
      <c r="B152" s="108">
        <v>2013</v>
      </c>
      <c r="C152" s="108">
        <v>3</v>
      </c>
      <c r="D152" s="108">
        <v>16773.83697</v>
      </c>
      <c r="E152" s="108">
        <v>376.298</v>
      </c>
      <c r="F152" s="108">
        <f t="shared" si="13"/>
        <v>379.69</v>
      </c>
      <c r="G152" s="108">
        <v>66704</v>
      </c>
      <c r="H152" s="108"/>
      <c r="I152" s="108"/>
      <c r="J152" s="108"/>
      <c r="K152" s="108">
        <v>1518</v>
      </c>
      <c r="L152" s="108">
        <v>661</v>
      </c>
      <c r="M152" s="121">
        <f t="shared" si="11"/>
        <v>0.43544137022397894</v>
      </c>
      <c r="N152" s="108">
        <f t="shared" si="12"/>
        <v>857</v>
      </c>
      <c r="O152" s="108"/>
      <c r="P152" s="13">
        <v>1610894692</v>
      </c>
    </row>
    <row r="153" spans="1:16" x14ac:dyDescent="0.25">
      <c r="A153" s="109" t="s">
        <v>39</v>
      </c>
      <c r="B153" s="108">
        <v>2014</v>
      </c>
      <c r="C153" s="108">
        <v>3</v>
      </c>
      <c r="D153" s="108">
        <v>16711.820929999998</v>
      </c>
      <c r="E153" s="108">
        <v>325.553</v>
      </c>
      <c r="F153" s="108">
        <f t="shared" si="13"/>
        <v>379.69</v>
      </c>
      <c r="G153" s="108">
        <v>66366</v>
      </c>
      <c r="H153" s="108"/>
      <c r="I153" s="108"/>
      <c r="J153" s="108"/>
      <c r="K153" s="108">
        <v>1520</v>
      </c>
      <c r="L153" s="108">
        <v>668</v>
      </c>
      <c r="M153" s="121">
        <f t="shared" si="11"/>
        <v>0.43947368421052629</v>
      </c>
      <c r="N153" s="108">
        <f t="shared" si="12"/>
        <v>852</v>
      </c>
      <c r="O153" s="108"/>
      <c r="P153" s="13">
        <v>1598723934</v>
      </c>
    </row>
    <row r="154" spans="1:16" x14ac:dyDescent="0.25">
      <c r="A154" s="109" t="s">
        <v>39</v>
      </c>
      <c r="B154" s="108">
        <v>2015</v>
      </c>
      <c r="C154" s="108">
        <v>3</v>
      </c>
      <c r="D154" s="108">
        <v>17198.23216</v>
      </c>
      <c r="E154" s="108">
        <v>340.35199999999998</v>
      </c>
      <c r="F154" s="108">
        <f t="shared" si="13"/>
        <v>379.69</v>
      </c>
      <c r="G154" s="108">
        <v>66656</v>
      </c>
      <c r="H154" s="108"/>
      <c r="I154" s="108"/>
      <c r="J154" s="108"/>
      <c r="K154" s="108">
        <v>1536</v>
      </c>
      <c r="L154" s="108">
        <v>671</v>
      </c>
      <c r="M154" s="121">
        <f t="shared" si="11"/>
        <v>0.43684895833333331</v>
      </c>
      <c r="N154" s="108">
        <f t="shared" si="12"/>
        <v>865</v>
      </c>
      <c r="O154" s="108"/>
      <c r="P154" s="13">
        <v>1599505326</v>
      </c>
    </row>
    <row r="155" spans="1:16" x14ac:dyDescent="0.25">
      <c r="A155" s="109" t="s">
        <v>39</v>
      </c>
      <c r="B155" s="108">
        <v>2016</v>
      </c>
      <c r="C155" s="108">
        <v>3</v>
      </c>
      <c r="D155" s="108">
        <v>17539.019809999998</v>
      </c>
      <c r="E155" s="108">
        <v>360.23200000000003</v>
      </c>
      <c r="F155" s="108">
        <f t="shared" si="13"/>
        <v>379.69</v>
      </c>
      <c r="G155" s="108">
        <v>66824</v>
      </c>
      <c r="H155" s="108"/>
      <c r="I155" s="108"/>
      <c r="J155" s="108"/>
      <c r="K155" s="108">
        <v>1506</v>
      </c>
      <c r="L155" s="108">
        <v>674</v>
      </c>
      <c r="M155" s="121">
        <f t="shared" si="11"/>
        <v>0.44754316069057104</v>
      </c>
      <c r="N155" s="108">
        <f t="shared" si="12"/>
        <v>832</v>
      </c>
      <c r="O155" s="108"/>
      <c r="P155" s="13">
        <v>1625113745</v>
      </c>
    </row>
    <row r="156" spans="1:16" x14ac:dyDescent="0.25">
      <c r="A156" s="109" t="s">
        <v>39</v>
      </c>
      <c r="B156" s="108">
        <v>2017</v>
      </c>
      <c r="C156" s="108">
        <v>3</v>
      </c>
      <c r="D156" s="108">
        <v>17672.91821</v>
      </c>
      <c r="E156" s="108">
        <v>321.21100000000001</v>
      </c>
      <c r="F156" s="108">
        <f t="shared" si="13"/>
        <v>379.69</v>
      </c>
      <c r="G156" s="108">
        <v>67122</v>
      </c>
      <c r="H156" s="108"/>
      <c r="I156" s="108"/>
      <c r="J156" s="108"/>
      <c r="K156" s="108">
        <v>1534</v>
      </c>
      <c r="L156" s="108">
        <v>679</v>
      </c>
      <c r="M156" s="121">
        <f t="shared" si="11"/>
        <v>0.44263363754889179</v>
      </c>
      <c r="N156" s="108">
        <f t="shared" si="12"/>
        <v>855</v>
      </c>
      <c r="O156" s="108"/>
      <c r="P156" s="13">
        <v>1544296648</v>
      </c>
    </row>
    <row r="157" spans="1:16" x14ac:dyDescent="0.25">
      <c r="A157" s="109" t="s">
        <v>39</v>
      </c>
      <c r="B157" s="108">
        <v>2018</v>
      </c>
      <c r="C157" s="108">
        <v>3</v>
      </c>
      <c r="D157" s="108">
        <v>18025.935079999999</v>
      </c>
      <c r="E157" s="108">
        <v>351.43799999999999</v>
      </c>
      <c r="F157" s="108">
        <f t="shared" si="13"/>
        <v>379.69</v>
      </c>
      <c r="G157" s="108">
        <v>67940</v>
      </c>
      <c r="H157" s="108"/>
      <c r="I157" s="108"/>
      <c r="J157" s="108"/>
      <c r="K157" s="108">
        <v>1535</v>
      </c>
      <c r="L157" s="108">
        <v>682</v>
      </c>
      <c r="M157" s="121">
        <f t="shared" si="11"/>
        <v>0.44429967426710099</v>
      </c>
      <c r="N157" s="108">
        <f t="shared" si="12"/>
        <v>853</v>
      </c>
      <c r="O157" s="108"/>
      <c r="P157" s="13">
        <v>1587097140</v>
      </c>
    </row>
    <row r="158" spans="1:16" x14ac:dyDescent="0.25">
      <c r="A158" s="109" t="s">
        <v>39</v>
      </c>
      <c r="B158" s="108">
        <v>2019</v>
      </c>
      <c r="C158" s="108">
        <v>3</v>
      </c>
      <c r="D158" s="108">
        <v>19043.935530000002</v>
      </c>
      <c r="E158" s="108">
        <v>323.41399999999999</v>
      </c>
      <c r="F158" s="108">
        <f t="shared" si="13"/>
        <v>379.69</v>
      </c>
      <c r="G158" s="108">
        <v>68205</v>
      </c>
      <c r="H158" s="108">
        <v>1539</v>
      </c>
      <c r="I158" s="108">
        <v>687</v>
      </c>
      <c r="J158" s="108">
        <v>0.44639375805854797</v>
      </c>
      <c r="K158" s="108">
        <v>1539</v>
      </c>
      <c r="L158" s="108">
        <v>687</v>
      </c>
      <c r="M158" s="121">
        <f t="shared" si="11"/>
        <v>0.44639376218323584</v>
      </c>
      <c r="N158" s="108">
        <f t="shared" si="12"/>
        <v>852</v>
      </c>
      <c r="O158" s="108">
        <v>852</v>
      </c>
      <c r="P158" s="13">
        <v>1521791950</v>
      </c>
    </row>
    <row r="159" spans="1:16" x14ac:dyDescent="0.25">
      <c r="A159" s="109" t="s">
        <v>39</v>
      </c>
      <c r="B159" s="108">
        <v>2020</v>
      </c>
      <c r="C159" s="108">
        <v>3</v>
      </c>
      <c r="D159" s="108">
        <v>19760.560030000001</v>
      </c>
      <c r="E159" s="108">
        <v>350.36399999999998</v>
      </c>
      <c r="F159" s="108">
        <f t="shared" si="13"/>
        <v>379.69</v>
      </c>
      <c r="G159" s="108">
        <v>68568</v>
      </c>
      <c r="H159" s="108">
        <v>1513</v>
      </c>
      <c r="I159" s="108">
        <v>683</v>
      </c>
      <c r="J159" s="108">
        <v>0.45142102241516113</v>
      </c>
      <c r="K159" s="108">
        <v>1513</v>
      </c>
      <c r="L159" s="108">
        <v>683</v>
      </c>
      <c r="M159" s="121">
        <f t="shared" si="11"/>
        <v>0.45142101784534039</v>
      </c>
      <c r="N159" s="108">
        <f t="shared" si="12"/>
        <v>830</v>
      </c>
      <c r="O159" s="108">
        <v>830</v>
      </c>
      <c r="P159" s="13">
        <v>1496242151</v>
      </c>
    </row>
    <row r="160" spans="1:16" x14ac:dyDescent="0.25">
      <c r="A160" s="109" t="s">
        <v>39</v>
      </c>
      <c r="B160" s="108">
        <v>2021</v>
      </c>
      <c r="C160" s="108">
        <v>3</v>
      </c>
      <c r="D160" s="108">
        <v>20873.792109999999</v>
      </c>
      <c r="E160" s="108">
        <v>344.65899999999999</v>
      </c>
      <c r="F160" s="108">
        <f t="shared" si="13"/>
        <v>379.69</v>
      </c>
      <c r="G160" s="108">
        <v>68742</v>
      </c>
      <c r="H160" s="108">
        <v>1516</v>
      </c>
      <c r="I160" s="108">
        <v>684</v>
      </c>
      <c r="J160" s="108">
        <v>0.45118734240531921</v>
      </c>
      <c r="K160" s="108">
        <v>1516</v>
      </c>
      <c r="L160" s="108">
        <v>684</v>
      </c>
      <c r="M160" s="121">
        <f t="shared" si="11"/>
        <v>0.45118733509234826</v>
      </c>
      <c r="N160" s="108">
        <f t="shared" si="12"/>
        <v>832</v>
      </c>
      <c r="O160" s="108">
        <v>832</v>
      </c>
      <c r="P160" s="13">
        <v>1505164498</v>
      </c>
    </row>
    <row r="161" spans="1:16" x14ac:dyDescent="0.25">
      <c r="A161" s="109" t="s">
        <v>39</v>
      </c>
      <c r="B161" s="108">
        <v>2022</v>
      </c>
      <c r="C161" s="108">
        <v>3</v>
      </c>
      <c r="D161" s="108">
        <v>21411.269319999999</v>
      </c>
      <c r="E161" s="108">
        <v>318.42</v>
      </c>
      <c r="F161" s="108">
        <f t="shared" si="13"/>
        <v>379.69</v>
      </c>
      <c r="G161" s="108">
        <v>68879</v>
      </c>
      <c r="H161" s="108">
        <v>1521</v>
      </c>
      <c r="I161" s="108">
        <v>686</v>
      </c>
      <c r="J161" s="108">
        <v>0.45101907849311829</v>
      </c>
      <c r="K161" s="108">
        <v>1521</v>
      </c>
      <c r="L161" s="108">
        <v>686</v>
      </c>
      <c r="M161" s="121">
        <f t="shared" si="11"/>
        <v>0.45101906640368178</v>
      </c>
      <c r="N161" s="108">
        <f t="shared" si="12"/>
        <v>835</v>
      </c>
      <c r="O161" s="108">
        <v>835</v>
      </c>
      <c r="P161" s="13">
        <v>1523001350</v>
      </c>
    </row>
    <row r="162" spans="1:16" x14ac:dyDescent="0.25">
      <c r="A162" s="109" t="s">
        <v>41</v>
      </c>
      <c r="B162" s="108">
        <v>2003</v>
      </c>
      <c r="C162" s="108">
        <v>3</v>
      </c>
      <c r="D162" s="108">
        <v>10226.768259999999</v>
      </c>
      <c r="E162" s="108">
        <v>332.57400000000001</v>
      </c>
      <c r="F162" s="108">
        <f>E162</f>
        <v>332.57400000000001</v>
      </c>
      <c r="G162" s="108">
        <v>51814</v>
      </c>
      <c r="H162" s="108"/>
      <c r="I162" s="108"/>
      <c r="J162" s="108"/>
      <c r="K162" s="108">
        <v>1285</v>
      </c>
      <c r="L162" s="108">
        <v>760</v>
      </c>
      <c r="M162" s="121">
        <f t="shared" si="11"/>
        <v>0.59143968871595332</v>
      </c>
      <c r="N162" s="108">
        <f t="shared" si="12"/>
        <v>525</v>
      </c>
      <c r="O162" s="108"/>
      <c r="P162" s="13">
        <v>1696547681</v>
      </c>
    </row>
    <row r="163" spans="1:16" x14ac:dyDescent="0.25">
      <c r="A163" s="109" t="s">
        <v>41</v>
      </c>
      <c r="B163" s="108">
        <v>2004</v>
      </c>
      <c r="C163" s="108">
        <v>3</v>
      </c>
      <c r="D163" s="108">
        <v>10348.591390000001</v>
      </c>
      <c r="E163" s="108">
        <v>330.37799999999999</v>
      </c>
      <c r="F163" s="108">
        <f>MAX(F162,E163)</f>
        <v>332.57400000000001</v>
      </c>
      <c r="G163" s="108">
        <v>53230</v>
      </c>
      <c r="H163" s="108"/>
      <c r="I163" s="108"/>
      <c r="J163" s="108"/>
      <c r="K163" s="108">
        <v>1316</v>
      </c>
      <c r="L163" s="108">
        <v>786</v>
      </c>
      <c r="M163" s="121">
        <f t="shared" si="11"/>
        <v>0.59726443768996962</v>
      </c>
      <c r="N163" s="108">
        <f t="shared" si="12"/>
        <v>530</v>
      </c>
      <c r="O163" s="108"/>
      <c r="P163" s="13">
        <v>1728259010</v>
      </c>
    </row>
    <row r="164" spans="1:16" x14ac:dyDescent="0.25">
      <c r="A164" s="109" t="s">
        <v>41</v>
      </c>
      <c r="B164" s="108">
        <v>2005</v>
      </c>
      <c r="C164" s="108">
        <v>3</v>
      </c>
      <c r="D164" s="108">
        <v>9670.2355499999994</v>
      </c>
      <c r="E164" s="108">
        <v>335.42700000000002</v>
      </c>
      <c r="F164" s="108">
        <f t="shared" ref="F164:F181" si="14">MAX(F163,E164)</f>
        <v>335.42700000000002</v>
      </c>
      <c r="G164" s="108">
        <v>54677</v>
      </c>
      <c r="H164" s="108"/>
      <c r="I164" s="108"/>
      <c r="J164" s="108"/>
      <c r="K164" s="108">
        <v>1347</v>
      </c>
      <c r="L164" s="108">
        <v>812</v>
      </c>
      <c r="M164" s="121">
        <f t="shared" si="11"/>
        <v>0.60282108389012623</v>
      </c>
      <c r="N164" s="108">
        <f t="shared" si="12"/>
        <v>535</v>
      </c>
      <c r="O164" s="108"/>
      <c r="P164" s="13">
        <v>1650320458</v>
      </c>
    </row>
    <row r="165" spans="1:16" x14ac:dyDescent="0.25">
      <c r="A165" s="109" t="s">
        <v>41</v>
      </c>
      <c r="B165" s="108">
        <v>2006</v>
      </c>
      <c r="C165" s="108">
        <v>3</v>
      </c>
      <c r="D165" s="108">
        <v>10955.81517</v>
      </c>
      <c r="E165" s="108">
        <v>363.98700000000002</v>
      </c>
      <c r="F165" s="108">
        <f t="shared" si="14"/>
        <v>363.98700000000002</v>
      </c>
      <c r="G165" s="108">
        <v>58220</v>
      </c>
      <c r="H165" s="108"/>
      <c r="I165" s="108"/>
      <c r="J165" s="108"/>
      <c r="K165" s="108">
        <v>1372</v>
      </c>
      <c r="L165" s="108">
        <v>832</v>
      </c>
      <c r="M165" s="121">
        <f t="shared" si="11"/>
        <v>0.60641399416909625</v>
      </c>
      <c r="N165" s="108">
        <f t="shared" si="12"/>
        <v>540</v>
      </c>
      <c r="O165" s="108"/>
      <c r="P165" s="13">
        <v>1575176317</v>
      </c>
    </row>
    <row r="166" spans="1:16" x14ac:dyDescent="0.25">
      <c r="A166" s="109" t="s">
        <v>41</v>
      </c>
      <c r="B166" s="108">
        <v>2007</v>
      </c>
      <c r="C166" s="108">
        <v>3</v>
      </c>
      <c r="D166" s="108">
        <v>10541.91063</v>
      </c>
      <c r="E166" s="108">
        <v>351.18799999999999</v>
      </c>
      <c r="F166" s="108">
        <f t="shared" si="14"/>
        <v>363.98700000000002</v>
      </c>
      <c r="G166" s="108">
        <v>59883</v>
      </c>
      <c r="H166" s="108"/>
      <c r="I166" s="108"/>
      <c r="J166" s="108"/>
      <c r="K166" s="108">
        <v>1397</v>
      </c>
      <c r="L166" s="108">
        <v>852</v>
      </c>
      <c r="M166" s="121">
        <f t="shared" si="11"/>
        <v>0.60987831066571219</v>
      </c>
      <c r="N166" s="108">
        <f t="shared" si="12"/>
        <v>545</v>
      </c>
      <c r="O166" s="108"/>
      <c r="P166" s="13">
        <v>1619548481</v>
      </c>
    </row>
    <row r="167" spans="1:16" x14ac:dyDescent="0.25">
      <c r="A167" s="109" t="s">
        <v>41</v>
      </c>
      <c r="B167" s="108">
        <v>2008</v>
      </c>
      <c r="C167" s="108">
        <v>3</v>
      </c>
      <c r="D167" s="108">
        <v>9628.9823100000012</v>
      </c>
      <c r="E167" s="108">
        <v>347.83199999999999</v>
      </c>
      <c r="F167" s="108">
        <f t="shared" si="14"/>
        <v>363.98700000000002</v>
      </c>
      <c r="G167" s="108">
        <v>62038</v>
      </c>
      <c r="H167" s="108"/>
      <c r="I167" s="108"/>
      <c r="J167" s="108"/>
      <c r="K167" s="108">
        <v>1414</v>
      </c>
      <c r="L167" s="108">
        <v>867</v>
      </c>
      <c r="M167" s="121">
        <f t="shared" si="11"/>
        <v>0.61315417256011318</v>
      </c>
      <c r="N167" s="108">
        <f t="shared" si="12"/>
        <v>547</v>
      </c>
      <c r="O167" s="108"/>
      <c r="P167" s="13">
        <v>1591392611</v>
      </c>
    </row>
    <row r="168" spans="1:16" x14ac:dyDescent="0.25">
      <c r="A168" s="109" t="s">
        <v>41</v>
      </c>
      <c r="B168" s="108">
        <v>2009</v>
      </c>
      <c r="C168" s="108">
        <v>3</v>
      </c>
      <c r="D168" s="108">
        <v>10168.11428</v>
      </c>
      <c r="E168" s="108">
        <v>339.62900000000002</v>
      </c>
      <c r="F168" s="108">
        <f t="shared" si="14"/>
        <v>363.98700000000002</v>
      </c>
      <c r="G168" s="108">
        <v>62179</v>
      </c>
      <c r="H168" s="108"/>
      <c r="I168" s="108"/>
      <c r="J168" s="108"/>
      <c r="K168" s="108">
        <v>1428</v>
      </c>
      <c r="L168" s="108">
        <v>877</v>
      </c>
      <c r="M168" s="121">
        <f t="shared" si="11"/>
        <v>0.61414565826330536</v>
      </c>
      <c r="N168" s="108">
        <f t="shared" si="12"/>
        <v>551</v>
      </c>
      <c r="O168" s="108"/>
      <c r="P168" s="13">
        <v>1547576995</v>
      </c>
    </row>
    <row r="169" spans="1:16" x14ac:dyDescent="0.25">
      <c r="A169" s="109" t="s">
        <v>41</v>
      </c>
      <c r="B169" s="108">
        <v>2010</v>
      </c>
      <c r="C169" s="108">
        <v>3</v>
      </c>
      <c r="D169" s="108">
        <v>10805.669199999998</v>
      </c>
      <c r="E169" s="108">
        <v>354.83</v>
      </c>
      <c r="F169" s="108">
        <f t="shared" si="14"/>
        <v>363.98700000000002</v>
      </c>
      <c r="G169" s="108">
        <v>62674</v>
      </c>
      <c r="H169" s="108"/>
      <c r="I169" s="108"/>
      <c r="J169" s="108"/>
      <c r="K169" s="108">
        <v>1439</v>
      </c>
      <c r="L169" s="108">
        <v>886</v>
      </c>
      <c r="M169" s="121">
        <f t="shared" si="11"/>
        <v>0.61570535093815149</v>
      </c>
      <c r="N169" s="108">
        <f t="shared" si="12"/>
        <v>553</v>
      </c>
      <c r="O169" s="108"/>
      <c r="P169" s="13">
        <v>1593218181.73</v>
      </c>
    </row>
    <row r="170" spans="1:16" x14ac:dyDescent="0.25">
      <c r="A170" s="109" t="s">
        <v>41</v>
      </c>
      <c r="B170" s="108">
        <v>2011</v>
      </c>
      <c r="C170" s="108">
        <v>3</v>
      </c>
      <c r="D170" s="108">
        <v>12832.3606</v>
      </c>
      <c r="E170" s="108">
        <v>380.1</v>
      </c>
      <c r="F170" s="108">
        <f t="shared" si="14"/>
        <v>380.1</v>
      </c>
      <c r="G170" s="108">
        <v>63614</v>
      </c>
      <c r="H170" s="108"/>
      <c r="I170" s="108"/>
      <c r="J170" s="108"/>
      <c r="K170" s="108">
        <v>1455</v>
      </c>
      <c r="L170" s="108">
        <v>894</v>
      </c>
      <c r="M170" s="121">
        <f t="shared" si="11"/>
        <v>0.61443298969072169</v>
      </c>
      <c r="N170" s="108">
        <f t="shared" si="12"/>
        <v>561</v>
      </c>
      <c r="O170" s="108"/>
      <c r="P170" s="13">
        <v>1507117575.8099999</v>
      </c>
    </row>
    <row r="171" spans="1:16" x14ac:dyDescent="0.25">
      <c r="A171" s="109" t="s">
        <v>41</v>
      </c>
      <c r="B171" s="108">
        <v>2012</v>
      </c>
      <c r="C171" s="108">
        <v>3</v>
      </c>
      <c r="D171" s="108">
        <v>13122.737663599999</v>
      </c>
      <c r="E171" s="108">
        <v>362.48200000000003</v>
      </c>
      <c r="F171" s="108">
        <f t="shared" si="14"/>
        <v>380.1</v>
      </c>
      <c r="G171" s="108">
        <v>64106</v>
      </c>
      <c r="H171" s="108"/>
      <c r="I171" s="108"/>
      <c r="J171" s="108"/>
      <c r="K171" s="108">
        <v>1529</v>
      </c>
      <c r="L171" s="108">
        <v>1070</v>
      </c>
      <c r="M171" s="121">
        <f t="shared" si="11"/>
        <v>0.69980379332897313</v>
      </c>
      <c r="N171" s="108">
        <f t="shared" si="12"/>
        <v>459</v>
      </c>
      <c r="O171" s="108"/>
      <c r="P171" s="13">
        <v>1526970466</v>
      </c>
    </row>
    <row r="172" spans="1:16" x14ac:dyDescent="0.25">
      <c r="A172" s="109" t="s">
        <v>41</v>
      </c>
      <c r="B172" s="108">
        <v>2013</v>
      </c>
      <c r="C172" s="108">
        <v>3</v>
      </c>
      <c r="D172" s="108">
        <v>16795.533849999989</v>
      </c>
      <c r="E172" s="108">
        <v>365.53699999999998</v>
      </c>
      <c r="F172" s="108">
        <f t="shared" si="14"/>
        <v>380.1</v>
      </c>
      <c r="G172" s="108">
        <v>64793</v>
      </c>
      <c r="H172" s="108"/>
      <c r="I172" s="108"/>
      <c r="J172" s="108"/>
      <c r="K172" s="108">
        <v>1793</v>
      </c>
      <c r="L172" s="108">
        <v>1313</v>
      </c>
      <c r="M172" s="121">
        <f t="shared" si="11"/>
        <v>0.73229224762967093</v>
      </c>
      <c r="N172" s="108">
        <f t="shared" si="12"/>
        <v>480</v>
      </c>
      <c r="O172" s="108"/>
      <c r="P172" s="13">
        <v>1527331882</v>
      </c>
    </row>
    <row r="173" spans="1:16" x14ac:dyDescent="0.25">
      <c r="A173" s="109" t="s">
        <v>41</v>
      </c>
      <c r="B173" s="108">
        <v>2014</v>
      </c>
      <c r="C173" s="108">
        <v>3</v>
      </c>
      <c r="D173" s="108">
        <v>16768.97654</v>
      </c>
      <c r="E173" s="108">
        <v>330.02199999999999</v>
      </c>
      <c r="F173" s="108">
        <f t="shared" si="14"/>
        <v>380.1</v>
      </c>
      <c r="G173" s="108">
        <v>66531</v>
      </c>
      <c r="H173" s="108"/>
      <c r="I173" s="108"/>
      <c r="J173" s="108"/>
      <c r="K173" s="108">
        <v>1834</v>
      </c>
      <c r="L173" s="108">
        <v>1348</v>
      </c>
      <c r="M173" s="121">
        <f t="shared" si="11"/>
        <v>0.73500545256270444</v>
      </c>
      <c r="N173" s="108">
        <f t="shared" si="12"/>
        <v>486</v>
      </c>
      <c r="O173" s="108"/>
      <c r="P173" s="13">
        <v>1536560365.02</v>
      </c>
    </row>
    <row r="174" spans="1:16" x14ac:dyDescent="0.25">
      <c r="A174" s="109" t="s">
        <v>41</v>
      </c>
      <c r="B174" s="108">
        <v>2015</v>
      </c>
      <c r="C174" s="108">
        <v>3</v>
      </c>
      <c r="D174" s="108">
        <v>17379.029979999999</v>
      </c>
      <c r="E174" s="108">
        <v>340.88</v>
      </c>
      <c r="F174" s="108">
        <f t="shared" si="14"/>
        <v>380.1</v>
      </c>
      <c r="G174" s="108">
        <v>67388</v>
      </c>
      <c r="H174" s="108"/>
      <c r="I174" s="108"/>
      <c r="J174" s="108"/>
      <c r="K174" s="108">
        <v>1846</v>
      </c>
      <c r="L174" s="108">
        <v>1359</v>
      </c>
      <c r="M174" s="121">
        <f t="shared" si="11"/>
        <v>0.73618634886240519</v>
      </c>
      <c r="N174" s="108">
        <f t="shared" si="12"/>
        <v>487</v>
      </c>
      <c r="O174" s="108"/>
      <c r="P174" s="13">
        <v>1549788054.49</v>
      </c>
    </row>
    <row r="175" spans="1:16" x14ac:dyDescent="0.25">
      <c r="A175" s="109" t="s">
        <v>41</v>
      </c>
      <c r="B175" s="108">
        <v>2016</v>
      </c>
      <c r="C175" s="108">
        <v>3</v>
      </c>
      <c r="D175" s="108">
        <v>17048.726920000001</v>
      </c>
      <c r="E175" s="108">
        <v>373.87400000000002</v>
      </c>
      <c r="F175" s="108">
        <f t="shared" si="14"/>
        <v>380.1</v>
      </c>
      <c r="G175" s="108">
        <v>68811</v>
      </c>
      <c r="H175" s="108"/>
      <c r="I175" s="108"/>
      <c r="J175" s="108"/>
      <c r="K175" s="108">
        <v>1883</v>
      </c>
      <c r="L175" s="108">
        <v>1389</v>
      </c>
      <c r="M175" s="121">
        <f t="shared" si="11"/>
        <v>0.73765268189060007</v>
      </c>
      <c r="N175" s="108">
        <f t="shared" si="12"/>
        <v>494</v>
      </c>
      <c r="O175" s="108"/>
      <c r="P175" s="13">
        <v>1601230861.24</v>
      </c>
    </row>
    <row r="176" spans="1:16" x14ac:dyDescent="0.25">
      <c r="A176" s="109" t="s">
        <v>41</v>
      </c>
      <c r="B176" s="108">
        <v>2017</v>
      </c>
      <c r="C176" s="108">
        <v>3</v>
      </c>
      <c r="D176" s="108">
        <v>17537.918539999999</v>
      </c>
      <c r="E176" s="108">
        <v>312.50900000000001</v>
      </c>
      <c r="F176" s="108">
        <f t="shared" si="14"/>
        <v>380.1</v>
      </c>
      <c r="G176" s="108">
        <v>70492</v>
      </c>
      <c r="H176" s="108"/>
      <c r="I176" s="108"/>
      <c r="J176" s="108"/>
      <c r="K176" s="108">
        <v>1912</v>
      </c>
      <c r="L176" s="108">
        <v>1421</v>
      </c>
      <c r="M176" s="121">
        <f t="shared" si="11"/>
        <v>0.74320083682008364</v>
      </c>
      <c r="N176" s="108">
        <f t="shared" si="12"/>
        <v>491</v>
      </c>
      <c r="O176" s="108"/>
      <c r="P176" s="13">
        <v>1535329501.6400001</v>
      </c>
    </row>
    <row r="177" spans="1:16" x14ac:dyDescent="0.25">
      <c r="A177" s="109" t="s">
        <v>41</v>
      </c>
      <c r="B177" s="108">
        <v>2018</v>
      </c>
      <c r="C177" s="108">
        <v>3</v>
      </c>
      <c r="D177" s="108">
        <v>17915.296999999999</v>
      </c>
      <c r="E177" s="108">
        <v>364.78100000000001</v>
      </c>
      <c r="F177" s="108">
        <f t="shared" si="14"/>
        <v>380.1</v>
      </c>
      <c r="G177" s="108">
        <v>72109</v>
      </c>
      <c r="H177" s="108"/>
      <c r="I177" s="108"/>
      <c r="J177" s="108"/>
      <c r="K177" s="108">
        <v>1914</v>
      </c>
      <c r="L177" s="108">
        <v>1425</v>
      </c>
      <c r="M177" s="121">
        <f t="shared" si="11"/>
        <v>0.74451410658307215</v>
      </c>
      <c r="N177" s="108">
        <f t="shared" si="12"/>
        <v>489</v>
      </c>
      <c r="O177" s="108"/>
      <c r="P177" s="13">
        <v>1607780775.79</v>
      </c>
    </row>
    <row r="178" spans="1:16" x14ac:dyDescent="0.25">
      <c r="A178" s="109" t="s">
        <v>41</v>
      </c>
      <c r="B178" s="108">
        <v>2019</v>
      </c>
      <c r="C178" s="108">
        <v>3</v>
      </c>
      <c r="D178" s="108">
        <v>17906.961609999998</v>
      </c>
      <c r="E178" s="108">
        <v>337.95299999999997</v>
      </c>
      <c r="F178" s="108">
        <f t="shared" si="14"/>
        <v>380.1</v>
      </c>
      <c r="G178" s="108">
        <v>73134</v>
      </c>
      <c r="H178" s="108">
        <v>1914</v>
      </c>
      <c r="I178" s="108">
        <v>1425</v>
      </c>
      <c r="J178" s="108">
        <v>0.7445141077041626</v>
      </c>
      <c r="K178" s="108">
        <v>1914</v>
      </c>
      <c r="L178" s="108">
        <v>1425</v>
      </c>
      <c r="M178" s="121">
        <f t="shared" si="11"/>
        <v>0.74451410658307215</v>
      </c>
      <c r="N178" s="108">
        <f t="shared" si="12"/>
        <v>489</v>
      </c>
      <c r="O178" s="108">
        <v>489</v>
      </c>
      <c r="P178" s="13">
        <v>1548700494.55</v>
      </c>
    </row>
    <row r="179" spans="1:16" x14ac:dyDescent="0.25">
      <c r="A179" s="109" t="s">
        <v>41</v>
      </c>
      <c r="B179" s="108">
        <v>2020</v>
      </c>
      <c r="C179" s="108">
        <v>3</v>
      </c>
      <c r="D179" s="108">
        <v>18103.232030000003</v>
      </c>
      <c r="E179" s="108">
        <v>368.09100000000001</v>
      </c>
      <c r="F179" s="108">
        <f t="shared" si="14"/>
        <v>380.1</v>
      </c>
      <c r="G179" s="108">
        <v>74002</v>
      </c>
      <c r="H179" s="108">
        <v>2000</v>
      </c>
      <c r="I179" s="108">
        <v>1506</v>
      </c>
      <c r="J179" s="108">
        <v>0.75300002098083496</v>
      </c>
      <c r="K179" s="108">
        <v>2000</v>
      </c>
      <c r="L179" s="108">
        <v>1506</v>
      </c>
      <c r="M179" s="121">
        <f t="shared" si="11"/>
        <v>0.753</v>
      </c>
      <c r="N179" s="108">
        <f t="shared" si="12"/>
        <v>494</v>
      </c>
      <c r="O179" s="108">
        <v>494</v>
      </c>
      <c r="P179" s="13">
        <v>1551177301.5799999</v>
      </c>
    </row>
    <row r="180" spans="1:16" x14ac:dyDescent="0.25">
      <c r="A180" s="109" t="s">
        <v>41</v>
      </c>
      <c r="B180" s="108">
        <v>2021</v>
      </c>
      <c r="C180" s="108">
        <v>3</v>
      </c>
      <c r="D180" s="108">
        <v>18391.12414</v>
      </c>
      <c r="E180" s="108">
        <v>347.19</v>
      </c>
      <c r="F180" s="108">
        <f t="shared" si="14"/>
        <v>380.1</v>
      </c>
      <c r="G180" s="108">
        <v>75110</v>
      </c>
      <c r="H180" s="108">
        <v>2011</v>
      </c>
      <c r="I180" s="108">
        <v>1517</v>
      </c>
      <c r="J180" s="108">
        <v>0.75435107946395874</v>
      </c>
      <c r="K180" s="108">
        <v>2011</v>
      </c>
      <c r="L180" s="108">
        <v>1517</v>
      </c>
      <c r="M180" s="121">
        <f t="shared" si="11"/>
        <v>0.75435106911984084</v>
      </c>
      <c r="N180" s="108">
        <f t="shared" si="12"/>
        <v>494</v>
      </c>
      <c r="O180" s="108">
        <v>494</v>
      </c>
      <c r="P180" s="13">
        <v>1543115446.3699999</v>
      </c>
    </row>
    <row r="181" spans="1:16" x14ac:dyDescent="0.25">
      <c r="A181" s="109" t="s">
        <v>41</v>
      </c>
      <c r="B181" s="108">
        <v>2022</v>
      </c>
      <c r="C181" s="108">
        <v>3</v>
      </c>
      <c r="D181" s="108">
        <v>20114.506129999998</v>
      </c>
      <c r="E181" s="108">
        <v>370.40800000000002</v>
      </c>
      <c r="F181" s="108">
        <f t="shared" si="14"/>
        <v>380.1</v>
      </c>
      <c r="G181" s="108">
        <v>75885</v>
      </c>
      <c r="H181" s="108">
        <v>2021</v>
      </c>
      <c r="I181" s="108">
        <v>1527</v>
      </c>
      <c r="J181" s="108">
        <v>0.75556653738021851</v>
      </c>
      <c r="K181" s="108">
        <v>2021</v>
      </c>
      <c r="L181" s="108">
        <v>1527</v>
      </c>
      <c r="M181" s="121">
        <f t="shared" si="11"/>
        <v>0.75556655121227112</v>
      </c>
      <c r="N181" s="108">
        <f t="shared" si="12"/>
        <v>494</v>
      </c>
      <c r="O181" s="108">
        <v>494</v>
      </c>
      <c r="P181" s="13">
        <v>1601362054.1600001</v>
      </c>
    </row>
    <row r="182" spans="1:16" x14ac:dyDescent="0.25">
      <c r="A182" s="109" t="s">
        <v>43</v>
      </c>
      <c r="B182" s="108">
        <v>2003</v>
      </c>
      <c r="C182" s="108">
        <v>3</v>
      </c>
      <c r="D182" s="108">
        <v>8050.3370000000004</v>
      </c>
      <c r="E182" s="108">
        <v>228</v>
      </c>
      <c r="F182" s="108">
        <f>E182</f>
        <v>228</v>
      </c>
      <c r="G182" s="108">
        <v>48202</v>
      </c>
      <c r="H182" s="108"/>
      <c r="I182" s="108"/>
      <c r="J182" s="108"/>
      <c r="K182" s="108">
        <v>1538</v>
      </c>
      <c r="L182" s="108">
        <v>725</v>
      </c>
      <c r="M182" s="121">
        <f t="shared" si="11"/>
        <v>0.47139141742522755</v>
      </c>
      <c r="N182" s="108">
        <f t="shared" si="12"/>
        <v>813</v>
      </c>
      <c r="O182" s="108"/>
      <c r="P182" s="13">
        <v>1192940488</v>
      </c>
    </row>
    <row r="183" spans="1:16" x14ac:dyDescent="0.25">
      <c r="A183" s="109" t="s">
        <v>43</v>
      </c>
      <c r="B183" s="108">
        <v>2004</v>
      </c>
      <c r="C183" s="108">
        <v>3</v>
      </c>
      <c r="D183" s="108">
        <v>7593.5431900000003</v>
      </c>
      <c r="E183" s="108">
        <v>233</v>
      </c>
      <c r="F183" s="108">
        <f>MAX(F182,E183)</f>
        <v>233</v>
      </c>
      <c r="G183" s="108">
        <v>48675</v>
      </c>
      <c r="H183" s="108"/>
      <c r="I183" s="108"/>
      <c r="J183" s="108"/>
      <c r="K183" s="108">
        <v>1731</v>
      </c>
      <c r="L183" s="108">
        <v>839</v>
      </c>
      <c r="M183" s="121">
        <f t="shared" si="11"/>
        <v>0.48469093009820913</v>
      </c>
      <c r="N183" s="108">
        <f t="shared" si="12"/>
        <v>892</v>
      </c>
      <c r="O183" s="108"/>
      <c r="P183" s="13">
        <v>1175439752</v>
      </c>
    </row>
    <row r="184" spans="1:16" x14ac:dyDescent="0.25">
      <c r="A184" s="109" t="s">
        <v>43</v>
      </c>
      <c r="B184" s="108">
        <v>2005</v>
      </c>
      <c r="C184" s="108">
        <v>3</v>
      </c>
      <c r="D184" s="108">
        <v>7675.8416899999984</v>
      </c>
      <c r="E184" s="108">
        <v>217.81399999999999</v>
      </c>
      <c r="F184" s="108">
        <f t="shared" ref="F184:F201" si="15">MAX(F183,E184)</f>
        <v>233</v>
      </c>
      <c r="G184" s="108">
        <v>49500</v>
      </c>
      <c r="H184" s="108"/>
      <c r="I184" s="108"/>
      <c r="J184" s="108"/>
      <c r="K184" s="108">
        <v>2002</v>
      </c>
      <c r="L184" s="108">
        <v>999</v>
      </c>
      <c r="M184" s="121">
        <f t="shared" si="11"/>
        <v>0.49900099900099898</v>
      </c>
      <c r="N184" s="108">
        <f t="shared" si="12"/>
        <v>1003</v>
      </c>
      <c r="O184" s="108"/>
      <c r="P184" s="13">
        <v>1128827182</v>
      </c>
    </row>
    <row r="185" spans="1:16" x14ac:dyDescent="0.25">
      <c r="A185" s="109" t="s">
        <v>43</v>
      </c>
      <c r="B185" s="108">
        <v>2006</v>
      </c>
      <c r="C185" s="108">
        <v>3</v>
      </c>
      <c r="D185" s="108">
        <v>7571.1170899999997</v>
      </c>
      <c r="E185" s="108">
        <v>222.83199999999999</v>
      </c>
      <c r="F185" s="108">
        <f t="shared" si="15"/>
        <v>233</v>
      </c>
      <c r="G185" s="108">
        <v>50528</v>
      </c>
      <c r="H185" s="108"/>
      <c r="I185" s="108"/>
      <c r="J185" s="108"/>
      <c r="K185" s="108">
        <v>934</v>
      </c>
      <c r="L185" s="108">
        <v>431</v>
      </c>
      <c r="M185" s="121">
        <f t="shared" si="11"/>
        <v>0.4614561027837259</v>
      </c>
      <c r="N185" s="108">
        <f t="shared" si="12"/>
        <v>503</v>
      </c>
      <c r="O185" s="108"/>
      <c r="P185" s="13">
        <v>1107170264</v>
      </c>
    </row>
    <row r="186" spans="1:16" x14ac:dyDescent="0.25">
      <c r="A186" s="109" t="s">
        <v>43</v>
      </c>
      <c r="B186" s="108">
        <v>2007</v>
      </c>
      <c r="C186" s="108">
        <v>3</v>
      </c>
      <c r="D186" s="108">
        <v>8193.4672499999997</v>
      </c>
      <c r="E186" s="108">
        <v>221.904</v>
      </c>
      <c r="F186" s="108">
        <f t="shared" si="15"/>
        <v>233</v>
      </c>
      <c r="G186" s="108">
        <v>50980</v>
      </c>
      <c r="H186" s="108"/>
      <c r="I186" s="108"/>
      <c r="J186" s="108"/>
      <c r="K186" s="108">
        <v>953</v>
      </c>
      <c r="L186" s="108">
        <v>440</v>
      </c>
      <c r="M186" s="121">
        <f t="shared" si="11"/>
        <v>0.46169989506820569</v>
      </c>
      <c r="N186" s="108">
        <f t="shared" si="12"/>
        <v>513</v>
      </c>
      <c r="O186" s="108"/>
      <c r="P186" s="13">
        <v>1191135111</v>
      </c>
    </row>
    <row r="187" spans="1:16" x14ac:dyDescent="0.25">
      <c r="A187" s="109" t="s">
        <v>43</v>
      </c>
      <c r="B187" s="108">
        <v>2008</v>
      </c>
      <c r="C187" s="108">
        <v>3</v>
      </c>
      <c r="D187" s="108">
        <v>8435.6861599999993</v>
      </c>
      <c r="E187" s="108">
        <v>208.345</v>
      </c>
      <c r="F187" s="108">
        <f t="shared" si="15"/>
        <v>233</v>
      </c>
      <c r="G187" s="108">
        <v>51813</v>
      </c>
      <c r="H187" s="108"/>
      <c r="I187" s="108"/>
      <c r="J187" s="108"/>
      <c r="K187" s="108">
        <v>948</v>
      </c>
      <c r="L187" s="108">
        <v>438</v>
      </c>
      <c r="M187" s="121">
        <f t="shared" si="11"/>
        <v>0.46202531645569622</v>
      </c>
      <c r="N187" s="108">
        <f t="shared" si="12"/>
        <v>510</v>
      </c>
      <c r="O187" s="108"/>
      <c r="P187" s="13">
        <v>1165414350</v>
      </c>
    </row>
    <row r="188" spans="1:16" x14ac:dyDescent="0.25">
      <c r="A188" s="109" t="s">
        <v>43</v>
      </c>
      <c r="B188" s="108">
        <v>2009</v>
      </c>
      <c r="C188" s="108">
        <v>3</v>
      </c>
      <c r="D188" s="108">
        <v>8399.8458200000005</v>
      </c>
      <c r="E188" s="108">
        <v>210.06800000000001</v>
      </c>
      <c r="F188" s="108">
        <f t="shared" si="15"/>
        <v>233</v>
      </c>
      <c r="G188" s="108">
        <v>52184</v>
      </c>
      <c r="H188" s="108"/>
      <c r="I188" s="108"/>
      <c r="J188" s="108"/>
      <c r="K188" s="108">
        <v>950</v>
      </c>
      <c r="L188" s="108">
        <v>439</v>
      </c>
      <c r="M188" s="121">
        <f t="shared" si="11"/>
        <v>0.46210526315789474</v>
      </c>
      <c r="N188" s="108">
        <f t="shared" si="12"/>
        <v>511</v>
      </c>
      <c r="O188" s="108"/>
      <c r="P188" s="13">
        <v>1134000394</v>
      </c>
    </row>
    <row r="189" spans="1:16" x14ac:dyDescent="0.25">
      <c r="A189" s="109" t="s">
        <v>43</v>
      </c>
      <c r="B189" s="108">
        <v>2010</v>
      </c>
      <c r="C189" s="108">
        <v>3</v>
      </c>
      <c r="D189" s="108">
        <v>8362.7870000000003</v>
      </c>
      <c r="E189" s="108">
        <v>220.11500000000001</v>
      </c>
      <c r="F189" s="108">
        <f t="shared" si="15"/>
        <v>233</v>
      </c>
      <c r="G189" s="108">
        <v>52710</v>
      </c>
      <c r="H189" s="108"/>
      <c r="I189" s="108"/>
      <c r="J189" s="108"/>
      <c r="K189" s="108">
        <v>955</v>
      </c>
      <c r="L189" s="108">
        <v>393</v>
      </c>
      <c r="M189" s="121">
        <f t="shared" si="11"/>
        <v>0.41151832460732984</v>
      </c>
      <c r="N189" s="108">
        <f t="shared" si="12"/>
        <v>562</v>
      </c>
      <c r="O189" s="108"/>
      <c r="P189" s="13">
        <v>1128809412</v>
      </c>
    </row>
    <row r="190" spans="1:16" x14ac:dyDescent="0.25">
      <c r="A190" s="109" t="s">
        <v>43</v>
      </c>
      <c r="B190" s="108">
        <v>2011</v>
      </c>
      <c r="C190" s="108">
        <v>3</v>
      </c>
      <c r="D190" s="108">
        <v>9463.9615289999983</v>
      </c>
      <c r="E190" s="108">
        <v>234.84899999999999</v>
      </c>
      <c r="F190" s="108">
        <f t="shared" si="15"/>
        <v>234.84899999999999</v>
      </c>
      <c r="G190" s="108">
        <v>53083</v>
      </c>
      <c r="H190" s="108"/>
      <c r="I190" s="108"/>
      <c r="J190" s="108"/>
      <c r="K190" s="108">
        <v>921</v>
      </c>
      <c r="L190" s="108">
        <v>389.11550903320313</v>
      </c>
      <c r="M190" s="121">
        <f t="shared" si="11"/>
        <v>0.42249240937372762</v>
      </c>
      <c r="N190" s="108">
        <f t="shared" si="12"/>
        <v>531.88449096679688</v>
      </c>
      <c r="O190" s="108"/>
      <c r="P190" s="13">
        <v>1097496802</v>
      </c>
    </row>
    <row r="191" spans="1:16" x14ac:dyDescent="0.25">
      <c r="A191" s="109" t="s">
        <v>43</v>
      </c>
      <c r="B191" s="108">
        <v>2012</v>
      </c>
      <c r="C191" s="108">
        <v>3</v>
      </c>
      <c r="D191" s="108">
        <v>10665.324000000001</v>
      </c>
      <c r="E191" s="108">
        <v>231.09299999999999</v>
      </c>
      <c r="F191" s="108">
        <f t="shared" si="15"/>
        <v>234.84899999999999</v>
      </c>
      <c r="G191" s="108">
        <v>53361</v>
      </c>
      <c r="H191" s="108"/>
      <c r="I191" s="108"/>
      <c r="J191" s="108"/>
      <c r="K191" s="108">
        <v>928</v>
      </c>
      <c r="L191" s="108">
        <v>394.1204833984375</v>
      </c>
      <c r="M191" s="121">
        <f t="shared" si="11"/>
        <v>0.42469879676555766</v>
      </c>
      <c r="N191" s="108">
        <f t="shared" si="12"/>
        <v>533.8795166015625</v>
      </c>
      <c r="O191" s="108"/>
      <c r="P191" s="13">
        <v>1080898462</v>
      </c>
    </row>
    <row r="192" spans="1:16" x14ac:dyDescent="0.25">
      <c r="A192" s="109" t="s">
        <v>43</v>
      </c>
      <c r="B192" s="108">
        <v>2013</v>
      </c>
      <c r="C192" s="108">
        <v>3</v>
      </c>
      <c r="D192" s="108">
        <v>10496.48403</v>
      </c>
      <c r="E192" s="108">
        <v>227.923</v>
      </c>
      <c r="F192" s="108">
        <f t="shared" si="15"/>
        <v>234.84899999999999</v>
      </c>
      <c r="G192" s="108">
        <v>53969</v>
      </c>
      <c r="H192" s="108"/>
      <c r="I192" s="108"/>
      <c r="J192" s="108"/>
      <c r="K192" s="108">
        <v>941</v>
      </c>
      <c r="L192" s="108">
        <v>429</v>
      </c>
      <c r="M192" s="121">
        <f t="shared" si="11"/>
        <v>0.45589798087141337</v>
      </c>
      <c r="N192" s="108">
        <f t="shared" si="12"/>
        <v>512</v>
      </c>
      <c r="O192" s="108"/>
      <c r="P192" s="13">
        <v>1071585365</v>
      </c>
    </row>
    <row r="193" spans="1:16" x14ac:dyDescent="0.25">
      <c r="A193" s="109" t="s">
        <v>43</v>
      </c>
      <c r="B193" s="108">
        <v>2014</v>
      </c>
      <c r="C193" s="108">
        <v>3</v>
      </c>
      <c r="D193" s="108">
        <v>10490.056</v>
      </c>
      <c r="E193" s="108">
        <v>214.547</v>
      </c>
      <c r="F193" s="108">
        <f t="shared" si="15"/>
        <v>234.84899999999999</v>
      </c>
      <c r="G193" s="108">
        <v>54731</v>
      </c>
      <c r="H193" s="108"/>
      <c r="I193" s="108"/>
      <c r="J193" s="108"/>
      <c r="K193" s="108">
        <v>950</v>
      </c>
      <c r="L193" s="108">
        <v>429</v>
      </c>
      <c r="M193" s="121">
        <f t="shared" si="11"/>
        <v>0.45157894736842108</v>
      </c>
      <c r="N193" s="108">
        <f t="shared" si="12"/>
        <v>521</v>
      </c>
      <c r="O193" s="108"/>
      <c r="P193" s="13">
        <v>1087409903</v>
      </c>
    </row>
    <row r="194" spans="1:16" x14ac:dyDescent="0.25">
      <c r="A194" s="109" t="s">
        <v>43</v>
      </c>
      <c r="B194" s="108">
        <v>2015</v>
      </c>
      <c r="C194" s="108">
        <v>3</v>
      </c>
      <c r="D194" s="108">
        <v>11377.238939999999</v>
      </c>
      <c r="E194" s="108">
        <v>211.375</v>
      </c>
      <c r="F194" s="108">
        <f t="shared" si="15"/>
        <v>234.84899999999999</v>
      </c>
      <c r="G194" s="108">
        <v>55949</v>
      </c>
      <c r="H194" s="108"/>
      <c r="I194" s="108"/>
      <c r="J194" s="108"/>
      <c r="K194" s="108">
        <v>962</v>
      </c>
      <c r="L194" s="108">
        <v>441</v>
      </c>
      <c r="M194" s="121">
        <f t="shared" si="11"/>
        <v>0.45841995841995842</v>
      </c>
      <c r="N194" s="108">
        <f t="shared" si="12"/>
        <v>521</v>
      </c>
      <c r="O194" s="108"/>
      <c r="P194" s="13">
        <v>1068108506</v>
      </c>
    </row>
    <row r="195" spans="1:16" x14ac:dyDescent="0.25">
      <c r="A195" s="109" t="s">
        <v>43</v>
      </c>
      <c r="B195" s="108">
        <v>2016</v>
      </c>
      <c r="C195" s="108">
        <v>3</v>
      </c>
      <c r="D195" s="108">
        <v>11720.224759999999</v>
      </c>
      <c r="E195" s="108">
        <v>221.78100000000001</v>
      </c>
      <c r="F195" s="108">
        <f t="shared" si="15"/>
        <v>234.84899999999999</v>
      </c>
      <c r="G195" s="108">
        <v>56811</v>
      </c>
      <c r="H195" s="108"/>
      <c r="I195" s="108"/>
      <c r="J195" s="108"/>
      <c r="K195" s="108">
        <v>970</v>
      </c>
      <c r="L195" s="108">
        <v>450</v>
      </c>
      <c r="M195" s="121">
        <f t="shared" ref="M195:M258" si="16">L195/K195</f>
        <v>0.46391752577319589</v>
      </c>
      <c r="N195" s="108">
        <f t="shared" ref="N195:N258" si="17">K195-L195</f>
        <v>520</v>
      </c>
      <c r="O195" s="108"/>
      <c r="P195" s="13">
        <v>1071531583.1</v>
      </c>
    </row>
    <row r="196" spans="1:16" x14ac:dyDescent="0.25">
      <c r="A196" s="109" t="s">
        <v>43</v>
      </c>
      <c r="B196" s="108">
        <v>2017</v>
      </c>
      <c r="C196" s="108">
        <v>3</v>
      </c>
      <c r="D196" s="108">
        <v>12150.79434</v>
      </c>
      <c r="E196" s="108">
        <v>208.62700000000001</v>
      </c>
      <c r="F196" s="108">
        <f t="shared" si="15"/>
        <v>234.84899999999999</v>
      </c>
      <c r="G196" s="108">
        <v>57584</v>
      </c>
      <c r="H196" s="108"/>
      <c r="I196" s="108"/>
      <c r="J196" s="108"/>
      <c r="K196" s="108">
        <v>980</v>
      </c>
      <c r="L196" s="108">
        <v>460</v>
      </c>
      <c r="M196" s="121">
        <f t="shared" si="16"/>
        <v>0.46938775510204084</v>
      </c>
      <c r="N196" s="108">
        <f t="shared" si="17"/>
        <v>520</v>
      </c>
      <c r="O196" s="108"/>
      <c r="P196" s="13">
        <v>1030453834</v>
      </c>
    </row>
    <row r="197" spans="1:16" x14ac:dyDescent="0.25">
      <c r="A197" s="109" t="s">
        <v>43</v>
      </c>
      <c r="B197" s="108">
        <v>2018</v>
      </c>
      <c r="C197" s="108">
        <v>3</v>
      </c>
      <c r="D197" s="108">
        <v>13100.433999999999</v>
      </c>
      <c r="E197" s="108">
        <v>232.44900000000001</v>
      </c>
      <c r="F197" s="108">
        <f t="shared" si="15"/>
        <v>234.84899999999999</v>
      </c>
      <c r="G197" s="108">
        <v>58745</v>
      </c>
      <c r="H197" s="108"/>
      <c r="I197" s="108"/>
      <c r="J197" s="108"/>
      <c r="K197" s="108">
        <v>985</v>
      </c>
      <c r="L197" s="108">
        <v>462</v>
      </c>
      <c r="M197" s="121">
        <f t="shared" si="16"/>
        <v>0.46903553299492384</v>
      </c>
      <c r="N197" s="108">
        <f t="shared" si="17"/>
        <v>523</v>
      </c>
      <c r="O197" s="108"/>
      <c r="P197" s="13">
        <v>1092720775</v>
      </c>
    </row>
    <row r="198" spans="1:16" x14ac:dyDescent="0.25">
      <c r="A198" s="109" t="s">
        <v>43</v>
      </c>
      <c r="B198" s="108">
        <v>2019</v>
      </c>
      <c r="C198" s="108">
        <v>3</v>
      </c>
      <c r="D198" s="108">
        <v>12607.249099999999</v>
      </c>
      <c r="E198" s="108">
        <v>213.29599999999999</v>
      </c>
      <c r="F198" s="108">
        <f t="shared" si="15"/>
        <v>234.84899999999999</v>
      </c>
      <c r="G198" s="108">
        <v>59183</v>
      </c>
      <c r="H198" s="108">
        <v>1010</v>
      </c>
      <c r="I198" s="108">
        <v>463</v>
      </c>
      <c r="J198" s="108">
        <v>0.45841583609580994</v>
      </c>
      <c r="K198" s="108">
        <v>1010</v>
      </c>
      <c r="L198" s="108">
        <v>463</v>
      </c>
      <c r="M198" s="121">
        <f t="shared" si="16"/>
        <v>0.45841584158415843</v>
      </c>
      <c r="N198" s="108">
        <f t="shared" si="17"/>
        <v>547</v>
      </c>
      <c r="O198" s="108">
        <v>547</v>
      </c>
      <c r="P198" s="13">
        <v>1044351259</v>
      </c>
    </row>
    <row r="199" spans="1:16" x14ac:dyDescent="0.25">
      <c r="A199" s="109" t="s">
        <v>43</v>
      </c>
      <c r="B199" s="108">
        <v>2020</v>
      </c>
      <c r="C199" s="108">
        <v>3</v>
      </c>
      <c r="D199" s="108">
        <v>12083.29592</v>
      </c>
      <c r="E199" s="108">
        <v>244.04</v>
      </c>
      <c r="F199" s="108">
        <f t="shared" si="15"/>
        <v>244.04</v>
      </c>
      <c r="G199" s="108">
        <v>59486</v>
      </c>
      <c r="H199" s="108">
        <v>1006</v>
      </c>
      <c r="I199" s="108">
        <v>470</v>
      </c>
      <c r="J199" s="108">
        <v>0.46719682216644287</v>
      </c>
      <c r="K199" s="108">
        <v>1006</v>
      </c>
      <c r="L199" s="108">
        <v>470</v>
      </c>
      <c r="M199" s="121">
        <f t="shared" si="16"/>
        <v>0.4671968190854871</v>
      </c>
      <c r="N199" s="108">
        <f t="shared" si="17"/>
        <v>536</v>
      </c>
      <c r="O199" s="108">
        <v>536</v>
      </c>
      <c r="P199" s="13">
        <v>1037049355</v>
      </c>
    </row>
    <row r="200" spans="1:16" x14ac:dyDescent="0.25">
      <c r="A200" s="109" t="s">
        <v>43</v>
      </c>
      <c r="B200" s="108">
        <v>2021</v>
      </c>
      <c r="C200" s="108">
        <v>3</v>
      </c>
      <c r="D200" s="108">
        <v>12893.929259999999</v>
      </c>
      <c r="E200" s="108">
        <v>225.3</v>
      </c>
      <c r="F200" s="108">
        <f t="shared" si="15"/>
        <v>244.04</v>
      </c>
      <c r="G200" s="108">
        <v>60031</v>
      </c>
      <c r="H200" s="108">
        <v>989</v>
      </c>
      <c r="I200" s="108">
        <v>461</v>
      </c>
      <c r="J200" s="108">
        <v>0.46612739562988281</v>
      </c>
      <c r="K200" s="108">
        <v>989</v>
      </c>
      <c r="L200" s="108">
        <v>461</v>
      </c>
      <c r="M200" s="121">
        <f t="shared" si="16"/>
        <v>0.4661274014155713</v>
      </c>
      <c r="N200" s="108">
        <f t="shared" si="17"/>
        <v>528</v>
      </c>
      <c r="O200" s="108">
        <v>528</v>
      </c>
      <c r="P200" s="13">
        <v>1048832080</v>
      </c>
    </row>
    <row r="201" spans="1:16" x14ac:dyDescent="0.25">
      <c r="A201" s="109" t="s">
        <v>43</v>
      </c>
      <c r="B201" s="108">
        <v>2022</v>
      </c>
      <c r="C201" s="108">
        <v>3</v>
      </c>
      <c r="D201" s="108">
        <v>13923.029769999999</v>
      </c>
      <c r="E201" s="108">
        <v>226.815</v>
      </c>
      <c r="F201" s="108">
        <f t="shared" si="15"/>
        <v>244.04</v>
      </c>
      <c r="G201" s="108">
        <v>60839</v>
      </c>
      <c r="H201" s="108">
        <v>998</v>
      </c>
      <c r="I201" s="108">
        <v>464</v>
      </c>
      <c r="J201" s="108">
        <v>0.46492984890937805</v>
      </c>
      <c r="K201" s="108">
        <v>2399</v>
      </c>
      <c r="L201" s="108">
        <v>1051</v>
      </c>
      <c r="M201" s="121">
        <f t="shared" si="16"/>
        <v>0.43809920800333474</v>
      </c>
      <c r="N201" s="108">
        <f t="shared" si="17"/>
        <v>1348</v>
      </c>
      <c r="O201" s="108">
        <v>534</v>
      </c>
      <c r="P201" s="13">
        <v>1077184584</v>
      </c>
    </row>
    <row r="202" spans="1:16" x14ac:dyDescent="0.25">
      <c r="A202" s="109" t="s">
        <v>45</v>
      </c>
      <c r="B202" s="108">
        <v>2003</v>
      </c>
      <c r="C202" s="108">
        <v>3</v>
      </c>
      <c r="D202" s="108">
        <v>15671.90552</v>
      </c>
      <c r="E202" s="108">
        <v>520.16700000000003</v>
      </c>
      <c r="F202" s="108">
        <f>E202</f>
        <v>520.16700000000003</v>
      </c>
      <c r="G202" s="108">
        <v>89310</v>
      </c>
      <c r="H202" s="108"/>
      <c r="I202" s="108"/>
      <c r="J202" s="108"/>
      <c r="K202" s="108">
        <v>1981.7</v>
      </c>
      <c r="L202" s="108">
        <v>575.5</v>
      </c>
      <c r="M202" s="121">
        <f t="shared" si="16"/>
        <v>0.29040722611898873</v>
      </c>
      <c r="N202" s="108">
        <f t="shared" si="17"/>
        <v>1406.2</v>
      </c>
      <c r="O202" s="108"/>
      <c r="P202" s="13">
        <v>2589628631</v>
      </c>
    </row>
    <row r="203" spans="1:16" x14ac:dyDescent="0.25">
      <c r="A203" s="109" t="s">
        <v>45</v>
      </c>
      <c r="B203" s="108">
        <v>2004</v>
      </c>
      <c r="C203" s="108">
        <v>3</v>
      </c>
      <c r="D203" s="108">
        <v>17289.027849999999</v>
      </c>
      <c r="E203" s="108">
        <v>496.26</v>
      </c>
      <c r="F203" s="108">
        <f>MAX(F202,E203)</f>
        <v>520.16700000000003</v>
      </c>
      <c r="G203" s="108">
        <v>90820</v>
      </c>
      <c r="H203" s="108"/>
      <c r="I203" s="108"/>
      <c r="J203" s="108"/>
      <c r="K203" s="108">
        <v>1960</v>
      </c>
      <c r="L203" s="108">
        <v>573</v>
      </c>
      <c r="M203" s="121">
        <f t="shared" si="16"/>
        <v>0.29234693877551021</v>
      </c>
      <c r="N203" s="108">
        <f t="shared" si="17"/>
        <v>1387</v>
      </c>
      <c r="O203" s="108"/>
      <c r="P203" s="13">
        <v>2732968958</v>
      </c>
    </row>
    <row r="204" spans="1:16" x14ac:dyDescent="0.25">
      <c r="A204" s="109" t="s">
        <v>45</v>
      </c>
      <c r="B204" s="108">
        <v>2005</v>
      </c>
      <c r="C204" s="108">
        <v>3</v>
      </c>
      <c r="D204" s="108">
        <v>16889.88162</v>
      </c>
      <c r="E204" s="108">
        <v>551.28399999999999</v>
      </c>
      <c r="F204" s="108">
        <f t="shared" ref="F204:F221" si="18">MAX(F203,E204)</f>
        <v>551.28399999999999</v>
      </c>
      <c r="G204" s="108">
        <v>92481</v>
      </c>
      <c r="H204" s="108"/>
      <c r="I204" s="108"/>
      <c r="J204" s="108"/>
      <c r="K204" s="108">
        <v>1999</v>
      </c>
      <c r="L204" s="108">
        <v>592</v>
      </c>
      <c r="M204" s="121">
        <f t="shared" si="16"/>
        <v>0.29614807403701848</v>
      </c>
      <c r="N204" s="108">
        <f t="shared" si="17"/>
        <v>1407</v>
      </c>
      <c r="O204" s="108"/>
      <c r="P204" s="13">
        <v>2779249843</v>
      </c>
    </row>
    <row r="205" spans="1:16" x14ac:dyDescent="0.25">
      <c r="A205" s="109" t="s">
        <v>45</v>
      </c>
      <c r="B205" s="108">
        <v>2006</v>
      </c>
      <c r="C205" s="108">
        <v>3</v>
      </c>
      <c r="D205" s="108">
        <v>16577.951080000003</v>
      </c>
      <c r="E205" s="108">
        <v>552.19299999999998</v>
      </c>
      <c r="F205" s="108">
        <f t="shared" si="18"/>
        <v>552.19299999999998</v>
      </c>
      <c r="G205" s="108">
        <v>94472</v>
      </c>
      <c r="H205" s="108"/>
      <c r="I205" s="108"/>
      <c r="J205" s="108"/>
      <c r="K205" s="108">
        <v>1909</v>
      </c>
      <c r="L205" s="108">
        <v>621</v>
      </c>
      <c r="M205" s="121">
        <f t="shared" si="16"/>
        <v>0.3253012048192771</v>
      </c>
      <c r="N205" s="108">
        <f t="shared" si="17"/>
        <v>1288</v>
      </c>
      <c r="O205" s="108"/>
      <c r="P205" s="13">
        <v>2772216829</v>
      </c>
    </row>
    <row r="206" spans="1:16" x14ac:dyDescent="0.25">
      <c r="A206" s="109" t="s">
        <v>45</v>
      </c>
      <c r="B206" s="108">
        <v>2007</v>
      </c>
      <c r="C206" s="108">
        <v>3</v>
      </c>
      <c r="D206" s="108">
        <v>16913.679920000002</v>
      </c>
      <c r="E206" s="108">
        <v>546.88900000000001</v>
      </c>
      <c r="F206" s="108">
        <f t="shared" si="18"/>
        <v>552.19299999999998</v>
      </c>
      <c r="G206" s="82">
        <v>95391</v>
      </c>
      <c r="H206" s="108"/>
      <c r="I206" s="108"/>
      <c r="J206" s="108"/>
      <c r="K206" s="108">
        <v>1881</v>
      </c>
      <c r="L206" s="108">
        <v>628</v>
      </c>
      <c r="M206" s="121">
        <f t="shared" si="16"/>
        <v>0.33386496544391281</v>
      </c>
      <c r="N206" s="108">
        <f t="shared" si="17"/>
        <v>1253</v>
      </c>
      <c r="O206" s="108"/>
      <c r="P206" s="13">
        <v>2908364596</v>
      </c>
    </row>
    <row r="207" spans="1:16" x14ac:dyDescent="0.25">
      <c r="A207" s="109" t="s">
        <v>45</v>
      </c>
      <c r="B207" s="108">
        <v>2008</v>
      </c>
      <c r="C207" s="108">
        <v>3</v>
      </c>
      <c r="D207" s="108">
        <v>19381.131533</v>
      </c>
      <c r="E207" s="108">
        <v>520.548</v>
      </c>
      <c r="F207" s="108">
        <f t="shared" si="18"/>
        <v>552.19299999999998</v>
      </c>
      <c r="G207" s="82">
        <v>96226</v>
      </c>
      <c r="H207" s="108"/>
      <c r="I207" s="108"/>
      <c r="J207" s="108"/>
      <c r="K207" s="108">
        <v>1918</v>
      </c>
      <c r="L207" s="108">
        <v>641</v>
      </c>
      <c r="M207" s="121">
        <f t="shared" si="16"/>
        <v>0.33420229405630864</v>
      </c>
      <c r="N207" s="108">
        <f t="shared" si="17"/>
        <v>1277</v>
      </c>
      <c r="O207" s="108"/>
      <c r="P207" s="13">
        <v>2822000078</v>
      </c>
    </row>
    <row r="208" spans="1:16" x14ac:dyDescent="0.25">
      <c r="A208" s="109" t="s">
        <v>45</v>
      </c>
      <c r="B208" s="108">
        <v>2009</v>
      </c>
      <c r="C208" s="108">
        <v>3</v>
      </c>
      <c r="D208" s="108">
        <v>21329.679469999999</v>
      </c>
      <c r="E208" s="108">
        <v>514.15099999999995</v>
      </c>
      <c r="F208" s="108">
        <f t="shared" si="18"/>
        <v>552.19299999999998</v>
      </c>
      <c r="G208" s="82">
        <v>96922</v>
      </c>
      <c r="H208" s="108"/>
      <c r="I208" s="108"/>
      <c r="J208" s="108"/>
      <c r="K208" s="108">
        <v>1966</v>
      </c>
      <c r="L208" s="108">
        <v>710</v>
      </c>
      <c r="M208" s="121">
        <f t="shared" si="16"/>
        <v>0.36113936927772128</v>
      </c>
      <c r="N208" s="108">
        <f t="shared" si="17"/>
        <v>1256</v>
      </c>
      <c r="O208" s="108"/>
      <c r="P208" s="13">
        <v>2642796314</v>
      </c>
    </row>
    <row r="209" spans="1:16" x14ac:dyDescent="0.25">
      <c r="A209" s="109" t="s">
        <v>45</v>
      </c>
      <c r="B209" s="108">
        <v>2010</v>
      </c>
      <c r="C209" s="108">
        <v>3</v>
      </c>
      <c r="D209" s="108">
        <v>20672.25805</v>
      </c>
      <c r="E209" s="108">
        <v>538.95399999999995</v>
      </c>
      <c r="F209" s="108">
        <f t="shared" si="18"/>
        <v>552.19299999999998</v>
      </c>
      <c r="G209" s="108">
        <v>98211</v>
      </c>
      <c r="H209" s="108"/>
      <c r="I209" s="108"/>
      <c r="J209" s="108"/>
      <c r="K209" s="108">
        <v>1939</v>
      </c>
      <c r="L209" s="108">
        <v>683</v>
      </c>
      <c r="M209" s="121">
        <f t="shared" si="16"/>
        <v>0.35224342444559054</v>
      </c>
      <c r="N209" s="108">
        <f t="shared" si="17"/>
        <v>1256</v>
      </c>
      <c r="O209" s="108"/>
      <c r="P209" s="13">
        <v>2657191660</v>
      </c>
    </row>
    <row r="210" spans="1:16" x14ac:dyDescent="0.25">
      <c r="A210" s="109" t="s">
        <v>45</v>
      </c>
      <c r="B210" s="108">
        <v>2011</v>
      </c>
      <c r="C210" s="108">
        <v>3</v>
      </c>
      <c r="D210" s="108">
        <v>21891.90742</v>
      </c>
      <c r="E210" s="108">
        <v>559.90499999999997</v>
      </c>
      <c r="F210" s="108">
        <f t="shared" si="18"/>
        <v>559.90499999999997</v>
      </c>
      <c r="G210" s="108">
        <v>99294</v>
      </c>
      <c r="H210" s="108"/>
      <c r="I210" s="108"/>
      <c r="J210" s="108"/>
      <c r="K210" s="108">
        <v>2100</v>
      </c>
      <c r="L210" s="108">
        <v>708</v>
      </c>
      <c r="M210" s="121">
        <f t="shared" si="16"/>
        <v>0.33714285714285713</v>
      </c>
      <c r="N210" s="108">
        <f t="shared" si="17"/>
        <v>1392</v>
      </c>
      <c r="O210" s="108"/>
      <c r="P210" s="13">
        <v>2674574686.1100001</v>
      </c>
    </row>
    <row r="211" spans="1:16" x14ac:dyDescent="0.25">
      <c r="A211" s="109" t="s">
        <v>45</v>
      </c>
      <c r="B211" s="108">
        <v>2012</v>
      </c>
      <c r="C211" s="108">
        <v>3</v>
      </c>
      <c r="D211" s="108">
        <v>24846.813570700004</v>
      </c>
      <c r="E211" s="108">
        <v>543.75900000000001</v>
      </c>
      <c r="F211" s="108">
        <f t="shared" si="18"/>
        <v>559.90499999999997</v>
      </c>
      <c r="G211" s="108">
        <v>100031</v>
      </c>
      <c r="H211" s="108"/>
      <c r="I211" s="108"/>
      <c r="J211" s="108"/>
      <c r="K211" s="108">
        <v>2129</v>
      </c>
      <c r="L211" s="108">
        <v>727</v>
      </c>
      <c r="M211" s="121">
        <f t="shared" si="16"/>
        <v>0.34147487083137623</v>
      </c>
      <c r="N211" s="108">
        <f t="shared" si="17"/>
        <v>1402</v>
      </c>
      <c r="O211" s="108"/>
      <c r="P211" s="13">
        <v>2650977308</v>
      </c>
    </row>
    <row r="212" spans="1:16" x14ac:dyDescent="0.25">
      <c r="A212" s="109" t="s">
        <v>45</v>
      </c>
      <c r="B212" s="108">
        <v>2013</v>
      </c>
      <c r="C212" s="108">
        <v>3</v>
      </c>
      <c r="D212" s="108">
        <v>26723.286489999999</v>
      </c>
      <c r="E212" s="108">
        <v>550.274</v>
      </c>
      <c r="F212" s="108">
        <f t="shared" si="18"/>
        <v>559.90499999999997</v>
      </c>
      <c r="G212" s="108">
        <v>100618</v>
      </c>
      <c r="H212" s="108"/>
      <c r="I212" s="108"/>
      <c r="J212" s="108"/>
      <c r="K212" s="108">
        <v>2148</v>
      </c>
      <c r="L212" s="108">
        <v>680</v>
      </c>
      <c r="M212" s="121">
        <f t="shared" si="16"/>
        <v>0.31657355679702048</v>
      </c>
      <c r="N212" s="108">
        <f t="shared" si="17"/>
        <v>1468</v>
      </c>
      <c r="O212" s="108"/>
      <c r="P212" s="13">
        <v>2651597300</v>
      </c>
    </row>
    <row r="213" spans="1:16" x14ac:dyDescent="0.25">
      <c r="A213" s="109" t="s">
        <v>45</v>
      </c>
      <c r="B213" s="108">
        <v>2014</v>
      </c>
      <c r="C213" s="108">
        <v>3</v>
      </c>
      <c r="D213" s="108">
        <v>26282.156350000001</v>
      </c>
      <c r="E213" s="108">
        <v>506.19400000000002</v>
      </c>
      <c r="F213" s="108">
        <f t="shared" si="18"/>
        <v>559.90499999999997</v>
      </c>
      <c r="G213" s="108">
        <v>101447</v>
      </c>
      <c r="H213" s="108"/>
      <c r="I213" s="108"/>
      <c r="J213" s="108"/>
      <c r="K213" s="108">
        <v>2197</v>
      </c>
      <c r="L213" s="108">
        <v>739</v>
      </c>
      <c r="M213" s="121">
        <f t="shared" si="16"/>
        <v>0.33636777423759673</v>
      </c>
      <c r="N213" s="108">
        <f t="shared" si="17"/>
        <v>1458</v>
      </c>
      <c r="O213" s="108"/>
      <c r="P213" s="13">
        <v>2607931107.0100002</v>
      </c>
    </row>
    <row r="214" spans="1:16" x14ac:dyDescent="0.25">
      <c r="A214" s="109" t="s">
        <v>45</v>
      </c>
      <c r="B214" s="108">
        <v>2015</v>
      </c>
      <c r="C214" s="108">
        <v>3</v>
      </c>
      <c r="D214" s="108">
        <v>25972.826850000001</v>
      </c>
      <c r="E214" s="108">
        <v>513.89200000000005</v>
      </c>
      <c r="F214" s="108">
        <f t="shared" si="18"/>
        <v>559.90499999999997</v>
      </c>
      <c r="G214" s="108">
        <v>102294</v>
      </c>
      <c r="H214" s="108"/>
      <c r="I214" s="108"/>
      <c r="J214" s="108"/>
      <c r="K214" s="108">
        <v>2216</v>
      </c>
      <c r="L214" s="108">
        <v>757</v>
      </c>
      <c r="M214" s="121">
        <f t="shared" si="16"/>
        <v>0.34160649819494587</v>
      </c>
      <c r="N214" s="108">
        <f t="shared" si="17"/>
        <v>1459</v>
      </c>
      <c r="O214" s="108"/>
      <c r="P214" s="13">
        <v>2707097068.02</v>
      </c>
    </row>
    <row r="215" spans="1:16" x14ac:dyDescent="0.25">
      <c r="A215" s="109" t="s">
        <v>45</v>
      </c>
      <c r="B215" s="108">
        <v>2016</v>
      </c>
      <c r="C215" s="108">
        <v>3</v>
      </c>
      <c r="D215" s="108">
        <v>26343.845829999998</v>
      </c>
      <c r="E215" s="108">
        <v>521.80200000000002</v>
      </c>
      <c r="F215" s="108">
        <f t="shared" si="18"/>
        <v>559.90499999999997</v>
      </c>
      <c r="G215" s="108">
        <v>103531</v>
      </c>
      <c r="H215" s="108"/>
      <c r="I215" s="108"/>
      <c r="J215" s="108"/>
      <c r="K215" s="108">
        <v>2230</v>
      </c>
      <c r="L215" s="108">
        <v>765</v>
      </c>
      <c r="M215" s="121">
        <f t="shared" si="16"/>
        <v>0.34304932735426008</v>
      </c>
      <c r="N215" s="108">
        <f t="shared" si="17"/>
        <v>1465</v>
      </c>
      <c r="O215" s="108"/>
      <c r="P215" s="13">
        <v>2664291823</v>
      </c>
    </row>
    <row r="216" spans="1:16" x14ac:dyDescent="0.25">
      <c r="A216" s="109" t="s">
        <v>45</v>
      </c>
      <c r="B216" s="108">
        <v>2017</v>
      </c>
      <c r="C216" s="108">
        <v>3</v>
      </c>
      <c r="D216" s="108">
        <v>26712.607619999995</v>
      </c>
      <c r="E216" s="108">
        <v>478.59900000000005</v>
      </c>
      <c r="F216" s="108">
        <f t="shared" si="18"/>
        <v>559.90499999999997</v>
      </c>
      <c r="G216" s="108">
        <v>104349</v>
      </c>
      <c r="H216" s="108"/>
      <c r="I216" s="108"/>
      <c r="J216" s="108"/>
      <c r="K216" s="108">
        <v>1994</v>
      </c>
      <c r="L216" s="108">
        <v>745</v>
      </c>
      <c r="M216" s="121">
        <f t="shared" si="16"/>
        <v>0.37362086258776328</v>
      </c>
      <c r="N216" s="108">
        <f t="shared" si="17"/>
        <v>1249</v>
      </c>
      <c r="O216" s="108"/>
      <c r="P216" s="13">
        <v>2565246261.3600001</v>
      </c>
    </row>
    <row r="217" spans="1:16" x14ac:dyDescent="0.25">
      <c r="A217" s="109" t="s">
        <v>45</v>
      </c>
      <c r="B217" s="108">
        <v>2018</v>
      </c>
      <c r="C217" s="108">
        <v>3</v>
      </c>
      <c r="D217" s="108">
        <v>27642.536270000001</v>
      </c>
      <c r="E217" s="108">
        <v>518.06500000000005</v>
      </c>
      <c r="F217" s="108">
        <f t="shared" si="18"/>
        <v>559.90499999999997</v>
      </c>
      <c r="G217" s="108">
        <v>105309</v>
      </c>
      <c r="H217" s="108"/>
      <c r="I217" s="108"/>
      <c r="J217" s="108"/>
      <c r="K217" s="108">
        <v>2020</v>
      </c>
      <c r="L217" s="108">
        <v>771</v>
      </c>
      <c r="M217" s="121">
        <f t="shared" si="16"/>
        <v>0.38168316831683169</v>
      </c>
      <c r="N217" s="108">
        <f t="shared" si="17"/>
        <v>1249</v>
      </c>
      <c r="O217" s="108"/>
      <c r="P217" s="13">
        <v>2666258114.1900001</v>
      </c>
    </row>
    <row r="218" spans="1:16" x14ac:dyDescent="0.25">
      <c r="A218" s="109" t="s">
        <v>45</v>
      </c>
      <c r="B218" s="108">
        <v>2019</v>
      </c>
      <c r="C218" s="108">
        <v>3</v>
      </c>
      <c r="D218" s="108">
        <v>28433.764380000001</v>
      </c>
      <c r="E218" s="108">
        <v>486.13300000000004</v>
      </c>
      <c r="F218" s="108">
        <f t="shared" si="18"/>
        <v>559.90499999999997</v>
      </c>
      <c r="G218" s="108">
        <v>106654</v>
      </c>
      <c r="H218" s="108">
        <v>2038</v>
      </c>
      <c r="I218" s="108">
        <v>785</v>
      </c>
      <c r="J218" s="108">
        <v>0.38518154621124268</v>
      </c>
      <c r="K218" s="108">
        <v>2038</v>
      </c>
      <c r="L218" s="108">
        <v>785</v>
      </c>
      <c r="M218" s="121">
        <f t="shared" si="16"/>
        <v>0.38518155053974484</v>
      </c>
      <c r="N218" s="108">
        <f t="shared" si="17"/>
        <v>1253</v>
      </c>
      <c r="O218" s="108">
        <v>1253</v>
      </c>
      <c r="P218" s="13">
        <v>2708583763.0900002</v>
      </c>
    </row>
    <row r="219" spans="1:16" x14ac:dyDescent="0.25">
      <c r="A219" s="109" t="s">
        <v>45</v>
      </c>
      <c r="B219" s="108">
        <v>2020</v>
      </c>
      <c r="C219" s="108">
        <v>3</v>
      </c>
      <c r="D219" s="108">
        <v>29658.164260000001</v>
      </c>
      <c r="E219" s="108">
        <v>535.13300000000004</v>
      </c>
      <c r="F219" s="108">
        <f t="shared" si="18"/>
        <v>559.90499999999997</v>
      </c>
      <c r="G219" s="108">
        <v>107974</v>
      </c>
      <c r="H219" s="108">
        <v>2064</v>
      </c>
      <c r="I219" s="108">
        <v>810</v>
      </c>
      <c r="J219" s="108">
        <v>0.39244186878204346</v>
      </c>
      <c r="K219" s="108">
        <v>2064</v>
      </c>
      <c r="L219" s="108">
        <v>810</v>
      </c>
      <c r="M219" s="121">
        <f t="shared" si="16"/>
        <v>0.39244186046511625</v>
      </c>
      <c r="N219" s="108">
        <f t="shared" si="17"/>
        <v>1254</v>
      </c>
      <c r="O219" s="108">
        <v>1254</v>
      </c>
      <c r="P219" s="13">
        <v>2672152846.7799997</v>
      </c>
    </row>
    <row r="220" spans="1:16" x14ac:dyDescent="0.25">
      <c r="A220" s="109" t="s">
        <v>45</v>
      </c>
      <c r="B220" s="108">
        <v>2021</v>
      </c>
      <c r="C220" s="108">
        <v>3</v>
      </c>
      <c r="D220" s="108">
        <v>31435.323260000001</v>
      </c>
      <c r="E220" s="108">
        <v>532.05799999999999</v>
      </c>
      <c r="F220" s="108">
        <f t="shared" si="18"/>
        <v>559.90499999999997</v>
      </c>
      <c r="G220" s="108">
        <v>109267</v>
      </c>
      <c r="H220" s="108">
        <v>2113</v>
      </c>
      <c r="I220" s="108">
        <v>833</v>
      </c>
      <c r="J220" s="108">
        <v>0.39422622323036194</v>
      </c>
      <c r="K220" s="108">
        <v>2113</v>
      </c>
      <c r="L220" s="108">
        <v>833</v>
      </c>
      <c r="M220" s="121">
        <f t="shared" si="16"/>
        <v>0.39422621864647422</v>
      </c>
      <c r="N220" s="108">
        <f t="shared" si="17"/>
        <v>1280</v>
      </c>
      <c r="O220" s="108">
        <v>1280</v>
      </c>
      <c r="P220" s="13">
        <v>5476887749</v>
      </c>
    </row>
    <row r="221" spans="1:16" x14ac:dyDescent="0.25">
      <c r="A221" s="109" t="s">
        <v>45</v>
      </c>
      <c r="B221" s="108">
        <v>2022</v>
      </c>
      <c r="C221" s="108">
        <v>3</v>
      </c>
      <c r="D221" s="108">
        <v>31809.380489999992</v>
      </c>
      <c r="E221" s="108">
        <v>518.64599999999996</v>
      </c>
      <c r="F221" s="108">
        <f t="shared" si="18"/>
        <v>559.90499999999997</v>
      </c>
      <c r="G221" s="108">
        <v>111053</v>
      </c>
      <c r="H221" s="108">
        <v>2128</v>
      </c>
      <c r="I221" s="108">
        <v>853</v>
      </c>
      <c r="J221" s="108">
        <v>0.40084585547447205</v>
      </c>
      <c r="K221" s="108">
        <v>2128</v>
      </c>
      <c r="L221" s="108">
        <v>853</v>
      </c>
      <c r="M221" s="121">
        <f t="shared" si="16"/>
        <v>0.40084586466165412</v>
      </c>
      <c r="N221" s="108">
        <f t="shared" si="17"/>
        <v>1275</v>
      </c>
      <c r="O221" s="108">
        <v>1275</v>
      </c>
      <c r="P221" s="13">
        <v>2786312238.7399998</v>
      </c>
    </row>
    <row r="222" spans="1:16" x14ac:dyDescent="0.25">
      <c r="A222" s="109" t="s">
        <v>47</v>
      </c>
      <c r="B222" s="108">
        <v>2003</v>
      </c>
      <c r="C222" s="108">
        <v>3</v>
      </c>
      <c r="D222" s="108">
        <v>10293.060439999999</v>
      </c>
      <c r="E222" s="108">
        <v>226.69300000000001</v>
      </c>
      <c r="F222" s="108">
        <f>E222</f>
        <v>226.69300000000001</v>
      </c>
      <c r="G222" s="108">
        <v>47784</v>
      </c>
      <c r="H222" s="108"/>
      <c r="I222" s="108"/>
      <c r="J222" s="108"/>
      <c r="K222" s="108">
        <v>2050</v>
      </c>
      <c r="L222" s="108">
        <v>487</v>
      </c>
      <c r="M222" s="121">
        <f t="shared" si="16"/>
        <v>0.23756097560975609</v>
      </c>
      <c r="N222" s="108">
        <f t="shared" si="17"/>
        <v>1563</v>
      </c>
      <c r="O222" s="108"/>
      <c r="P222" s="13">
        <v>1141514050</v>
      </c>
    </row>
    <row r="223" spans="1:16" x14ac:dyDescent="0.25">
      <c r="A223" s="109" t="s">
        <v>47</v>
      </c>
      <c r="B223" s="108">
        <v>2004</v>
      </c>
      <c r="C223" s="108">
        <v>3</v>
      </c>
      <c r="D223" s="108">
        <v>11374.534460000001</v>
      </c>
      <c r="E223" s="108">
        <v>232.149</v>
      </c>
      <c r="F223" s="108">
        <f>MAX(F222,E223)</f>
        <v>232.149</v>
      </c>
      <c r="G223" s="108">
        <v>49729</v>
      </c>
      <c r="H223" s="108"/>
      <c r="I223" s="108"/>
      <c r="J223" s="108"/>
      <c r="K223" s="108">
        <v>2091</v>
      </c>
      <c r="L223" s="108">
        <v>525</v>
      </c>
      <c r="M223" s="121">
        <f t="shared" si="16"/>
        <v>0.25107604017216645</v>
      </c>
      <c r="N223" s="108">
        <f t="shared" si="17"/>
        <v>1566</v>
      </c>
      <c r="O223" s="108"/>
      <c r="P223" s="13">
        <v>1200380634</v>
      </c>
    </row>
    <row r="224" spans="1:16" x14ac:dyDescent="0.25">
      <c r="A224" s="109" t="s">
        <v>47</v>
      </c>
      <c r="B224" s="108">
        <v>2005</v>
      </c>
      <c r="C224" s="108">
        <v>3</v>
      </c>
      <c r="D224" s="108">
        <v>12002.4</v>
      </c>
      <c r="E224" s="108">
        <v>260.983</v>
      </c>
      <c r="F224" s="108">
        <f t="shared" ref="F224:F241" si="19">MAX(F223,E224)</f>
        <v>260.983</v>
      </c>
      <c r="G224" s="108">
        <v>48671</v>
      </c>
      <c r="H224" s="108"/>
      <c r="I224" s="108"/>
      <c r="J224" s="108"/>
      <c r="K224" s="108">
        <v>2114</v>
      </c>
      <c r="L224" s="108">
        <v>541</v>
      </c>
      <c r="M224" s="121">
        <f t="shared" si="16"/>
        <v>0.25591296121097445</v>
      </c>
      <c r="N224" s="108">
        <f t="shared" si="17"/>
        <v>1573</v>
      </c>
      <c r="O224" s="108"/>
      <c r="P224" s="13">
        <v>1288232430</v>
      </c>
    </row>
    <row r="225" spans="1:16" x14ac:dyDescent="0.25">
      <c r="A225" s="109" t="s">
        <v>47</v>
      </c>
      <c r="B225" s="108">
        <v>2006</v>
      </c>
      <c r="C225" s="108">
        <v>3</v>
      </c>
      <c r="D225" s="108">
        <v>12327.20715</v>
      </c>
      <c r="E225" s="108">
        <v>268.95800000000003</v>
      </c>
      <c r="F225" s="108">
        <f t="shared" si="19"/>
        <v>268.95800000000003</v>
      </c>
      <c r="G225" s="108">
        <v>48493</v>
      </c>
      <c r="H225" s="108"/>
      <c r="I225" s="108"/>
      <c r="J225" s="108"/>
      <c r="K225" s="108">
        <v>1830</v>
      </c>
      <c r="L225" s="108">
        <v>372</v>
      </c>
      <c r="M225" s="121">
        <f t="shared" si="16"/>
        <v>0.20327868852459016</v>
      </c>
      <c r="N225" s="108">
        <f t="shared" si="17"/>
        <v>1458</v>
      </c>
      <c r="O225" s="108"/>
      <c r="P225" s="13">
        <v>1267613270</v>
      </c>
    </row>
    <row r="226" spans="1:16" x14ac:dyDescent="0.25">
      <c r="A226" s="109" t="s">
        <v>47</v>
      </c>
      <c r="B226" s="108">
        <v>2007</v>
      </c>
      <c r="C226" s="108">
        <v>3</v>
      </c>
      <c r="D226" s="108">
        <v>13040.67851</v>
      </c>
      <c r="E226" s="108">
        <v>254.45699999999999</v>
      </c>
      <c r="F226" s="108">
        <f t="shared" si="19"/>
        <v>268.95800000000003</v>
      </c>
      <c r="G226" s="108">
        <v>50195</v>
      </c>
      <c r="H226" s="108"/>
      <c r="I226" s="108"/>
      <c r="J226" s="108"/>
      <c r="K226" s="108">
        <v>2773</v>
      </c>
      <c r="L226" s="108">
        <v>757</v>
      </c>
      <c r="M226" s="121">
        <f t="shared" si="16"/>
        <v>0.27298954201226111</v>
      </c>
      <c r="N226" s="108">
        <f t="shared" si="17"/>
        <v>2016</v>
      </c>
      <c r="O226" s="108"/>
      <c r="P226" s="13">
        <v>1285146851</v>
      </c>
    </row>
    <row r="227" spans="1:16" x14ac:dyDescent="0.25">
      <c r="A227" s="109" t="s">
        <v>47</v>
      </c>
      <c r="B227" s="108">
        <v>2008</v>
      </c>
      <c r="C227" s="108">
        <v>3</v>
      </c>
      <c r="D227" s="108">
        <v>12572.74107</v>
      </c>
      <c r="E227" s="108">
        <v>249.17500000000001</v>
      </c>
      <c r="F227" s="108">
        <f t="shared" si="19"/>
        <v>268.95800000000003</v>
      </c>
      <c r="G227" s="108">
        <v>50255</v>
      </c>
      <c r="H227" s="108"/>
      <c r="I227" s="108"/>
      <c r="J227" s="108"/>
      <c r="K227" s="108">
        <v>1820</v>
      </c>
      <c r="L227" s="108">
        <v>433</v>
      </c>
      <c r="M227" s="121">
        <f t="shared" si="16"/>
        <v>0.2379120879120879</v>
      </c>
      <c r="N227" s="108">
        <f t="shared" si="17"/>
        <v>1387</v>
      </c>
      <c r="O227" s="108"/>
      <c r="P227" s="13">
        <v>1223657037</v>
      </c>
    </row>
    <row r="228" spans="1:16" x14ac:dyDescent="0.25">
      <c r="A228" s="109" t="s">
        <v>47</v>
      </c>
      <c r="B228" s="108">
        <v>2009</v>
      </c>
      <c r="C228" s="108">
        <v>3</v>
      </c>
      <c r="D228" s="108">
        <v>12606.6131</v>
      </c>
      <c r="E228" s="108">
        <v>254.55699999999999</v>
      </c>
      <c r="F228" s="108">
        <f t="shared" si="19"/>
        <v>268.95800000000003</v>
      </c>
      <c r="G228" s="108">
        <v>50403</v>
      </c>
      <c r="H228" s="108"/>
      <c r="I228" s="108"/>
      <c r="J228" s="108"/>
      <c r="K228" s="108">
        <v>1944</v>
      </c>
      <c r="L228" s="108">
        <v>469</v>
      </c>
      <c r="M228" s="121">
        <f t="shared" si="16"/>
        <v>0.24125514403292181</v>
      </c>
      <c r="N228" s="108">
        <f t="shared" si="17"/>
        <v>1475</v>
      </c>
      <c r="O228" s="108"/>
      <c r="P228" s="13">
        <v>1171202445</v>
      </c>
    </row>
    <row r="229" spans="1:16" x14ac:dyDescent="0.25">
      <c r="A229" s="109" t="s">
        <v>47</v>
      </c>
      <c r="B229" s="108">
        <v>2010</v>
      </c>
      <c r="C229" s="108">
        <v>3</v>
      </c>
      <c r="D229" s="108">
        <v>13264.56335</v>
      </c>
      <c r="E229" s="108">
        <v>261.04500000000002</v>
      </c>
      <c r="F229" s="108">
        <f t="shared" si="19"/>
        <v>268.95800000000003</v>
      </c>
      <c r="G229" s="108">
        <v>51048</v>
      </c>
      <c r="H229" s="108"/>
      <c r="I229" s="108"/>
      <c r="J229" s="108"/>
      <c r="K229" s="108">
        <v>1950</v>
      </c>
      <c r="L229" s="108">
        <v>479</v>
      </c>
      <c r="M229" s="121">
        <f t="shared" si="16"/>
        <v>0.24564102564102563</v>
      </c>
      <c r="N229" s="108">
        <f t="shared" si="17"/>
        <v>1471</v>
      </c>
      <c r="O229" s="108"/>
      <c r="P229" s="13">
        <v>1183703863</v>
      </c>
    </row>
    <row r="230" spans="1:16" x14ac:dyDescent="0.25">
      <c r="A230" s="109" t="s">
        <v>47</v>
      </c>
      <c r="B230" s="108">
        <v>2011</v>
      </c>
      <c r="C230" s="108">
        <v>3</v>
      </c>
      <c r="D230" s="108">
        <v>13737.556289999999</v>
      </c>
      <c r="E230" s="108">
        <v>269.26900000000001</v>
      </c>
      <c r="F230" s="108">
        <f t="shared" si="19"/>
        <v>269.26900000000001</v>
      </c>
      <c r="G230" s="108">
        <v>51162</v>
      </c>
      <c r="H230" s="108"/>
      <c r="I230" s="108"/>
      <c r="J230" s="108"/>
      <c r="K230" s="108">
        <v>1975</v>
      </c>
      <c r="L230" s="108">
        <v>491</v>
      </c>
      <c r="M230" s="121">
        <f t="shared" si="16"/>
        <v>0.24860759493670886</v>
      </c>
      <c r="N230" s="108">
        <f t="shared" si="17"/>
        <v>1484</v>
      </c>
      <c r="O230" s="108"/>
      <c r="P230" s="13">
        <v>1176025374</v>
      </c>
    </row>
    <row r="231" spans="1:16" x14ac:dyDescent="0.25">
      <c r="A231" s="109" t="s">
        <v>47</v>
      </c>
      <c r="B231" s="108">
        <v>2012</v>
      </c>
      <c r="C231" s="108">
        <v>3</v>
      </c>
      <c r="D231" s="108">
        <v>14194.44967</v>
      </c>
      <c r="E231" s="108">
        <v>262.91699999999997</v>
      </c>
      <c r="F231" s="108">
        <f t="shared" si="19"/>
        <v>269.26900000000001</v>
      </c>
      <c r="G231" s="108">
        <v>50986</v>
      </c>
      <c r="H231" s="108"/>
      <c r="I231" s="108"/>
      <c r="J231" s="108"/>
      <c r="K231" s="108">
        <v>1960</v>
      </c>
      <c r="L231" s="108">
        <v>500</v>
      </c>
      <c r="M231" s="121">
        <f t="shared" si="16"/>
        <v>0.25510204081632654</v>
      </c>
      <c r="N231" s="108">
        <f t="shared" si="17"/>
        <v>1460</v>
      </c>
      <c r="O231" s="108"/>
      <c r="P231" s="13">
        <v>1152993887</v>
      </c>
    </row>
    <row r="232" spans="1:16" x14ac:dyDescent="0.25">
      <c r="A232" s="109" t="s">
        <v>47</v>
      </c>
      <c r="B232" s="108">
        <v>2013</v>
      </c>
      <c r="C232" s="108">
        <v>3</v>
      </c>
      <c r="D232" s="108">
        <v>13580.948560000001</v>
      </c>
      <c r="E232" s="108">
        <v>268.58300000000003</v>
      </c>
      <c r="F232" s="108">
        <f t="shared" si="19"/>
        <v>269.26900000000001</v>
      </c>
      <c r="G232" s="108">
        <v>51213</v>
      </c>
      <c r="H232" s="108"/>
      <c r="I232" s="108"/>
      <c r="J232" s="108"/>
      <c r="K232" s="108">
        <v>1977</v>
      </c>
      <c r="L232" s="108">
        <v>519</v>
      </c>
      <c r="M232" s="121">
        <f t="shared" si="16"/>
        <v>0.26251896813353565</v>
      </c>
      <c r="N232" s="108">
        <f t="shared" si="17"/>
        <v>1458</v>
      </c>
      <c r="O232" s="108"/>
      <c r="P232" s="13">
        <v>1192446988</v>
      </c>
    </row>
    <row r="233" spans="1:16" x14ac:dyDescent="0.25">
      <c r="A233" s="109" t="s">
        <v>47</v>
      </c>
      <c r="B233" s="108">
        <v>2014</v>
      </c>
      <c r="C233" s="108">
        <v>3</v>
      </c>
      <c r="D233" s="108">
        <v>16436.1862</v>
      </c>
      <c r="E233" s="108">
        <v>226.446</v>
      </c>
      <c r="F233" s="108">
        <f t="shared" si="19"/>
        <v>269.26900000000001</v>
      </c>
      <c r="G233" s="108">
        <v>51824</v>
      </c>
      <c r="H233" s="108"/>
      <c r="I233" s="108"/>
      <c r="J233" s="108"/>
      <c r="K233" s="108">
        <v>1977</v>
      </c>
      <c r="L233" s="108">
        <v>519</v>
      </c>
      <c r="M233" s="121">
        <f t="shared" si="16"/>
        <v>0.26251896813353565</v>
      </c>
      <c r="N233" s="108">
        <f t="shared" si="17"/>
        <v>1458</v>
      </c>
      <c r="O233" s="108"/>
      <c r="P233" s="13">
        <v>1185857948.6400001</v>
      </c>
    </row>
    <row r="234" spans="1:16" x14ac:dyDescent="0.25">
      <c r="A234" s="109" t="s">
        <v>47</v>
      </c>
      <c r="B234" s="108">
        <v>2015</v>
      </c>
      <c r="C234" s="108">
        <v>3</v>
      </c>
      <c r="D234" s="108">
        <v>16150.05207</v>
      </c>
      <c r="E234" s="108">
        <v>245.124</v>
      </c>
      <c r="F234" s="108">
        <f t="shared" si="19"/>
        <v>269.26900000000001</v>
      </c>
      <c r="G234" s="108">
        <v>52770</v>
      </c>
      <c r="H234" s="108"/>
      <c r="I234" s="108"/>
      <c r="J234" s="108"/>
      <c r="K234" s="108">
        <v>1977</v>
      </c>
      <c r="L234" s="108">
        <v>519</v>
      </c>
      <c r="M234" s="121">
        <f t="shared" si="16"/>
        <v>0.26251896813353565</v>
      </c>
      <c r="N234" s="108">
        <f t="shared" si="17"/>
        <v>1458</v>
      </c>
      <c r="O234" s="108"/>
      <c r="P234" s="13">
        <v>1194252686</v>
      </c>
    </row>
    <row r="235" spans="1:16" x14ac:dyDescent="0.25">
      <c r="A235" s="109" t="s">
        <v>47</v>
      </c>
      <c r="B235" s="108">
        <v>2016</v>
      </c>
      <c r="C235" s="108">
        <v>3</v>
      </c>
      <c r="D235" s="108">
        <v>16422.964599999999</v>
      </c>
      <c r="E235" s="108">
        <v>261.49299999999999</v>
      </c>
      <c r="F235" s="108">
        <f t="shared" si="19"/>
        <v>269.26900000000001</v>
      </c>
      <c r="G235" s="108">
        <v>53617</v>
      </c>
      <c r="H235" s="108"/>
      <c r="I235" s="108"/>
      <c r="J235" s="108"/>
      <c r="K235" s="108">
        <v>2004</v>
      </c>
      <c r="L235" s="108">
        <v>549</v>
      </c>
      <c r="M235" s="121">
        <f t="shared" si="16"/>
        <v>0.27395209580838326</v>
      </c>
      <c r="N235" s="108">
        <f t="shared" si="17"/>
        <v>1455</v>
      </c>
      <c r="O235" s="108"/>
      <c r="P235" s="13">
        <v>1209457472</v>
      </c>
    </row>
    <row r="236" spans="1:16" x14ac:dyDescent="0.25">
      <c r="A236" s="109" t="s">
        <v>47</v>
      </c>
      <c r="B236" s="108">
        <v>2017</v>
      </c>
      <c r="C236" s="108">
        <v>3</v>
      </c>
      <c r="D236" s="108">
        <v>17622.603480000002</v>
      </c>
      <c r="E236" s="108">
        <v>234.89</v>
      </c>
      <c r="F236" s="108">
        <f t="shared" si="19"/>
        <v>269.26900000000001</v>
      </c>
      <c r="G236" s="108">
        <v>54919</v>
      </c>
      <c r="H236" s="108"/>
      <c r="I236" s="108"/>
      <c r="J236" s="108"/>
      <c r="K236" s="108">
        <v>2005</v>
      </c>
      <c r="L236" s="108">
        <v>557</v>
      </c>
      <c r="M236" s="121">
        <f t="shared" si="16"/>
        <v>0.27780548628428925</v>
      </c>
      <c r="N236" s="108">
        <f t="shared" si="17"/>
        <v>1448</v>
      </c>
      <c r="O236" s="108"/>
      <c r="P236" s="13">
        <v>1161567037.3299999</v>
      </c>
    </row>
    <row r="237" spans="1:16" x14ac:dyDescent="0.25">
      <c r="A237" s="109" t="s">
        <v>47</v>
      </c>
      <c r="B237" s="108">
        <v>2018</v>
      </c>
      <c r="C237" s="108">
        <v>3</v>
      </c>
      <c r="D237" s="108">
        <v>17326.921760000001</v>
      </c>
      <c r="E237" s="108">
        <v>254.506</v>
      </c>
      <c r="F237" s="108">
        <f t="shared" si="19"/>
        <v>269.26900000000001</v>
      </c>
      <c r="G237" s="108">
        <v>55593</v>
      </c>
      <c r="H237" s="108"/>
      <c r="I237" s="108"/>
      <c r="J237" s="108"/>
      <c r="K237" s="108">
        <v>2024</v>
      </c>
      <c r="L237" s="108">
        <v>573</v>
      </c>
      <c r="M237" s="121">
        <f t="shared" si="16"/>
        <v>0.28310276679841895</v>
      </c>
      <c r="N237" s="108">
        <f t="shared" si="17"/>
        <v>1451</v>
      </c>
      <c r="O237" s="108"/>
      <c r="P237" s="13">
        <v>1217476816</v>
      </c>
    </row>
    <row r="238" spans="1:16" x14ac:dyDescent="0.25">
      <c r="A238" s="109" t="s">
        <v>47</v>
      </c>
      <c r="B238" s="108">
        <v>2019</v>
      </c>
      <c r="C238" s="108">
        <v>3</v>
      </c>
      <c r="D238" s="108">
        <v>18348.752420000001</v>
      </c>
      <c r="E238" s="108">
        <v>251.13300000000001</v>
      </c>
      <c r="F238" s="108">
        <f t="shared" si="19"/>
        <v>269.26900000000001</v>
      </c>
      <c r="G238" s="108">
        <v>56067</v>
      </c>
      <c r="H238" s="108">
        <v>2041</v>
      </c>
      <c r="I238" s="108">
        <v>586</v>
      </c>
      <c r="J238" s="108">
        <v>0.28711417317390442</v>
      </c>
      <c r="K238" s="108">
        <v>3212</v>
      </c>
      <c r="L238" s="108">
        <v>1495</v>
      </c>
      <c r="M238" s="121">
        <f t="shared" si="16"/>
        <v>0.46544209215442089</v>
      </c>
      <c r="N238" s="108">
        <f t="shared" si="17"/>
        <v>1717</v>
      </c>
      <c r="O238" s="108">
        <v>1455</v>
      </c>
      <c r="P238" s="13">
        <v>1203861657</v>
      </c>
    </row>
    <row r="239" spans="1:16" x14ac:dyDescent="0.25">
      <c r="A239" s="109" t="s">
        <v>47</v>
      </c>
      <c r="B239" s="108">
        <v>2020</v>
      </c>
      <c r="C239" s="108">
        <v>3</v>
      </c>
      <c r="D239" s="108">
        <v>18278.751410000001</v>
      </c>
      <c r="E239" s="108">
        <v>252.11500000000001</v>
      </c>
      <c r="F239" s="108">
        <f t="shared" si="19"/>
        <v>269.26900000000001</v>
      </c>
      <c r="G239" s="108">
        <v>56973</v>
      </c>
      <c r="H239" s="108">
        <v>2071</v>
      </c>
      <c r="I239" s="108">
        <v>598</v>
      </c>
      <c r="J239" s="108">
        <v>0.28874939680099487</v>
      </c>
      <c r="K239" s="108">
        <v>3287</v>
      </c>
      <c r="L239" s="108">
        <v>1527</v>
      </c>
      <c r="M239" s="121">
        <f t="shared" si="16"/>
        <v>0.46455734712503804</v>
      </c>
      <c r="N239" s="108">
        <f t="shared" si="17"/>
        <v>1760</v>
      </c>
      <c r="O239" s="108">
        <v>1473</v>
      </c>
      <c r="P239" s="13">
        <v>1142723830</v>
      </c>
    </row>
    <row r="240" spans="1:16" x14ac:dyDescent="0.25">
      <c r="A240" s="109" t="s">
        <v>47</v>
      </c>
      <c r="B240" s="108">
        <v>2021</v>
      </c>
      <c r="C240" s="108">
        <v>3</v>
      </c>
      <c r="D240" s="108">
        <v>17912.140380000001</v>
      </c>
      <c r="E240" s="108">
        <v>257.79199999999997</v>
      </c>
      <c r="F240" s="108">
        <f t="shared" si="19"/>
        <v>269.26900000000001</v>
      </c>
      <c r="G240" s="108">
        <v>57769</v>
      </c>
      <c r="H240" s="108">
        <v>2048</v>
      </c>
      <c r="I240" s="108">
        <v>585</v>
      </c>
      <c r="J240" s="108">
        <v>0.28564453125</v>
      </c>
      <c r="K240" s="108">
        <v>4550</v>
      </c>
      <c r="L240" s="108">
        <v>2095</v>
      </c>
      <c r="M240" s="121">
        <f t="shared" si="16"/>
        <v>0.46043956043956041</v>
      </c>
      <c r="N240" s="108">
        <f t="shared" si="17"/>
        <v>2455</v>
      </c>
      <c r="O240" s="108">
        <v>1463</v>
      </c>
      <c r="P240" s="13">
        <v>1168586778</v>
      </c>
    </row>
    <row r="241" spans="1:21" x14ac:dyDescent="0.25">
      <c r="A241" s="109" t="s">
        <v>47</v>
      </c>
      <c r="B241" s="108">
        <v>2022</v>
      </c>
      <c r="C241" s="108">
        <v>3</v>
      </c>
      <c r="D241" s="108">
        <v>19048.311890000001</v>
      </c>
      <c r="E241" s="108">
        <v>250.24700000000001</v>
      </c>
      <c r="F241" s="108">
        <f t="shared" si="19"/>
        <v>269.26900000000001</v>
      </c>
      <c r="G241" s="108">
        <v>58226</v>
      </c>
      <c r="H241" s="108">
        <v>2057</v>
      </c>
      <c r="I241" s="108">
        <v>592</v>
      </c>
      <c r="J241" s="108">
        <v>0.28779774904251099</v>
      </c>
      <c r="K241" s="108">
        <v>4578</v>
      </c>
      <c r="L241" s="108">
        <v>2125</v>
      </c>
      <c r="M241" s="121">
        <f t="shared" si="16"/>
        <v>0.46417649628658803</v>
      </c>
      <c r="N241" s="108">
        <f t="shared" si="17"/>
        <v>2453</v>
      </c>
      <c r="O241" s="108">
        <v>1465</v>
      </c>
      <c r="P241" s="13">
        <v>1234789719</v>
      </c>
    </row>
    <row r="242" spans="1:21" x14ac:dyDescent="0.25">
      <c r="A242" s="109" t="s">
        <v>49</v>
      </c>
      <c r="B242" s="108">
        <v>2003</v>
      </c>
      <c r="C242" s="108">
        <v>3</v>
      </c>
      <c r="D242" s="108">
        <v>11853.472400000001</v>
      </c>
      <c r="E242" s="108">
        <v>217.303</v>
      </c>
      <c r="F242" s="108">
        <f>E242</f>
        <v>217.303</v>
      </c>
      <c r="G242" s="108">
        <v>54863</v>
      </c>
      <c r="H242" s="108"/>
      <c r="I242" s="108"/>
      <c r="J242" s="108"/>
      <c r="K242" s="108">
        <v>1447.3</v>
      </c>
      <c r="L242" s="108">
        <v>464.10000610351563</v>
      </c>
      <c r="M242" s="121">
        <f t="shared" si="16"/>
        <v>0.32066607206765402</v>
      </c>
      <c r="N242" s="108">
        <f t="shared" si="17"/>
        <v>983.19999389648433</v>
      </c>
      <c r="O242" s="108"/>
      <c r="P242" s="13">
        <v>1159284928</v>
      </c>
      <c r="S242" s="88">
        <v>98</v>
      </c>
      <c r="U242" s="89"/>
    </row>
    <row r="243" spans="1:21" x14ac:dyDescent="0.25">
      <c r="A243" s="109" t="s">
        <v>49</v>
      </c>
      <c r="B243" s="108">
        <v>2004</v>
      </c>
      <c r="C243" s="108">
        <v>3</v>
      </c>
      <c r="D243" s="108">
        <v>11489.738520000001</v>
      </c>
      <c r="E243" s="108">
        <v>221.619</v>
      </c>
      <c r="F243" s="108">
        <f>MAX(F242,E243)</f>
        <v>221.619</v>
      </c>
      <c r="G243" s="108">
        <v>55157</v>
      </c>
      <c r="H243" s="108"/>
      <c r="I243" s="108"/>
      <c r="J243" s="108"/>
      <c r="K243" s="108">
        <v>1436.1</v>
      </c>
      <c r="L243" s="108">
        <v>462</v>
      </c>
      <c r="M243" s="121">
        <f t="shared" si="16"/>
        <v>0.32170461667014832</v>
      </c>
      <c r="N243" s="108">
        <f t="shared" si="17"/>
        <v>974.09999999999991</v>
      </c>
      <c r="O243" s="108"/>
      <c r="P243" s="13">
        <v>1144615870</v>
      </c>
      <c r="S243" s="88">
        <v>88</v>
      </c>
      <c r="U243" s="89"/>
    </row>
    <row r="244" spans="1:21" x14ac:dyDescent="0.25">
      <c r="A244" s="109" t="s">
        <v>49</v>
      </c>
      <c r="B244" s="108">
        <v>2005</v>
      </c>
      <c r="C244" s="108">
        <v>3</v>
      </c>
      <c r="D244" s="108">
        <v>11231.878640000001</v>
      </c>
      <c r="E244" s="108">
        <v>220</v>
      </c>
      <c r="F244" s="108">
        <f t="shared" ref="F244:F261" si="20">MAX(F243,E244)</f>
        <v>221.619</v>
      </c>
      <c r="G244" s="108">
        <v>55405</v>
      </c>
      <c r="H244" s="108"/>
      <c r="I244" s="108"/>
      <c r="J244" s="108"/>
      <c r="K244" s="108">
        <v>1438</v>
      </c>
      <c r="L244" s="108">
        <v>464</v>
      </c>
      <c r="M244" s="121">
        <f t="shared" si="16"/>
        <v>0.3226703755215577</v>
      </c>
      <c r="N244" s="108">
        <f t="shared" si="17"/>
        <v>974</v>
      </c>
      <c r="O244" s="108"/>
      <c r="P244" s="13">
        <v>1167110507</v>
      </c>
      <c r="S244" s="88">
        <v>10</v>
      </c>
      <c r="U244" s="89"/>
    </row>
    <row r="245" spans="1:21" x14ac:dyDescent="0.25">
      <c r="A245" s="109" t="s">
        <v>49</v>
      </c>
      <c r="B245" s="108">
        <v>2006</v>
      </c>
      <c r="C245" s="108">
        <v>3</v>
      </c>
      <c r="D245" s="108">
        <v>11739.14062</v>
      </c>
      <c r="E245" s="108">
        <v>202.76400000000001</v>
      </c>
      <c r="F245" s="108">
        <f t="shared" si="20"/>
        <v>221.619</v>
      </c>
      <c r="G245" s="108">
        <v>55384</v>
      </c>
      <c r="H245" s="108"/>
      <c r="I245" s="108"/>
      <c r="J245" s="108"/>
      <c r="K245" s="108">
        <v>1438</v>
      </c>
      <c r="L245" s="108">
        <v>464</v>
      </c>
      <c r="M245" s="121">
        <f t="shared" si="16"/>
        <v>0.3226703755215577</v>
      </c>
      <c r="N245" s="108">
        <f t="shared" si="17"/>
        <v>974</v>
      </c>
      <c r="O245" s="108"/>
      <c r="P245" s="13">
        <v>1149138146.0799999</v>
      </c>
    </row>
    <row r="246" spans="1:21" x14ac:dyDescent="0.25">
      <c r="A246" s="109" t="s">
        <v>49</v>
      </c>
      <c r="B246" s="108">
        <v>2007</v>
      </c>
      <c r="C246" s="108">
        <v>3</v>
      </c>
      <c r="D246" s="108">
        <v>12969.339180000001</v>
      </c>
      <c r="E246" s="108">
        <v>211.59299999999999</v>
      </c>
      <c r="F246" s="108">
        <f t="shared" si="20"/>
        <v>221.619</v>
      </c>
      <c r="G246" s="108">
        <v>55063</v>
      </c>
      <c r="H246" s="108"/>
      <c r="I246" s="108"/>
      <c r="J246" s="108"/>
      <c r="K246" s="108">
        <v>1258</v>
      </c>
      <c r="L246" s="108">
        <v>241</v>
      </c>
      <c r="M246" s="121">
        <f t="shared" si="16"/>
        <v>0.1915739268680445</v>
      </c>
      <c r="N246" s="108">
        <f t="shared" si="17"/>
        <v>1017</v>
      </c>
      <c r="O246" s="108"/>
      <c r="P246" s="13">
        <v>1135792902</v>
      </c>
    </row>
    <row r="247" spans="1:21" x14ac:dyDescent="0.25">
      <c r="A247" s="109" t="s">
        <v>49</v>
      </c>
      <c r="B247" s="108">
        <v>2008</v>
      </c>
      <c r="C247" s="108">
        <v>3</v>
      </c>
      <c r="D247" s="108">
        <v>12979.844450000001</v>
      </c>
      <c r="E247" s="108">
        <v>208.965</v>
      </c>
      <c r="F247" s="108">
        <f t="shared" si="20"/>
        <v>221.619</v>
      </c>
      <c r="G247" s="108">
        <v>54944</v>
      </c>
      <c r="H247" s="108"/>
      <c r="I247" s="108"/>
      <c r="J247" s="108"/>
      <c r="K247" s="108">
        <v>1270</v>
      </c>
      <c r="L247" s="108">
        <v>242</v>
      </c>
      <c r="M247" s="121">
        <f t="shared" si="16"/>
        <v>0.19055118110236222</v>
      </c>
      <c r="N247" s="108">
        <f t="shared" si="17"/>
        <v>1028</v>
      </c>
      <c r="O247" s="108"/>
      <c r="P247" s="13">
        <v>1117335104</v>
      </c>
    </row>
    <row r="248" spans="1:21" x14ac:dyDescent="0.25">
      <c r="A248" s="109" t="s">
        <v>49</v>
      </c>
      <c r="B248" s="108">
        <v>2009</v>
      </c>
      <c r="C248" s="108">
        <v>3</v>
      </c>
      <c r="D248" s="108">
        <v>13455.722090000001</v>
      </c>
      <c r="E248" s="108">
        <v>208.96600000000001</v>
      </c>
      <c r="F248" s="108">
        <f t="shared" si="20"/>
        <v>221.619</v>
      </c>
      <c r="G248" s="108">
        <v>55032</v>
      </c>
      <c r="H248" s="108"/>
      <c r="I248" s="108"/>
      <c r="J248" s="108"/>
      <c r="K248" s="108">
        <v>1284</v>
      </c>
      <c r="L248" s="108">
        <v>244</v>
      </c>
      <c r="M248" s="121">
        <f t="shared" si="16"/>
        <v>0.19003115264797507</v>
      </c>
      <c r="N248" s="108">
        <f t="shared" si="17"/>
        <v>1040</v>
      </c>
      <c r="O248" s="108"/>
      <c r="P248" s="13">
        <v>1093500583</v>
      </c>
    </row>
    <row r="249" spans="1:21" x14ac:dyDescent="0.25">
      <c r="A249" s="109" t="s">
        <v>49</v>
      </c>
      <c r="B249" s="108">
        <v>2010</v>
      </c>
      <c r="C249" s="108">
        <v>3</v>
      </c>
      <c r="D249" s="108">
        <v>13716.574479999999</v>
      </c>
      <c r="E249" s="108">
        <v>197.80199999999999</v>
      </c>
      <c r="F249" s="108">
        <f t="shared" si="20"/>
        <v>221.619</v>
      </c>
      <c r="G249" s="108">
        <v>55088</v>
      </c>
      <c r="H249" s="108"/>
      <c r="I249" s="108"/>
      <c r="J249" s="108"/>
      <c r="K249" s="108">
        <v>1276</v>
      </c>
      <c r="L249" s="108">
        <v>244</v>
      </c>
      <c r="M249" s="121">
        <f t="shared" si="16"/>
        <v>0.19122257053291536</v>
      </c>
      <c r="N249" s="108">
        <f t="shared" si="17"/>
        <v>1032</v>
      </c>
      <c r="O249" s="108"/>
      <c r="P249" s="13">
        <v>1040235963.3</v>
      </c>
    </row>
    <row r="250" spans="1:21" x14ac:dyDescent="0.25">
      <c r="A250" s="109" t="s">
        <v>49</v>
      </c>
      <c r="B250" s="108">
        <v>2011</v>
      </c>
      <c r="C250" s="108">
        <v>3</v>
      </c>
      <c r="D250" s="108">
        <v>13926.431487264445</v>
      </c>
      <c r="E250" s="108">
        <v>191.79599999999999</v>
      </c>
      <c r="F250" s="108">
        <f t="shared" si="20"/>
        <v>221.619</v>
      </c>
      <c r="G250" s="108">
        <v>55337</v>
      </c>
      <c r="H250" s="108"/>
      <c r="I250" s="108"/>
      <c r="J250" s="108"/>
      <c r="K250" s="108">
        <v>1284</v>
      </c>
      <c r="L250" s="108">
        <v>246</v>
      </c>
      <c r="M250" s="121">
        <f t="shared" si="16"/>
        <v>0.19158878504672897</v>
      </c>
      <c r="N250" s="108">
        <f t="shared" si="17"/>
        <v>1038</v>
      </c>
      <c r="O250" s="108"/>
      <c r="P250" s="13">
        <v>1048574491.76</v>
      </c>
      <c r="S250" s="90">
        <v>98</v>
      </c>
    </row>
    <row r="251" spans="1:21" x14ac:dyDescent="0.25">
      <c r="A251" s="109" t="s">
        <v>49</v>
      </c>
      <c r="B251" s="108">
        <v>2012</v>
      </c>
      <c r="C251" s="108">
        <v>3</v>
      </c>
      <c r="D251" s="108">
        <v>13917.5313271</v>
      </c>
      <c r="E251" s="108">
        <v>188.94</v>
      </c>
      <c r="F251" s="108">
        <f t="shared" si="20"/>
        <v>221.619</v>
      </c>
      <c r="G251" s="108">
        <v>55566</v>
      </c>
      <c r="H251" s="108"/>
      <c r="I251" s="108"/>
      <c r="J251" s="108"/>
      <c r="K251" s="108">
        <v>1255</v>
      </c>
      <c r="L251" s="108">
        <v>245</v>
      </c>
      <c r="M251" s="121">
        <f t="shared" si="16"/>
        <v>0.19521912350597609</v>
      </c>
      <c r="N251" s="108">
        <f t="shared" si="17"/>
        <v>1010</v>
      </c>
      <c r="O251" s="108"/>
      <c r="P251" s="13">
        <v>1041415783</v>
      </c>
      <c r="S251" s="90">
        <v>88</v>
      </c>
    </row>
    <row r="252" spans="1:21" x14ac:dyDescent="0.25">
      <c r="A252" s="109" t="s">
        <v>49</v>
      </c>
      <c r="B252" s="108">
        <v>2013</v>
      </c>
      <c r="C252" s="108">
        <v>3</v>
      </c>
      <c r="D252" s="108">
        <v>14819.507029999999</v>
      </c>
      <c r="E252" s="108">
        <v>200.078</v>
      </c>
      <c r="F252" s="108">
        <f t="shared" si="20"/>
        <v>221.619</v>
      </c>
      <c r="G252" s="108">
        <v>55757</v>
      </c>
      <c r="H252" s="108"/>
      <c r="I252" s="108"/>
      <c r="J252" s="108"/>
      <c r="K252" s="108">
        <v>1243</v>
      </c>
      <c r="L252" s="108">
        <v>249</v>
      </c>
      <c r="M252" s="121">
        <f t="shared" si="16"/>
        <v>0.2003218020917136</v>
      </c>
      <c r="N252" s="108">
        <f t="shared" si="17"/>
        <v>994</v>
      </c>
      <c r="O252" s="108"/>
      <c r="P252" s="13">
        <v>1049857109</v>
      </c>
      <c r="S252" s="90">
        <v>10</v>
      </c>
    </row>
    <row r="253" spans="1:21" x14ac:dyDescent="0.25">
      <c r="A253" s="109" t="s">
        <v>49</v>
      </c>
      <c r="B253" s="108">
        <v>2014</v>
      </c>
      <c r="C253" s="108">
        <v>3</v>
      </c>
      <c r="D253" s="108">
        <v>15501.700960000002</v>
      </c>
      <c r="E253" s="108">
        <v>201.845</v>
      </c>
      <c r="F253" s="108">
        <f t="shared" si="20"/>
        <v>221.619</v>
      </c>
      <c r="G253" s="108">
        <v>56040</v>
      </c>
      <c r="H253" s="108"/>
      <c r="I253" s="108"/>
      <c r="J253" s="108"/>
      <c r="K253" s="108">
        <v>1236</v>
      </c>
      <c r="L253" s="108">
        <v>250</v>
      </c>
      <c r="M253" s="121">
        <f t="shared" si="16"/>
        <v>0.2022653721682848</v>
      </c>
      <c r="N253" s="108">
        <f t="shared" si="17"/>
        <v>986</v>
      </c>
      <c r="O253" s="108"/>
      <c r="P253" s="13">
        <v>1055951460.03</v>
      </c>
    </row>
    <row r="254" spans="1:21" x14ac:dyDescent="0.25">
      <c r="A254" s="109" t="s">
        <v>49</v>
      </c>
      <c r="B254" s="108">
        <v>2015</v>
      </c>
      <c r="C254" s="108">
        <v>3</v>
      </c>
      <c r="D254" s="108">
        <v>16102.12434</v>
      </c>
      <c r="E254" s="108">
        <v>199.21</v>
      </c>
      <c r="F254" s="108">
        <f t="shared" si="20"/>
        <v>221.619</v>
      </c>
      <c r="G254" s="108">
        <v>56183</v>
      </c>
      <c r="H254" s="108"/>
      <c r="I254" s="108"/>
      <c r="J254" s="108"/>
      <c r="K254" s="108">
        <v>1279</v>
      </c>
      <c r="L254" s="108">
        <v>268</v>
      </c>
      <c r="M254" s="121">
        <f t="shared" si="16"/>
        <v>0.20953870211102424</v>
      </c>
      <c r="N254" s="108">
        <f t="shared" si="17"/>
        <v>1011</v>
      </c>
      <c r="O254" s="108"/>
      <c r="P254" s="13">
        <v>1024523069.96</v>
      </c>
    </row>
    <row r="255" spans="1:21" x14ac:dyDescent="0.25">
      <c r="A255" s="109" t="s">
        <v>49</v>
      </c>
      <c r="B255" s="108">
        <v>2016</v>
      </c>
      <c r="C255" s="108">
        <v>3</v>
      </c>
      <c r="D255" s="108">
        <v>17165.842840000001</v>
      </c>
      <c r="E255" s="108">
        <v>187.41899999999998</v>
      </c>
      <c r="F255" s="108">
        <f t="shared" si="20"/>
        <v>221.619</v>
      </c>
      <c r="G255" s="108">
        <v>56332</v>
      </c>
      <c r="H255" s="108"/>
      <c r="I255" s="108"/>
      <c r="J255" s="108"/>
      <c r="K255" s="108">
        <v>1286</v>
      </c>
      <c r="L255" s="108">
        <v>265</v>
      </c>
      <c r="M255" s="121">
        <f t="shared" si="16"/>
        <v>0.20606531881804044</v>
      </c>
      <c r="N255" s="108">
        <f t="shared" si="17"/>
        <v>1021</v>
      </c>
      <c r="O255" s="108"/>
      <c r="P255" s="13">
        <v>977571945</v>
      </c>
    </row>
    <row r="256" spans="1:21" x14ac:dyDescent="0.25">
      <c r="A256" s="109" t="s">
        <v>49</v>
      </c>
      <c r="B256" s="108">
        <v>2017</v>
      </c>
      <c r="C256" s="108">
        <v>3</v>
      </c>
      <c r="D256" s="108">
        <v>17581.54106</v>
      </c>
      <c r="E256" s="108">
        <v>172.96599999999998</v>
      </c>
      <c r="F256" s="108">
        <f t="shared" si="20"/>
        <v>221.619</v>
      </c>
      <c r="G256" s="108">
        <v>56425</v>
      </c>
      <c r="H256" s="108"/>
      <c r="I256" s="108"/>
      <c r="J256" s="108"/>
      <c r="K256" s="108">
        <v>1257</v>
      </c>
      <c r="L256" s="108">
        <v>264</v>
      </c>
      <c r="M256" s="121">
        <f t="shared" si="16"/>
        <v>0.21002386634844869</v>
      </c>
      <c r="N256" s="108">
        <f t="shared" si="17"/>
        <v>993</v>
      </c>
      <c r="O256" s="108"/>
      <c r="P256" s="13">
        <v>972015943</v>
      </c>
    </row>
    <row r="257" spans="1:16" x14ac:dyDescent="0.25">
      <c r="A257" s="109" t="s">
        <v>49</v>
      </c>
      <c r="B257" s="108">
        <v>2018</v>
      </c>
      <c r="C257" s="108">
        <v>3</v>
      </c>
      <c r="D257" s="108">
        <v>17752.307530000002</v>
      </c>
      <c r="E257" s="108">
        <v>184.53299999999999</v>
      </c>
      <c r="F257" s="108">
        <f t="shared" si="20"/>
        <v>221.619</v>
      </c>
      <c r="G257" s="108">
        <v>56515</v>
      </c>
      <c r="H257" s="108"/>
      <c r="I257" s="108"/>
      <c r="J257" s="108"/>
      <c r="K257" s="108">
        <v>1252</v>
      </c>
      <c r="L257" s="108">
        <v>267</v>
      </c>
      <c r="M257" s="121">
        <f t="shared" si="16"/>
        <v>0.21325878594249201</v>
      </c>
      <c r="N257" s="108">
        <f t="shared" si="17"/>
        <v>985</v>
      </c>
      <c r="O257" s="108"/>
      <c r="P257" s="13">
        <v>1872514771</v>
      </c>
    </row>
    <row r="258" spans="1:16" x14ac:dyDescent="0.25">
      <c r="A258" s="109" t="s">
        <v>49</v>
      </c>
      <c r="B258" s="108">
        <v>2019</v>
      </c>
      <c r="C258" s="108">
        <v>3</v>
      </c>
      <c r="D258" s="108">
        <v>16857.003659999998</v>
      </c>
      <c r="E258" s="108">
        <v>180.43600000000001</v>
      </c>
      <c r="F258" s="108">
        <f t="shared" si="20"/>
        <v>221.619</v>
      </c>
      <c r="G258" s="108">
        <v>56700</v>
      </c>
      <c r="H258" s="108"/>
      <c r="I258" s="108"/>
      <c r="J258" s="108"/>
      <c r="K258" s="108">
        <v>1268</v>
      </c>
      <c r="L258" s="108"/>
      <c r="M258" s="121">
        <f t="shared" si="16"/>
        <v>0</v>
      </c>
      <c r="N258" s="108">
        <f t="shared" si="17"/>
        <v>1268</v>
      </c>
      <c r="O258" s="108"/>
      <c r="P258" s="13">
        <v>971032520.61000013</v>
      </c>
    </row>
    <row r="259" spans="1:16" x14ac:dyDescent="0.25">
      <c r="A259" s="109" t="s">
        <v>49</v>
      </c>
      <c r="B259" s="108">
        <v>2020</v>
      </c>
      <c r="C259" s="108">
        <v>3</v>
      </c>
      <c r="D259" s="108">
        <v>15980.376920000001</v>
      </c>
      <c r="E259" s="108">
        <v>163.65100000000001</v>
      </c>
      <c r="F259" s="108">
        <f t="shared" si="20"/>
        <v>221.619</v>
      </c>
      <c r="G259" s="108">
        <v>56887</v>
      </c>
      <c r="H259" s="108">
        <v>1266</v>
      </c>
      <c r="I259" s="108">
        <v>275</v>
      </c>
      <c r="J259" s="108">
        <v>0.21721959114074707</v>
      </c>
      <c r="K259" s="108">
        <v>1266</v>
      </c>
      <c r="L259" s="108">
        <v>275</v>
      </c>
      <c r="M259" s="121">
        <f t="shared" ref="M259:M322" si="21">L259/K259</f>
        <v>0.21721958925750395</v>
      </c>
      <c r="N259" s="108">
        <f t="shared" ref="N259:N322" si="22">K259-L259</f>
        <v>991</v>
      </c>
      <c r="O259" s="108">
        <v>991</v>
      </c>
      <c r="P259" s="13">
        <v>935189552.38999999</v>
      </c>
    </row>
    <row r="260" spans="1:16" x14ac:dyDescent="0.25">
      <c r="A260" s="109" t="s">
        <v>49</v>
      </c>
      <c r="B260" s="108">
        <v>2021</v>
      </c>
      <c r="C260" s="108">
        <v>3</v>
      </c>
      <c r="D260" s="108">
        <v>16069.352220000001</v>
      </c>
      <c r="E260" s="108">
        <v>167.43899999999999</v>
      </c>
      <c r="F260" s="108">
        <f t="shared" si="20"/>
        <v>221.619</v>
      </c>
      <c r="G260" s="108">
        <v>56945</v>
      </c>
      <c r="H260" s="108">
        <v>1261</v>
      </c>
      <c r="I260" s="108">
        <v>274</v>
      </c>
      <c r="J260" s="108">
        <v>0.21728786826133728</v>
      </c>
      <c r="K260" s="108">
        <v>1261</v>
      </c>
      <c r="L260" s="108">
        <v>274</v>
      </c>
      <c r="M260" s="121">
        <f t="shared" si="21"/>
        <v>0.21728786677240286</v>
      </c>
      <c r="N260" s="108">
        <f t="shared" si="22"/>
        <v>987</v>
      </c>
      <c r="O260" s="108">
        <v>987</v>
      </c>
      <c r="P260" s="13">
        <v>935436781</v>
      </c>
    </row>
    <row r="261" spans="1:16" x14ac:dyDescent="0.25">
      <c r="A261" s="109" t="s">
        <v>49</v>
      </c>
      <c r="B261" s="108">
        <v>2022</v>
      </c>
      <c r="C261" s="108">
        <v>3</v>
      </c>
      <c r="D261" s="108">
        <v>19510.824230000002</v>
      </c>
      <c r="E261" s="108">
        <v>171.697</v>
      </c>
      <c r="F261" s="108">
        <f t="shared" si="20"/>
        <v>221.619</v>
      </c>
      <c r="G261" s="108">
        <v>57088</v>
      </c>
      <c r="H261" s="108">
        <v>1270</v>
      </c>
      <c r="I261" s="108">
        <v>277</v>
      </c>
      <c r="J261" s="108">
        <v>0.21811023354530334</v>
      </c>
      <c r="K261" s="108">
        <v>1270</v>
      </c>
      <c r="L261" s="108">
        <v>277</v>
      </c>
      <c r="M261" s="121">
        <f t="shared" si="21"/>
        <v>0.21811023622047243</v>
      </c>
      <c r="N261" s="108">
        <f t="shared" si="22"/>
        <v>993</v>
      </c>
      <c r="O261" s="108">
        <v>993</v>
      </c>
      <c r="P261" s="13">
        <v>963264477.01999998</v>
      </c>
    </row>
    <row r="262" spans="1:16" x14ac:dyDescent="0.25">
      <c r="A262" s="109" t="s">
        <v>51</v>
      </c>
      <c r="B262" s="108">
        <v>2003</v>
      </c>
      <c r="C262" s="108">
        <v>3</v>
      </c>
      <c r="D262" s="108">
        <v>8609.2530000000006</v>
      </c>
      <c r="E262" s="108">
        <v>91.061000000000007</v>
      </c>
      <c r="F262" s="108">
        <f>E262</f>
        <v>91.061000000000007</v>
      </c>
      <c r="G262" s="108">
        <v>45752</v>
      </c>
      <c r="H262" s="108"/>
      <c r="I262" s="108"/>
      <c r="J262" s="108"/>
      <c r="K262" s="108">
        <v>870.6</v>
      </c>
      <c r="L262" s="108">
        <v>175</v>
      </c>
      <c r="M262" s="121">
        <f t="shared" si="21"/>
        <v>0.20101079715138984</v>
      </c>
      <c r="N262" s="108">
        <f t="shared" si="22"/>
        <v>695.6</v>
      </c>
      <c r="O262" s="108"/>
      <c r="P262" s="13">
        <v>940082897.10000002</v>
      </c>
    </row>
    <row r="263" spans="1:16" x14ac:dyDescent="0.25">
      <c r="A263" s="109" t="s">
        <v>51</v>
      </c>
      <c r="B263" s="108">
        <v>2004</v>
      </c>
      <c r="C263" s="108">
        <v>3</v>
      </c>
      <c r="D263" s="108">
        <v>9926.6349499999997</v>
      </c>
      <c r="E263" s="108">
        <v>197.50899999999999</v>
      </c>
      <c r="F263" s="108">
        <f>MAX(F262,E263)</f>
        <v>197.50899999999999</v>
      </c>
      <c r="G263" s="108">
        <v>46296</v>
      </c>
      <c r="H263" s="108"/>
      <c r="I263" s="108"/>
      <c r="J263" s="108"/>
      <c r="K263" s="108">
        <v>870.6</v>
      </c>
      <c r="L263" s="108">
        <v>175</v>
      </c>
      <c r="M263" s="121">
        <f t="shared" si="21"/>
        <v>0.20101079715138984</v>
      </c>
      <c r="N263" s="108">
        <f t="shared" si="22"/>
        <v>695.6</v>
      </c>
      <c r="O263" s="108"/>
      <c r="P263" s="13">
        <v>987376976.5</v>
      </c>
    </row>
    <row r="264" spans="1:16" x14ac:dyDescent="0.25">
      <c r="A264" s="109" t="s">
        <v>51</v>
      </c>
      <c r="B264" s="108">
        <v>2005</v>
      </c>
      <c r="C264" s="108">
        <v>3</v>
      </c>
      <c r="D264" s="108">
        <v>9548.1171200000008</v>
      </c>
      <c r="E264" s="108">
        <v>193.60400000000001</v>
      </c>
      <c r="F264" s="108">
        <f t="shared" ref="F264:F281" si="23">MAX(F263,E264)</f>
        <v>197.50899999999999</v>
      </c>
      <c r="G264" s="108">
        <v>45915</v>
      </c>
      <c r="H264" s="108"/>
      <c r="I264" s="108"/>
      <c r="J264" s="108"/>
      <c r="K264" s="108">
        <v>870</v>
      </c>
      <c r="L264" s="108">
        <v>175</v>
      </c>
      <c r="M264" s="121">
        <f t="shared" si="21"/>
        <v>0.20114942528735633</v>
      </c>
      <c r="N264" s="108">
        <f t="shared" si="22"/>
        <v>695</v>
      </c>
      <c r="O264" s="108"/>
      <c r="P264" s="13">
        <v>957243410</v>
      </c>
    </row>
    <row r="265" spans="1:16" x14ac:dyDescent="0.25">
      <c r="A265" s="109" t="s">
        <v>51</v>
      </c>
      <c r="B265" s="108">
        <v>2006</v>
      </c>
      <c r="C265" s="108">
        <v>3</v>
      </c>
      <c r="D265" s="108">
        <v>9356.1048499999997</v>
      </c>
      <c r="E265" s="108">
        <v>187.511</v>
      </c>
      <c r="F265" s="108">
        <f t="shared" si="23"/>
        <v>197.50899999999999</v>
      </c>
      <c r="G265" s="108">
        <v>46020</v>
      </c>
      <c r="H265" s="108"/>
      <c r="I265" s="108"/>
      <c r="J265" s="108"/>
      <c r="K265" s="108">
        <v>871</v>
      </c>
      <c r="L265" s="108">
        <v>175</v>
      </c>
      <c r="M265" s="121">
        <f t="shared" si="21"/>
        <v>0.20091848450057406</v>
      </c>
      <c r="N265" s="108">
        <f t="shared" si="22"/>
        <v>696</v>
      </c>
      <c r="O265" s="108"/>
      <c r="P265" s="13">
        <v>941826285</v>
      </c>
    </row>
    <row r="266" spans="1:16" x14ac:dyDescent="0.25">
      <c r="A266" s="109" t="s">
        <v>51</v>
      </c>
      <c r="B266" s="108">
        <v>2007</v>
      </c>
      <c r="C266" s="108">
        <v>3</v>
      </c>
      <c r="D266" s="108">
        <v>15842.248</v>
      </c>
      <c r="E266" s="108">
        <v>195.452</v>
      </c>
      <c r="F266" s="108">
        <f t="shared" si="23"/>
        <v>197.50899999999999</v>
      </c>
      <c r="G266" s="108">
        <v>46451</v>
      </c>
      <c r="H266" s="108"/>
      <c r="I266" s="108"/>
      <c r="J266" s="108"/>
      <c r="K266" s="108">
        <v>871</v>
      </c>
      <c r="L266" s="108">
        <v>175</v>
      </c>
      <c r="M266" s="121">
        <f t="shared" si="21"/>
        <v>0.20091848450057406</v>
      </c>
      <c r="N266" s="108">
        <f t="shared" si="22"/>
        <v>696</v>
      </c>
      <c r="O266" s="108"/>
      <c r="P266" s="13">
        <v>958691850.28999996</v>
      </c>
    </row>
    <row r="267" spans="1:16" x14ac:dyDescent="0.25">
      <c r="A267" s="109" t="s">
        <v>51</v>
      </c>
      <c r="B267" s="108">
        <v>2008</v>
      </c>
      <c r="C267" s="108">
        <v>3</v>
      </c>
      <c r="D267" s="108">
        <v>10582.17316</v>
      </c>
      <c r="E267" s="108">
        <v>189.10499999999999</v>
      </c>
      <c r="F267" s="108">
        <f t="shared" si="23"/>
        <v>197.50899999999999</v>
      </c>
      <c r="G267" s="108">
        <v>46215</v>
      </c>
      <c r="H267" s="108"/>
      <c r="I267" s="108"/>
      <c r="J267" s="108"/>
      <c r="K267" s="108">
        <v>871</v>
      </c>
      <c r="L267" s="108">
        <v>175</v>
      </c>
      <c r="M267" s="121">
        <f t="shared" si="21"/>
        <v>0.20091848450057406</v>
      </c>
      <c r="N267" s="108">
        <f t="shared" si="22"/>
        <v>696</v>
      </c>
      <c r="O267" s="108"/>
      <c r="P267" s="13">
        <v>966826977.00999999</v>
      </c>
    </row>
    <row r="268" spans="1:16" x14ac:dyDescent="0.25">
      <c r="A268" s="109" t="s">
        <v>51</v>
      </c>
      <c r="B268" s="108">
        <v>2009</v>
      </c>
      <c r="C268" s="108">
        <v>3</v>
      </c>
      <c r="D268" s="108">
        <v>11183.12545</v>
      </c>
      <c r="E268" s="108">
        <v>206.94</v>
      </c>
      <c r="F268" s="108">
        <f t="shared" si="23"/>
        <v>206.94</v>
      </c>
      <c r="G268" s="108">
        <v>46349</v>
      </c>
      <c r="H268" s="108"/>
      <c r="I268" s="108"/>
      <c r="J268" s="108"/>
      <c r="K268" s="108">
        <v>944</v>
      </c>
      <c r="L268" s="108">
        <v>213</v>
      </c>
      <c r="M268" s="121">
        <f t="shared" si="21"/>
        <v>0.22563559322033899</v>
      </c>
      <c r="N268" s="108">
        <f t="shared" si="22"/>
        <v>731</v>
      </c>
      <c r="O268" s="108"/>
      <c r="P268" s="13">
        <v>957230159.17000008</v>
      </c>
    </row>
    <row r="269" spans="1:16" x14ac:dyDescent="0.25">
      <c r="A269" s="109" t="s">
        <v>51</v>
      </c>
      <c r="B269" s="108">
        <v>2010</v>
      </c>
      <c r="C269" s="108">
        <v>3</v>
      </c>
      <c r="D269" s="108">
        <v>7497.4209500000006</v>
      </c>
      <c r="E269" s="108">
        <v>206.94</v>
      </c>
      <c r="F269" s="108">
        <f t="shared" si="23"/>
        <v>206.94</v>
      </c>
      <c r="G269" s="108">
        <v>46710</v>
      </c>
      <c r="H269" s="108"/>
      <c r="I269" s="108"/>
      <c r="J269" s="108"/>
      <c r="K269" s="108">
        <v>944</v>
      </c>
      <c r="L269" s="108">
        <v>213</v>
      </c>
      <c r="M269" s="121">
        <f t="shared" si="21"/>
        <v>0.22563559322033899</v>
      </c>
      <c r="N269" s="108">
        <f t="shared" si="22"/>
        <v>731</v>
      </c>
      <c r="O269" s="108"/>
      <c r="P269" s="13">
        <v>921289657</v>
      </c>
    </row>
    <row r="270" spans="1:16" x14ac:dyDescent="0.25">
      <c r="A270" s="109" t="s">
        <v>51</v>
      </c>
      <c r="B270" s="108">
        <v>2011</v>
      </c>
      <c r="C270" s="108">
        <v>3</v>
      </c>
      <c r="D270" s="108">
        <v>12104.25697</v>
      </c>
      <c r="E270" s="108">
        <v>196.11500000000001</v>
      </c>
      <c r="F270" s="108">
        <f t="shared" si="23"/>
        <v>206.94</v>
      </c>
      <c r="G270" s="108">
        <v>46748</v>
      </c>
      <c r="H270" s="108"/>
      <c r="I270" s="108"/>
      <c r="J270" s="108"/>
      <c r="K270" s="108">
        <v>962</v>
      </c>
      <c r="L270" s="108">
        <v>225</v>
      </c>
      <c r="M270" s="121">
        <f t="shared" si="21"/>
        <v>0.2338877338877339</v>
      </c>
      <c r="N270" s="108">
        <f t="shared" si="22"/>
        <v>737</v>
      </c>
      <c r="O270" s="108"/>
      <c r="P270" s="13">
        <v>923827081.64999998</v>
      </c>
    </row>
    <row r="271" spans="1:16" x14ac:dyDescent="0.25">
      <c r="A271" s="109" t="s">
        <v>51</v>
      </c>
      <c r="B271" s="108">
        <v>2012</v>
      </c>
      <c r="C271" s="108">
        <v>3</v>
      </c>
      <c r="D271" s="108">
        <v>12803.057429999999</v>
      </c>
      <c r="E271" s="108">
        <v>180.33199999999999</v>
      </c>
      <c r="F271" s="108">
        <f t="shared" si="23"/>
        <v>206.94</v>
      </c>
      <c r="G271" s="108">
        <v>46879</v>
      </c>
      <c r="H271" s="108"/>
      <c r="I271" s="108"/>
      <c r="J271" s="108"/>
      <c r="K271" s="108">
        <v>971</v>
      </c>
      <c r="L271" s="108">
        <v>228</v>
      </c>
      <c r="M271" s="121">
        <f t="shared" si="21"/>
        <v>0.23480947476828012</v>
      </c>
      <c r="N271" s="108">
        <f t="shared" si="22"/>
        <v>743</v>
      </c>
      <c r="O271" s="108"/>
      <c r="P271" s="13">
        <v>900454764</v>
      </c>
    </row>
    <row r="272" spans="1:16" x14ac:dyDescent="0.25">
      <c r="A272" s="109" t="s">
        <v>51</v>
      </c>
      <c r="B272" s="108">
        <v>2013</v>
      </c>
      <c r="C272" s="108">
        <v>3</v>
      </c>
      <c r="D272" s="108">
        <v>11080.579679999999</v>
      </c>
      <c r="E272" s="108">
        <v>195.749</v>
      </c>
      <c r="F272" s="108">
        <f t="shared" si="23"/>
        <v>206.94</v>
      </c>
      <c r="G272" s="108">
        <v>47074</v>
      </c>
      <c r="H272" s="108"/>
      <c r="I272" s="108"/>
      <c r="J272" s="108"/>
      <c r="K272" s="108">
        <v>980</v>
      </c>
      <c r="L272" s="108">
        <v>231</v>
      </c>
      <c r="M272" s="121">
        <f t="shared" si="21"/>
        <v>0.23571428571428571</v>
      </c>
      <c r="N272" s="108">
        <f t="shared" si="22"/>
        <v>749</v>
      </c>
      <c r="O272" s="108"/>
      <c r="P272" s="13">
        <v>914045725</v>
      </c>
    </row>
    <row r="273" spans="1:16" x14ac:dyDescent="0.25">
      <c r="A273" s="109" t="s">
        <v>51</v>
      </c>
      <c r="B273" s="108">
        <v>2014</v>
      </c>
      <c r="C273" s="108">
        <v>3</v>
      </c>
      <c r="D273" s="108">
        <v>14850.2271</v>
      </c>
      <c r="E273" s="108">
        <v>194.17400000000001</v>
      </c>
      <c r="F273" s="108">
        <f t="shared" si="23"/>
        <v>206.94</v>
      </c>
      <c r="G273" s="108">
        <v>47187</v>
      </c>
      <c r="H273" s="108"/>
      <c r="I273" s="108"/>
      <c r="J273" s="108"/>
      <c r="K273" s="108">
        <v>996</v>
      </c>
      <c r="L273" s="108">
        <v>244</v>
      </c>
      <c r="M273" s="121">
        <f t="shared" si="21"/>
        <v>0.24497991967871485</v>
      </c>
      <c r="N273" s="108">
        <f t="shared" si="22"/>
        <v>752</v>
      </c>
      <c r="O273" s="108"/>
      <c r="P273" s="13">
        <v>916103112.33000004</v>
      </c>
    </row>
    <row r="274" spans="1:16" x14ac:dyDescent="0.25">
      <c r="A274" s="109" t="s">
        <v>51</v>
      </c>
      <c r="B274" s="108">
        <v>2015</v>
      </c>
      <c r="C274" s="108">
        <v>3</v>
      </c>
      <c r="D274" s="108">
        <v>13121.32216</v>
      </c>
      <c r="E274" s="108">
        <v>185.13200000000001</v>
      </c>
      <c r="F274" s="108">
        <f t="shared" si="23"/>
        <v>206.94</v>
      </c>
      <c r="G274" s="108">
        <v>47298</v>
      </c>
      <c r="H274" s="108"/>
      <c r="I274" s="108"/>
      <c r="J274" s="108"/>
      <c r="K274" s="108">
        <v>1001</v>
      </c>
      <c r="L274" s="108">
        <v>248</v>
      </c>
      <c r="M274" s="121">
        <f t="shared" si="21"/>
        <v>0.24775224775224775</v>
      </c>
      <c r="N274" s="108">
        <f t="shared" si="22"/>
        <v>753</v>
      </c>
      <c r="O274" s="108"/>
      <c r="P274" s="13">
        <v>876411380.01999998</v>
      </c>
    </row>
    <row r="275" spans="1:16" x14ac:dyDescent="0.25">
      <c r="A275" s="109" t="s">
        <v>51</v>
      </c>
      <c r="B275" s="108">
        <v>2016</v>
      </c>
      <c r="C275" s="108">
        <v>3</v>
      </c>
      <c r="D275" s="108">
        <v>14980.280199999999</v>
      </c>
      <c r="E275" s="108">
        <v>171.316</v>
      </c>
      <c r="F275" s="108">
        <f t="shared" si="23"/>
        <v>206.94</v>
      </c>
      <c r="G275" s="108">
        <v>47362</v>
      </c>
      <c r="H275" s="108"/>
      <c r="I275" s="108"/>
      <c r="J275" s="108"/>
      <c r="K275" s="108">
        <v>1001</v>
      </c>
      <c r="L275" s="108">
        <v>250</v>
      </c>
      <c r="M275" s="121">
        <f t="shared" si="21"/>
        <v>0.24975024975024976</v>
      </c>
      <c r="N275" s="108">
        <f t="shared" si="22"/>
        <v>751</v>
      </c>
      <c r="O275" s="108"/>
      <c r="P275" s="13">
        <v>847850242.13999987</v>
      </c>
    </row>
    <row r="276" spans="1:16" x14ac:dyDescent="0.25">
      <c r="A276" s="109" t="s">
        <v>51</v>
      </c>
      <c r="B276" s="108">
        <v>2017</v>
      </c>
      <c r="C276" s="108">
        <v>3</v>
      </c>
      <c r="D276" s="108">
        <v>14361.76153</v>
      </c>
      <c r="E276" s="108">
        <v>163.61099999999999</v>
      </c>
      <c r="F276" s="108">
        <f t="shared" si="23"/>
        <v>206.94</v>
      </c>
      <c r="G276" s="108">
        <v>47427</v>
      </c>
      <c r="H276" s="108"/>
      <c r="I276" s="108"/>
      <c r="J276" s="108"/>
      <c r="K276" s="108">
        <v>1005</v>
      </c>
      <c r="L276" s="108">
        <v>251</v>
      </c>
      <c r="M276" s="121">
        <f t="shared" si="21"/>
        <v>0.24975124378109453</v>
      </c>
      <c r="N276" s="108">
        <f t="shared" si="22"/>
        <v>754</v>
      </c>
      <c r="O276" s="108"/>
      <c r="P276" s="13">
        <v>838657079.18999994</v>
      </c>
    </row>
    <row r="277" spans="1:16" x14ac:dyDescent="0.25">
      <c r="A277" s="109" t="s">
        <v>51</v>
      </c>
      <c r="B277" s="108">
        <v>2018</v>
      </c>
      <c r="C277" s="108">
        <v>3</v>
      </c>
      <c r="D277" s="108">
        <v>14687.808560000001</v>
      </c>
      <c r="E277" s="108">
        <v>167.80600000000001</v>
      </c>
      <c r="F277" s="108">
        <f t="shared" si="23"/>
        <v>206.94</v>
      </c>
      <c r="G277" s="108">
        <v>47626</v>
      </c>
      <c r="H277" s="108"/>
      <c r="I277" s="108"/>
      <c r="J277" s="108"/>
      <c r="K277" s="108">
        <v>1009</v>
      </c>
      <c r="L277" s="108">
        <v>253</v>
      </c>
      <c r="M277" s="121">
        <f t="shared" si="21"/>
        <v>0.25074331020812685</v>
      </c>
      <c r="N277" s="108">
        <f t="shared" si="22"/>
        <v>756</v>
      </c>
      <c r="O277" s="108"/>
      <c r="P277" s="13">
        <v>873638798.22000003</v>
      </c>
    </row>
    <row r="278" spans="1:16" x14ac:dyDescent="0.25">
      <c r="A278" s="109" t="s">
        <v>51</v>
      </c>
      <c r="B278" s="108">
        <v>2019</v>
      </c>
      <c r="C278" s="108">
        <v>3</v>
      </c>
      <c r="D278" s="108">
        <v>14566.545779999999</v>
      </c>
      <c r="E278" s="108">
        <v>176.84299999999999</v>
      </c>
      <c r="F278" s="108">
        <f t="shared" si="23"/>
        <v>206.94</v>
      </c>
      <c r="G278" s="108">
        <v>47725</v>
      </c>
      <c r="H278" s="108">
        <v>1015</v>
      </c>
      <c r="I278" s="108">
        <v>253</v>
      </c>
      <c r="J278" s="108">
        <v>0.24926108121871948</v>
      </c>
      <c r="K278" s="108">
        <v>1015</v>
      </c>
      <c r="L278" s="108">
        <v>253</v>
      </c>
      <c r="M278" s="121">
        <f t="shared" si="21"/>
        <v>0.24926108374384237</v>
      </c>
      <c r="N278" s="108">
        <f t="shared" si="22"/>
        <v>762</v>
      </c>
      <c r="O278" s="108">
        <v>762</v>
      </c>
      <c r="P278" s="13">
        <v>861995353.83999991</v>
      </c>
    </row>
    <row r="279" spans="1:16" x14ac:dyDescent="0.25">
      <c r="A279" s="109" t="s">
        <v>51</v>
      </c>
      <c r="B279" s="108">
        <v>2020</v>
      </c>
      <c r="C279" s="108">
        <v>3</v>
      </c>
      <c r="D279" s="108">
        <v>14709.33318</v>
      </c>
      <c r="E279" s="108">
        <v>183.53700000000001</v>
      </c>
      <c r="F279" s="108">
        <f t="shared" si="23"/>
        <v>206.94</v>
      </c>
      <c r="G279" s="108">
        <v>47865</v>
      </c>
      <c r="H279" s="108">
        <v>1015</v>
      </c>
      <c r="I279" s="108">
        <v>256</v>
      </c>
      <c r="J279" s="108">
        <v>0.25221675634384155</v>
      </c>
      <c r="K279" s="108">
        <v>1015</v>
      </c>
      <c r="L279" s="108">
        <v>256</v>
      </c>
      <c r="M279" s="121">
        <f t="shared" si="21"/>
        <v>0.25221674876847289</v>
      </c>
      <c r="N279" s="108">
        <f t="shared" si="22"/>
        <v>759</v>
      </c>
      <c r="O279" s="108">
        <v>759</v>
      </c>
      <c r="P279" s="13">
        <v>830196991.88999999</v>
      </c>
    </row>
    <row r="280" spans="1:16" x14ac:dyDescent="0.25">
      <c r="A280" s="109" t="s">
        <v>51</v>
      </c>
      <c r="B280" s="108">
        <v>2021</v>
      </c>
      <c r="C280" s="108">
        <v>3</v>
      </c>
      <c r="D280" s="108">
        <v>14858.593769999999</v>
      </c>
      <c r="E280" s="108">
        <v>148.673</v>
      </c>
      <c r="F280" s="108">
        <f t="shared" si="23"/>
        <v>206.94</v>
      </c>
      <c r="G280" s="108">
        <v>47865</v>
      </c>
      <c r="H280" s="108">
        <v>1019</v>
      </c>
      <c r="I280" s="108">
        <v>258</v>
      </c>
      <c r="J280" s="108">
        <v>0.25318941473960876</v>
      </c>
      <c r="K280" s="108">
        <v>1019</v>
      </c>
      <c r="L280" s="108">
        <v>258</v>
      </c>
      <c r="M280" s="121">
        <f t="shared" si="21"/>
        <v>0.25318940137389595</v>
      </c>
      <c r="N280" s="108">
        <f t="shared" si="22"/>
        <v>761</v>
      </c>
      <c r="O280" s="108">
        <v>761</v>
      </c>
      <c r="P280" s="13">
        <v>819566568.38</v>
      </c>
    </row>
    <row r="281" spans="1:16" x14ac:dyDescent="0.25">
      <c r="A281" s="109" t="s">
        <v>51</v>
      </c>
      <c r="B281" s="108">
        <v>2022</v>
      </c>
      <c r="C281" s="108">
        <v>3</v>
      </c>
      <c r="D281" s="108">
        <v>15279.441989999999</v>
      </c>
      <c r="E281" s="108">
        <v>163.773</v>
      </c>
      <c r="F281" s="108">
        <f t="shared" si="23"/>
        <v>206.94</v>
      </c>
      <c r="G281" s="108">
        <v>47962</v>
      </c>
      <c r="H281" s="108">
        <v>1030</v>
      </c>
      <c r="I281" s="108">
        <v>261</v>
      </c>
      <c r="J281" s="108">
        <v>0.25339806079864502</v>
      </c>
      <c r="K281" s="108">
        <v>2547</v>
      </c>
      <c r="L281" s="108">
        <v>810</v>
      </c>
      <c r="M281" s="121">
        <f t="shared" si="21"/>
        <v>0.31802120141342755</v>
      </c>
      <c r="N281" s="108">
        <f t="shared" si="22"/>
        <v>1737</v>
      </c>
      <c r="O281" s="108">
        <v>769</v>
      </c>
      <c r="P281" s="13">
        <v>845434936.58000004</v>
      </c>
    </row>
    <row r="282" spans="1:16" x14ac:dyDescent="0.25">
      <c r="A282" s="109" t="s">
        <v>53</v>
      </c>
      <c r="B282" s="108">
        <v>2003</v>
      </c>
      <c r="C282" s="108">
        <v>3</v>
      </c>
      <c r="D282" s="108">
        <v>8664.72235</v>
      </c>
      <c r="E282" s="108">
        <v>280.45800000000003</v>
      </c>
      <c r="F282" s="108">
        <f>E282</f>
        <v>280.45800000000003</v>
      </c>
      <c r="G282" s="108">
        <v>53757</v>
      </c>
      <c r="H282" s="108"/>
      <c r="I282" s="108"/>
      <c r="J282" s="108"/>
      <c r="K282" s="108">
        <v>1091.5</v>
      </c>
      <c r="L282" s="108">
        <v>301.10000610351563</v>
      </c>
      <c r="M282" s="121">
        <f t="shared" si="21"/>
        <v>0.27585891534907525</v>
      </c>
      <c r="N282" s="108">
        <f t="shared" si="22"/>
        <v>790.39999389648438</v>
      </c>
      <c r="O282" s="108"/>
      <c r="P282" s="13">
        <v>1430768043</v>
      </c>
    </row>
    <row r="283" spans="1:16" x14ac:dyDescent="0.25">
      <c r="A283" s="109" t="s">
        <v>53</v>
      </c>
      <c r="B283" s="108">
        <v>2004</v>
      </c>
      <c r="C283" s="108">
        <v>3</v>
      </c>
      <c r="D283" s="108">
        <v>9054.6482300000007</v>
      </c>
      <c r="E283" s="108">
        <v>275.65600000000001</v>
      </c>
      <c r="F283" s="108">
        <f>MAX(F282,E283)</f>
        <v>280.45800000000003</v>
      </c>
      <c r="G283" s="108">
        <v>54328</v>
      </c>
      <c r="H283" s="108"/>
      <c r="I283" s="108"/>
      <c r="J283" s="108"/>
      <c r="K283" s="108">
        <v>1097.5999999999999</v>
      </c>
      <c r="L283" s="108">
        <v>304.19999694824219</v>
      </c>
      <c r="M283" s="121">
        <f t="shared" si="21"/>
        <v>0.2771501429922032</v>
      </c>
      <c r="N283" s="108">
        <f t="shared" si="22"/>
        <v>793.40000305175772</v>
      </c>
      <c r="O283" s="108"/>
      <c r="P283" s="13">
        <v>1443650369</v>
      </c>
    </row>
    <row r="284" spans="1:16" x14ac:dyDescent="0.25">
      <c r="A284" s="109" t="s">
        <v>53</v>
      </c>
      <c r="B284" s="108">
        <v>2005</v>
      </c>
      <c r="C284" s="108">
        <v>3</v>
      </c>
      <c r="D284" s="108">
        <v>9677.0848299999998</v>
      </c>
      <c r="E284" s="108">
        <v>299.18</v>
      </c>
      <c r="F284" s="108">
        <f t="shared" ref="F284:F301" si="24">MAX(F283,E284)</f>
        <v>299.18</v>
      </c>
      <c r="G284" s="108">
        <v>54802</v>
      </c>
      <c r="H284" s="108"/>
      <c r="I284" s="108"/>
      <c r="J284" s="108"/>
      <c r="K284" s="108">
        <v>1140</v>
      </c>
      <c r="L284" s="108">
        <v>327</v>
      </c>
      <c r="M284" s="121">
        <f t="shared" si="21"/>
        <v>0.2868421052631579</v>
      </c>
      <c r="N284" s="108">
        <f t="shared" si="22"/>
        <v>813</v>
      </c>
      <c r="O284" s="108"/>
      <c r="P284" s="13">
        <v>1622496305</v>
      </c>
    </row>
    <row r="285" spans="1:16" x14ac:dyDescent="0.25">
      <c r="A285" s="109" t="s">
        <v>53</v>
      </c>
      <c r="B285" s="108">
        <v>2006</v>
      </c>
      <c r="C285" s="108">
        <v>3</v>
      </c>
      <c r="D285" s="108">
        <v>10078.964550000001</v>
      </c>
      <c r="E285" s="108">
        <v>301.57</v>
      </c>
      <c r="F285" s="108">
        <f t="shared" si="24"/>
        <v>301.57</v>
      </c>
      <c r="G285" s="108">
        <v>55264</v>
      </c>
      <c r="H285" s="108"/>
      <c r="I285" s="108"/>
      <c r="J285" s="108"/>
      <c r="K285" s="108">
        <v>1144</v>
      </c>
      <c r="L285" s="108">
        <v>317</v>
      </c>
      <c r="M285" s="121">
        <f t="shared" si="21"/>
        <v>0.27709790209790208</v>
      </c>
      <c r="N285" s="108">
        <f t="shared" si="22"/>
        <v>827</v>
      </c>
      <c r="O285" s="108"/>
      <c r="P285" s="13">
        <v>1441007152</v>
      </c>
    </row>
    <row r="286" spans="1:16" x14ac:dyDescent="0.25">
      <c r="A286" s="109" t="s">
        <v>53</v>
      </c>
      <c r="B286" s="108">
        <v>2007</v>
      </c>
      <c r="C286" s="108">
        <v>3</v>
      </c>
      <c r="D286" s="108">
        <v>10014.279630000001</v>
      </c>
      <c r="E286" s="108">
        <v>285.666</v>
      </c>
      <c r="F286" s="108">
        <f t="shared" si="24"/>
        <v>301.57</v>
      </c>
      <c r="G286" s="108">
        <v>55082</v>
      </c>
      <c r="H286" s="108"/>
      <c r="I286" s="108"/>
      <c r="J286" s="108"/>
      <c r="K286" s="108">
        <v>1132</v>
      </c>
      <c r="L286" s="108">
        <v>320</v>
      </c>
      <c r="M286" s="121">
        <f t="shared" si="21"/>
        <v>0.28268551236749118</v>
      </c>
      <c r="N286" s="108">
        <f t="shared" si="22"/>
        <v>812</v>
      </c>
      <c r="O286" s="108"/>
      <c r="P286" s="13">
        <v>1411145348.05</v>
      </c>
    </row>
    <row r="287" spans="1:16" x14ac:dyDescent="0.25">
      <c r="A287" s="109" t="s">
        <v>53</v>
      </c>
      <c r="B287" s="108">
        <v>2008</v>
      </c>
      <c r="C287" s="108">
        <v>3</v>
      </c>
      <c r="D287" s="108">
        <v>10135.61875</v>
      </c>
      <c r="E287" s="108">
        <v>269.84399999999999</v>
      </c>
      <c r="F287" s="108">
        <f t="shared" si="24"/>
        <v>301.57</v>
      </c>
      <c r="G287" s="108">
        <v>55253</v>
      </c>
      <c r="H287" s="108"/>
      <c r="I287" s="108"/>
      <c r="J287" s="108"/>
      <c r="K287" s="108">
        <v>1145</v>
      </c>
      <c r="L287" s="108">
        <v>337</v>
      </c>
      <c r="M287" s="121">
        <f t="shared" si="21"/>
        <v>0.29432314410480348</v>
      </c>
      <c r="N287" s="108">
        <f t="shared" si="22"/>
        <v>808</v>
      </c>
      <c r="O287" s="108"/>
      <c r="P287" s="13">
        <v>1352720612</v>
      </c>
    </row>
    <row r="288" spans="1:16" x14ac:dyDescent="0.25">
      <c r="A288" s="109" t="s">
        <v>53</v>
      </c>
      <c r="B288" s="108">
        <v>2009</v>
      </c>
      <c r="C288" s="108">
        <v>3</v>
      </c>
      <c r="D288" s="108">
        <v>10254.038710000001</v>
      </c>
      <c r="E288" s="108">
        <v>246.572</v>
      </c>
      <c r="F288" s="108">
        <f t="shared" si="24"/>
        <v>301.57</v>
      </c>
      <c r="G288" s="108">
        <v>55253</v>
      </c>
      <c r="H288" s="108"/>
      <c r="I288" s="108"/>
      <c r="J288" s="108"/>
      <c r="K288" s="108">
        <v>1178</v>
      </c>
      <c r="L288" s="108">
        <v>340</v>
      </c>
      <c r="M288" s="121">
        <f t="shared" si="21"/>
        <v>0.28862478777589134</v>
      </c>
      <c r="N288" s="108">
        <f t="shared" si="22"/>
        <v>838</v>
      </c>
      <c r="O288" s="108"/>
      <c r="P288" s="13">
        <v>1170939994</v>
      </c>
    </row>
    <row r="289" spans="1:16" x14ac:dyDescent="0.25">
      <c r="A289" s="109" t="s">
        <v>53</v>
      </c>
      <c r="B289" s="108">
        <v>2010</v>
      </c>
      <c r="C289" s="108">
        <v>3</v>
      </c>
      <c r="D289" s="108">
        <v>11324.498810148905</v>
      </c>
      <c r="E289" s="108">
        <v>260.447</v>
      </c>
      <c r="F289" s="108">
        <f t="shared" si="24"/>
        <v>301.57</v>
      </c>
      <c r="G289" s="108">
        <v>56311</v>
      </c>
      <c r="H289" s="108"/>
      <c r="I289" s="108"/>
      <c r="J289" s="108"/>
      <c r="K289" s="108">
        <v>1255</v>
      </c>
      <c r="L289" s="108">
        <v>399</v>
      </c>
      <c r="M289" s="121">
        <f t="shared" si="21"/>
        <v>0.31792828685258961</v>
      </c>
      <c r="N289" s="108">
        <f t="shared" si="22"/>
        <v>856</v>
      </c>
      <c r="O289" s="108"/>
      <c r="P289" s="13">
        <v>1217229092.0999999</v>
      </c>
    </row>
    <row r="290" spans="1:16" x14ac:dyDescent="0.25">
      <c r="A290" s="109" t="s">
        <v>53</v>
      </c>
      <c r="B290" s="108">
        <v>2011</v>
      </c>
      <c r="C290" s="108">
        <v>3</v>
      </c>
      <c r="D290" s="108">
        <v>11878.725109999999</v>
      </c>
      <c r="E290" s="108">
        <v>238.91899999999998</v>
      </c>
      <c r="F290" s="108">
        <f t="shared" si="24"/>
        <v>301.57</v>
      </c>
      <c r="G290" s="108">
        <v>56556</v>
      </c>
      <c r="H290" s="108"/>
      <c r="I290" s="108"/>
      <c r="J290" s="108"/>
      <c r="K290" s="108">
        <v>1194</v>
      </c>
      <c r="L290" s="108">
        <v>360</v>
      </c>
      <c r="M290" s="121">
        <f t="shared" si="21"/>
        <v>0.30150753768844218</v>
      </c>
      <c r="N290" s="108">
        <f t="shared" si="22"/>
        <v>834</v>
      </c>
      <c r="O290" s="108"/>
      <c r="P290" s="13">
        <v>1220247915</v>
      </c>
    </row>
    <row r="291" spans="1:16" x14ac:dyDescent="0.25">
      <c r="A291" s="109" t="s">
        <v>53</v>
      </c>
      <c r="B291" s="108">
        <v>2012</v>
      </c>
      <c r="C291" s="108">
        <v>3</v>
      </c>
      <c r="D291" s="110">
        <v>12691.405879951097</v>
      </c>
      <c r="E291" s="108">
        <v>262.786</v>
      </c>
      <c r="F291" s="108">
        <f t="shared" si="24"/>
        <v>301.57</v>
      </c>
      <c r="G291" s="108">
        <v>56795</v>
      </c>
      <c r="H291" s="108"/>
      <c r="I291" s="108"/>
      <c r="J291" s="108"/>
      <c r="K291" s="108">
        <v>1211</v>
      </c>
      <c r="L291" s="108">
        <v>368</v>
      </c>
      <c r="M291" s="121">
        <f t="shared" si="21"/>
        <v>0.30388109000825764</v>
      </c>
      <c r="N291" s="108">
        <f t="shared" si="22"/>
        <v>843</v>
      </c>
      <c r="O291" s="108"/>
      <c r="P291" s="13">
        <v>1216071650</v>
      </c>
    </row>
    <row r="292" spans="1:16" x14ac:dyDescent="0.25">
      <c r="A292" s="109" t="s">
        <v>53</v>
      </c>
      <c r="B292" s="108">
        <v>2013</v>
      </c>
      <c r="C292" s="108">
        <v>3</v>
      </c>
      <c r="D292" s="108">
        <v>12744.205820000001</v>
      </c>
      <c r="E292" s="108">
        <v>253.559</v>
      </c>
      <c r="F292" s="108">
        <f t="shared" si="24"/>
        <v>301.57</v>
      </c>
      <c r="G292" s="108">
        <v>57155</v>
      </c>
      <c r="H292" s="108"/>
      <c r="I292" s="108"/>
      <c r="J292" s="108"/>
      <c r="K292" s="108">
        <v>1210</v>
      </c>
      <c r="L292" s="108">
        <v>378</v>
      </c>
      <c r="M292" s="121">
        <f t="shared" si="21"/>
        <v>0.31239669421487604</v>
      </c>
      <c r="N292" s="108">
        <f t="shared" si="22"/>
        <v>832</v>
      </c>
      <c r="O292" s="108"/>
      <c r="P292" s="13">
        <v>1204329535</v>
      </c>
    </row>
    <row r="293" spans="1:16" x14ac:dyDescent="0.25">
      <c r="A293" s="109" t="s">
        <v>53</v>
      </c>
      <c r="B293" s="108">
        <v>2014</v>
      </c>
      <c r="C293" s="108">
        <v>3</v>
      </c>
      <c r="D293" s="108">
        <v>12715.861850000001</v>
      </c>
      <c r="E293" s="108">
        <v>227.636</v>
      </c>
      <c r="F293" s="108">
        <f t="shared" si="24"/>
        <v>301.57</v>
      </c>
      <c r="G293" s="108">
        <v>57421</v>
      </c>
      <c r="H293" s="108"/>
      <c r="I293" s="108"/>
      <c r="J293" s="108"/>
      <c r="K293" s="108">
        <v>1213</v>
      </c>
      <c r="L293" s="108">
        <v>380</v>
      </c>
      <c r="M293" s="121">
        <f t="shared" si="21"/>
        <v>0.31327287716405605</v>
      </c>
      <c r="N293" s="108">
        <f t="shared" si="22"/>
        <v>833</v>
      </c>
      <c r="O293" s="108"/>
      <c r="P293" s="13">
        <v>1202646392.0899999</v>
      </c>
    </row>
    <row r="294" spans="1:16" x14ac:dyDescent="0.25">
      <c r="A294" s="109" t="s">
        <v>53</v>
      </c>
      <c r="B294" s="108">
        <v>2015</v>
      </c>
      <c r="C294" s="108">
        <v>3</v>
      </c>
      <c r="D294" s="108">
        <v>12661.266579999998</v>
      </c>
      <c r="E294" s="108">
        <v>232.75300000000001</v>
      </c>
      <c r="F294" s="108">
        <f t="shared" si="24"/>
        <v>301.57</v>
      </c>
      <c r="G294" s="108">
        <v>57731</v>
      </c>
      <c r="H294" s="108"/>
      <c r="I294" s="108"/>
      <c r="J294" s="108"/>
      <c r="K294" s="108">
        <v>1216</v>
      </c>
      <c r="L294" s="108">
        <v>396</v>
      </c>
      <c r="M294" s="121">
        <f t="shared" si="21"/>
        <v>0.32565789473684209</v>
      </c>
      <c r="N294" s="108">
        <f t="shared" si="22"/>
        <v>820</v>
      </c>
      <c r="O294" s="108"/>
      <c r="P294" s="13">
        <v>1186046747.3099999</v>
      </c>
    </row>
    <row r="295" spans="1:16" x14ac:dyDescent="0.25">
      <c r="A295" s="109" t="s">
        <v>53</v>
      </c>
      <c r="B295" s="108">
        <v>2016</v>
      </c>
      <c r="C295" s="108">
        <v>3</v>
      </c>
      <c r="D295" s="108">
        <v>13592.05229</v>
      </c>
      <c r="E295" s="108">
        <v>254.21799999999999</v>
      </c>
      <c r="F295" s="108">
        <f t="shared" si="24"/>
        <v>301.57</v>
      </c>
      <c r="G295" s="108">
        <v>58080</v>
      </c>
      <c r="H295" s="108"/>
      <c r="I295" s="108"/>
      <c r="J295" s="108"/>
      <c r="K295" s="108">
        <v>1195</v>
      </c>
      <c r="L295" s="108">
        <v>375</v>
      </c>
      <c r="M295" s="121">
        <f t="shared" si="21"/>
        <v>0.31380753138075312</v>
      </c>
      <c r="N295" s="108">
        <f t="shared" si="22"/>
        <v>820</v>
      </c>
      <c r="O295" s="108"/>
      <c r="P295" s="13">
        <v>1172567944.2150002</v>
      </c>
    </row>
    <row r="296" spans="1:16" x14ac:dyDescent="0.25">
      <c r="A296" s="109" t="s">
        <v>53</v>
      </c>
      <c r="B296" s="108">
        <v>2017</v>
      </c>
      <c r="C296" s="108">
        <v>3</v>
      </c>
      <c r="D296" s="108">
        <v>13088.79515</v>
      </c>
      <c r="E296" s="108">
        <v>228.19200000000001</v>
      </c>
      <c r="F296" s="108">
        <f t="shared" si="24"/>
        <v>301.57</v>
      </c>
      <c r="G296" s="108">
        <v>58662</v>
      </c>
      <c r="H296" s="108"/>
      <c r="I296" s="108"/>
      <c r="J296" s="108"/>
      <c r="K296" s="108">
        <v>1236</v>
      </c>
      <c r="L296" s="108">
        <v>400</v>
      </c>
      <c r="M296" s="121">
        <f t="shared" si="21"/>
        <v>0.32362459546925565</v>
      </c>
      <c r="N296" s="108">
        <f t="shared" si="22"/>
        <v>836</v>
      </c>
      <c r="O296" s="108"/>
      <c r="P296" s="13">
        <v>1156781406.8899999</v>
      </c>
    </row>
    <row r="297" spans="1:16" x14ac:dyDescent="0.25">
      <c r="A297" s="109" t="s">
        <v>53</v>
      </c>
      <c r="B297" s="108">
        <v>2018</v>
      </c>
      <c r="C297" s="108">
        <v>3</v>
      </c>
      <c r="D297" s="108">
        <v>13576.024710000002</v>
      </c>
      <c r="E297" s="108">
        <v>231.78200000000001</v>
      </c>
      <c r="F297" s="108">
        <f t="shared" si="24"/>
        <v>301.57</v>
      </c>
      <c r="G297" s="108">
        <v>59187</v>
      </c>
      <c r="H297" s="108"/>
      <c r="I297" s="108"/>
      <c r="J297" s="108"/>
      <c r="K297" s="108">
        <v>1243</v>
      </c>
      <c r="L297" s="108">
        <v>408</v>
      </c>
      <c r="M297" s="121">
        <f t="shared" si="21"/>
        <v>0.32823813354786807</v>
      </c>
      <c r="N297" s="108">
        <f t="shared" si="22"/>
        <v>835</v>
      </c>
      <c r="O297" s="108"/>
      <c r="P297" s="13">
        <v>1211909343</v>
      </c>
    </row>
    <row r="298" spans="1:16" x14ac:dyDescent="0.25">
      <c r="A298" s="109" t="s">
        <v>53</v>
      </c>
      <c r="B298" s="108">
        <v>2019</v>
      </c>
      <c r="C298" s="108">
        <v>3</v>
      </c>
      <c r="D298" s="108">
        <v>13298.36765</v>
      </c>
      <c r="E298" s="108">
        <v>229.17400000000001</v>
      </c>
      <c r="F298" s="108">
        <f t="shared" si="24"/>
        <v>301.57</v>
      </c>
      <c r="G298" s="108">
        <v>59811</v>
      </c>
      <c r="H298" s="108">
        <v>980</v>
      </c>
      <c r="I298" s="108">
        <v>386</v>
      </c>
      <c r="J298" s="108">
        <v>0.39387756586074829</v>
      </c>
      <c r="K298" s="108">
        <v>3083</v>
      </c>
      <c r="L298" s="108">
        <v>1201</v>
      </c>
      <c r="M298" s="121">
        <f t="shared" si="21"/>
        <v>0.38955562763542007</v>
      </c>
      <c r="N298" s="108">
        <f t="shared" si="22"/>
        <v>1882</v>
      </c>
      <c r="O298" s="108">
        <v>594</v>
      </c>
      <c r="P298" s="13">
        <v>1182245787</v>
      </c>
    </row>
    <row r="299" spans="1:16" x14ac:dyDescent="0.25">
      <c r="A299" s="109" t="s">
        <v>53</v>
      </c>
      <c r="B299" s="108">
        <v>2020</v>
      </c>
      <c r="C299" s="108">
        <v>3</v>
      </c>
      <c r="D299" s="108">
        <v>13263.122730000001</v>
      </c>
      <c r="E299" s="108">
        <v>252.03399999999999</v>
      </c>
      <c r="F299" s="108">
        <f t="shared" si="24"/>
        <v>301.57</v>
      </c>
      <c r="G299" s="108">
        <v>60588</v>
      </c>
      <c r="H299" s="108">
        <v>992</v>
      </c>
      <c r="I299" s="108">
        <v>399</v>
      </c>
      <c r="J299" s="108">
        <v>0.40221774578094482</v>
      </c>
      <c r="K299" s="108">
        <v>3043</v>
      </c>
      <c r="L299" s="108">
        <v>1234</v>
      </c>
      <c r="M299" s="121">
        <f t="shared" si="21"/>
        <v>0.40552086756490308</v>
      </c>
      <c r="N299" s="108">
        <f t="shared" si="22"/>
        <v>1809</v>
      </c>
      <c r="O299" s="108">
        <v>593</v>
      </c>
      <c r="P299" s="13">
        <v>1167221095</v>
      </c>
    </row>
    <row r="300" spans="1:16" x14ac:dyDescent="0.25">
      <c r="A300" s="109" t="s">
        <v>53</v>
      </c>
      <c r="B300" s="108">
        <v>2021</v>
      </c>
      <c r="C300" s="108">
        <v>3</v>
      </c>
      <c r="D300" s="108">
        <v>13465.296329999999</v>
      </c>
      <c r="E300" s="108">
        <v>245.24</v>
      </c>
      <c r="F300" s="108">
        <f t="shared" si="24"/>
        <v>301.57</v>
      </c>
      <c r="G300" s="108">
        <v>61508</v>
      </c>
      <c r="H300" s="108">
        <v>997</v>
      </c>
      <c r="I300" s="108">
        <v>403</v>
      </c>
      <c r="J300" s="108">
        <v>0.40421262383460999</v>
      </c>
      <c r="K300" s="108">
        <v>3215</v>
      </c>
      <c r="L300" s="108">
        <v>1519</v>
      </c>
      <c r="M300" s="121">
        <f t="shared" si="21"/>
        <v>0.47247278382581648</v>
      </c>
      <c r="N300" s="108">
        <f t="shared" si="22"/>
        <v>1696</v>
      </c>
      <c r="O300" s="108">
        <v>594</v>
      </c>
      <c r="P300" s="13">
        <v>1206099948</v>
      </c>
    </row>
    <row r="301" spans="1:16" x14ac:dyDescent="0.25">
      <c r="A301" s="109" t="s">
        <v>53</v>
      </c>
      <c r="B301" s="108">
        <v>2022</v>
      </c>
      <c r="C301" s="108">
        <v>3</v>
      </c>
      <c r="D301" s="108">
        <v>15360.450050000001</v>
      </c>
      <c r="E301" s="108">
        <v>248.595</v>
      </c>
      <c r="F301" s="108">
        <f t="shared" si="24"/>
        <v>301.57</v>
      </c>
      <c r="G301" s="108">
        <v>62443</v>
      </c>
      <c r="H301" s="108">
        <v>1004</v>
      </c>
      <c r="I301" s="108">
        <v>420</v>
      </c>
      <c r="J301" s="108">
        <v>0.41832670569419861</v>
      </c>
      <c r="K301" s="108">
        <v>3271</v>
      </c>
      <c r="L301" s="108">
        <v>1585</v>
      </c>
      <c r="M301" s="121">
        <f t="shared" si="21"/>
        <v>0.48456129623968203</v>
      </c>
      <c r="N301" s="108">
        <f t="shared" si="22"/>
        <v>1686</v>
      </c>
      <c r="O301" s="108">
        <v>584</v>
      </c>
      <c r="P301" s="13">
        <v>1241635413.01</v>
      </c>
    </row>
    <row r="302" spans="1:16" x14ac:dyDescent="0.25">
      <c r="A302" s="109" t="s">
        <v>55</v>
      </c>
      <c r="B302" s="108">
        <v>2003</v>
      </c>
      <c r="C302" s="108">
        <v>3</v>
      </c>
      <c r="D302" s="108">
        <v>8639.17</v>
      </c>
      <c r="E302" s="108">
        <v>207.47</v>
      </c>
      <c r="F302" s="108">
        <f>E302</f>
        <v>207.47</v>
      </c>
      <c r="G302" s="108">
        <v>34736</v>
      </c>
      <c r="H302" s="108"/>
      <c r="I302" s="108"/>
      <c r="J302" s="108"/>
      <c r="K302" s="108">
        <v>776.4</v>
      </c>
      <c r="L302" s="108">
        <v>168.89999389648438</v>
      </c>
      <c r="M302" s="121">
        <f t="shared" si="21"/>
        <v>0.21754249600268466</v>
      </c>
      <c r="N302" s="108">
        <f t="shared" si="22"/>
        <v>607.5000061035156</v>
      </c>
      <c r="O302" s="108"/>
      <c r="P302" s="13">
        <v>1132704213</v>
      </c>
    </row>
    <row r="303" spans="1:16" x14ac:dyDescent="0.25">
      <c r="A303" s="109" t="s">
        <v>55</v>
      </c>
      <c r="B303" s="108">
        <v>2004</v>
      </c>
      <c r="C303" s="108">
        <v>3</v>
      </c>
      <c r="D303" s="108">
        <v>8510.9629999999997</v>
      </c>
      <c r="E303" s="108">
        <v>203.11600000000001</v>
      </c>
      <c r="F303" s="108">
        <f>MAX(F302,E303)</f>
        <v>207.47</v>
      </c>
      <c r="G303" s="108">
        <v>34984</v>
      </c>
      <c r="H303" s="108"/>
      <c r="I303" s="108"/>
      <c r="J303" s="108"/>
      <c r="K303" s="108">
        <v>783.5</v>
      </c>
      <c r="L303" s="108">
        <v>176.60000610351563</v>
      </c>
      <c r="M303" s="121">
        <f t="shared" si="21"/>
        <v>0.22539885909829691</v>
      </c>
      <c r="N303" s="108">
        <f t="shared" si="22"/>
        <v>606.89999389648438</v>
      </c>
      <c r="O303" s="108"/>
      <c r="P303" s="13">
        <v>1149895557</v>
      </c>
    </row>
    <row r="304" spans="1:16" x14ac:dyDescent="0.25">
      <c r="A304" s="109" t="s">
        <v>55</v>
      </c>
      <c r="B304" s="108">
        <v>2005</v>
      </c>
      <c r="C304" s="108">
        <v>3</v>
      </c>
      <c r="D304" s="108">
        <v>8698.0769999999993</v>
      </c>
      <c r="E304" s="108">
        <v>211.24</v>
      </c>
      <c r="F304" s="108">
        <f t="shared" ref="F304:F321" si="25">MAX(F303,E304)</f>
        <v>211.24</v>
      </c>
      <c r="G304" s="108">
        <v>35208</v>
      </c>
      <c r="H304" s="108"/>
      <c r="I304" s="108"/>
      <c r="J304" s="108"/>
      <c r="K304" s="108">
        <v>785</v>
      </c>
      <c r="L304" s="108">
        <v>180</v>
      </c>
      <c r="M304" s="121">
        <f t="shared" si="21"/>
        <v>0.22929936305732485</v>
      </c>
      <c r="N304" s="108">
        <f t="shared" si="22"/>
        <v>605</v>
      </c>
      <c r="O304" s="108"/>
      <c r="P304" s="13">
        <v>1154632630</v>
      </c>
    </row>
    <row r="305" spans="1:16" x14ac:dyDescent="0.25">
      <c r="A305" s="109" t="s">
        <v>55</v>
      </c>
      <c r="B305" s="108">
        <v>2006</v>
      </c>
      <c r="C305" s="108">
        <v>3</v>
      </c>
      <c r="D305" s="108">
        <v>9274.7750599999999</v>
      </c>
      <c r="E305" s="108">
        <v>219.364</v>
      </c>
      <c r="F305" s="108">
        <f t="shared" si="25"/>
        <v>219.364</v>
      </c>
      <c r="G305" s="108">
        <v>35510</v>
      </c>
      <c r="H305" s="108"/>
      <c r="I305" s="108"/>
      <c r="J305" s="108"/>
      <c r="K305" s="108">
        <v>746</v>
      </c>
      <c r="L305" s="108">
        <v>163</v>
      </c>
      <c r="M305" s="121">
        <f t="shared" si="21"/>
        <v>0.21849865951742628</v>
      </c>
      <c r="N305" s="108">
        <f t="shared" si="22"/>
        <v>583</v>
      </c>
      <c r="O305" s="108"/>
      <c r="P305" s="13">
        <v>1113292448</v>
      </c>
    </row>
    <row r="306" spans="1:16" x14ac:dyDescent="0.25">
      <c r="A306" s="109" t="s">
        <v>55</v>
      </c>
      <c r="B306" s="108">
        <v>2007</v>
      </c>
      <c r="C306" s="108">
        <v>3</v>
      </c>
      <c r="D306" s="108">
        <v>8868.7673799999993</v>
      </c>
      <c r="E306" s="108">
        <v>208.36600000000001</v>
      </c>
      <c r="F306" s="108">
        <f t="shared" si="25"/>
        <v>219.364</v>
      </c>
      <c r="G306" s="108">
        <v>35906</v>
      </c>
      <c r="H306" s="108"/>
      <c r="I306" s="108"/>
      <c r="J306" s="108"/>
      <c r="K306" s="108">
        <v>746</v>
      </c>
      <c r="L306" s="108">
        <v>169</v>
      </c>
      <c r="M306" s="121">
        <f t="shared" si="21"/>
        <v>0.22654155495978553</v>
      </c>
      <c r="N306" s="108">
        <f t="shared" si="22"/>
        <v>577</v>
      </c>
      <c r="O306" s="108"/>
      <c r="P306" s="13">
        <v>1129981468</v>
      </c>
    </row>
    <row r="307" spans="1:16" x14ac:dyDescent="0.25">
      <c r="A307" s="109" t="s">
        <v>55</v>
      </c>
      <c r="B307" s="108">
        <v>2008</v>
      </c>
      <c r="C307" s="108">
        <v>3</v>
      </c>
      <c r="D307" s="108">
        <v>9004.0126099999998</v>
      </c>
      <c r="E307" s="108">
        <v>191.64</v>
      </c>
      <c r="F307" s="108">
        <f t="shared" si="25"/>
        <v>219.364</v>
      </c>
      <c r="G307" s="108">
        <v>36218</v>
      </c>
      <c r="H307" s="108"/>
      <c r="I307" s="108"/>
      <c r="J307" s="108"/>
      <c r="K307" s="108">
        <v>747</v>
      </c>
      <c r="L307" s="108">
        <v>173</v>
      </c>
      <c r="M307" s="121">
        <f t="shared" si="21"/>
        <v>0.23159303882195448</v>
      </c>
      <c r="N307" s="108">
        <f t="shared" si="22"/>
        <v>574</v>
      </c>
      <c r="O307" s="108"/>
      <c r="P307" s="13">
        <v>1092208914</v>
      </c>
    </row>
    <row r="308" spans="1:16" x14ac:dyDescent="0.25">
      <c r="A308" s="109" t="s">
        <v>55</v>
      </c>
      <c r="B308" s="108">
        <v>2009</v>
      </c>
      <c r="C308" s="108">
        <v>3</v>
      </c>
      <c r="D308" s="108">
        <v>9864.0449800000006</v>
      </c>
      <c r="E308" s="108">
        <v>168.89400000000001</v>
      </c>
      <c r="F308" s="108">
        <f t="shared" si="25"/>
        <v>219.364</v>
      </c>
      <c r="G308" s="108">
        <v>35323</v>
      </c>
      <c r="H308" s="108"/>
      <c r="I308" s="108"/>
      <c r="J308" s="108"/>
      <c r="K308" s="108">
        <v>751</v>
      </c>
      <c r="L308" s="108">
        <v>177</v>
      </c>
      <c r="M308" s="121">
        <f t="shared" si="21"/>
        <v>0.23568575233022637</v>
      </c>
      <c r="N308" s="108">
        <f t="shared" si="22"/>
        <v>574</v>
      </c>
      <c r="O308" s="108"/>
      <c r="P308" s="13">
        <v>1014894015</v>
      </c>
    </row>
    <row r="309" spans="1:16" x14ac:dyDescent="0.25">
      <c r="A309" s="109" t="s">
        <v>55</v>
      </c>
      <c r="B309" s="108">
        <v>2010</v>
      </c>
      <c r="C309" s="108">
        <v>3</v>
      </c>
      <c r="D309" s="108">
        <v>9775.8886000000002</v>
      </c>
      <c r="E309" s="108">
        <v>188.56200000000001</v>
      </c>
      <c r="F309" s="108">
        <f t="shared" si="25"/>
        <v>219.364</v>
      </c>
      <c r="G309" s="108">
        <v>35688</v>
      </c>
      <c r="H309" s="108"/>
      <c r="I309" s="108"/>
      <c r="J309" s="108"/>
      <c r="K309" s="108">
        <v>752</v>
      </c>
      <c r="L309" s="108">
        <v>178</v>
      </c>
      <c r="M309" s="121">
        <f t="shared" si="21"/>
        <v>0.23670212765957446</v>
      </c>
      <c r="N309" s="108">
        <f t="shared" si="22"/>
        <v>574</v>
      </c>
      <c r="O309" s="108"/>
      <c r="P309" s="13">
        <v>1030817957</v>
      </c>
    </row>
    <row r="310" spans="1:16" x14ac:dyDescent="0.25">
      <c r="A310" s="109" t="s">
        <v>55</v>
      </c>
      <c r="B310" s="108">
        <v>2011</v>
      </c>
      <c r="C310" s="108">
        <v>3</v>
      </c>
      <c r="D310" s="108">
        <v>10893.95379</v>
      </c>
      <c r="E310" s="108">
        <v>187.65799999999999</v>
      </c>
      <c r="F310" s="108">
        <f t="shared" si="25"/>
        <v>219.364</v>
      </c>
      <c r="G310" s="108">
        <v>35772</v>
      </c>
      <c r="H310" s="108"/>
      <c r="I310" s="108"/>
      <c r="J310" s="108"/>
      <c r="K310" s="108">
        <v>777</v>
      </c>
      <c r="L310" s="108">
        <v>196</v>
      </c>
      <c r="M310" s="121">
        <f t="shared" si="21"/>
        <v>0.25225225225225223</v>
      </c>
      <c r="N310" s="108">
        <f t="shared" si="22"/>
        <v>581</v>
      </c>
      <c r="O310" s="108"/>
      <c r="P310" s="13">
        <v>1013462454</v>
      </c>
    </row>
    <row r="311" spans="1:16" x14ac:dyDescent="0.25">
      <c r="A311" s="109" t="s">
        <v>55</v>
      </c>
      <c r="B311" s="108">
        <v>2012</v>
      </c>
      <c r="C311" s="108">
        <v>3</v>
      </c>
      <c r="D311" s="108">
        <v>10898.384141100001</v>
      </c>
      <c r="E311" s="108">
        <v>182.50899999999999</v>
      </c>
      <c r="F311" s="108">
        <f t="shared" si="25"/>
        <v>219.364</v>
      </c>
      <c r="G311" s="108">
        <v>35820</v>
      </c>
      <c r="H311" s="108"/>
      <c r="I311" s="108"/>
      <c r="J311" s="108"/>
      <c r="K311" s="108">
        <v>797</v>
      </c>
      <c r="L311" s="108">
        <v>212</v>
      </c>
      <c r="M311" s="121">
        <f t="shared" si="21"/>
        <v>0.26599749058971139</v>
      </c>
      <c r="N311" s="108">
        <f t="shared" si="22"/>
        <v>585</v>
      </c>
      <c r="O311" s="108"/>
      <c r="P311" s="13">
        <v>1012066685</v>
      </c>
    </row>
    <row r="312" spans="1:16" x14ac:dyDescent="0.25">
      <c r="A312" s="109" t="s">
        <v>55</v>
      </c>
      <c r="B312" s="108">
        <v>2013</v>
      </c>
      <c r="C312" s="108">
        <v>3</v>
      </c>
      <c r="D312" s="108">
        <v>11982.29343</v>
      </c>
      <c r="E312" s="108">
        <v>176.33099999999999</v>
      </c>
      <c r="F312" s="108">
        <f t="shared" si="25"/>
        <v>219.364</v>
      </c>
      <c r="G312" s="108">
        <v>35982</v>
      </c>
      <c r="H312" s="108"/>
      <c r="I312" s="108"/>
      <c r="J312" s="108"/>
      <c r="K312" s="108">
        <v>801</v>
      </c>
      <c r="L312" s="108">
        <v>215</v>
      </c>
      <c r="M312" s="121">
        <f t="shared" si="21"/>
        <v>0.26841448189762795</v>
      </c>
      <c r="N312" s="108">
        <f t="shared" si="22"/>
        <v>586</v>
      </c>
      <c r="O312" s="108"/>
      <c r="P312" s="13">
        <v>996516076</v>
      </c>
    </row>
    <row r="313" spans="1:16" x14ac:dyDescent="0.25">
      <c r="A313" s="109" t="s">
        <v>55</v>
      </c>
      <c r="B313" s="108">
        <v>2014</v>
      </c>
      <c r="C313" s="108">
        <v>3</v>
      </c>
      <c r="D313" s="108">
        <v>11467.313480000001</v>
      </c>
      <c r="E313" s="108">
        <v>169.643</v>
      </c>
      <c r="F313" s="108">
        <f t="shared" si="25"/>
        <v>219.364</v>
      </c>
      <c r="G313" s="108">
        <v>36115</v>
      </c>
      <c r="H313" s="108"/>
      <c r="I313" s="108"/>
      <c r="J313" s="108"/>
      <c r="K313" s="108">
        <v>788</v>
      </c>
      <c r="L313" s="108">
        <v>214</v>
      </c>
      <c r="M313" s="121">
        <f t="shared" si="21"/>
        <v>0.27157360406091369</v>
      </c>
      <c r="N313" s="108">
        <f t="shared" si="22"/>
        <v>574</v>
      </c>
      <c r="O313" s="108"/>
      <c r="P313" s="13">
        <v>986872924.6400001</v>
      </c>
    </row>
    <row r="314" spans="1:16" x14ac:dyDescent="0.25">
      <c r="A314" s="109" t="s">
        <v>55</v>
      </c>
      <c r="B314" s="108">
        <v>2015</v>
      </c>
      <c r="C314" s="108">
        <v>3</v>
      </c>
      <c r="D314" s="108">
        <v>13155.344660000001</v>
      </c>
      <c r="E314" s="108">
        <v>149.53200000000001</v>
      </c>
      <c r="F314" s="108">
        <f t="shared" si="25"/>
        <v>219.364</v>
      </c>
      <c r="G314" s="108">
        <v>36208</v>
      </c>
      <c r="H314" s="108"/>
      <c r="I314" s="108"/>
      <c r="J314" s="108"/>
      <c r="K314" s="108">
        <v>783</v>
      </c>
      <c r="L314" s="108">
        <v>211</v>
      </c>
      <c r="M314" s="121">
        <f t="shared" si="21"/>
        <v>0.26947637292464877</v>
      </c>
      <c r="N314" s="108">
        <f t="shared" si="22"/>
        <v>572</v>
      </c>
      <c r="O314" s="108"/>
      <c r="P314" s="13">
        <v>980546394.86000001</v>
      </c>
    </row>
    <row r="315" spans="1:16" x14ac:dyDescent="0.25">
      <c r="A315" s="109" t="s">
        <v>55</v>
      </c>
      <c r="B315" s="108">
        <v>2016</v>
      </c>
      <c r="C315" s="108">
        <v>3</v>
      </c>
      <c r="D315" s="108">
        <v>13631.005369999999</v>
      </c>
      <c r="E315" s="108">
        <v>164.28399999999999</v>
      </c>
      <c r="F315" s="108">
        <f t="shared" si="25"/>
        <v>219.364</v>
      </c>
      <c r="G315" s="108">
        <v>36355</v>
      </c>
      <c r="H315" s="108"/>
      <c r="I315" s="108"/>
      <c r="J315" s="108"/>
      <c r="K315" s="108">
        <v>773</v>
      </c>
      <c r="L315" s="108">
        <v>205</v>
      </c>
      <c r="M315" s="121">
        <f t="shared" si="21"/>
        <v>0.2652005174644243</v>
      </c>
      <c r="N315" s="108">
        <f t="shared" si="22"/>
        <v>568</v>
      </c>
      <c r="O315" s="108"/>
      <c r="P315" s="13">
        <v>1004806057.23</v>
      </c>
    </row>
    <row r="316" spans="1:16" x14ac:dyDescent="0.25">
      <c r="A316" s="109" t="s">
        <v>55</v>
      </c>
      <c r="B316" s="108">
        <v>2017</v>
      </c>
      <c r="C316" s="108">
        <v>3</v>
      </c>
      <c r="D316" s="108">
        <v>13327.256449999999</v>
      </c>
      <c r="E316" s="108">
        <v>154.393</v>
      </c>
      <c r="F316" s="108">
        <f t="shared" si="25"/>
        <v>219.364</v>
      </c>
      <c r="G316" s="108">
        <v>36585</v>
      </c>
      <c r="H316" s="108"/>
      <c r="I316" s="108"/>
      <c r="J316" s="108"/>
      <c r="K316" s="108">
        <v>775</v>
      </c>
      <c r="L316" s="108">
        <v>209</v>
      </c>
      <c r="M316" s="121">
        <f t="shared" si="21"/>
        <v>0.26967741935483869</v>
      </c>
      <c r="N316" s="108">
        <f t="shared" si="22"/>
        <v>566</v>
      </c>
      <c r="O316" s="108"/>
      <c r="P316" s="13">
        <v>970536909</v>
      </c>
    </row>
    <row r="317" spans="1:16" x14ac:dyDescent="0.25">
      <c r="A317" s="109" t="s">
        <v>55</v>
      </c>
      <c r="B317" s="108">
        <v>2018</v>
      </c>
      <c r="C317" s="108">
        <v>3</v>
      </c>
      <c r="D317" s="108">
        <v>13754.073609999999</v>
      </c>
      <c r="E317" s="108">
        <v>161.52500000000001</v>
      </c>
      <c r="F317" s="108">
        <f t="shared" si="25"/>
        <v>219.364</v>
      </c>
      <c r="G317" s="108">
        <v>36691</v>
      </c>
      <c r="H317" s="108"/>
      <c r="I317" s="108"/>
      <c r="J317" s="108"/>
      <c r="K317" s="108">
        <v>783</v>
      </c>
      <c r="L317" s="108">
        <v>221</v>
      </c>
      <c r="M317" s="121">
        <f t="shared" si="21"/>
        <v>0.28224776500638571</v>
      </c>
      <c r="N317" s="108">
        <f t="shared" si="22"/>
        <v>562</v>
      </c>
      <c r="O317" s="108"/>
      <c r="P317" s="13">
        <v>985257711</v>
      </c>
    </row>
    <row r="318" spans="1:16" x14ac:dyDescent="0.25">
      <c r="A318" s="109" t="s">
        <v>55</v>
      </c>
      <c r="B318" s="108">
        <v>2019</v>
      </c>
      <c r="C318" s="108">
        <v>3</v>
      </c>
      <c r="D318" s="108">
        <v>13313.535220000002</v>
      </c>
      <c r="E318" s="108">
        <v>151.86799999999999</v>
      </c>
      <c r="F318" s="108">
        <f t="shared" si="25"/>
        <v>219.364</v>
      </c>
      <c r="G318" s="108">
        <v>36743</v>
      </c>
      <c r="H318" s="108">
        <v>773</v>
      </c>
      <c r="I318" s="108">
        <v>210</v>
      </c>
      <c r="J318" s="108">
        <v>0.27166882157325745</v>
      </c>
      <c r="K318" s="108">
        <v>773</v>
      </c>
      <c r="L318" s="108">
        <v>210</v>
      </c>
      <c r="M318" s="121">
        <f t="shared" si="21"/>
        <v>0.27166882276843468</v>
      </c>
      <c r="N318" s="108">
        <f t="shared" si="22"/>
        <v>563</v>
      </c>
      <c r="O318" s="108">
        <v>563</v>
      </c>
      <c r="P318" s="13">
        <v>968790791</v>
      </c>
    </row>
    <row r="319" spans="1:16" x14ac:dyDescent="0.25">
      <c r="A319" s="109" t="s">
        <v>55</v>
      </c>
      <c r="B319" s="108">
        <v>2020</v>
      </c>
      <c r="C319" s="108">
        <v>3</v>
      </c>
      <c r="D319" s="108">
        <v>12871.96473</v>
      </c>
      <c r="E319" s="108">
        <v>155.79400000000001</v>
      </c>
      <c r="F319" s="108">
        <f t="shared" si="25"/>
        <v>219.364</v>
      </c>
      <c r="G319" s="108">
        <v>36916</v>
      </c>
      <c r="H319" s="108">
        <v>781</v>
      </c>
      <c r="I319" s="108">
        <v>218</v>
      </c>
      <c r="J319" s="108">
        <v>0.27912932634353638</v>
      </c>
      <c r="K319" s="108">
        <v>1209</v>
      </c>
      <c r="L319" s="108">
        <v>271</v>
      </c>
      <c r="M319" s="121">
        <f t="shared" si="21"/>
        <v>0.22415219189412738</v>
      </c>
      <c r="N319" s="108">
        <f t="shared" si="22"/>
        <v>938</v>
      </c>
      <c r="O319" s="108">
        <v>563</v>
      </c>
      <c r="P319" s="13">
        <v>950821500</v>
      </c>
    </row>
    <row r="320" spans="1:16" x14ac:dyDescent="0.25">
      <c r="A320" s="109" t="s">
        <v>55</v>
      </c>
      <c r="B320" s="108">
        <v>2021</v>
      </c>
      <c r="C320" s="108">
        <v>3</v>
      </c>
      <c r="D320" s="108">
        <v>12851.069539999999</v>
      </c>
      <c r="E320" s="108">
        <v>157.50299999999999</v>
      </c>
      <c r="F320" s="108">
        <f t="shared" si="25"/>
        <v>219.364</v>
      </c>
      <c r="G320" s="108">
        <v>37016</v>
      </c>
      <c r="H320" s="108">
        <v>774</v>
      </c>
      <c r="I320" s="108">
        <v>213</v>
      </c>
      <c r="J320" s="108">
        <v>0.27519381046295166</v>
      </c>
      <c r="K320" s="108">
        <v>1205</v>
      </c>
      <c r="L320" s="108">
        <v>270</v>
      </c>
      <c r="M320" s="121">
        <f t="shared" si="21"/>
        <v>0.22406639004149378</v>
      </c>
      <c r="N320" s="108">
        <f t="shared" si="22"/>
        <v>935</v>
      </c>
      <c r="O320" s="108">
        <v>561</v>
      </c>
      <c r="P320" s="13">
        <v>951981890</v>
      </c>
    </row>
    <row r="321" spans="1:16" x14ac:dyDescent="0.25">
      <c r="A321" s="109" t="s">
        <v>55</v>
      </c>
      <c r="B321" s="108">
        <v>2022</v>
      </c>
      <c r="C321" s="108">
        <v>3</v>
      </c>
      <c r="D321" s="108">
        <v>13591.71689</v>
      </c>
      <c r="E321" s="108">
        <v>170.238</v>
      </c>
      <c r="F321" s="108">
        <f t="shared" si="25"/>
        <v>219.364</v>
      </c>
      <c r="G321" s="108">
        <v>37321</v>
      </c>
      <c r="H321" s="108">
        <v>779</v>
      </c>
      <c r="I321" s="108">
        <v>221</v>
      </c>
      <c r="J321" s="108">
        <v>0.28369703888893127</v>
      </c>
      <c r="K321" s="108">
        <v>1191</v>
      </c>
      <c r="L321" s="108">
        <v>281</v>
      </c>
      <c r="M321" s="121">
        <f t="shared" si="21"/>
        <v>0.23593618807724601</v>
      </c>
      <c r="N321" s="108">
        <f t="shared" si="22"/>
        <v>910</v>
      </c>
      <c r="O321" s="108">
        <v>558</v>
      </c>
      <c r="P321" s="13">
        <v>958263631</v>
      </c>
    </row>
    <row r="322" spans="1:16" x14ac:dyDescent="0.25">
      <c r="A322" s="109" t="s">
        <v>57</v>
      </c>
      <c r="B322" s="108">
        <v>2003</v>
      </c>
      <c r="C322" s="108">
        <v>3</v>
      </c>
      <c r="D322" s="108">
        <v>7080.5979200000002</v>
      </c>
      <c r="E322" s="108">
        <v>183.322</v>
      </c>
      <c r="F322" s="108">
        <f>E322</f>
        <v>183.322</v>
      </c>
      <c r="G322" s="108">
        <v>34598</v>
      </c>
      <c r="H322" s="108"/>
      <c r="I322" s="108"/>
      <c r="J322" s="108"/>
      <c r="K322" s="108">
        <v>1081.8999999999999</v>
      </c>
      <c r="L322" s="108">
        <v>428.70000648498535</v>
      </c>
      <c r="M322" s="121">
        <f t="shared" si="21"/>
        <v>0.39624734863202277</v>
      </c>
      <c r="N322" s="108">
        <f t="shared" si="22"/>
        <v>653.19999351501451</v>
      </c>
      <c r="O322" s="108"/>
      <c r="P322" s="13">
        <v>905166751</v>
      </c>
    </row>
    <row r="323" spans="1:16" x14ac:dyDescent="0.25">
      <c r="A323" s="109" t="s">
        <v>57</v>
      </c>
      <c r="B323" s="108">
        <v>2004</v>
      </c>
      <c r="C323" s="108">
        <v>3</v>
      </c>
      <c r="D323" s="108">
        <v>7225.2688699999999</v>
      </c>
      <c r="E323" s="108">
        <v>180.90600000000001</v>
      </c>
      <c r="F323" s="108">
        <f>MAX(F322,E323)</f>
        <v>183.322</v>
      </c>
      <c r="G323" s="108">
        <v>36017</v>
      </c>
      <c r="H323" s="108"/>
      <c r="I323" s="108"/>
      <c r="J323" s="108"/>
      <c r="K323" s="108">
        <v>1096.8</v>
      </c>
      <c r="L323" s="108">
        <v>441.29998779296875</v>
      </c>
      <c r="M323" s="121">
        <f t="shared" ref="M323:M386" si="26">L323/K323</f>
        <v>0.40235228646331944</v>
      </c>
      <c r="N323" s="108">
        <f t="shared" ref="N323:N386" si="27">K323-L323</f>
        <v>655.5000122070312</v>
      </c>
      <c r="O323" s="108"/>
      <c r="P323" s="13">
        <v>920724675.60000002</v>
      </c>
    </row>
    <row r="324" spans="1:16" x14ac:dyDescent="0.25">
      <c r="A324" s="109" t="s">
        <v>57</v>
      </c>
      <c r="B324" s="108">
        <v>2005</v>
      </c>
      <c r="C324" s="108">
        <v>3</v>
      </c>
      <c r="D324" s="108">
        <v>7074.9436400000013</v>
      </c>
      <c r="E324" s="108">
        <v>197.92700000000002</v>
      </c>
      <c r="F324" s="108">
        <f t="shared" ref="F324:F341" si="28">MAX(F323,E324)</f>
        <v>197.92700000000002</v>
      </c>
      <c r="G324" s="108">
        <v>36682</v>
      </c>
      <c r="H324" s="108"/>
      <c r="I324" s="108"/>
      <c r="J324" s="108"/>
      <c r="K324" s="108">
        <v>1117</v>
      </c>
      <c r="L324" s="108">
        <v>457</v>
      </c>
      <c r="M324" s="121">
        <f t="shared" si="26"/>
        <v>0.40913160250671443</v>
      </c>
      <c r="N324" s="108">
        <f t="shared" si="27"/>
        <v>660</v>
      </c>
      <c r="O324" s="108"/>
      <c r="P324" s="13">
        <v>618187255</v>
      </c>
    </row>
    <row r="325" spans="1:16" x14ac:dyDescent="0.25">
      <c r="A325" s="109" t="s">
        <v>57</v>
      </c>
      <c r="B325" s="108">
        <v>2006</v>
      </c>
      <c r="C325" s="108">
        <v>3</v>
      </c>
      <c r="D325" s="108">
        <v>7208.5349000000006</v>
      </c>
      <c r="E325" s="108">
        <v>203.11799999999999</v>
      </c>
      <c r="F325" s="108">
        <f t="shared" si="28"/>
        <v>203.11799999999999</v>
      </c>
      <c r="G325" s="108">
        <v>37318</v>
      </c>
      <c r="H325" s="108"/>
      <c r="I325" s="108"/>
      <c r="J325" s="108"/>
      <c r="K325" s="108">
        <v>1127</v>
      </c>
      <c r="L325" s="108">
        <v>466</v>
      </c>
      <c r="M325" s="121">
        <f t="shared" si="26"/>
        <v>0.41348713398402842</v>
      </c>
      <c r="N325" s="108">
        <f t="shared" si="27"/>
        <v>661</v>
      </c>
      <c r="O325" s="108"/>
      <c r="P325" s="13">
        <v>581757363</v>
      </c>
    </row>
    <row r="326" spans="1:16" x14ac:dyDescent="0.25">
      <c r="A326" s="109" t="s">
        <v>57</v>
      </c>
      <c r="B326" s="108">
        <v>2007</v>
      </c>
      <c r="C326" s="108">
        <v>3</v>
      </c>
      <c r="D326" s="108">
        <v>7150.7407799999992</v>
      </c>
      <c r="E326" s="108">
        <v>195.327</v>
      </c>
      <c r="F326" s="108">
        <f t="shared" si="28"/>
        <v>203.11799999999999</v>
      </c>
      <c r="G326" s="108">
        <v>37902</v>
      </c>
      <c r="H326" s="108"/>
      <c r="I326" s="108"/>
      <c r="J326" s="108"/>
      <c r="K326" s="108">
        <v>1149</v>
      </c>
      <c r="L326" s="108">
        <v>490</v>
      </c>
      <c r="M326" s="121">
        <f t="shared" si="26"/>
        <v>0.42645778938207135</v>
      </c>
      <c r="N326" s="108">
        <f t="shared" si="27"/>
        <v>659</v>
      </c>
      <c r="O326" s="108"/>
      <c r="P326" s="13">
        <v>592351769</v>
      </c>
    </row>
    <row r="327" spans="1:16" x14ac:dyDescent="0.25">
      <c r="A327" s="109" t="s">
        <v>57</v>
      </c>
      <c r="B327" s="108">
        <v>2008</v>
      </c>
      <c r="C327" s="108">
        <v>3</v>
      </c>
      <c r="D327" s="108">
        <v>7991.3609500000002</v>
      </c>
      <c r="E327" s="108">
        <v>179.636</v>
      </c>
      <c r="F327" s="108">
        <f t="shared" si="28"/>
        <v>203.11799999999999</v>
      </c>
      <c r="G327" s="108">
        <v>38647</v>
      </c>
      <c r="H327" s="108"/>
      <c r="I327" s="108"/>
      <c r="J327" s="108"/>
      <c r="K327" s="108">
        <v>1165</v>
      </c>
      <c r="L327" s="108">
        <v>503</v>
      </c>
      <c r="M327" s="121">
        <f t="shared" si="26"/>
        <v>0.43175965665236049</v>
      </c>
      <c r="N327" s="108">
        <f t="shared" si="27"/>
        <v>662</v>
      </c>
      <c r="O327" s="108"/>
      <c r="P327" s="13">
        <v>941937724</v>
      </c>
    </row>
    <row r="328" spans="1:16" x14ac:dyDescent="0.25">
      <c r="A328" s="109" t="s">
        <v>57</v>
      </c>
      <c r="B328" s="108">
        <v>2009</v>
      </c>
      <c r="C328" s="108">
        <v>3</v>
      </c>
      <c r="D328" s="108">
        <v>8122.185089999999</v>
      </c>
      <c r="E328" s="108">
        <v>180.47500000000002</v>
      </c>
      <c r="F328" s="108">
        <f t="shared" si="28"/>
        <v>203.11799999999999</v>
      </c>
      <c r="G328" s="108">
        <v>39322</v>
      </c>
      <c r="H328" s="108"/>
      <c r="I328" s="108"/>
      <c r="J328" s="108"/>
      <c r="K328" s="108">
        <v>1168</v>
      </c>
      <c r="L328" s="108">
        <v>504</v>
      </c>
      <c r="M328" s="121">
        <f t="shared" si="26"/>
        <v>0.4315068493150685</v>
      </c>
      <c r="N328" s="108">
        <f t="shared" si="27"/>
        <v>664</v>
      </c>
      <c r="O328" s="108"/>
      <c r="P328" s="13">
        <v>879439052</v>
      </c>
    </row>
    <row r="329" spans="1:16" x14ac:dyDescent="0.25">
      <c r="A329" s="109" t="s">
        <v>57</v>
      </c>
      <c r="B329" s="108">
        <v>2010</v>
      </c>
      <c r="C329" s="108">
        <v>3</v>
      </c>
      <c r="D329" s="108">
        <v>8486.6488200000003</v>
      </c>
      <c r="E329" s="108">
        <v>194.69</v>
      </c>
      <c r="F329" s="108">
        <f t="shared" si="28"/>
        <v>203.11799999999999</v>
      </c>
      <c r="G329" s="108">
        <v>39825</v>
      </c>
      <c r="H329" s="108"/>
      <c r="I329" s="108"/>
      <c r="J329" s="108"/>
      <c r="K329" s="108">
        <v>1196</v>
      </c>
      <c r="L329" s="108">
        <v>513.87919425964355</v>
      </c>
      <c r="M329" s="121">
        <f t="shared" si="26"/>
        <v>0.42966487814351467</v>
      </c>
      <c r="N329" s="108">
        <f t="shared" si="27"/>
        <v>682.12080574035645</v>
      </c>
      <c r="O329" s="108"/>
      <c r="P329" s="13">
        <v>886740241</v>
      </c>
    </row>
    <row r="330" spans="1:16" x14ac:dyDescent="0.25">
      <c r="A330" s="109" t="s">
        <v>57</v>
      </c>
      <c r="B330" s="108">
        <v>2011</v>
      </c>
      <c r="C330" s="108">
        <v>3</v>
      </c>
      <c r="D330" s="108">
        <v>8247.4091470364128</v>
      </c>
      <c r="E330" s="108">
        <v>194.352</v>
      </c>
      <c r="F330" s="108">
        <f t="shared" si="28"/>
        <v>203.11799999999999</v>
      </c>
      <c r="G330" s="108">
        <v>40289</v>
      </c>
      <c r="H330" s="108"/>
      <c r="I330" s="108"/>
      <c r="J330" s="108"/>
      <c r="K330" s="108">
        <v>955</v>
      </c>
      <c r="L330" s="108">
        <v>502.60377311706543</v>
      </c>
      <c r="M330" s="121">
        <f t="shared" si="26"/>
        <v>0.52628667342101088</v>
      </c>
      <c r="N330" s="108">
        <f t="shared" si="27"/>
        <v>452.39622688293457</v>
      </c>
      <c r="O330" s="108"/>
      <c r="P330" s="13">
        <v>879641487</v>
      </c>
    </row>
    <row r="331" spans="1:16" x14ac:dyDescent="0.25">
      <c r="A331" s="109" t="s">
        <v>57</v>
      </c>
      <c r="B331" s="108">
        <v>2012</v>
      </c>
      <c r="C331" s="108">
        <v>3</v>
      </c>
      <c r="D331" s="108">
        <v>8914.3869538999988</v>
      </c>
      <c r="E331" s="108">
        <v>193.26500000000001</v>
      </c>
      <c r="F331" s="108">
        <f t="shared" si="28"/>
        <v>203.11799999999999</v>
      </c>
      <c r="G331" s="108">
        <v>40858</v>
      </c>
      <c r="H331" s="108"/>
      <c r="I331" s="108"/>
      <c r="J331" s="108"/>
      <c r="K331" s="108">
        <v>958</v>
      </c>
      <c r="L331" s="108">
        <v>506.77272796630859</v>
      </c>
      <c r="M331" s="121">
        <f t="shared" si="26"/>
        <v>0.52899032146796299</v>
      </c>
      <c r="N331" s="108">
        <f t="shared" si="27"/>
        <v>451.22727203369141</v>
      </c>
      <c r="O331" s="108"/>
      <c r="P331" s="13">
        <v>854800499</v>
      </c>
    </row>
    <row r="332" spans="1:16" x14ac:dyDescent="0.25">
      <c r="A332" s="109" t="s">
        <v>57</v>
      </c>
      <c r="B332" s="108">
        <v>2013</v>
      </c>
      <c r="C332" s="108">
        <v>3</v>
      </c>
      <c r="D332" s="108">
        <v>9490.7243199999994</v>
      </c>
      <c r="E332" s="108">
        <v>188.93800000000002</v>
      </c>
      <c r="F332" s="108">
        <f t="shared" si="28"/>
        <v>203.11799999999999</v>
      </c>
      <c r="G332" s="108">
        <v>41639</v>
      </c>
      <c r="H332" s="108"/>
      <c r="I332" s="108"/>
      <c r="J332" s="108"/>
      <c r="K332" s="108">
        <v>972</v>
      </c>
      <c r="L332" s="108">
        <v>536</v>
      </c>
      <c r="M332" s="121">
        <f t="shared" si="26"/>
        <v>0.55144032921810704</v>
      </c>
      <c r="N332" s="108">
        <f t="shared" si="27"/>
        <v>436</v>
      </c>
      <c r="O332" s="108"/>
      <c r="P332" s="13">
        <v>846057510</v>
      </c>
    </row>
    <row r="333" spans="1:16" x14ac:dyDescent="0.25">
      <c r="A333" s="109" t="s">
        <v>57</v>
      </c>
      <c r="B333" s="108">
        <v>2014</v>
      </c>
      <c r="C333" s="108">
        <v>3</v>
      </c>
      <c r="D333" s="108">
        <v>10154.867320000001</v>
      </c>
      <c r="E333" s="108">
        <v>167.18900000000002</v>
      </c>
      <c r="F333" s="108">
        <f t="shared" si="28"/>
        <v>203.11799999999999</v>
      </c>
      <c r="G333" s="108">
        <v>41906</v>
      </c>
      <c r="H333" s="108"/>
      <c r="I333" s="108"/>
      <c r="J333" s="108"/>
      <c r="K333" s="108">
        <v>974</v>
      </c>
      <c r="L333" s="108">
        <v>530</v>
      </c>
      <c r="M333" s="121">
        <f t="shared" si="26"/>
        <v>0.54414784394250515</v>
      </c>
      <c r="N333" s="108">
        <f t="shared" si="27"/>
        <v>444</v>
      </c>
      <c r="O333" s="108"/>
      <c r="P333" s="13">
        <v>840962687.90999997</v>
      </c>
    </row>
    <row r="334" spans="1:16" x14ac:dyDescent="0.25">
      <c r="A334" s="109" t="s">
        <v>57</v>
      </c>
      <c r="B334" s="108">
        <v>2015</v>
      </c>
      <c r="C334" s="108">
        <v>3</v>
      </c>
      <c r="D334" s="108">
        <v>9548.5118999999977</v>
      </c>
      <c r="E334" s="108">
        <v>173.41800000000001</v>
      </c>
      <c r="F334" s="108">
        <f t="shared" si="28"/>
        <v>203.11799999999999</v>
      </c>
      <c r="G334" s="108">
        <v>42267</v>
      </c>
      <c r="H334" s="108"/>
      <c r="I334" s="108"/>
      <c r="J334" s="108"/>
      <c r="K334" s="108">
        <v>984</v>
      </c>
      <c r="L334" s="108">
        <v>537</v>
      </c>
      <c r="M334" s="121">
        <f t="shared" si="26"/>
        <v>0.54573170731707321</v>
      </c>
      <c r="N334" s="108">
        <f t="shared" si="27"/>
        <v>447</v>
      </c>
      <c r="O334" s="108"/>
      <c r="P334" s="13">
        <v>835379754.00999999</v>
      </c>
    </row>
    <row r="335" spans="1:16" x14ac:dyDescent="0.25">
      <c r="A335" s="109" t="s">
        <v>57</v>
      </c>
      <c r="B335" s="108">
        <v>2016</v>
      </c>
      <c r="C335" s="108">
        <v>3</v>
      </c>
      <c r="D335" s="108">
        <v>10201.170259999999</v>
      </c>
      <c r="E335" s="108">
        <v>179.00099999999998</v>
      </c>
      <c r="F335" s="108">
        <f t="shared" si="28"/>
        <v>203.11799999999999</v>
      </c>
      <c r="G335" s="108">
        <v>42696</v>
      </c>
      <c r="H335" s="108"/>
      <c r="I335" s="108"/>
      <c r="J335" s="108"/>
      <c r="K335" s="108">
        <v>989</v>
      </c>
      <c r="L335" s="108">
        <v>541</v>
      </c>
      <c r="M335" s="121">
        <f t="shared" si="26"/>
        <v>0.54701718907987862</v>
      </c>
      <c r="N335" s="108">
        <f t="shared" si="27"/>
        <v>448</v>
      </c>
      <c r="O335" s="108"/>
      <c r="P335" s="13">
        <v>819209862.70000005</v>
      </c>
    </row>
    <row r="336" spans="1:16" x14ac:dyDescent="0.25">
      <c r="A336" s="109" t="s">
        <v>57</v>
      </c>
      <c r="B336" s="108">
        <v>2017</v>
      </c>
      <c r="C336" s="108">
        <v>3</v>
      </c>
      <c r="D336" s="108">
        <v>11749.66221</v>
      </c>
      <c r="E336" s="108">
        <v>166.44</v>
      </c>
      <c r="F336" s="108">
        <f t="shared" si="28"/>
        <v>203.11799999999999</v>
      </c>
      <c r="G336" s="108">
        <v>42979</v>
      </c>
      <c r="H336" s="108"/>
      <c r="I336" s="108"/>
      <c r="J336" s="108"/>
      <c r="K336" s="108">
        <v>985</v>
      </c>
      <c r="L336" s="108">
        <v>542</v>
      </c>
      <c r="M336" s="121">
        <f t="shared" si="26"/>
        <v>0.55025380710659899</v>
      </c>
      <c r="N336" s="108">
        <f t="shared" si="27"/>
        <v>443</v>
      </c>
      <c r="O336" s="108"/>
      <c r="P336" s="13">
        <v>805068205.71000004</v>
      </c>
    </row>
    <row r="337" spans="1:16" x14ac:dyDescent="0.25">
      <c r="A337" s="109" t="s">
        <v>57</v>
      </c>
      <c r="B337" s="108">
        <v>2018</v>
      </c>
      <c r="C337" s="108">
        <v>3</v>
      </c>
      <c r="D337" s="108">
        <v>11281.97681</v>
      </c>
      <c r="E337" s="108">
        <v>182.453</v>
      </c>
      <c r="F337" s="108">
        <f t="shared" si="28"/>
        <v>203.11799999999999</v>
      </c>
      <c r="G337" s="108">
        <v>43524</v>
      </c>
      <c r="H337" s="108"/>
      <c r="I337" s="108"/>
      <c r="J337" s="108"/>
      <c r="K337" s="108">
        <v>1019</v>
      </c>
      <c r="L337" s="108">
        <v>551</v>
      </c>
      <c r="M337" s="121">
        <f t="shared" si="26"/>
        <v>0.54072620215897937</v>
      </c>
      <c r="N337" s="108">
        <f t="shared" si="27"/>
        <v>468</v>
      </c>
      <c r="O337" s="108"/>
      <c r="P337" s="13">
        <v>841191226</v>
      </c>
    </row>
    <row r="338" spans="1:16" x14ac:dyDescent="0.25">
      <c r="A338" s="109" t="s">
        <v>57</v>
      </c>
      <c r="B338" s="108">
        <v>2019</v>
      </c>
      <c r="C338" s="108">
        <v>3</v>
      </c>
      <c r="D338" s="108">
        <v>12351.094150000001</v>
      </c>
      <c r="E338" s="108">
        <v>166.024</v>
      </c>
      <c r="F338" s="108">
        <f t="shared" si="28"/>
        <v>203.11799999999999</v>
      </c>
      <c r="G338" s="108">
        <v>43931</v>
      </c>
      <c r="H338" s="108">
        <v>1028</v>
      </c>
      <c r="I338" s="108">
        <v>559</v>
      </c>
      <c r="J338" s="108">
        <v>0.5437743067741394</v>
      </c>
      <c r="K338" s="108">
        <v>1028</v>
      </c>
      <c r="L338" s="108">
        <v>559</v>
      </c>
      <c r="M338" s="121">
        <f t="shared" si="26"/>
        <v>0.54377431906614782</v>
      </c>
      <c r="N338" s="108">
        <f t="shared" si="27"/>
        <v>469</v>
      </c>
      <c r="O338" s="108">
        <v>469</v>
      </c>
      <c r="P338" s="13">
        <v>820306888</v>
      </c>
    </row>
    <row r="339" spans="1:16" x14ac:dyDescent="0.25">
      <c r="A339" s="109" t="s">
        <v>57</v>
      </c>
      <c r="B339" s="108">
        <v>2020</v>
      </c>
      <c r="C339" s="108">
        <v>3</v>
      </c>
      <c r="D339" s="108">
        <v>11873.56522</v>
      </c>
      <c r="E339" s="108">
        <v>185.06800000000001</v>
      </c>
      <c r="F339" s="108">
        <f t="shared" si="28"/>
        <v>203.11799999999999</v>
      </c>
      <c r="G339" s="108">
        <v>44187</v>
      </c>
      <c r="H339" s="108">
        <v>1029</v>
      </c>
      <c r="I339" s="108">
        <v>559</v>
      </c>
      <c r="J339" s="108">
        <v>0.54324585199356079</v>
      </c>
      <c r="K339" s="108">
        <v>1029</v>
      </c>
      <c r="L339" s="108">
        <v>559</v>
      </c>
      <c r="M339" s="121">
        <f t="shared" si="26"/>
        <v>0.54324586977648204</v>
      </c>
      <c r="N339" s="108">
        <f t="shared" si="27"/>
        <v>470</v>
      </c>
      <c r="O339" s="108">
        <v>470</v>
      </c>
      <c r="P339" s="13">
        <v>816369645.77999997</v>
      </c>
    </row>
    <row r="340" spans="1:16" x14ac:dyDescent="0.25">
      <c r="A340" s="109" t="s">
        <v>57</v>
      </c>
      <c r="B340" s="108">
        <v>2021</v>
      </c>
      <c r="C340" s="108">
        <v>3</v>
      </c>
      <c r="D340" s="108">
        <v>11558.178519999999</v>
      </c>
      <c r="E340" s="108">
        <v>175.68600000000001</v>
      </c>
      <c r="F340" s="108">
        <f t="shared" si="28"/>
        <v>203.11799999999999</v>
      </c>
      <c r="G340" s="108">
        <v>44519</v>
      </c>
      <c r="H340" s="108">
        <v>1024</v>
      </c>
      <c r="I340" s="108">
        <v>558</v>
      </c>
      <c r="J340" s="108">
        <v>0.544921875</v>
      </c>
      <c r="K340" s="108">
        <v>1024</v>
      </c>
      <c r="L340" s="108">
        <v>558</v>
      </c>
      <c r="M340" s="121">
        <f t="shared" si="26"/>
        <v>0.544921875</v>
      </c>
      <c r="N340" s="108">
        <f t="shared" si="27"/>
        <v>466</v>
      </c>
      <c r="O340" s="108">
        <v>466</v>
      </c>
      <c r="P340" s="13">
        <v>826907118</v>
      </c>
    </row>
    <row r="341" spans="1:16" x14ac:dyDescent="0.25">
      <c r="A341" s="109" t="s">
        <v>57</v>
      </c>
      <c r="B341" s="108">
        <v>2022</v>
      </c>
      <c r="C341" s="108">
        <v>3</v>
      </c>
      <c r="D341" s="108">
        <v>12940.65619</v>
      </c>
      <c r="E341" s="108">
        <v>173.351</v>
      </c>
      <c r="F341" s="108">
        <f t="shared" si="28"/>
        <v>203.11799999999999</v>
      </c>
      <c r="G341" s="108">
        <v>44795</v>
      </c>
      <c r="H341" s="108">
        <v>1028</v>
      </c>
      <c r="I341" s="108">
        <v>562</v>
      </c>
      <c r="J341" s="108">
        <v>0.5466926097869873</v>
      </c>
      <c r="K341" s="108">
        <v>1028</v>
      </c>
      <c r="L341" s="108">
        <v>562</v>
      </c>
      <c r="M341" s="121">
        <f t="shared" si="26"/>
        <v>0.546692607003891</v>
      </c>
      <c r="N341" s="108">
        <f t="shared" si="27"/>
        <v>466</v>
      </c>
      <c r="O341" s="108">
        <v>466</v>
      </c>
      <c r="P341" s="13">
        <v>831369726</v>
      </c>
    </row>
    <row r="342" spans="1:16" x14ac:dyDescent="0.25">
      <c r="A342" s="109" t="s">
        <v>59</v>
      </c>
      <c r="B342" s="108">
        <v>2003</v>
      </c>
      <c r="C342" s="108">
        <v>3</v>
      </c>
      <c r="D342" s="108">
        <v>5782.7292900000002</v>
      </c>
      <c r="E342" s="108">
        <v>147</v>
      </c>
      <c r="F342" s="108">
        <f>E342</f>
        <v>147</v>
      </c>
      <c r="G342" s="108">
        <v>32443</v>
      </c>
      <c r="H342" s="108"/>
      <c r="I342" s="108"/>
      <c r="J342" s="108"/>
      <c r="K342" s="108">
        <v>710</v>
      </c>
      <c r="L342" s="108">
        <v>106</v>
      </c>
      <c r="M342" s="121">
        <f t="shared" si="26"/>
        <v>0.14929577464788732</v>
      </c>
      <c r="N342" s="108">
        <f t="shared" si="27"/>
        <v>604</v>
      </c>
      <c r="O342" s="108"/>
      <c r="P342" s="13">
        <v>726783940</v>
      </c>
    </row>
    <row r="343" spans="1:16" x14ac:dyDescent="0.25">
      <c r="A343" s="109" t="s">
        <v>59</v>
      </c>
      <c r="B343" s="108">
        <v>2004</v>
      </c>
      <c r="C343" s="108">
        <v>3</v>
      </c>
      <c r="D343" s="108">
        <v>6702.1450000000004</v>
      </c>
      <c r="E343" s="108">
        <v>151</v>
      </c>
      <c r="F343" s="108">
        <f>MAX(F342,E343)</f>
        <v>151</v>
      </c>
      <c r="G343" s="108">
        <v>32365</v>
      </c>
      <c r="H343" s="108"/>
      <c r="I343" s="108"/>
      <c r="J343" s="108"/>
      <c r="K343" s="108">
        <v>711</v>
      </c>
      <c r="L343" s="108">
        <v>106</v>
      </c>
      <c r="M343" s="121">
        <f t="shared" si="26"/>
        <v>0.14908579465541491</v>
      </c>
      <c r="N343" s="108">
        <f t="shared" si="27"/>
        <v>605</v>
      </c>
      <c r="O343" s="108"/>
      <c r="P343" s="13">
        <v>723592739</v>
      </c>
    </row>
    <row r="344" spans="1:16" x14ac:dyDescent="0.25">
      <c r="A344" s="109" t="s">
        <v>59</v>
      </c>
      <c r="B344" s="108">
        <v>2005</v>
      </c>
      <c r="C344" s="108">
        <v>3</v>
      </c>
      <c r="D344" s="108">
        <v>6720.7463900000002</v>
      </c>
      <c r="E344" s="108">
        <v>156.33600000000001</v>
      </c>
      <c r="F344" s="108">
        <f t="shared" ref="F344:F361" si="29">MAX(F343,E344)</f>
        <v>156.33600000000001</v>
      </c>
      <c r="G344" s="108">
        <v>32497</v>
      </c>
      <c r="H344" s="108"/>
      <c r="I344" s="108"/>
      <c r="J344" s="108"/>
      <c r="K344" s="108">
        <v>715</v>
      </c>
      <c r="L344" s="108">
        <v>111</v>
      </c>
      <c r="M344" s="121">
        <f t="shared" si="26"/>
        <v>0.15524475524475526</v>
      </c>
      <c r="N344" s="108">
        <f t="shared" si="27"/>
        <v>604</v>
      </c>
      <c r="O344" s="108"/>
      <c r="P344" s="13">
        <v>717784001</v>
      </c>
    </row>
    <row r="345" spans="1:16" x14ac:dyDescent="0.25">
      <c r="A345" s="109" t="s">
        <v>59</v>
      </c>
      <c r="B345" s="108">
        <v>2006</v>
      </c>
      <c r="C345" s="108">
        <v>3</v>
      </c>
      <c r="D345" s="108">
        <v>6531.643680000001</v>
      </c>
      <c r="E345" s="108">
        <v>137.316</v>
      </c>
      <c r="F345" s="108">
        <f t="shared" si="29"/>
        <v>156.33600000000001</v>
      </c>
      <c r="G345" s="108">
        <v>32438</v>
      </c>
      <c r="H345" s="108"/>
      <c r="I345" s="108"/>
      <c r="J345" s="108"/>
      <c r="K345" s="108">
        <v>722</v>
      </c>
      <c r="L345" s="108">
        <v>112</v>
      </c>
      <c r="M345" s="121">
        <f t="shared" si="26"/>
        <v>0.15512465373961218</v>
      </c>
      <c r="N345" s="108">
        <f t="shared" si="27"/>
        <v>610</v>
      </c>
      <c r="O345" s="108"/>
      <c r="P345" s="13">
        <v>697140805</v>
      </c>
    </row>
    <row r="346" spans="1:16" x14ac:dyDescent="0.25">
      <c r="A346" s="109" t="s">
        <v>59</v>
      </c>
      <c r="B346" s="108">
        <v>2007</v>
      </c>
      <c r="C346" s="108">
        <v>3</v>
      </c>
      <c r="D346" s="108">
        <v>7270.4590099999996</v>
      </c>
      <c r="E346" s="108">
        <v>139.708</v>
      </c>
      <c r="F346" s="108">
        <f t="shared" si="29"/>
        <v>156.33600000000001</v>
      </c>
      <c r="G346" s="108">
        <v>32512</v>
      </c>
      <c r="H346" s="108"/>
      <c r="I346" s="108"/>
      <c r="J346" s="108"/>
      <c r="K346" s="108">
        <v>725</v>
      </c>
      <c r="L346" s="108">
        <v>114</v>
      </c>
      <c r="M346" s="121">
        <f t="shared" si="26"/>
        <v>0.15724137931034482</v>
      </c>
      <c r="N346" s="108">
        <f t="shared" si="27"/>
        <v>611</v>
      </c>
      <c r="O346" s="108"/>
      <c r="P346" s="13">
        <v>701800772</v>
      </c>
    </row>
    <row r="347" spans="1:16" x14ac:dyDescent="0.25">
      <c r="A347" s="109" t="s">
        <v>59</v>
      </c>
      <c r="B347" s="108">
        <v>2008</v>
      </c>
      <c r="C347" s="108">
        <v>3</v>
      </c>
      <c r="D347" s="108">
        <v>6969.509</v>
      </c>
      <c r="E347" s="108">
        <v>139.124</v>
      </c>
      <c r="F347" s="108">
        <f t="shared" si="29"/>
        <v>156.33600000000001</v>
      </c>
      <c r="G347" s="108">
        <v>32734</v>
      </c>
      <c r="H347" s="108"/>
      <c r="I347" s="108"/>
      <c r="J347" s="108"/>
      <c r="K347" s="108">
        <v>728</v>
      </c>
      <c r="L347" s="108">
        <v>116</v>
      </c>
      <c r="M347" s="121">
        <f t="shared" si="26"/>
        <v>0.15934065934065933</v>
      </c>
      <c r="N347" s="108">
        <f t="shared" si="27"/>
        <v>612</v>
      </c>
      <c r="O347" s="108"/>
      <c r="P347" s="13">
        <v>710698626</v>
      </c>
    </row>
    <row r="348" spans="1:16" x14ac:dyDescent="0.25">
      <c r="A348" s="109" t="s">
        <v>59</v>
      </c>
      <c r="B348" s="108">
        <v>2009</v>
      </c>
      <c r="C348" s="108">
        <v>3</v>
      </c>
      <c r="D348" s="108">
        <v>7679.5353600000017</v>
      </c>
      <c r="E348" s="108">
        <v>147.108</v>
      </c>
      <c r="F348" s="108">
        <f t="shared" si="29"/>
        <v>156.33600000000001</v>
      </c>
      <c r="G348" s="108">
        <v>32808</v>
      </c>
      <c r="H348" s="108"/>
      <c r="I348" s="108"/>
      <c r="J348" s="108"/>
      <c r="K348" s="108">
        <v>732</v>
      </c>
      <c r="L348" s="108">
        <v>116</v>
      </c>
      <c r="M348" s="121">
        <f t="shared" si="26"/>
        <v>0.15846994535519127</v>
      </c>
      <c r="N348" s="108">
        <f t="shared" si="27"/>
        <v>616</v>
      </c>
      <c r="O348" s="108"/>
      <c r="P348" s="13">
        <v>707756700</v>
      </c>
    </row>
    <row r="349" spans="1:16" x14ac:dyDescent="0.25">
      <c r="A349" s="109" t="s">
        <v>59</v>
      </c>
      <c r="B349" s="108">
        <v>2010</v>
      </c>
      <c r="C349" s="108">
        <v>3</v>
      </c>
      <c r="D349" s="108">
        <v>8099.3462799999998</v>
      </c>
      <c r="E349" s="108">
        <v>141.244</v>
      </c>
      <c r="F349" s="108">
        <f t="shared" si="29"/>
        <v>156.33600000000001</v>
      </c>
      <c r="G349" s="108">
        <v>32870</v>
      </c>
      <c r="H349" s="108"/>
      <c r="I349" s="108"/>
      <c r="J349" s="108"/>
      <c r="K349" s="108">
        <v>733</v>
      </c>
      <c r="L349" s="108">
        <v>117</v>
      </c>
      <c r="M349" s="121">
        <f t="shared" si="26"/>
        <v>0.15961800818553887</v>
      </c>
      <c r="N349" s="108">
        <f t="shared" si="27"/>
        <v>616</v>
      </c>
      <c r="O349" s="108"/>
      <c r="P349" s="13">
        <v>674907898</v>
      </c>
    </row>
    <row r="350" spans="1:16" x14ac:dyDescent="0.25">
      <c r="A350" s="109" t="s">
        <v>59</v>
      </c>
      <c r="B350" s="108">
        <v>2011</v>
      </c>
      <c r="C350" s="108">
        <v>3</v>
      </c>
      <c r="D350" s="108">
        <v>8408.5120000000006</v>
      </c>
      <c r="E350" s="108">
        <v>149.857</v>
      </c>
      <c r="F350" s="108">
        <f t="shared" si="29"/>
        <v>156.33600000000001</v>
      </c>
      <c r="G350" s="108">
        <v>32998</v>
      </c>
      <c r="H350" s="108"/>
      <c r="I350" s="108"/>
      <c r="J350" s="108"/>
      <c r="K350" s="108">
        <v>737</v>
      </c>
      <c r="L350" s="108">
        <v>120</v>
      </c>
      <c r="M350" s="121">
        <f t="shared" si="26"/>
        <v>0.16282225237449119</v>
      </c>
      <c r="N350" s="108">
        <f t="shared" si="27"/>
        <v>617</v>
      </c>
      <c r="O350" s="108"/>
      <c r="P350" s="13">
        <v>693540710</v>
      </c>
    </row>
    <row r="351" spans="1:16" x14ac:dyDescent="0.25">
      <c r="A351" s="109" t="s">
        <v>59</v>
      </c>
      <c r="B351" s="108">
        <v>2012</v>
      </c>
      <c r="C351" s="108">
        <v>3</v>
      </c>
      <c r="D351" s="108">
        <v>9300.3177226000025</v>
      </c>
      <c r="E351" s="108">
        <v>132.09</v>
      </c>
      <c r="F351" s="108">
        <f t="shared" si="29"/>
        <v>156.33600000000001</v>
      </c>
      <c r="G351" s="108">
        <v>33058</v>
      </c>
      <c r="H351" s="108"/>
      <c r="I351" s="108"/>
      <c r="J351" s="108"/>
      <c r="K351" s="108">
        <v>739</v>
      </c>
      <c r="L351" s="108">
        <v>120</v>
      </c>
      <c r="M351" s="121">
        <f t="shared" si="26"/>
        <v>0.16238159675236807</v>
      </c>
      <c r="N351" s="108">
        <f t="shared" si="27"/>
        <v>619</v>
      </c>
      <c r="O351" s="108"/>
      <c r="P351" s="13">
        <v>667920746</v>
      </c>
    </row>
    <row r="352" spans="1:16" x14ac:dyDescent="0.25">
      <c r="A352" s="109" t="s">
        <v>59</v>
      </c>
      <c r="B352" s="108">
        <v>2013</v>
      </c>
      <c r="C352" s="108">
        <v>3</v>
      </c>
      <c r="D352" s="108">
        <v>11448.896359999999</v>
      </c>
      <c r="E352" s="108">
        <v>139.36099999999999</v>
      </c>
      <c r="F352" s="108">
        <f t="shared" si="29"/>
        <v>156.33600000000001</v>
      </c>
      <c r="G352" s="108">
        <v>33367</v>
      </c>
      <c r="H352" s="108"/>
      <c r="I352" s="108"/>
      <c r="J352" s="108"/>
      <c r="K352" s="108">
        <v>741</v>
      </c>
      <c r="L352" s="108">
        <v>121</v>
      </c>
      <c r="M352" s="121">
        <f t="shared" si="26"/>
        <v>0.16329284750337381</v>
      </c>
      <c r="N352" s="108">
        <f t="shared" si="27"/>
        <v>620</v>
      </c>
      <c r="O352" s="108"/>
      <c r="P352" s="13">
        <v>679061838</v>
      </c>
    </row>
    <row r="353" spans="1:16" x14ac:dyDescent="0.25">
      <c r="A353" s="109" t="s">
        <v>59</v>
      </c>
      <c r="B353" s="108">
        <v>2014</v>
      </c>
      <c r="C353" s="108">
        <v>3</v>
      </c>
      <c r="D353" s="108">
        <v>10634.03391</v>
      </c>
      <c r="E353" s="108">
        <v>143.172</v>
      </c>
      <c r="F353" s="108">
        <f t="shared" si="29"/>
        <v>156.33600000000001</v>
      </c>
      <c r="G353" s="108">
        <v>33487</v>
      </c>
      <c r="H353" s="108"/>
      <c r="I353" s="108"/>
      <c r="J353" s="108"/>
      <c r="K353" s="108">
        <v>744</v>
      </c>
      <c r="L353" s="108">
        <v>122</v>
      </c>
      <c r="M353" s="121">
        <f t="shared" si="26"/>
        <v>0.16397849462365591</v>
      </c>
      <c r="N353" s="108">
        <f t="shared" si="27"/>
        <v>622</v>
      </c>
      <c r="O353" s="108"/>
      <c r="P353" s="13">
        <v>692911639.80999994</v>
      </c>
    </row>
    <row r="354" spans="1:16" x14ac:dyDescent="0.25">
      <c r="A354" s="109" t="s">
        <v>59</v>
      </c>
      <c r="B354" s="108">
        <v>2015</v>
      </c>
      <c r="C354" s="108">
        <v>3</v>
      </c>
      <c r="D354" s="108">
        <v>10829.42239</v>
      </c>
      <c r="E354" s="108">
        <v>138.33600000000001</v>
      </c>
      <c r="F354" s="108">
        <f t="shared" si="29"/>
        <v>156.33600000000001</v>
      </c>
      <c r="G354" s="108">
        <v>33386</v>
      </c>
      <c r="H354" s="108"/>
      <c r="I354" s="108"/>
      <c r="J354" s="108"/>
      <c r="K354" s="108">
        <v>744</v>
      </c>
      <c r="L354" s="108">
        <v>122</v>
      </c>
      <c r="M354" s="121">
        <f t="shared" si="26"/>
        <v>0.16397849462365591</v>
      </c>
      <c r="N354" s="108">
        <f t="shared" si="27"/>
        <v>622</v>
      </c>
      <c r="O354" s="108"/>
      <c r="P354" s="13">
        <v>660943967.04999995</v>
      </c>
    </row>
    <row r="355" spans="1:16" x14ac:dyDescent="0.25">
      <c r="A355" s="109" t="s">
        <v>59</v>
      </c>
      <c r="B355" s="108">
        <v>2016</v>
      </c>
      <c r="C355" s="108">
        <v>3</v>
      </c>
      <c r="D355" s="108">
        <v>10775.06545</v>
      </c>
      <c r="E355" s="108">
        <v>125.30500000000001</v>
      </c>
      <c r="F355" s="108">
        <f t="shared" si="29"/>
        <v>156.33600000000001</v>
      </c>
      <c r="G355" s="108">
        <v>33487</v>
      </c>
      <c r="H355" s="108"/>
      <c r="I355" s="108"/>
      <c r="J355" s="108"/>
      <c r="K355" s="108">
        <v>743</v>
      </c>
      <c r="L355" s="108">
        <v>122</v>
      </c>
      <c r="M355" s="121">
        <f t="shared" si="26"/>
        <v>0.16419919246298789</v>
      </c>
      <c r="N355" s="108">
        <f t="shared" si="27"/>
        <v>621</v>
      </c>
      <c r="O355" s="108"/>
      <c r="P355" s="13">
        <v>630876660.42999995</v>
      </c>
    </row>
    <row r="356" spans="1:16" x14ac:dyDescent="0.25">
      <c r="A356" s="109" t="s">
        <v>59</v>
      </c>
      <c r="B356" s="108">
        <v>2017</v>
      </c>
      <c r="C356" s="108">
        <v>3</v>
      </c>
      <c r="D356" s="108">
        <v>10685.84814</v>
      </c>
      <c r="E356" s="108">
        <v>125.68300000000001</v>
      </c>
      <c r="F356" s="108">
        <f t="shared" si="29"/>
        <v>156.33600000000001</v>
      </c>
      <c r="G356" s="108">
        <v>33579</v>
      </c>
      <c r="H356" s="108"/>
      <c r="I356" s="108"/>
      <c r="J356" s="108"/>
      <c r="K356" s="108">
        <v>740</v>
      </c>
      <c r="L356" s="108">
        <v>123</v>
      </c>
      <c r="M356" s="121">
        <f t="shared" si="26"/>
        <v>0.16621621621621621</v>
      </c>
      <c r="N356" s="108">
        <f t="shared" si="27"/>
        <v>617</v>
      </c>
      <c r="O356" s="108"/>
      <c r="P356" s="13">
        <v>619022917.96000004</v>
      </c>
    </row>
    <row r="357" spans="1:16" x14ac:dyDescent="0.25">
      <c r="A357" s="109" t="s">
        <v>59</v>
      </c>
      <c r="B357" s="108">
        <v>2018</v>
      </c>
      <c r="C357" s="108">
        <v>3</v>
      </c>
      <c r="D357" s="108">
        <v>10701.654550000001</v>
      </c>
      <c r="E357" s="108">
        <v>128.53800000000001</v>
      </c>
      <c r="F357" s="108">
        <f t="shared" si="29"/>
        <v>156.33600000000001</v>
      </c>
      <c r="G357" s="108">
        <v>33613</v>
      </c>
      <c r="H357" s="108"/>
      <c r="I357" s="108"/>
      <c r="J357" s="108"/>
      <c r="K357" s="108">
        <v>740</v>
      </c>
      <c r="L357" s="108">
        <v>122</v>
      </c>
      <c r="M357" s="121">
        <f t="shared" si="26"/>
        <v>0.16486486486486487</v>
      </c>
      <c r="N357" s="108">
        <f t="shared" si="27"/>
        <v>618</v>
      </c>
      <c r="O357" s="108"/>
      <c r="P357" s="13">
        <v>630195378.25999999</v>
      </c>
    </row>
    <row r="358" spans="1:16" x14ac:dyDescent="0.25">
      <c r="A358" s="109" t="s">
        <v>59</v>
      </c>
      <c r="B358" s="108">
        <v>2019</v>
      </c>
      <c r="C358" s="108">
        <v>3</v>
      </c>
      <c r="D358" s="108">
        <v>10740.394319999999</v>
      </c>
      <c r="E358" s="108">
        <v>132.81800000000001</v>
      </c>
      <c r="F358" s="108">
        <f t="shared" si="29"/>
        <v>156.33600000000001</v>
      </c>
      <c r="G358" s="108">
        <v>33647</v>
      </c>
      <c r="H358" s="108">
        <v>738</v>
      </c>
      <c r="I358" s="108">
        <v>122</v>
      </c>
      <c r="J358" s="108">
        <v>0.16531164944171906</v>
      </c>
      <c r="K358" s="108">
        <v>738</v>
      </c>
      <c r="L358" s="108">
        <v>122</v>
      </c>
      <c r="M358" s="121">
        <f t="shared" si="26"/>
        <v>0.16531165311653118</v>
      </c>
      <c r="N358" s="108">
        <f t="shared" si="27"/>
        <v>616</v>
      </c>
      <c r="O358" s="108">
        <v>616</v>
      </c>
      <c r="P358" s="13">
        <v>628461962.02999997</v>
      </c>
    </row>
    <row r="359" spans="1:16" x14ac:dyDescent="0.25">
      <c r="A359" s="109" t="s">
        <v>59</v>
      </c>
      <c r="B359" s="108">
        <v>2020</v>
      </c>
      <c r="C359" s="108">
        <v>3</v>
      </c>
      <c r="D359" s="108">
        <v>10623.175080000001</v>
      </c>
      <c r="E359" s="108">
        <v>112.83499999999999</v>
      </c>
      <c r="F359" s="108">
        <f t="shared" si="29"/>
        <v>156.33600000000001</v>
      </c>
      <c r="G359" s="108">
        <v>33751</v>
      </c>
      <c r="H359" s="108"/>
      <c r="I359" s="108"/>
      <c r="J359" s="108"/>
      <c r="K359" s="108">
        <v>738</v>
      </c>
      <c r="L359" s="108"/>
      <c r="M359" s="121">
        <f t="shared" si="26"/>
        <v>0</v>
      </c>
      <c r="N359" s="108">
        <f t="shared" si="27"/>
        <v>738</v>
      </c>
      <c r="O359" s="108">
        <v>615</v>
      </c>
      <c r="P359" s="13">
        <v>610088241.97000003</v>
      </c>
    </row>
    <row r="360" spans="1:16" x14ac:dyDescent="0.25">
      <c r="A360" s="109" t="s">
        <v>59</v>
      </c>
      <c r="B360" s="108">
        <v>2021</v>
      </c>
      <c r="C360" s="108">
        <v>3</v>
      </c>
      <c r="D360" s="108">
        <v>11544.843550000001</v>
      </c>
      <c r="E360" s="108">
        <v>111.371</v>
      </c>
      <c r="F360" s="108">
        <f t="shared" si="29"/>
        <v>156.33600000000001</v>
      </c>
      <c r="G360" s="108">
        <v>33865</v>
      </c>
      <c r="H360" s="108">
        <v>738</v>
      </c>
      <c r="I360" s="108">
        <v>124</v>
      </c>
      <c r="J360" s="108">
        <v>0.16802167892456055</v>
      </c>
      <c r="K360" s="108">
        <v>739</v>
      </c>
      <c r="L360" s="108">
        <v>124</v>
      </c>
      <c r="M360" s="121">
        <f t="shared" si="26"/>
        <v>0.16779431664411368</v>
      </c>
      <c r="N360" s="108">
        <f t="shared" si="27"/>
        <v>615</v>
      </c>
      <c r="O360" s="108">
        <v>614</v>
      </c>
      <c r="P360" s="13">
        <v>600776988.95000005</v>
      </c>
    </row>
    <row r="361" spans="1:16" x14ac:dyDescent="0.25">
      <c r="A361" s="109" t="s">
        <v>59</v>
      </c>
      <c r="B361" s="108">
        <v>2022</v>
      </c>
      <c r="C361" s="108">
        <v>3</v>
      </c>
      <c r="D361" s="108">
        <v>10989.234970000001</v>
      </c>
      <c r="E361" s="108">
        <v>118.97499999999999</v>
      </c>
      <c r="F361" s="108">
        <f t="shared" si="29"/>
        <v>156.33600000000001</v>
      </c>
      <c r="G361" s="108">
        <v>33938</v>
      </c>
      <c r="H361" s="108">
        <v>739</v>
      </c>
      <c r="I361" s="108">
        <v>125</v>
      </c>
      <c r="J361" s="108">
        <v>0.16914749145507813</v>
      </c>
      <c r="K361" s="108">
        <v>740</v>
      </c>
      <c r="L361" s="108">
        <v>125</v>
      </c>
      <c r="M361" s="121">
        <f t="shared" si="26"/>
        <v>0.16891891891891891</v>
      </c>
      <c r="N361" s="108">
        <f t="shared" si="27"/>
        <v>615</v>
      </c>
      <c r="O361" s="108">
        <v>614</v>
      </c>
      <c r="P361" s="13">
        <v>611477975.40999997</v>
      </c>
    </row>
    <row r="362" spans="1:16" x14ac:dyDescent="0.25">
      <c r="A362" s="109" t="s">
        <v>61</v>
      </c>
      <c r="B362" s="108">
        <v>2003</v>
      </c>
      <c r="C362" s="108">
        <v>3</v>
      </c>
      <c r="D362" s="108">
        <v>3471.3124500000004</v>
      </c>
      <c r="E362" s="108">
        <v>105.986</v>
      </c>
      <c r="F362" s="108">
        <f>E362</f>
        <v>105.986</v>
      </c>
      <c r="G362" s="108">
        <v>16171</v>
      </c>
      <c r="H362" s="108"/>
      <c r="I362" s="108"/>
      <c r="J362" s="108"/>
      <c r="K362" s="108">
        <v>711</v>
      </c>
      <c r="L362" s="108">
        <v>190</v>
      </c>
      <c r="M362" s="121">
        <f t="shared" si="26"/>
        <v>0.2672292545710267</v>
      </c>
      <c r="N362" s="108">
        <f t="shared" si="27"/>
        <v>521</v>
      </c>
      <c r="O362" s="108"/>
      <c r="P362" s="13">
        <v>585195347</v>
      </c>
    </row>
    <row r="363" spans="1:16" x14ac:dyDescent="0.25">
      <c r="A363" s="109" t="s">
        <v>61</v>
      </c>
      <c r="B363" s="108">
        <v>2004</v>
      </c>
      <c r="C363" s="108">
        <v>3</v>
      </c>
      <c r="D363" s="108">
        <v>3521.53838</v>
      </c>
      <c r="E363" s="108">
        <v>104.178</v>
      </c>
      <c r="F363" s="108">
        <f>MAX(F362,E363)</f>
        <v>105.986</v>
      </c>
      <c r="G363" s="108">
        <v>17199</v>
      </c>
      <c r="H363" s="108"/>
      <c r="I363" s="108"/>
      <c r="J363" s="108"/>
      <c r="K363" s="108">
        <v>730</v>
      </c>
      <c r="L363" s="108">
        <v>206</v>
      </c>
      <c r="M363" s="121">
        <f t="shared" si="26"/>
        <v>0.28219178082191781</v>
      </c>
      <c r="N363" s="108">
        <f t="shared" si="27"/>
        <v>524</v>
      </c>
      <c r="O363" s="108"/>
      <c r="P363" s="13">
        <v>590836869</v>
      </c>
    </row>
    <row r="364" spans="1:16" x14ac:dyDescent="0.25">
      <c r="A364" s="109" t="s">
        <v>61</v>
      </c>
      <c r="B364" s="108">
        <v>2005</v>
      </c>
      <c r="C364" s="108">
        <v>3</v>
      </c>
      <c r="D364" s="108">
        <v>3997.4092900000001</v>
      </c>
      <c r="E364" s="108">
        <v>120.578</v>
      </c>
      <c r="F364" s="108">
        <f t="shared" ref="F364:F381" si="30">MAX(F363,E364)</f>
        <v>120.578</v>
      </c>
      <c r="G364" s="108">
        <v>19858</v>
      </c>
      <c r="H364" s="108"/>
      <c r="I364" s="108"/>
      <c r="J364" s="108"/>
      <c r="K364" s="108">
        <v>788</v>
      </c>
      <c r="L364" s="108">
        <v>241</v>
      </c>
      <c r="M364" s="121">
        <f t="shared" si="26"/>
        <v>0.30583756345177665</v>
      </c>
      <c r="N364" s="108">
        <f t="shared" si="27"/>
        <v>547</v>
      </c>
      <c r="O364" s="108"/>
      <c r="P364" s="13">
        <v>546558100</v>
      </c>
    </row>
    <row r="365" spans="1:16" x14ac:dyDescent="0.25">
      <c r="A365" s="109" t="s">
        <v>61</v>
      </c>
      <c r="B365" s="108">
        <v>2006</v>
      </c>
      <c r="C365" s="108">
        <v>3</v>
      </c>
      <c r="D365" s="108">
        <v>4029.1800600000001</v>
      </c>
      <c r="E365" s="108">
        <v>126.855</v>
      </c>
      <c r="F365" s="108">
        <f t="shared" si="30"/>
        <v>126.855</v>
      </c>
      <c r="G365" s="108">
        <v>20975</v>
      </c>
      <c r="H365" s="108"/>
      <c r="I365" s="108"/>
      <c r="J365" s="108"/>
      <c r="K365" s="108">
        <v>792</v>
      </c>
      <c r="L365" s="108">
        <v>261</v>
      </c>
      <c r="M365" s="121">
        <f t="shared" si="26"/>
        <v>0.32954545454545453</v>
      </c>
      <c r="N365" s="108">
        <f t="shared" si="27"/>
        <v>531</v>
      </c>
      <c r="O365" s="108"/>
      <c r="P365" s="13">
        <v>640893665</v>
      </c>
    </row>
    <row r="366" spans="1:16" x14ac:dyDescent="0.25">
      <c r="A366" s="109" t="s">
        <v>61</v>
      </c>
      <c r="B366" s="108">
        <v>2007</v>
      </c>
      <c r="C366" s="108">
        <v>3</v>
      </c>
      <c r="D366" s="108">
        <v>4428.9872300000006</v>
      </c>
      <c r="E366" s="108">
        <v>130.375</v>
      </c>
      <c r="F366" s="108">
        <f t="shared" si="30"/>
        <v>130.375</v>
      </c>
      <c r="G366" s="108">
        <v>22811</v>
      </c>
      <c r="H366" s="108"/>
      <c r="I366" s="108"/>
      <c r="J366" s="108"/>
      <c r="K366" s="108">
        <v>833</v>
      </c>
      <c r="L366" s="108">
        <v>293</v>
      </c>
      <c r="M366" s="121">
        <f t="shared" si="26"/>
        <v>0.3517406962785114</v>
      </c>
      <c r="N366" s="108">
        <f t="shared" si="27"/>
        <v>540</v>
      </c>
      <c r="O366" s="108"/>
      <c r="P366" s="13">
        <v>694256898</v>
      </c>
    </row>
    <row r="367" spans="1:16" x14ac:dyDescent="0.25">
      <c r="A367" s="109" t="s">
        <v>61</v>
      </c>
      <c r="B367" s="108">
        <v>2008</v>
      </c>
      <c r="C367" s="108">
        <v>3</v>
      </c>
      <c r="D367" s="108">
        <v>4971.4858500000009</v>
      </c>
      <c r="E367" s="108">
        <v>125.846</v>
      </c>
      <c r="F367" s="108">
        <f t="shared" si="30"/>
        <v>130.375</v>
      </c>
      <c r="G367" s="108">
        <v>25373</v>
      </c>
      <c r="H367" s="108"/>
      <c r="I367" s="108"/>
      <c r="J367" s="108"/>
      <c r="K367" s="108">
        <v>866</v>
      </c>
      <c r="L367" s="108">
        <v>320</v>
      </c>
      <c r="M367" s="121">
        <f t="shared" si="26"/>
        <v>0.36951501154734412</v>
      </c>
      <c r="N367" s="108">
        <f t="shared" si="27"/>
        <v>546</v>
      </c>
      <c r="O367" s="108"/>
      <c r="P367" s="13">
        <v>707444570</v>
      </c>
    </row>
    <row r="368" spans="1:16" x14ac:dyDescent="0.25">
      <c r="A368" s="109" t="s">
        <v>61</v>
      </c>
      <c r="B368" s="108">
        <v>2009</v>
      </c>
      <c r="C368" s="108">
        <v>3</v>
      </c>
      <c r="D368" s="108">
        <v>5286.4349499999998</v>
      </c>
      <c r="E368" s="108">
        <v>134.672</v>
      </c>
      <c r="F368" s="108">
        <f t="shared" si="30"/>
        <v>134.672</v>
      </c>
      <c r="G368" s="108">
        <v>27323</v>
      </c>
      <c r="H368" s="108"/>
      <c r="I368" s="108"/>
      <c r="J368" s="108"/>
      <c r="K368" s="108">
        <v>866</v>
      </c>
      <c r="L368" s="108">
        <v>320</v>
      </c>
      <c r="M368" s="121">
        <f t="shared" si="26"/>
        <v>0.36951501154734412</v>
      </c>
      <c r="N368" s="108">
        <f t="shared" si="27"/>
        <v>546</v>
      </c>
      <c r="O368" s="108"/>
      <c r="P368" s="13">
        <v>674088801</v>
      </c>
    </row>
    <row r="369" spans="1:16" x14ac:dyDescent="0.25">
      <c r="A369" s="109" t="s">
        <v>61</v>
      </c>
      <c r="B369" s="108">
        <v>2010</v>
      </c>
      <c r="C369" s="108">
        <v>3</v>
      </c>
      <c r="D369" s="108">
        <v>5445.1430944726535</v>
      </c>
      <c r="E369" s="108">
        <v>147.30699999999999</v>
      </c>
      <c r="F369" s="108">
        <f t="shared" si="30"/>
        <v>147.30699999999999</v>
      </c>
      <c r="G369" s="108">
        <v>29142</v>
      </c>
      <c r="H369" s="108"/>
      <c r="I369" s="108"/>
      <c r="J369" s="108"/>
      <c r="K369" s="108">
        <v>938</v>
      </c>
      <c r="L369" s="108">
        <v>362</v>
      </c>
      <c r="M369" s="121">
        <f t="shared" si="26"/>
        <v>0.38592750533049042</v>
      </c>
      <c r="N369" s="108">
        <f t="shared" si="27"/>
        <v>576</v>
      </c>
      <c r="O369" s="108"/>
      <c r="P369" s="13">
        <v>718110957</v>
      </c>
    </row>
    <row r="370" spans="1:16" x14ac:dyDescent="0.25">
      <c r="A370" s="109" t="s">
        <v>61</v>
      </c>
      <c r="B370" s="108">
        <v>2011</v>
      </c>
      <c r="C370" s="108">
        <v>3</v>
      </c>
      <c r="D370" s="108">
        <v>6368.5330000000004</v>
      </c>
      <c r="E370" s="108">
        <v>161.63499999999999</v>
      </c>
      <c r="F370" s="108">
        <f t="shared" si="30"/>
        <v>161.63499999999999</v>
      </c>
      <c r="G370" s="108">
        <v>30485</v>
      </c>
      <c r="H370" s="108"/>
      <c r="I370" s="108"/>
      <c r="J370" s="108"/>
      <c r="K370" s="108">
        <v>950</v>
      </c>
      <c r="L370" s="108">
        <v>383</v>
      </c>
      <c r="M370" s="121">
        <f t="shared" si="26"/>
        <v>0.4031578947368421</v>
      </c>
      <c r="N370" s="108">
        <f t="shared" si="27"/>
        <v>567</v>
      </c>
      <c r="O370" s="108"/>
      <c r="P370" s="13">
        <v>746591129</v>
      </c>
    </row>
    <row r="371" spans="1:16" x14ac:dyDescent="0.25">
      <c r="A371" s="109" t="s">
        <v>61</v>
      </c>
      <c r="B371" s="108">
        <v>2012</v>
      </c>
      <c r="C371" s="108">
        <v>3</v>
      </c>
      <c r="D371" s="108">
        <v>6718.6369999999997</v>
      </c>
      <c r="E371" s="108">
        <v>166.57900000000001</v>
      </c>
      <c r="F371" s="108">
        <f t="shared" si="30"/>
        <v>166.57900000000001</v>
      </c>
      <c r="G371" s="108">
        <v>32324</v>
      </c>
      <c r="H371" s="108"/>
      <c r="I371" s="108"/>
      <c r="J371" s="108"/>
      <c r="K371" s="108">
        <v>983</v>
      </c>
      <c r="L371" s="108">
        <v>399</v>
      </c>
      <c r="M371" s="121">
        <f t="shared" si="26"/>
        <v>0.40590030518819942</v>
      </c>
      <c r="N371" s="108">
        <f t="shared" si="27"/>
        <v>584</v>
      </c>
      <c r="O371" s="108"/>
      <c r="P371" s="13">
        <v>775130278</v>
      </c>
    </row>
    <row r="372" spans="1:16" x14ac:dyDescent="0.25">
      <c r="A372" s="109" t="s">
        <v>61</v>
      </c>
      <c r="B372" s="108">
        <v>2013</v>
      </c>
      <c r="C372" s="108">
        <v>3</v>
      </c>
      <c r="D372" s="108">
        <v>8382.1659999999993</v>
      </c>
      <c r="E372" s="108">
        <v>173.828</v>
      </c>
      <c r="F372" s="108">
        <f t="shared" si="30"/>
        <v>173.828</v>
      </c>
      <c r="G372" s="108">
        <v>34073</v>
      </c>
      <c r="H372" s="108"/>
      <c r="I372" s="108"/>
      <c r="J372" s="108"/>
      <c r="K372" s="108">
        <v>994</v>
      </c>
      <c r="L372" s="108">
        <v>412</v>
      </c>
      <c r="M372" s="121">
        <f t="shared" si="26"/>
        <v>0.41448692152917505</v>
      </c>
      <c r="N372" s="108">
        <f t="shared" si="27"/>
        <v>582</v>
      </c>
      <c r="O372" s="108"/>
      <c r="P372" s="13">
        <v>806076706</v>
      </c>
    </row>
    <row r="373" spans="1:16" x14ac:dyDescent="0.25">
      <c r="A373" s="109" t="s">
        <v>61</v>
      </c>
      <c r="B373" s="108">
        <v>2014</v>
      </c>
      <c r="C373" s="108">
        <v>3</v>
      </c>
      <c r="D373" s="108">
        <v>8489.86</v>
      </c>
      <c r="E373" s="108">
        <v>157.63399999999999</v>
      </c>
      <c r="F373" s="108">
        <f t="shared" si="30"/>
        <v>173.828</v>
      </c>
      <c r="G373" s="108">
        <v>35111</v>
      </c>
      <c r="H373" s="108"/>
      <c r="I373" s="108"/>
      <c r="J373" s="108"/>
      <c r="K373" s="108">
        <v>1009</v>
      </c>
      <c r="L373" s="108">
        <v>422</v>
      </c>
      <c r="M373" s="121">
        <f t="shared" si="26"/>
        <v>0.41823587710604559</v>
      </c>
      <c r="N373" s="108">
        <f t="shared" si="27"/>
        <v>587</v>
      </c>
      <c r="O373" s="108"/>
      <c r="P373" s="13">
        <v>827740169</v>
      </c>
    </row>
    <row r="374" spans="1:16" x14ac:dyDescent="0.25">
      <c r="A374" s="109" t="s">
        <v>61</v>
      </c>
      <c r="B374" s="108">
        <v>2015</v>
      </c>
      <c r="C374" s="108">
        <v>3</v>
      </c>
      <c r="D374" s="108">
        <v>9832.6730000000007</v>
      </c>
      <c r="E374" s="108">
        <v>166.33099999999999</v>
      </c>
      <c r="F374" s="108">
        <f t="shared" si="30"/>
        <v>173.828</v>
      </c>
      <c r="G374" s="108">
        <v>35865</v>
      </c>
      <c r="H374" s="108"/>
      <c r="I374" s="108"/>
      <c r="J374" s="108"/>
      <c r="K374" s="108">
        <v>2455</v>
      </c>
      <c r="L374" s="108">
        <v>1703</v>
      </c>
      <c r="M374" s="121">
        <f t="shared" si="26"/>
        <v>0.69368635437881876</v>
      </c>
      <c r="N374" s="108">
        <f t="shared" si="27"/>
        <v>752</v>
      </c>
      <c r="O374" s="108"/>
      <c r="P374" s="13">
        <v>839339555</v>
      </c>
    </row>
    <row r="375" spans="1:16" x14ac:dyDescent="0.25">
      <c r="A375" s="109" t="s">
        <v>61</v>
      </c>
      <c r="B375" s="108">
        <v>2016</v>
      </c>
      <c r="C375" s="108">
        <v>3</v>
      </c>
      <c r="D375" s="108">
        <v>9598.0869999999995</v>
      </c>
      <c r="E375" s="108">
        <v>178.292</v>
      </c>
      <c r="F375" s="108">
        <f t="shared" si="30"/>
        <v>178.292</v>
      </c>
      <c r="G375" s="108">
        <v>36818</v>
      </c>
      <c r="H375" s="108"/>
      <c r="I375" s="108"/>
      <c r="J375" s="108"/>
      <c r="K375" s="108">
        <v>2559</v>
      </c>
      <c r="L375" s="108">
        <v>1811</v>
      </c>
      <c r="M375" s="121">
        <f t="shared" si="26"/>
        <v>0.70769831965611563</v>
      </c>
      <c r="N375" s="108">
        <f t="shared" si="27"/>
        <v>748</v>
      </c>
      <c r="O375" s="108"/>
      <c r="P375" s="13">
        <v>865739104</v>
      </c>
    </row>
    <row r="376" spans="1:16" x14ac:dyDescent="0.25">
      <c r="A376" s="109" t="s">
        <v>61</v>
      </c>
      <c r="B376" s="108">
        <v>2017</v>
      </c>
      <c r="C376" s="108">
        <v>3</v>
      </c>
      <c r="D376" s="108">
        <v>8862.1859999999997</v>
      </c>
      <c r="E376" s="108">
        <v>162.86500000000001</v>
      </c>
      <c r="F376" s="108">
        <f t="shared" si="30"/>
        <v>178.292</v>
      </c>
      <c r="G376" s="108">
        <v>37895</v>
      </c>
      <c r="H376" s="108"/>
      <c r="I376" s="108"/>
      <c r="J376" s="108"/>
      <c r="K376" s="108">
        <v>2615</v>
      </c>
      <c r="L376" s="108">
        <v>1866</v>
      </c>
      <c r="M376" s="121">
        <f t="shared" si="26"/>
        <v>0.71357552581261952</v>
      </c>
      <c r="N376" s="108">
        <f t="shared" si="27"/>
        <v>749</v>
      </c>
      <c r="O376" s="108"/>
      <c r="P376" s="13">
        <v>852977631</v>
      </c>
    </row>
    <row r="377" spans="1:16" x14ac:dyDescent="0.25">
      <c r="A377" s="109" t="s">
        <v>61</v>
      </c>
      <c r="B377" s="108">
        <v>2018</v>
      </c>
      <c r="C377" s="108">
        <v>3</v>
      </c>
      <c r="D377" s="108">
        <v>9389.991</v>
      </c>
      <c r="E377" s="108">
        <v>180.30500000000001</v>
      </c>
      <c r="F377" s="108">
        <f t="shared" si="30"/>
        <v>180.30500000000001</v>
      </c>
      <c r="G377" s="108">
        <v>39579</v>
      </c>
      <c r="H377" s="108"/>
      <c r="I377" s="108"/>
      <c r="J377" s="108"/>
      <c r="K377" s="108">
        <v>2651</v>
      </c>
      <c r="L377" s="108">
        <v>1915</v>
      </c>
      <c r="M377" s="121">
        <f t="shared" si="26"/>
        <v>0.72236891738966424</v>
      </c>
      <c r="N377" s="108">
        <f t="shared" si="27"/>
        <v>736</v>
      </c>
      <c r="O377" s="108"/>
      <c r="P377" s="13">
        <v>902899754</v>
      </c>
    </row>
    <row r="378" spans="1:16" x14ac:dyDescent="0.25">
      <c r="A378" s="109" t="s">
        <v>61</v>
      </c>
      <c r="B378" s="108">
        <v>2019</v>
      </c>
      <c r="C378" s="108">
        <v>3</v>
      </c>
      <c r="D378" s="108">
        <v>9936.4140000000007</v>
      </c>
      <c r="E378" s="108">
        <v>169.70400000000001</v>
      </c>
      <c r="F378" s="108">
        <f t="shared" si="30"/>
        <v>180.30500000000001</v>
      </c>
      <c r="G378" s="108">
        <v>40388</v>
      </c>
      <c r="H378" s="108">
        <v>1097</v>
      </c>
      <c r="I378" s="108">
        <v>501</v>
      </c>
      <c r="J378" s="108">
        <v>0.45670008659362793</v>
      </c>
      <c r="K378" s="108">
        <v>2723</v>
      </c>
      <c r="L378" s="108">
        <v>1954</v>
      </c>
      <c r="M378" s="121">
        <f t="shared" si="26"/>
        <v>0.71759089239809037</v>
      </c>
      <c r="N378" s="108">
        <f t="shared" si="27"/>
        <v>769</v>
      </c>
      <c r="O378" s="108">
        <v>596</v>
      </c>
      <c r="P378" s="13">
        <v>904512556</v>
      </c>
    </row>
    <row r="379" spans="1:16" x14ac:dyDescent="0.25">
      <c r="A379" s="109" t="s">
        <v>61</v>
      </c>
      <c r="B379" s="108">
        <v>2020</v>
      </c>
      <c r="C379" s="108">
        <v>3</v>
      </c>
      <c r="D379" s="108">
        <v>10485.032999999999</v>
      </c>
      <c r="E379" s="108">
        <v>194.762</v>
      </c>
      <c r="F379" s="108">
        <f t="shared" si="30"/>
        <v>194.762</v>
      </c>
      <c r="G379" s="108">
        <v>41221</v>
      </c>
      <c r="H379" s="108">
        <v>1116</v>
      </c>
      <c r="I379" s="108">
        <v>508</v>
      </c>
      <c r="J379" s="108">
        <v>0.45519712567329407</v>
      </c>
      <c r="K379" s="108">
        <v>2767</v>
      </c>
      <c r="L379" s="108">
        <v>1986</v>
      </c>
      <c r="M379" s="121">
        <f t="shared" si="26"/>
        <v>0.71774485001807009</v>
      </c>
      <c r="N379" s="108">
        <f t="shared" si="27"/>
        <v>781</v>
      </c>
      <c r="O379" s="108">
        <v>608</v>
      </c>
      <c r="P379" s="13">
        <v>907146501</v>
      </c>
    </row>
    <row r="380" spans="1:16" x14ac:dyDescent="0.25">
      <c r="A380" s="109" t="s">
        <v>61</v>
      </c>
      <c r="B380" s="108">
        <v>2021</v>
      </c>
      <c r="C380" s="108">
        <v>3</v>
      </c>
      <c r="D380" s="108">
        <v>11186.491</v>
      </c>
      <c r="E380" s="108">
        <v>190.21</v>
      </c>
      <c r="F380" s="108">
        <f t="shared" si="30"/>
        <v>194.762</v>
      </c>
      <c r="G380" s="108">
        <v>42082</v>
      </c>
      <c r="H380" s="108">
        <v>1134</v>
      </c>
      <c r="I380" s="108">
        <v>523</v>
      </c>
      <c r="J380" s="108">
        <v>0.46119928359985352</v>
      </c>
      <c r="K380" s="108">
        <v>2814</v>
      </c>
      <c r="L380" s="108">
        <v>2030</v>
      </c>
      <c r="M380" s="121">
        <f t="shared" si="26"/>
        <v>0.72139303482587069</v>
      </c>
      <c r="N380" s="108">
        <f t="shared" si="27"/>
        <v>784</v>
      </c>
      <c r="O380" s="108">
        <v>611</v>
      </c>
      <c r="P380" s="13">
        <v>933034649</v>
      </c>
    </row>
    <row r="381" spans="1:16" x14ac:dyDescent="0.25">
      <c r="A381" s="109" t="s">
        <v>61</v>
      </c>
      <c r="B381" s="108">
        <v>2022</v>
      </c>
      <c r="C381" s="108">
        <v>3</v>
      </c>
      <c r="D381" s="108">
        <v>11803.02</v>
      </c>
      <c r="E381" s="108">
        <v>189.339</v>
      </c>
      <c r="F381" s="108">
        <f t="shared" si="30"/>
        <v>194.762</v>
      </c>
      <c r="G381" s="108">
        <v>42634</v>
      </c>
      <c r="H381" s="108">
        <v>1142</v>
      </c>
      <c r="I381" s="108">
        <v>534</v>
      </c>
      <c r="J381" s="108">
        <v>0.46760070323944092</v>
      </c>
      <c r="K381" s="108">
        <v>2844</v>
      </c>
      <c r="L381" s="108">
        <v>2060</v>
      </c>
      <c r="M381" s="121">
        <f t="shared" si="26"/>
        <v>0.7243319268635724</v>
      </c>
      <c r="N381" s="108">
        <f t="shared" si="27"/>
        <v>784</v>
      </c>
      <c r="O381" s="108">
        <v>608</v>
      </c>
      <c r="P381" s="13">
        <v>951413564</v>
      </c>
    </row>
    <row r="382" spans="1:16" x14ac:dyDescent="0.25">
      <c r="A382" s="109" t="s">
        <v>63</v>
      </c>
      <c r="B382" s="108">
        <v>2003</v>
      </c>
      <c r="C382" s="108">
        <v>3</v>
      </c>
      <c r="D382" s="108">
        <v>6311.8091100000011</v>
      </c>
      <c r="E382" s="108">
        <v>103.58499999999999</v>
      </c>
      <c r="F382" s="108">
        <f>E382</f>
        <v>103.58499999999999</v>
      </c>
      <c r="G382" s="108">
        <v>27653</v>
      </c>
      <c r="H382" s="108"/>
      <c r="I382" s="108"/>
      <c r="J382" s="108"/>
      <c r="K382" s="108">
        <v>881.1</v>
      </c>
      <c r="L382" s="108">
        <v>467.89999389648438</v>
      </c>
      <c r="M382" s="121">
        <f t="shared" si="26"/>
        <v>0.53104073759673631</v>
      </c>
      <c r="N382" s="108">
        <f t="shared" si="27"/>
        <v>413.20000610351565</v>
      </c>
      <c r="O382" s="108"/>
      <c r="P382" s="13">
        <v>533567660.30000001</v>
      </c>
    </row>
    <row r="383" spans="1:16" x14ac:dyDescent="0.25">
      <c r="A383" s="109" t="s">
        <v>63</v>
      </c>
      <c r="B383" s="108">
        <v>2004</v>
      </c>
      <c r="C383" s="108">
        <v>3</v>
      </c>
      <c r="D383" s="108">
        <v>6230.1226799999995</v>
      </c>
      <c r="E383" s="108">
        <v>100.758</v>
      </c>
      <c r="F383" s="108">
        <f>MAX(F382,E383)</f>
        <v>103.58499999999999</v>
      </c>
      <c r="G383" s="108">
        <v>28768</v>
      </c>
      <c r="H383" s="108"/>
      <c r="I383" s="108"/>
      <c r="J383" s="108"/>
      <c r="K383" s="108">
        <v>900.6</v>
      </c>
      <c r="L383" s="108">
        <v>480.60000610351563</v>
      </c>
      <c r="M383" s="121">
        <f t="shared" si="26"/>
        <v>0.53364424395238241</v>
      </c>
      <c r="N383" s="108">
        <f t="shared" si="27"/>
        <v>419.9999938964844</v>
      </c>
      <c r="O383" s="108"/>
      <c r="P383" s="13">
        <v>552820988</v>
      </c>
    </row>
    <row r="384" spans="1:16" x14ac:dyDescent="0.25">
      <c r="A384" s="109" t="s">
        <v>63</v>
      </c>
      <c r="B384" s="108">
        <v>2005</v>
      </c>
      <c r="C384" s="108">
        <v>3</v>
      </c>
      <c r="D384" s="108">
        <v>8964.7221099999988</v>
      </c>
      <c r="E384" s="108">
        <v>115.3</v>
      </c>
      <c r="F384" s="108">
        <f t="shared" ref="F384:F401" si="31">MAX(F383,E384)</f>
        <v>115.3</v>
      </c>
      <c r="G384" s="108">
        <v>27902</v>
      </c>
      <c r="H384" s="108"/>
      <c r="I384" s="108"/>
      <c r="J384" s="108"/>
      <c r="K384" s="108">
        <v>976</v>
      </c>
      <c r="L384" s="108">
        <v>33</v>
      </c>
      <c r="M384" s="121">
        <f t="shared" si="26"/>
        <v>3.3811475409836068E-2</v>
      </c>
      <c r="N384" s="108">
        <f t="shared" si="27"/>
        <v>943</v>
      </c>
      <c r="O384" s="108"/>
      <c r="P384" s="13">
        <v>564866752</v>
      </c>
    </row>
    <row r="385" spans="1:16" x14ac:dyDescent="0.25">
      <c r="A385" s="109" t="s">
        <v>63</v>
      </c>
      <c r="B385" s="108">
        <v>2006</v>
      </c>
      <c r="C385" s="108">
        <v>3</v>
      </c>
      <c r="D385" s="108">
        <v>9847.9484600000014</v>
      </c>
      <c r="E385" s="108">
        <v>116.94799999999999</v>
      </c>
      <c r="F385" s="108">
        <f t="shared" si="31"/>
        <v>116.94799999999999</v>
      </c>
      <c r="G385" s="108">
        <v>28024</v>
      </c>
      <c r="H385" s="108"/>
      <c r="I385" s="108"/>
      <c r="J385" s="108"/>
      <c r="K385" s="108">
        <v>997</v>
      </c>
      <c r="L385" s="108">
        <v>49</v>
      </c>
      <c r="M385" s="121">
        <f t="shared" si="26"/>
        <v>4.9147442326980942E-2</v>
      </c>
      <c r="N385" s="108">
        <f t="shared" si="27"/>
        <v>948</v>
      </c>
      <c r="O385" s="108"/>
      <c r="P385" s="13">
        <v>559367775</v>
      </c>
    </row>
    <row r="386" spans="1:16" x14ac:dyDescent="0.25">
      <c r="A386" s="109" t="s">
        <v>63</v>
      </c>
      <c r="B386" s="108">
        <v>2007</v>
      </c>
      <c r="C386" s="108">
        <v>3</v>
      </c>
      <c r="D386" s="108">
        <v>10429.196250000001</v>
      </c>
      <c r="E386" s="108">
        <v>109.596</v>
      </c>
      <c r="F386" s="108">
        <f t="shared" si="31"/>
        <v>116.94799999999999</v>
      </c>
      <c r="G386" s="108">
        <v>28205</v>
      </c>
      <c r="H386" s="108"/>
      <c r="I386" s="108"/>
      <c r="J386" s="108"/>
      <c r="K386" s="108">
        <v>1031</v>
      </c>
      <c r="L386" s="108">
        <v>80</v>
      </c>
      <c r="M386" s="121">
        <f t="shared" si="26"/>
        <v>7.7594568380213391E-2</v>
      </c>
      <c r="N386" s="108">
        <f t="shared" si="27"/>
        <v>951</v>
      </c>
      <c r="O386" s="108"/>
      <c r="P386" s="13">
        <v>556001259</v>
      </c>
    </row>
    <row r="387" spans="1:16" x14ac:dyDescent="0.25">
      <c r="A387" s="109" t="s">
        <v>63</v>
      </c>
      <c r="B387" s="108">
        <v>2008</v>
      </c>
      <c r="C387" s="108">
        <v>3</v>
      </c>
      <c r="D387" s="108">
        <v>9089.4626899999985</v>
      </c>
      <c r="E387" s="108">
        <v>107.227</v>
      </c>
      <c r="F387" s="108">
        <f t="shared" si="31"/>
        <v>116.94799999999999</v>
      </c>
      <c r="G387" s="108">
        <v>28388</v>
      </c>
      <c r="H387" s="108"/>
      <c r="I387" s="108"/>
      <c r="J387" s="108"/>
      <c r="K387" s="108">
        <v>1012</v>
      </c>
      <c r="L387" s="108">
        <v>66</v>
      </c>
      <c r="M387" s="121">
        <f t="shared" ref="M387:M450" si="32">L387/K387</f>
        <v>6.5217391304347824E-2</v>
      </c>
      <c r="N387" s="108">
        <f t="shared" ref="N387:N450" si="33">K387-L387</f>
        <v>946</v>
      </c>
      <c r="O387" s="108"/>
      <c r="P387" s="13">
        <v>543711072</v>
      </c>
    </row>
    <row r="388" spans="1:16" x14ac:dyDescent="0.25">
      <c r="A388" s="109" t="s">
        <v>63</v>
      </c>
      <c r="B388" s="108">
        <v>2009</v>
      </c>
      <c r="C388" s="108">
        <v>3</v>
      </c>
      <c r="D388" s="108">
        <v>8029.8341999999993</v>
      </c>
      <c r="E388" s="108">
        <v>107.124</v>
      </c>
      <c r="F388" s="108">
        <f t="shared" si="31"/>
        <v>116.94799999999999</v>
      </c>
      <c r="G388" s="108">
        <v>28291</v>
      </c>
      <c r="H388" s="108"/>
      <c r="I388" s="108"/>
      <c r="J388" s="108"/>
      <c r="K388" s="108">
        <v>1012</v>
      </c>
      <c r="L388" s="108">
        <v>69</v>
      </c>
      <c r="M388" s="121">
        <f t="shared" si="32"/>
        <v>6.8181818181818177E-2</v>
      </c>
      <c r="N388" s="108">
        <f t="shared" si="33"/>
        <v>943</v>
      </c>
      <c r="O388" s="108"/>
      <c r="P388" s="13">
        <v>527100793</v>
      </c>
    </row>
    <row r="389" spans="1:16" x14ac:dyDescent="0.25">
      <c r="A389" s="109" t="s">
        <v>63</v>
      </c>
      <c r="B389" s="108">
        <v>2010</v>
      </c>
      <c r="C389" s="108">
        <v>3</v>
      </c>
      <c r="D389" s="108">
        <v>8766.2753200000006</v>
      </c>
      <c r="E389" s="108">
        <v>115.7</v>
      </c>
      <c r="F389" s="108">
        <f t="shared" si="31"/>
        <v>116.94799999999999</v>
      </c>
      <c r="G389" s="108">
        <v>28365</v>
      </c>
      <c r="H389" s="108"/>
      <c r="I389" s="108"/>
      <c r="J389" s="108"/>
      <c r="K389" s="108">
        <v>1019</v>
      </c>
      <c r="L389" s="108">
        <v>72</v>
      </c>
      <c r="M389" s="121">
        <f t="shared" si="32"/>
        <v>7.0657507360157024E-2</v>
      </c>
      <c r="N389" s="108">
        <f t="shared" si="33"/>
        <v>947</v>
      </c>
      <c r="O389" s="108"/>
      <c r="P389" s="13">
        <v>526315744</v>
      </c>
    </row>
    <row r="390" spans="1:16" x14ac:dyDescent="0.25">
      <c r="A390" s="109" t="s">
        <v>63</v>
      </c>
      <c r="B390" s="108">
        <v>2011</v>
      </c>
      <c r="C390" s="108">
        <v>3</v>
      </c>
      <c r="D390" s="108">
        <v>8827.1528600000001</v>
      </c>
      <c r="E390" s="108">
        <v>109.934</v>
      </c>
      <c r="F390" s="108">
        <f t="shared" si="31"/>
        <v>116.94799999999999</v>
      </c>
      <c r="G390" s="108">
        <v>28397</v>
      </c>
      <c r="H390" s="108"/>
      <c r="I390" s="108"/>
      <c r="J390" s="108"/>
      <c r="K390" s="108">
        <v>1022</v>
      </c>
      <c r="L390" s="108">
        <v>71</v>
      </c>
      <c r="M390" s="121">
        <f t="shared" si="32"/>
        <v>6.947162426614481E-2</v>
      </c>
      <c r="N390" s="108">
        <f t="shared" si="33"/>
        <v>951</v>
      </c>
      <c r="O390" s="108"/>
      <c r="P390" s="13">
        <v>533637389</v>
      </c>
    </row>
    <row r="391" spans="1:16" x14ac:dyDescent="0.25">
      <c r="A391" s="109" t="s">
        <v>63</v>
      </c>
      <c r="B391" s="108">
        <v>2012</v>
      </c>
      <c r="C391" s="108">
        <v>3</v>
      </c>
      <c r="D391" s="108">
        <v>7763.1922100000002</v>
      </c>
      <c r="E391" s="108">
        <v>109.45099999999999</v>
      </c>
      <c r="F391" s="108">
        <f t="shared" si="31"/>
        <v>116.94799999999999</v>
      </c>
      <c r="G391" s="108">
        <v>28429.036100828482</v>
      </c>
      <c r="H391" s="108"/>
      <c r="I391" s="108"/>
      <c r="J391" s="108"/>
      <c r="K391" s="108">
        <v>1027</v>
      </c>
      <c r="L391" s="108">
        <v>73</v>
      </c>
      <c r="M391" s="121">
        <f t="shared" si="32"/>
        <v>7.108081791626096E-2</v>
      </c>
      <c r="N391" s="108">
        <f t="shared" si="33"/>
        <v>954</v>
      </c>
      <c r="O391" s="108"/>
      <c r="P391" s="13">
        <v>531133416</v>
      </c>
    </row>
    <row r="392" spans="1:16" x14ac:dyDescent="0.25">
      <c r="A392" s="109" t="s">
        <v>63</v>
      </c>
      <c r="B392" s="108">
        <v>2013</v>
      </c>
      <c r="C392" s="108">
        <v>3</v>
      </c>
      <c r="D392" s="108">
        <v>8474.6860300000008</v>
      </c>
      <c r="E392" s="108">
        <v>107.389</v>
      </c>
      <c r="F392" s="108">
        <f t="shared" si="31"/>
        <v>116.94799999999999</v>
      </c>
      <c r="G392" s="108">
        <v>28584</v>
      </c>
      <c r="H392" s="108"/>
      <c r="I392" s="108"/>
      <c r="J392" s="108"/>
      <c r="K392" s="108">
        <v>1023</v>
      </c>
      <c r="L392" s="108">
        <v>72</v>
      </c>
      <c r="M392" s="121">
        <f t="shared" si="32"/>
        <v>7.0381231671554259E-2</v>
      </c>
      <c r="N392" s="108">
        <f t="shared" si="33"/>
        <v>951</v>
      </c>
      <c r="O392" s="108"/>
      <c r="P392" s="13">
        <v>498551567</v>
      </c>
    </row>
    <row r="393" spans="1:16" x14ac:dyDescent="0.25">
      <c r="A393" s="109" t="s">
        <v>63</v>
      </c>
      <c r="B393" s="108">
        <v>2014</v>
      </c>
      <c r="C393" s="108">
        <v>3</v>
      </c>
      <c r="D393" s="108">
        <v>9120.4706200000001</v>
      </c>
      <c r="E393" s="108">
        <v>98.855999999999995</v>
      </c>
      <c r="F393" s="108">
        <f t="shared" si="31"/>
        <v>116.94799999999999</v>
      </c>
      <c r="G393" s="108">
        <v>28627</v>
      </c>
      <c r="H393" s="108"/>
      <c r="I393" s="108"/>
      <c r="J393" s="108"/>
      <c r="K393" s="108">
        <v>1011</v>
      </c>
      <c r="L393" s="108">
        <v>76</v>
      </c>
      <c r="M393" s="121">
        <f t="shared" si="32"/>
        <v>7.5173095944609303E-2</v>
      </c>
      <c r="N393" s="108">
        <f t="shared" si="33"/>
        <v>935</v>
      </c>
      <c r="O393" s="108"/>
      <c r="P393" s="13">
        <v>504154189.25</v>
      </c>
    </row>
    <row r="394" spans="1:16" x14ac:dyDescent="0.25">
      <c r="A394" s="109" t="s">
        <v>63</v>
      </c>
      <c r="B394" s="108">
        <v>2015</v>
      </c>
      <c r="C394" s="108">
        <v>3</v>
      </c>
      <c r="D394" s="108">
        <v>9169.7753900000007</v>
      </c>
      <c r="E394" s="108">
        <v>94.32</v>
      </c>
      <c r="F394" s="108">
        <f t="shared" si="31"/>
        <v>116.94799999999999</v>
      </c>
      <c r="G394" s="108">
        <v>28713</v>
      </c>
      <c r="H394" s="108"/>
      <c r="I394" s="108"/>
      <c r="J394" s="108"/>
      <c r="K394" s="108">
        <v>1028</v>
      </c>
      <c r="L394" s="108">
        <v>81</v>
      </c>
      <c r="M394" s="121">
        <f t="shared" si="32"/>
        <v>7.8793774319066145E-2</v>
      </c>
      <c r="N394" s="108">
        <f t="shared" si="33"/>
        <v>947</v>
      </c>
      <c r="O394" s="108"/>
      <c r="P394" s="13">
        <v>468074081.25999999</v>
      </c>
    </row>
    <row r="395" spans="1:16" x14ac:dyDescent="0.25">
      <c r="A395" s="109" t="s">
        <v>63</v>
      </c>
      <c r="B395" s="108">
        <v>2016</v>
      </c>
      <c r="C395" s="108">
        <v>3</v>
      </c>
      <c r="D395" s="108">
        <v>9308.9364199999982</v>
      </c>
      <c r="E395" s="108">
        <v>101.753</v>
      </c>
      <c r="F395" s="108">
        <f t="shared" si="31"/>
        <v>116.94799999999999</v>
      </c>
      <c r="G395" s="108">
        <v>28808</v>
      </c>
      <c r="H395" s="108"/>
      <c r="I395" s="108"/>
      <c r="J395" s="108"/>
      <c r="K395" s="108">
        <v>1025</v>
      </c>
      <c r="L395" s="108">
        <v>84</v>
      </c>
      <c r="M395" s="121">
        <f t="shared" si="32"/>
        <v>8.1951219512195125E-2</v>
      </c>
      <c r="N395" s="108">
        <f t="shared" si="33"/>
        <v>941</v>
      </c>
      <c r="O395" s="108"/>
      <c r="P395" s="13">
        <v>462722974.39999998</v>
      </c>
    </row>
    <row r="396" spans="1:16" x14ac:dyDescent="0.25">
      <c r="A396" s="109" t="s">
        <v>63</v>
      </c>
      <c r="B396" s="108">
        <v>2017</v>
      </c>
      <c r="C396" s="108">
        <v>3</v>
      </c>
      <c r="D396" s="108">
        <v>8980.0249199999998</v>
      </c>
      <c r="E396" s="108">
        <v>88.875</v>
      </c>
      <c r="F396" s="108">
        <f t="shared" si="31"/>
        <v>116.94799999999999</v>
      </c>
      <c r="G396" s="108">
        <v>29057</v>
      </c>
      <c r="H396" s="108"/>
      <c r="I396" s="108"/>
      <c r="J396" s="108"/>
      <c r="K396" s="108">
        <v>1027</v>
      </c>
      <c r="L396" s="108">
        <v>85</v>
      </c>
      <c r="M396" s="121">
        <f t="shared" si="32"/>
        <v>8.2765335929892894E-2</v>
      </c>
      <c r="N396" s="108">
        <f t="shared" si="33"/>
        <v>942</v>
      </c>
      <c r="O396" s="108"/>
      <c r="P396" s="13">
        <v>449467120.69999999</v>
      </c>
    </row>
    <row r="397" spans="1:16" x14ac:dyDescent="0.25">
      <c r="A397" s="109" t="s">
        <v>63</v>
      </c>
      <c r="B397" s="108">
        <v>2018</v>
      </c>
      <c r="C397" s="108">
        <v>3</v>
      </c>
      <c r="D397" s="108">
        <v>10228.80791</v>
      </c>
      <c r="E397" s="108">
        <v>98.015000000000001</v>
      </c>
      <c r="F397" s="108">
        <f t="shared" si="31"/>
        <v>116.94799999999999</v>
      </c>
      <c r="G397" s="108">
        <v>29246</v>
      </c>
      <c r="H397" s="108"/>
      <c r="I397" s="108"/>
      <c r="J397" s="108"/>
      <c r="K397" s="108">
        <v>1038</v>
      </c>
      <c r="L397" s="108">
        <v>92</v>
      </c>
      <c r="M397" s="121">
        <f t="shared" si="32"/>
        <v>8.8631984585741813E-2</v>
      </c>
      <c r="N397" s="108">
        <f t="shared" si="33"/>
        <v>946</v>
      </c>
      <c r="O397" s="108"/>
      <c r="P397" s="13">
        <v>473473781.3066833</v>
      </c>
    </row>
    <row r="398" spans="1:16" x14ac:dyDescent="0.25">
      <c r="A398" s="109" t="s">
        <v>63</v>
      </c>
      <c r="B398" s="108">
        <v>2019</v>
      </c>
      <c r="C398" s="108">
        <v>3</v>
      </c>
      <c r="D398" s="108">
        <v>10005.215689999999</v>
      </c>
      <c r="E398" s="108">
        <v>92.986999999999995</v>
      </c>
      <c r="F398" s="108">
        <f t="shared" si="31"/>
        <v>116.94799999999999</v>
      </c>
      <c r="G398" s="108">
        <v>29456</v>
      </c>
      <c r="H398" s="108">
        <v>1038</v>
      </c>
      <c r="I398" s="108">
        <v>101</v>
      </c>
      <c r="J398" s="108">
        <v>9.7302503883838654E-2</v>
      </c>
      <c r="K398" s="108">
        <v>1602</v>
      </c>
      <c r="L398" s="108">
        <v>114</v>
      </c>
      <c r="M398" s="121">
        <f t="shared" si="32"/>
        <v>7.116104868913857E-2</v>
      </c>
      <c r="N398" s="108">
        <f t="shared" si="33"/>
        <v>1488</v>
      </c>
      <c r="O398" s="108">
        <v>937</v>
      </c>
      <c r="P398" s="13">
        <v>465069748</v>
      </c>
    </row>
    <row r="399" spans="1:16" x14ac:dyDescent="0.25">
      <c r="A399" s="109" t="s">
        <v>63</v>
      </c>
      <c r="B399" s="108">
        <v>2020</v>
      </c>
      <c r="C399" s="108">
        <v>3</v>
      </c>
      <c r="D399" s="108">
        <v>9416.4586899999977</v>
      </c>
      <c r="E399" s="108">
        <v>101.774</v>
      </c>
      <c r="F399" s="108">
        <f t="shared" si="31"/>
        <v>116.94799999999999</v>
      </c>
      <c r="G399" s="108">
        <v>29719</v>
      </c>
      <c r="H399" s="108">
        <v>1035</v>
      </c>
      <c r="I399" s="108">
        <v>100</v>
      </c>
      <c r="J399" s="108">
        <v>9.6618354320526123E-2</v>
      </c>
      <c r="K399" s="108">
        <v>1555</v>
      </c>
      <c r="L399" s="108">
        <v>118</v>
      </c>
      <c r="M399" s="121">
        <f t="shared" si="32"/>
        <v>7.588424437299035E-2</v>
      </c>
      <c r="N399" s="108">
        <f t="shared" si="33"/>
        <v>1437</v>
      </c>
      <c r="O399" s="108">
        <v>935</v>
      </c>
      <c r="P399" s="13">
        <v>458372068.29000002</v>
      </c>
    </row>
    <row r="400" spans="1:16" x14ac:dyDescent="0.25">
      <c r="A400" s="109" t="s">
        <v>63</v>
      </c>
      <c r="B400" s="108">
        <v>2021</v>
      </c>
      <c r="C400" s="108">
        <v>3</v>
      </c>
      <c r="D400" s="108">
        <v>9849.8478700000014</v>
      </c>
      <c r="E400" s="108">
        <v>101.104</v>
      </c>
      <c r="F400" s="108">
        <f t="shared" si="31"/>
        <v>116.94799999999999</v>
      </c>
      <c r="G400" s="108">
        <v>30042</v>
      </c>
      <c r="H400" s="108">
        <v>1009</v>
      </c>
      <c r="I400" s="108">
        <v>96</v>
      </c>
      <c r="J400" s="108">
        <v>9.5143705606460571E-2</v>
      </c>
      <c r="K400" s="108">
        <v>1526</v>
      </c>
      <c r="L400" s="108">
        <v>116</v>
      </c>
      <c r="M400" s="121">
        <f t="shared" si="32"/>
        <v>7.6015727391874177E-2</v>
      </c>
      <c r="N400" s="108">
        <f t="shared" si="33"/>
        <v>1410</v>
      </c>
      <c r="O400" s="108">
        <v>913</v>
      </c>
      <c r="P400" s="13">
        <v>465635841</v>
      </c>
    </row>
    <row r="401" spans="1:16" x14ac:dyDescent="0.25">
      <c r="A401" s="109" t="s">
        <v>63</v>
      </c>
      <c r="B401" s="108">
        <v>2022</v>
      </c>
      <c r="C401" s="108">
        <v>3</v>
      </c>
      <c r="D401" s="108">
        <v>9680.6373599999988</v>
      </c>
      <c r="E401" s="108">
        <v>98.75</v>
      </c>
      <c r="F401" s="108">
        <f t="shared" si="31"/>
        <v>116.94799999999999</v>
      </c>
      <c r="G401" s="108">
        <v>30434</v>
      </c>
      <c r="H401" s="108">
        <v>1012</v>
      </c>
      <c r="I401" s="108">
        <v>100</v>
      </c>
      <c r="J401" s="108">
        <v>9.8814226686954498E-2</v>
      </c>
      <c r="K401" s="108">
        <v>1535</v>
      </c>
      <c r="L401" s="108">
        <v>122</v>
      </c>
      <c r="M401" s="121">
        <f t="shared" si="32"/>
        <v>7.9478827361563517E-2</v>
      </c>
      <c r="N401" s="108">
        <f t="shared" si="33"/>
        <v>1413</v>
      </c>
      <c r="O401" s="108">
        <v>912</v>
      </c>
      <c r="P401" s="13">
        <v>479765521.31999999</v>
      </c>
    </row>
    <row r="402" spans="1:16" x14ac:dyDescent="0.25">
      <c r="A402" s="109" t="s">
        <v>65</v>
      </c>
      <c r="B402" s="108">
        <v>2003</v>
      </c>
      <c r="C402" s="108">
        <v>3</v>
      </c>
      <c r="D402" s="108">
        <v>4965.0818799999997</v>
      </c>
      <c r="E402" s="108">
        <v>123.955</v>
      </c>
      <c r="F402" s="108">
        <f>E402</f>
        <v>123.955</v>
      </c>
      <c r="G402" s="108">
        <v>26734</v>
      </c>
      <c r="H402" s="108"/>
      <c r="I402" s="108"/>
      <c r="J402" s="108"/>
      <c r="K402" s="108">
        <v>445.3</v>
      </c>
      <c r="L402" s="108">
        <v>211.30000305175781</v>
      </c>
      <c r="M402" s="121">
        <f t="shared" si="32"/>
        <v>0.47451157209018147</v>
      </c>
      <c r="N402" s="108">
        <f t="shared" si="33"/>
        <v>233.9999969482422</v>
      </c>
      <c r="O402" s="108"/>
      <c r="P402" s="13">
        <v>574514918</v>
      </c>
    </row>
    <row r="403" spans="1:16" x14ac:dyDescent="0.25">
      <c r="A403" s="109" t="s">
        <v>65</v>
      </c>
      <c r="B403" s="108">
        <v>2004</v>
      </c>
      <c r="C403" s="108">
        <v>3</v>
      </c>
      <c r="D403" s="108">
        <v>5555.2327800000003</v>
      </c>
      <c r="E403" s="108">
        <v>124.845</v>
      </c>
      <c r="F403" s="108">
        <f>MAX(F402,E403)</f>
        <v>124.845</v>
      </c>
      <c r="G403" s="108">
        <v>27067</v>
      </c>
      <c r="H403" s="108"/>
      <c r="I403" s="108"/>
      <c r="J403" s="108"/>
      <c r="K403" s="108">
        <v>462.9</v>
      </c>
      <c r="L403" s="108">
        <v>227.60000610351563</v>
      </c>
      <c r="M403" s="121">
        <f t="shared" si="32"/>
        <v>0.49168288205555333</v>
      </c>
      <c r="N403" s="108">
        <f t="shared" si="33"/>
        <v>235.29999389648435</v>
      </c>
      <c r="O403" s="108"/>
      <c r="P403" s="13">
        <v>572734438</v>
      </c>
    </row>
    <row r="404" spans="1:16" x14ac:dyDescent="0.25">
      <c r="A404" s="109" t="s">
        <v>65</v>
      </c>
      <c r="B404" s="108">
        <v>2005</v>
      </c>
      <c r="C404" s="108">
        <v>3</v>
      </c>
      <c r="D404" s="108">
        <v>6312.4875199999997</v>
      </c>
      <c r="E404" s="108">
        <v>138.84200000000001</v>
      </c>
      <c r="F404" s="108">
        <f t="shared" ref="F404:F421" si="34">MAX(F403,E404)</f>
        <v>138.84200000000001</v>
      </c>
      <c r="G404" s="108">
        <v>27437</v>
      </c>
      <c r="H404" s="108"/>
      <c r="I404" s="108"/>
      <c r="J404" s="108"/>
      <c r="K404" s="108">
        <v>458</v>
      </c>
      <c r="L404" s="108">
        <v>225</v>
      </c>
      <c r="M404" s="121">
        <f t="shared" si="32"/>
        <v>0.49126637554585151</v>
      </c>
      <c r="N404" s="108">
        <f t="shared" si="33"/>
        <v>233</v>
      </c>
      <c r="O404" s="108"/>
      <c r="P404" s="13">
        <v>590255414</v>
      </c>
    </row>
    <row r="405" spans="1:16" x14ac:dyDescent="0.25">
      <c r="A405" s="109" t="s">
        <v>65</v>
      </c>
      <c r="B405" s="108">
        <v>2006</v>
      </c>
      <c r="C405" s="108">
        <v>3</v>
      </c>
      <c r="D405" s="108">
        <v>5913.5433100000018</v>
      </c>
      <c r="E405" s="108">
        <v>142.30000000000001</v>
      </c>
      <c r="F405" s="108">
        <f t="shared" si="34"/>
        <v>142.30000000000001</v>
      </c>
      <c r="G405" s="108">
        <v>27636</v>
      </c>
      <c r="H405" s="108"/>
      <c r="I405" s="108"/>
      <c r="J405" s="108"/>
      <c r="K405" s="108">
        <v>462</v>
      </c>
      <c r="L405" s="108">
        <v>229</v>
      </c>
      <c r="M405" s="121">
        <f t="shared" si="32"/>
        <v>0.49567099567099565</v>
      </c>
      <c r="N405" s="108">
        <f t="shared" si="33"/>
        <v>233</v>
      </c>
      <c r="O405" s="108"/>
      <c r="P405" s="13">
        <v>569801532</v>
      </c>
    </row>
    <row r="406" spans="1:16" x14ac:dyDescent="0.25">
      <c r="A406" s="109" t="s">
        <v>65</v>
      </c>
      <c r="B406" s="108">
        <v>2007</v>
      </c>
      <c r="C406" s="108">
        <v>3</v>
      </c>
      <c r="D406" s="108">
        <v>5567.9847500000005</v>
      </c>
      <c r="E406" s="108">
        <v>142.30000000000001</v>
      </c>
      <c r="F406" s="108">
        <f t="shared" si="34"/>
        <v>142.30000000000001</v>
      </c>
      <c r="G406" s="108">
        <v>27789</v>
      </c>
      <c r="H406" s="108"/>
      <c r="I406" s="108"/>
      <c r="J406" s="108"/>
      <c r="K406" s="108">
        <v>469</v>
      </c>
      <c r="L406" s="108">
        <v>236</v>
      </c>
      <c r="M406" s="121">
        <f t="shared" si="32"/>
        <v>0.50319829424307039</v>
      </c>
      <c r="N406" s="108">
        <f t="shared" si="33"/>
        <v>233</v>
      </c>
      <c r="O406" s="108"/>
      <c r="P406" s="13">
        <v>566514632</v>
      </c>
    </row>
    <row r="407" spans="1:16" x14ac:dyDescent="0.25">
      <c r="A407" s="109" t="s">
        <v>65</v>
      </c>
      <c r="B407" s="108">
        <v>2008</v>
      </c>
      <c r="C407" s="108">
        <v>3</v>
      </c>
      <c r="D407" s="108">
        <v>5190.3169800000005</v>
      </c>
      <c r="E407" s="108">
        <v>137.328</v>
      </c>
      <c r="F407" s="108">
        <f t="shared" si="34"/>
        <v>142.30000000000001</v>
      </c>
      <c r="G407" s="108">
        <v>27929</v>
      </c>
      <c r="H407" s="108"/>
      <c r="I407" s="108"/>
      <c r="J407" s="108"/>
      <c r="K407" s="108">
        <v>467</v>
      </c>
      <c r="L407" s="108">
        <v>240</v>
      </c>
      <c r="M407" s="121">
        <f t="shared" si="32"/>
        <v>0.51391862955032119</v>
      </c>
      <c r="N407" s="108">
        <f t="shared" si="33"/>
        <v>227</v>
      </c>
      <c r="O407" s="108"/>
      <c r="P407" s="13">
        <v>546871555.94999993</v>
      </c>
    </row>
    <row r="408" spans="1:16" x14ac:dyDescent="0.25">
      <c r="A408" s="109" t="s">
        <v>65</v>
      </c>
      <c r="B408" s="108">
        <v>2009</v>
      </c>
      <c r="C408" s="108">
        <v>3</v>
      </c>
      <c r="D408" s="108">
        <v>5059.6882100000003</v>
      </c>
      <c r="E408" s="108">
        <v>122.372</v>
      </c>
      <c r="F408" s="108">
        <f t="shared" si="34"/>
        <v>142.30000000000001</v>
      </c>
      <c r="G408" s="108">
        <v>28054</v>
      </c>
      <c r="H408" s="108"/>
      <c r="I408" s="108"/>
      <c r="J408" s="108"/>
      <c r="K408" s="108">
        <v>458</v>
      </c>
      <c r="L408" s="108">
        <v>239</v>
      </c>
      <c r="M408" s="121">
        <f t="shared" si="32"/>
        <v>0.52183406113537123</v>
      </c>
      <c r="N408" s="108">
        <f t="shared" si="33"/>
        <v>219</v>
      </c>
      <c r="O408" s="108"/>
      <c r="P408" s="13">
        <v>565404881.51999998</v>
      </c>
    </row>
    <row r="409" spans="1:16" x14ac:dyDescent="0.25">
      <c r="A409" s="109" t="s">
        <v>65</v>
      </c>
      <c r="B409" s="108">
        <v>2010</v>
      </c>
      <c r="C409" s="108">
        <v>3</v>
      </c>
      <c r="D409" s="108">
        <v>5372.8161799999998</v>
      </c>
      <c r="E409" s="108">
        <v>143.41999999999999</v>
      </c>
      <c r="F409" s="108">
        <f t="shared" si="34"/>
        <v>143.41999999999999</v>
      </c>
      <c r="G409" s="108">
        <v>28183</v>
      </c>
      <c r="H409" s="108"/>
      <c r="I409" s="108"/>
      <c r="J409" s="108"/>
      <c r="K409" s="108">
        <v>476</v>
      </c>
      <c r="L409" s="108">
        <v>259</v>
      </c>
      <c r="M409" s="121">
        <f t="shared" si="32"/>
        <v>0.54411764705882348</v>
      </c>
      <c r="N409" s="108">
        <f t="shared" si="33"/>
        <v>217</v>
      </c>
      <c r="O409" s="108"/>
      <c r="P409" s="13">
        <v>587451344</v>
      </c>
    </row>
    <row r="410" spans="1:16" x14ac:dyDescent="0.25">
      <c r="A410" s="109" t="s">
        <v>65</v>
      </c>
      <c r="B410" s="108">
        <v>2011</v>
      </c>
      <c r="C410" s="108">
        <v>3</v>
      </c>
      <c r="D410" s="108">
        <v>5443.5600460022561</v>
      </c>
      <c r="E410" s="108">
        <v>125.47799999999999</v>
      </c>
      <c r="F410" s="108">
        <f t="shared" si="34"/>
        <v>143.41999999999999</v>
      </c>
      <c r="G410" s="108">
        <v>28094</v>
      </c>
      <c r="H410" s="108"/>
      <c r="I410" s="108"/>
      <c r="J410" s="108"/>
      <c r="K410" s="108">
        <v>465</v>
      </c>
      <c r="L410" s="108">
        <v>254</v>
      </c>
      <c r="M410" s="121">
        <f t="shared" si="32"/>
        <v>0.54623655913978497</v>
      </c>
      <c r="N410" s="108">
        <f t="shared" si="33"/>
        <v>211</v>
      </c>
      <c r="O410" s="108"/>
      <c r="P410" s="13">
        <v>533687309</v>
      </c>
    </row>
    <row r="411" spans="1:16" x14ac:dyDescent="0.25">
      <c r="A411" s="109" t="s">
        <v>65</v>
      </c>
      <c r="B411" s="108">
        <v>2012</v>
      </c>
      <c r="C411" s="108">
        <v>3</v>
      </c>
      <c r="D411" s="108">
        <v>6034.0945385246941</v>
      </c>
      <c r="E411" s="108">
        <v>122.227</v>
      </c>
      <c r="F411" s="108">
        <f t="shared" si="34"/>
        <v>143.41999999999999</v>
      </c>
      <c r="G411" s="108">
        <v>28130</v>
      </c>
      <c r="H411" s="108"/>
      <c r="I411" s="108"/>
      <c r="J411" s="108"/>
      <c r="K411" s="108">
        <v>448</v>
      </c>
      <c r="L411" s="108">
        <v>248</v>
      </c>
      <c r="M411" s="121">
        <f t="shared" si="32"/>
        <v>0.5535714285714286</v>
      </c>
      <c r="N411" s="108">
        <f t="shared" si="33"/>
        <v>200</v>
      </c>
      <c r="O411" s="108"/>
      <c r="P411" s="13">
        <v>518081410</v>
      </c>
    </row>
    <row r="412" spans="1:16" x14ac:dyDescent="0.25">
      <c r="A412" s="109" t="s">
        <v>65</v>
      </c>
      <c r="B412" s="108">
        <v>2013</v>
      </c>
      <c r="C412" s="108">
        <v>3</v>
      </c>
      <c r="D412" s="108">
        <v>5885.9952000000012</v>
      </c>
      <c r="E412" s="108">
        <v>133.124</v>
      </c>
      <c r="F412" s="108">
        <f t="shared" si="34"/>
        <v>143.41999999999999</v>
      </c>
      <c r="G412" s="108">
        <v>28400</v>
      </c>
      <c r="H412" s="108"/>
      <c r="I412" s="108"/>
      <c r="J412" s="108"/>
      <c r="K412" s="108">
        <v>467</v>
      </c>
      <c r="L412" s="108">
        <v>272</v>
      </c>
      <c r="M412" s="121">
        <f t="shared" si="32"/>
        <v>0.58244111349036398</v>
      </c>
      <c r="N412" s="108">
        <f t="shared" si="33"/>
        <v>195</v>
      </c>
      <c r="O412" s="108"/>
      <c r="P412" s="13">
        <v>514954654</v>
      </c>
    </row>
    <row r="413" spans="1:16" x14ac:dyDescent="0.25">
      <c r="A413" s="109" t="s">
        <v>65</v>
      </c>
      <c r="B413" s="108">
        <v>2014</v>
      </c>
      <c r="C413" s="108">
        <v>3</v>
      </c>
      <c r="D413" s="108">
        <v>6639.1080199999997</v>
      </c>
      <c r="E413" s="108">
        <v>122.20099999999999</v>
      </c>
      <c r="F413" s="108">
        <f t="shared" si="34"/>
        <v>143.41999999999999</v>
      </c>
      <c r="G413" s="108">
        <v>28640</v>
      </c>
      <c r="H413" s="108"/>
      <c r="I413" s="108"/>
      <c r="J413" s="108"/>
      <c r="K413" s="108">
        <v>461</v>
      </c>
      <c r="L413" s="108">
        <v>269</v>
      </c>
      <c r="M413" s="121">
        <f t="shared" si="32"/>
        <v>0.58351409978308022</v>
      </c>
      <c r="N413" s="108">
        <f t="shared" si="33"/>
        <v>192</v>
      </c>
      <c r="O413" s="108"/>
      <c r="P413" s="13">
        <v>471112179.74000001</v>
      </c>
    </row>
    <row r="414" spans="1:16" x14ac:dyDescent="0.25">
      <c r="A414" s="109" t="s">
        <v>65</v>
      </c>
      <c r="B414" s="108">
        <v>2015</v>
      </c>
      <c r="C414" s="108">
        <v>3</v>
      </c>
      <c r="D414" s="108">
        <v>6658.0055300000013</v>
      </c>
      <c r="E414" s="108">
        <v>109.044</v>
      </c>
      <c r="F414" s="108">
        <f t="shared" si="34"/>
        <v>143.41999999999999</v>
      </c>
      <c r="G414" s="108">
        <v>28892</v>
      </c>
      <c r="H414" s="108"/>
      <c r="I414" s="108"/>
      <c r="J414" s="108"/>
      <c r="K414" s="108">
        <v>448</v>
      </c>
      <c r="L414" s="108">
        <v>260</v>
      </c>
      <c r="M414" s="121">
        <f t="shared" si="32"/>
        <v>0.5803571428571429</v>
      </c>
      <c r="N414" s="108">
        <f t="shared" si="33"/>
        <v>188</v>
      </c>
      <c r="O414" s="108"/>
      <c r="P414" s="13">
        <v>483521550.29000002</v>
      </c>
    </row>
    <row r="415" spans="1:16" x14ac:dyDescent="0.25">
      <c r="A415" s="109" t="s">
        <v>65</v>
      </c>
      <c r="B415" s="108">
        <v>2016</v>
      </c>
      <c r="C415" s="108">
        <v>3</v>
      </c>
      <c r="D415" s="108">
        <v>6535.0755533999982</v>
      </c>
      <c r="E415" s="108">
        <v>119.44799999999999</v>
      </c>
      <c r="F415" s="108">
        <f t="shared" si="34"/>
        <v>143.41999999999999</v>
      </c>
      <c r="G415" s="108">
        <v>29327</v>
      </c>
      <c r="H415" s="108"/>
      <c r="I415" s="108"/>
      <c r="J415" s="108"/>
      <c r="K415" s="108">
        <v>449</v>
      </c>
      <c r="L415" s="108">
        <v>263</v>
      </c>
      <c r="M415" s="121">
        <f t="shared" si="32"/>
        <v>0.58574610244988867</v>
      </c>
      <c r="N415" s="108">
        <f t="shared" si="33"/>
        <v>186</v>
      </c>
      <c r="O415" s="108"/>
      <c r="P415" s="13">
        <v>503653603.92000002</v>
      </c>
    </row>
    <row r="416" spans="1:16" x14ac:dyDescent="0.25">
      <c r="A416" s="109" t="s">
        <v>65</v>
      </c>
      <c r="B416" s="108">
        <v>2017</v>
      </c>
      <c r="C416" s="108">
        <v>3</v>
      </c>
      <c r="D416" s="108">
        <v>6904.0379000000003</v>
      </c>
      <c r="E416" s="108">
        <v>109.252</v>
      </c>
      <c r="F416" s="108">
        <f t="shared" si="34"/>
        <v>143.41999999999999</v>
      </c>
      <c r="G416" s="108">
        <v>29756</v>
      </c>
      <c r="H416" s="108"/>
      <c r="I416" s="108"/>
      <c r="J416" s="108"/>
      <c r="K416" s="108">
        <v>455</v>
      </c>
      <c r="L416" s="108">
        <v>265</v>
      </c>
      <c r="M416" s="121">
        <f t="shared" si="32"/>
        <v>0.58241758241758246</v>
      </c>
      <c r="N416" s="108">
        <f t="shared" si="33"/>
        <v>190</v>
      </c>
      <c r="O416" s="108"/>
      <c r="P416" s="13">
        <v>486056497.75</v>
      </c>
    </row>
    <row r="417" spans="1:16" x14ac:dyDescent="0.25">
      <c r="A417" s="109" t="s">
        <v>65</v>
      </c>
      <c r="B417" s="108">
        <v>2018</v>
      </c>
      <c r="C417" s="108">
        <v>3</v>
      </c>
      <c r="D417" s="108">
        <v>7545.3894199999986</v>
      </c>
      <c r="E417" s="108">
        <v>126.059</v>
      </c>
      <c r="F417" s="108">
        <f t="shared" si="34"/>
        <v>143.41999999999999</v>
      </c>
      <c r="G417" s="108">
        <v>30016</v>
      </c>
      <c r="H417" s="108"/>
      <c r="I417" s="108"/>
      <c r="J417" s="108"/>
      <c r="K417" s="108">
        <v>457</v>
      </c>
      <c r="L417" s="108">
        <v>269</v>
      </c>
      <c r="M417" s="121">
        <f t="shared" si="32"/>
        <v>0.5886214442013129</v>
      </c>
      <c r="N417" s="108">
        <f t="shared" si="33"/>
        <v>188</v>
      </c>
      <c r="O417" s="108"/>
      <c r="P417" s="13">
        <v>514149798.70999998</v>
      </c>
    </row>
    <row r="418" spans="1:16" x14ac:dyDescent="0.25">
      <c r="A418" s="109" t="s">
        <v>65</v>
      </c>
      <c r="B418" s="108">
        <v>2019</v>
      </c>
      <c r="C418" s="108">
        <v>3</v>
      </c>
      <c r="D418" s="108">
        <v>7356.4129499999999</v>
      </c>
      <c r="E418" s="108">
        <v>120.116</v>
      </c>
      <c r="F418" s="108">
        <f t="shared" si="34"/>
        <v>143.41999999999999</v>
      </c>
      <c r="G418" s="108">
        <v>30397</v>
      </c>
      <c r="H418" s="108">
        <v>456</v>
      </c>
      <c r="I418" s="108">
        <v>273</v>
      </c>
      <c r="J418" s="108">
        <v>0.59868419170379639</v>
      </c>
      <c r="K418" s="108">
        <v>1616</v>
      </c>
      <c r="L418" s="108">
        <v>1005</v>
      </c>
      <c r="M418" s="121">
        <f t="shared" si="32"/>
        <v>0.62190594059405946</v>
      </c>
      <c r="N418" s="108">
        <f t="shared" si="33"/>
        <v>611</v>
      </c>
      <c r="O418" s="108">
        <v>183</v>
      </c>
      <c r="P418" s="13">
        <v>533666540.88999999</v>
      </c>
    </row>
    <row r="419" spans="1:16" x14ac:dyDescent="0.25">
      <c r="A419" s="109" t="s">
        <v>65</v>
      </c>
      <c r="B419" s="108">
        <v>2020</v>
      </c>
      <c r="C419" s="108">
        <v>3</v>
      </c>
      <c r="D419" s="108">
        <v>7805.8774500000009</v>
      </c>
      <c r="E419" s="108">
        <v>126.42</v>
      </c>
      <c r="F419" s="108">
        <f t="shared" si="34"/>
        <v>143.41999999999999</v>
      </c>
      <c r="G419" s="108">
        <v>30665</v>
      </c>
      <c r="H419" s="108">
        <v>455</v>
      </c>
      <c r="I419" s="108">
        <v>274</v>
      </c>
      <c r="J419" s="108">
        <v>0.60219782590866089</v>
      </c>
      <c r="K419" s="108">
        <v>1613</v>
      </c>
      <c r="L419" s="108">
        <v>1004</v>
      </c>
      <c r="M419" s="121">
        <f t="shared" si="32"/>
        <v>0.62244265344079353</v>
      </c>
      <c r="N419" s="108">
        <f t="shared" si="33"/>
        <v>609</v>
      </c>
      <c r="O419" s="108">
        <v>181</v>
      </c>
      <c r="P419" s="13">
        <v>532060696.76999998</v>
      </c>
    </row>
    <row r="420" spans="1:16" x14ac:dyDescent="0.25">
      <c r="A420" s="109" t="s">
        <v>65</v>
      </c>
      <c r="B420" s="108">
        <v>2021</v>
      </c>
      <c r="C420" s="108">
        <v>3</v>
      </c>
      <c r="D420" s="108">
        <v>7421.9997599999997</v>
      </c>
      <c r="E420" s="108">
        <v>123.024</v>
      </c>
      <c r="F420" s="108">
        <f t="shared" si="34"/>
        <v>143.41999999999999</v>
      </c>
      <c r="G420" s="108">
        <v>30908</v>
      </c>
      <c r="H420" s="108">
        <v>454</v>
      </c>
      <c r="I420" s="108">
        <v>273</v>
      </c>
      <c r="J420" s="108">
        <v>0.60132157802581787</v>
      </c>
      <c r="K420" s="108">
        <v>1615</v>
      </c>
      <c r="L420" s="108">
        <v>1007</v>
      </c>
      <c r="M420" s="121">
        <f t="shared" si="32"/>
        <v>0.62352941176470589</v>
      </c>
      <c r="N420" s="108">
        <f t="shared" si="33"/>
        <v>608</v>
      </c>
      <c r="O420" s="108">
        <v>181</v>
      </c>
      <c r="P420" s="13">
        <v>545259013.84000003</v>
      </c>
    </row>
    <row r="421" spans="1:16" x14ac:dyDescent="0.25">
      <c r="A421" s="109" t="s">
        <v>65</v>
      </c>
      <c r="B421" s="108">
        <v>2022</v>
      </c>
      <c r="C421" s="108">
        <v>3</v>
      </c>
      <c r="D421" s="108">
        <v>8288.8248500000009</v>
      </c>
      <c r="E421" s="108">
        <v>122.714</v>
      </c>
      <c r="F421" s="108">
        <f t="shared" si="34"/>
        <v>143.41999999999999</v>
      </c>
      <c r="G421" s="108">
        <v>31139</v>
      </c>
      <c r="H421" s="108">
        <v>458</v>
      </c>
      <c r="I421" s="108">
        <v>277</v>
      </c>
      <c r="J421" s="108">
        <v>0.60480350255966187</v>
      </c>
      <c r="K421" s="108">
        <v>1622</v>
      </c>
      <c r="L421" s="108">
        <v>1015</v>
      </c>
      <c r="M421" s="121">
        <f t="shared" si="32"/>
        <v>0.62577065351418004</v>
      </c>
      <c r="N421" s="108">
        <f t="shared" si="33"/>
        <v>607</v>
      </c>
      <c r="O421" s="108">
        <v>181</v>
      </c>
      <c r="P421" s="13">
        <v>551718279.20000005</v>
      </c>
    </row>
    <row r="422" spans="1:16" x14ac:dyDescent="0.25">
      <c r="A422" s="109" t="s">
        <v>67</v>
      </c>
      <c r="B422" s="108">
        <v>2003</v>
      </c>
      <c r="C422" s="108">
        <v>3</v>
      </c>
      <c r="D422" s="108">
        <v>5020.2227399999992</v>
      </c>
      <c r="E422" s="108">
        <v>141.22900000000001</v>
      </c>
      <c r="F422" s="108">
        <f>E422</f>
        <v>141.22900000000001</v>
      </c>
      <c r="G422" s="108">
        <v>26358</v>
      </c>
      <c r="H422" s="108"/>
      <c r="I422" s="108"/>
      <c r="J422" s="108"/>
      <c r="K422" s="108">
        <v>348</v>
      </c>
      <c r="L422" s="108">
        <v>106</v>
      </c>
      <c r="M422" s="121">
        <f t="shared" si="32"/>
        <v>0.3045977011494253</v>
      </c>
      <c r="N422" s="108">
        <f t="shared" si="33"/>
        <v>242</v>
      </c>
      <c r="O422" s="108"/>
      <c r="P422" s="13">
        <v>717736043</v>
      </c>
    </row>
    <row r="423" spans="1:16" x14ac:dyDescent="0.25">
      <c r="A423" s="109" t="s">
        <v>67</v>
      </c>
      <c r="B423" s="108">
        <v>2004</v>
      </c>
      <c r="C423" s="108">
        <v>3</v>
      </c>
      <c r="D423" s="108">
        <v>5113.8467699999992</v>
      </c>
      <c r="E423" s="108">
        <v>147.46199999999999</v>
      </c>
      <c r="F423" s="108">
        <f>MAX(F422,E423)</f>
        <v>147.46199999999999</v>
      </c>
      <c r="G423" s="108">
        <v>26477</v>
      </c>
      <c r="H423" s="108"/>
      <c r="I423" s="108"/>
      <c r="J423" s="108"/>
      <c r="K423" s="108">
        <v>347.9</v>
      </c>
      <c r="L423" s="108">
        <v>106.30000305175781</v>
      </c>
      <c r="M423" s="121">
        <f t="shared" si="32"/>
        <v>0.30554757991307219</v>
      </c>
      <c r="N423" s="108">
        <f t="shared" si="33"/>
        <v>241.59999694824216</v>
      </c>
      <c r="O423" s="108"/>
      <c r="P423" s="13">
        <v>718541335</v>
      </c>
    </row>
    <row r="424" spans="1:16" x14ac:dyDescent="0.25">
      <c r="A424" s="109" t="s">
        <v>67</v>
      </c>
      <c r="B424" s="108">
        <v>2005</v>
      </c>
      <c r="C424" s="108">
        <v>3</v>
      </c>
      <c r="D424" s="108">
        <v>5008.9539999999997</v>
      </c>
      <c r="E424" s="108">
        <v>143.124</v>
      </c>
      <c r="F424" s="108">
        <f t="shared" ref="F424:F441" si="35">MAX(F423,E424)</f>
        <v>147.46199999999999</v>
      </c>
      <c r="G424" s="108">
        <v>26265</v>
      </c>
      <c r="H424" s="108"/>
      <c r="I424" s="108"/>
      <c r="J424" s="108"/>
      <c r="K424" s="108">
        <v>348</v>
      </c>
      <c r="L424" s="108">
        <v>106</v>
      </c>
      <c r="M424" s="121">
        <f t="shared" si="32"/>
        <v>0.3045977011494253</v>
      </c>
      <c r="N424" s="108">
        <f t="shared" si="33"/>
        <v>242</v>
      </c>
      <c r="O424" s="108"/>
      <c r="P424" s="13">
        <v>730565274</v>
      </c>
    </row>
    <row r="425" spans="1:16" x14ac:dyDescent="0.25">
      <c r="A425" s="109" t="s">
        <v>67</v>
      </c>
      <c r="B425" s="108">
        <v>2006</v>
      </c>
      <c r="C425" s="108">
        <v>3</v>
      </c>
      <c r="D425" s="108">
        <v>4321.5940000000001</v>
      </c>
      <c r="E425" s="108">
        <v>125.8</v>
      </c>
      <c r="F425" s="108">
        <f t="shared" si="35"/>
        <v>147.46199999999999</v>
      </c>
      <c r="G425" s="108">
        <v>26525</v>
      </c>
      <c r="H425" s="108"/>
      <c r="I425" s="108"/>
      <c r="J425" s="108"/>
      <c r="K425" s="108">
        <v>348</v>
      </c>
      <c r="L425" s="108">
        <v>106</v>
      </c>
      <c r="M425" s="121">
        <f t="shared" si="32"/>
        <v>0.3045977011494253</v>
      </c>
      <c r="N425" s="108">
        <f t="shared" si="33"/>
        <v>242</v>
      </c>
      <c r="O425" s="108"/>
      <c r="P425" s="13">
        <v>735332929</v>
      </c>
    </row>
    <row r="426" spans="1:16" x14ac:dyDescent="0.25">
      <c r="A426" s="109" t="s">
        <v>67</v>
      </c>
      <c r="B426" s="108">
        <v>2007</v>
      </c>
      <c r="C426" s="108">
        <v>3</v>
      </c>
      <c r="D426" s="108">
        <v>4432.6481900000008</v>
      </c>
      <c r="E426" s="108">
        <v>132.34299999999999</v>
      </c>
      <c r="F426" s="108">
        <f t="shared" si="35"/>
        <v>147.46199999999999</v>
      </c>
      <c r="G426" s="108">
        <v>26632</v>
      </c>
      <c r="H426" s="108"/>
      <c r="I426" s="108"/>
      <c r="J426" s="108"/>
      <c r="K426" s="108">
        <v>348</v>
      </c>
      <c r="L426" s="108">
        <v>106</v>
      </c>
      <c r="M426" s="121">
        <f t="shared" si="32"/>
        <v>0.3045977011494253</v>
      </c>
      <c r="N426" s="108">
        <f t="shared" si="33"/>
        <v>242</v>
      </c>
      <c r="O426" s="108"/>
      <c r="P426" s="13">
        <v>723094046</v>
      </c>
    </row>
    <row r="427" spans="1:16" x14ac:dyDescent="0.25">
      <c r="A427" s="109" t="s">
        <v>67</v>
      </c>
      <c r="B427" s="108">
        <v>2008</v>
      </c>
      <c r="C427" s="108">
        <v>3</v>
      </c>
      <c r="D427" s="108">
        <v>4990.5206600000001</v>
      </c>
      <c r="E427" s="108">
        <v>126.17400000000001</v>
      </c>
      <c r="F427" s="108">
        <f t="shared" si="35"/>
        <v>147.46199999999999</v>
      </c>
      <c r="G427" s="108">
        <v>26940</v>
      </c>
      <c r="H427" s="108"/>
      <c r="I427" s="108"/>
      <c r="J427" s="108"/>
      <c r="K427" s="108">
        <v>386</v>
      </c>
      <c r="L427" s="108">
        <v>134</v>
      </c>
      <c r="M427" s="121">
        <f t="shared" si="32"/>
        <v>0.34715025906735753</v>
      </c>
      <c r="N427" s="108">
        <f t="shared" si="33"/>
        <v>252</v>
      </c>
      <c r="O427" s="108"/>
      <c r="P427" s="13">
        <v>739656116</v>
      </c>
    </row>
    <row r="428" spans="1:16" x14ac:dyDescent="0.25">
      <c r="A428" s="109" t="s">
        <v>67</v>
      </c>
      <c r="B428" s="108">
        <v>2009</v>
      </c>
      <c r="C428" s="108">
        <v>3</v>
      </c>
      <c r="D428" s="108">
        <v>5311.35</v>
      </c>
      <c r="E428" s="108">
        <v>134.41200000000001</v>
      </c>
      <c r="F428" s="108">
        <f t="shared" si="35"/>
        <v>147.46199999999999</v>
      </c>
      <c r="G428" s="108">
        <v>26832</v>
      </c>
      <c r="H428" s="108"/>
      <c r="I428" s="108"/>
      <c r="J428" s="108"/>
      <c r="K428" s="108">
        <v>357</v>
      </c>
      <c r="L428" s="108">
        <v>124</v>
      </c>
      <c r="M428" s="121">
        <f t="shared" si="32"/>
        <v>0.34733893557422968</v>
      </c>
      <c r="N428" s="108">
        <f t="shared" si="33"/>
        <v>233</v>
      </c>
      <c r="O428" s="108"/>
      <c r="P428" s="13">
        <v>735126071</v>
      </c>
    </row>
    <row r="429" spans="1:16" x14ac:dyDescent="0.25">
      <c r="A429" s="109" t="s">
        <v>67</v>
      </c>
      <c r="B429" s="108">
        <v>2010</v>
      </c>
      <c r="C429" s="108">
        <v>3</v>
      </c>
      <c r="D429" s="108">
        <v>5645.4269999999997</v>
      </c>
      <c r="E429" s="108">
        <v>125.098</v>
      </c>
      <c r="F429" s="108">
        <f t="shared" si="35"/>
        <v>147.46199999999999</v>
      </c>
      <c r="G429" s="108">
        <v>26944</v>
      </c>
      <c r="H429" s="108"/>
      <c r="I429" s="108"/>
      <c r="J429" s="108"/>
      <c r="K429" s="108">
        <v>361</v>
      </c>
      <c r="L429" s="108">
        <v>128</v>
      </c>
      <c r="M429" s="121">
        <f t="shared" si="32"/>
        <v>0.35457063711911357</v>
      </c>
      <c r="N429" s="108">
        <f t="shared" si="33"/>
        <v>233</v>
      </c>
      <c r="O429" s="108"/>
      <c r="P429" s="13">
        <v>704481097</v>
      </c>
    </row>
    <row r="430" spans="1:16" x14ac:dyDescent="0.25">
      <c r="A430" s="109" t="s">
        <v>67</v>
      </c>
      <c r="B430" s="108">
        <v>2011</v>
      </c>
      <c r="C430" s="108">
        <v>3</v>
      </c>
      <c r="D430" s="108">
        <v>5768.5810000000001</v>
      </c>
      <c r="E430" s="108">
        <v>136.59700000000001</v>
      </c>
      <c r="F430" s="108">
        <f t="shared" si="35"/>
        <v>147.46199999999999</v>
      </c>
      <c r="G430" s="108">
        <v>26844</v>
      </c>
      <c r="H430" s="108"/>
      <c r="I430" s="108"/>
      <c r="J430" s="108"/>
      <c r="K430" s="108">
        <v>362</v>
      </c>
      <c r="L430" s="108">
        <v>129</v>
      </c>
      <c r="M430" s="121">
        <f t="shared" si="32"/>
        <v>0.35635359116022097</v>
      </c>
      <c r="N430" s="108">
        <f t="shared" si="33"/>
        <v>233</v>
      </c>
      <c r="O430" s="108"/>
      <c r="P430" s="13">
        <v>710434028</v>
      </c>
    </row>
    <row r="431" spans="1:16" x14ac:dyDescent="0.25">
      <c r="A431" s="109" t="s">
        <v>67</v>
      </c>
      <c r="B431" s="108">
        <v>2012</v>
      </c>
      <c r="C431" s="108">
        <v>3</v>
      </c>
      <c r="D431" s="108">
        <v>5873.2030000000004</v>
      </c>
      <c r="E431" s="108">
        <v>122.717</v>
      </c>
      <c r="F431" s="108">
        <f t="shared" si="35"/>
        <v>147.46199999999999</v>
      </c>
      <c r="G431" s="108">
        <v>26775</v>
      </c>
      <c r="H431" s="108"/>
      <c r="I431" s="108"/>
      <c r="J431" s="108"/>
      <c r="K431" s="108">
        <v>361</v>
      </c>
      <c r="L431" s="108">
        <v>129</v>
      </c>
      <c r="M431" s="121">
        <f t="shared" si="32"/>
        <v>0.35734072022160662</v>
      </c>
      <c r="N431" s="108">
        <f t="shared" si="33"/>
        <v>232</v>
      </c>
      <c r="O431" s="108"/>
      <c r="P431" s="13">
        <v>697335421</v>
      </c>
    </row>
    <row r="432" spans="1:16" x14ac:dyDescent="0.25">
      <c r="A432" s="109" t="s">
        <v>67</v>
      </c>
      <c r="B432" s="108">
        <v>2013</v>
      </c>
      <c r="C432" s="108">
        <v>3</v>
      </c>
      <c r="D432" s="108">
        <v>6643.2690000000002</v>
      </c>
      <c r="E432" s="108">
        <v>133.035</v>
      </c>
      <c r="F432" s="108">
        <f t="shared" si="35"/>
        <v>147.46199999999999</v>
      </c>
      <c r="G432" s="108">
        <v>27098</v>
      </c>
      <c r="H432" s="108"/>
      <c r="I432" s="108"/>
      <c r="J432" s="108"/>
      <c r="K432" s="108">
        <v>362</v>
      </c>
      <c r="L432" s="108">
        <v>129</v>
      </c>
      <c r="M432" s="121">
        <f t="shared" si="32"/>
        <v>0.35635359116022097</v>
      </c>
      <c r="N432" s="108">
        <f t="shared" si="33"/>
        <v>233</v>
      </c>
      <c r="O432" s="108"/>
      <c r="P432" s="13">
        <v>707469590</v>
      </c>
    </row>
    <row r="433" spans="1:27" x14ac:dyDescent="0.25">
      <c r="A433" s="109" t="s">
        <v>67</v>
      </c>
      <c r="B433" s="108">
        <v>2014</v>
      </c>
      <c r="C433" s="108">
        <v>3</v>
      </c>
      <c r="D433" s="108">
        <v>6133.8320000000003</v>
      </c>
      <c r="E433" s="108">
        <v>134.47300000000001</v>
      </c>
      <c r="F433" s="108">
        <f t="shared" si="35"/>
        <v>147.46199999999999</v>
      </c>
      <c r="G433" s="108">
        <v>27356</v>
      </c>
      <c r="H433" s="108"/>
      <c r="I433" s="108"/>
      <c r="J433" s="108"/>
      <c r="K433" s="108">
        <v>357</v>
      </c>
      <c r="L433" s="108">
        <v>127</v>
      </c>
      <c r="M433" s="121">
        <f t="shared" si="32"/>
        <v>0.35574229691876752</v>
      </c>
      <c r="N433" s="108">
        <f t="shared" si="33"/>
        <v>230</v>
      </c>
      <c r="O433" s="108"/>
      <c r="P433" s="13">
        <v>707548283.25</v>
      </c>
    </row>
    <row r="434" spans="1:27" x14ac:dyDescent="0.25">
      <c r="A434" s="109" t="s">
        <v>67</v>
      </c>
      <c r="B434" s="108">
        <v>2015</v>
      </c>
      <c r="C434" s="108">
        <v>3</v>
      </c>
      <c r="D434" s="108">
        <v>6534.223</v>
      </c>
      <c r="E434" s="108">
        <v>130.791</v>
      </c>
      <c r="F434" s="108">
        <f t="shared" si="35"/>
        <v>147.46199999999999</v>
      </c>
      <c r="G434" s="108">
        <v>27467</v>
      </c>
      <c r="H434" s="108"/>
      <c r="I434" s="108"/>
      <c r="J434" s="108"/>
      <c r="K434" s="108">
        <v>356</v>
      </c>
      <c r="L434" s="108">
        <v>125</v>
      </c>
      <c r="M434" s="121">
        <f t="shared" si="32"/>
        <v>0.351123595505618</v>
      </c>
      <c r="N434" s="108">
        <f t="shared" si="33"/>
        <v>231</v>
      </c>
      <c r="O434" s="108"/>
      <c r="P434" s="13">
        <v>696165245.22000003</v>
      </c>
    </row>
    <row r="435" spans="1:27" x14ac:dyDescent="0.25">
      <c r="A435" s="109" t="s">
        <v>67</v>
      </c>
      <c r="B435" s="108">
        <v>2016</v>
      </c>
      <c r="C435" s="108">
        <v>3</v>
      </c>
      <c r="D435" s="108">
        <v>6596.7889999999998</v>
      </c>
      <c r="E435" s="108">
        <v>122.976</v>
      </c>
      <c r="F435" s="108">
        <f t="shared" si="35"/>
        <v>147.46199999999999</v>
      </c>
      <c r="G435" s="108">
        <v>27541</v>
      </c>
      <c r="H435" s="108"/>
      <c r="I435" s="108"/>
      <c r="J435" s="108"/>
      <c r="K435" s="108">
        <v>336</v>
      </c>
      <c r="L435" s="108">
        <v>110</v>
      </c>
      <c r="M435" s="121">
        <f t="shared" si="32"/>
        <v>0.32738095238095238</v>
      </c>
      <c r="N435" s="108">
        <f t="shared" si="33"/>
        <v>226</v>
      </c>
      <c r="O435" s="108"/>
      <c r="P435" s="13">
        <v>691937259.56999993</v>
      </c>
    </row>
    <row r="436" spans="1:27" x14ac:dyDescent="0.25">
      <c r="A436" s="109" t="s">
        <v>67</v>
      </c>
      <c r="B436" s="108">
        <v>2017</v>
      </c>
      <c r="C436" s="108">
        <v>3</v>
      </c>
      <c r="D436" s="108">
        <v>6668.21</v>
      </c>
      <c r="E436" s="108">
        <v>117.931</v>
      </c>
      <c r="F436" s="108">
        <f t="shared" si="35"/>
        <v>147.46199999999999</v>
      </c>
      <c r="G436" s="108">
        <v>27582</v>
      </c>
      <c r="H436" s="108"/>
      <c r="I436" s="108"/>
      <c r="J436" s="108"/>
      <c r="K436" s="108">
        <v>334</v>
      </c>
      <c r="L436" s="108">
        <v>108</v>
      </c>
      <c r="M436" s="121">
        <f t="shared" si="32"/>
        <v>0.32335329341317365</v>
      </c>
      <c r="N436" s="108">
        <f t="shared" si="33"/>
        <v>226</v>
      </c>
      <c r="O436" s="108"/>
      <c r="P436" s="13">
        <v>684577454.99000001</v>
      </c>
    </row>
    <row r="437" spans="1:27" x14ac:dyDescent="0.25">
      <c r="A437" s="109" t="s">
        <v>67</v>
      </c>
      <c r="B437" s="108">
        <v>2018</v>
      </c>
      <c r="C437" s="108">
        <v>3</v>
      </c>
      <c r="D437" s="108">
        <v>7381.1549999999997</v>
      </c>
      <c r="E437" s="108">
        <v>126.565</v>
      </c>
      <c r="F437" s="108">
        <f t="shared" si="35"/>
        <v>147.46199999999999</v>
      </c>
      <c r="G437" s="108">
        <v>27658</v>
      </c>
      <c r="H437" s="108"/>
      <c r="I437" s="108"/>
      <c r="J437" s="108"/>
      <c r="K437" s="108">
        <v>334</v>
      </c>
      <c r="L437" s="108">
        <v>108</v>
      </c>
      <c r="M437" s="121">
        <f t="shared" si="32"/>
        <v>0.32335329341317365</v>
      </c>
      <c r="N437" s="108">
        <f t="shared" si="33"/>
        <v>226</v>
      </c>
      <c r="O437" s="108"/>
      <c r="P437" s="13">
        <v>702207945.8499999</v>
      </c>
    </row>
    <row r="438" spans="1:27" x14ac:dyDescent="0.25">
      <c r="A438" s="109" t="s">
        <v>67</v>
      </c>
      <c r="B438" s="108">
        <v>2019</v>
      </c>
      <c r="C438" s="108">
        <v>3</v>
      </c>
      <c r="D438" s="108">
        <v>6960.4893200000006</v>
      </c>
      <c r="E438" s="108">
        <v>126.161</v>
      </c>
      <c r="F438" s="108">
        <f t="shared" si="35"/>
        <v>147.46199999999999</v>
      </c>
      <c r="G438" s="108">
        <v>27778</v>
      </c>
      <c r="H438" s="108"/>
      <c r="I438" s="108"/>
      <c r="J438" s="108"/>
      <c r="K438" s="108">
        <v>335</v>
      </c>
      <c r="L438" s="108"/>
      <c r="M438" s="121">
        <f t="shared" si="32"/>
        <v>0</v>
      </c>
      <c r="N438" s="108">
        <f t="shared" si="33"/>
        <v>335</v>
      </c>
      <c r="O438" s="108"/>
      <c r="P438" s="13">
        <v>692672227.24000001</v>
      </c>
    </row>
    <row r="439" spans="1:27" x14ac:dyDescent="0.25">
      <c r="A439" s="109" t="s">
        <v>67</v>
      </c>
      <c r="B439" s="108">
        <v>2020</v>
      </c>
      <c r="C439" s="108">
        <v>3</v>
      </c>
      <c r="D439" s="108">
        <v>7017.1650899999995</v>
      </c>
      <c r="E439" s="108">
        <v>115.637</v>
      </c>
      <c r="F439" s="108">
        <f t="shared" si="35"/>
        <v>147.46199999999999</v>
      </c>
      <c r="G439" s="108">
        <v>27718</v>
      </c>
      <c r="H439" s="108">
        <v>335</v>
      </c>
      <c r="I439" s="108">
        <v>108</v>
      </c>
      <c r="J439" s="108">
        <v>0.32238805294036865</v>
      </c>
      <c r="K439" s="108">
        <v>335</v>
      </c>
      <c r="L439" s="108">
        <v>108</v>
      </c>
      <c r="M439" s="121">
        <f t="shared" si="32"/>
        <v>0.32238805970149254</v>
      </c>
      <c r="N439" s="108">
        <f t="shared" si="33"/>
        <v>227</v>
      </c>
      <c r="O439" s="108">
        <v>227</v>
      </c>
      <c r="P439" s="13">
        <v>656626236.39999998</v>
      </c>
      <c r="U439" s="13"/>
      <c r="V439" s="13"/>
      <c r="W439" s="13"/>
      <c r="X439" s="13">
        <v>126.161</v>
      </c>
      <c r="Y439" s="13"/>
      <c r="Z439" s="13">
        <v>27778</v>
      </c>
      <c r="AA439" s="82">
        <v>335</v>
      </c>
    </row>
    <row r="440" spans="1:27" x14ac:dyDescent="0.25">
      <c r="A440" s="109" t="s">
        <v>67</v>
      </c>
      <c r="B440" s="108">
        <v>2021</v>
      </c>
      <c r="C440" s="108">
        <v>3</v>
      </c>
      <c r="D440" s="108">
        <v>6636.3929800000005</v>
      </c>
      <c r="E440" s="108">
        <v>111.66800000000001</v>
      </c>
      <c r="F440" s="108">
        <f t="shared" si="35"/>
        <v>147.46199999999999</v>
      </c>
      <c r="G440" s="108">
        <v>27994</v>
      </c>
      <c r="H440" s="108">
        <v>334</v>
      </c>
      <c r="I440" s="108">
        <v>107</v>
      </c>
      <c r="J440" s="108">
        <v>0.32035928964614868</v>
      </c>
      <c r="K440" s="108">
        <v>334</v>
      </c>
      <c r="L440" s="108">
        <v>107</v>
      </c>
      <c r="M440" s="121">
        <f t="shared" si="32"/>
        <v>0.32035928143712578</v>
      </c>
      <c r="N440" s="108">
        <f t="shared" si="33"/>
        <v>227</v>
      </c>
      <c r="O440" s="108">
        <v>227</v>
      </c>
      <c r="P440" s="13">
        <v>657993749.99000001</v>
      </c>
    </row>
    <row r="441" spans="1:27" x14ac:dyDescent="0.25">
      <c r="A441" s="109" t="s">
        <v>67</v>
      </c>
      <c r="B441" s="108">
        <v>2022</v>
      </c>
      <c r="C441" s="108">
        <v>3</v>
      </c>
      <c r="D441" s="108">
        <v>7822.9576799999995</v>
      </c>
      <c r="E441" s="108">
        <v>118.72199999999999</v>
      </c>
      <c r="F441" s="108">
        <f t="shared" si="35"/>
        <v>147.46199999999999</v>
      </c>
      <c r="G441" s="108">
        <v>27992</v>
      </c>
      <c r="H441" s="108">
        <v>334</v>
      </c>
      <c r="I441" s="108">
        <v>105</v>
      </c>
      <c r="J441" s="108">
        <v>0.314371258020401</v>
      </c>
      <c r="K441" s="108">
        <v>691</v>
      </c>
      <c r="L441" s="108">
        <v>132</v>
      </c>
      <c r="M441" s="121">
        <f t="shared" si="32"/>
        <v>0.19102749638205499</v>
      </c>
      <c r="N441" s="108">
        <f t="shared" si="33"/>
        <v>559</v>
      </c>
      <c r="O441" s="108">
        <v>229</v>
      </c>
      <c r="P441" s="13">
        <v>682239160.97000003</v>
      </c>
    </row>
    <row r="442" spans="1:27" x14ac:dyDescent="0.25">
      <c r="A442" s="109" t="s">
        <v>69</v>
      </c>
      <c r="B442" s="108">
        <v>2003</v>
      </c>
      <c r="C442" s="108">
        <v>3</v>
      </c>
      <c r="D442" s="108">
        <v>5823.9257899999993</v>
      </c>
      <c r="E442" s="108">
        <v>129.053</v>
      </c>
      <c r="F442" s="108">
        <f>E442</f>
        <v>129.053</v>
      </c>
      <c r="G442" s="108">
        <v>26928</v>
      </c>
      <c r="H442" s="108"/>
      <c r="I442" s="108"/>
      <c r="J442" s="108"/>
      <c r="K442" s="108">
        <v>693.2</v>
      </c>
      <c r="L442" s="108">
        <v>70.600000381469727</v>
      </c>
      <c r="M442" s="121">
        <f t="shared" si="32"/>
        <v>0.10184650949433025</v>
      </c>
      <c r="N442" s="108">
        <f t="shared" si="33"/>
        <v>622.59999961853032</v>
      </c>
      <c r="O442" s="108"/>
      <c r="P442" s="13">
        <v>651458853</v>
      </c>
    </row>
    <row r="443" spans="1:27" x14ac:dyDescent="0.25">
      <c r="A443" s="109" t="s">
        <v>69</v>
      </c>
      <c r="B443" s="108">
        <v>2004</v>
      </c>
      <c r="C443" s="108">
        <v>3</v>
      </c>
      <c r="D443" s="108">
        <v>5697.6584700000003</v>
      </c>
      <c r="E443" s="108">
        <v>137.12700000000001</v>
      </c>
      <c r="F443" s="108">
        <f>MAX(F442,E443)</f>
        <v>137.12700000000001</v>
      </c>
      <c r="G443" s="108">
        <v>26812</v>
      </c>
      <c r="H443" s="108"/>
      <c r="I443" s="108"/>
      <c r="J443" s="108"/>
      <c r="K443" s="108">
        <v>696.2</v>
      </c>
      <c r="L443" s="108">
        <v>70.600000381469727</v>
      </c>
      <c r="M443" s="121">
        <f t="shared" si="32"/>
        <v>0.10140764203026389</v>
      </c>
      <c r="N443" s="108">
        <f t="shared" si="33"/>
        <v>625.59999961853032</v>
      </c>
      <c r="O443" s="108"/>
      <c r="P443" s="13">
        <v>654968433</v>
      </c>
    </row>
    <row r="444" spans="1:27" x14ac:dyDescent="0.25">
      <c r="A444" s="109" t="s">
        <v>69</v>
      </c>
      <c r="B444" s="108">
        <v>2005</v>
      </c>
      <c r="C444" s="108">
        <v>3</v>
      </c>
      <c r="D444" s="108">
        <v>5225.7780399999992</v>
      </c>
      <c r="E444" s="108">
        <v>134.02100000000002</v>
      </c>
      <c r="F444" s="108">
        <f t="shared" ref="F444:F461" si="36">MAX(F443,E444)</f>
        <v>137.12700000000001</v>
      </c>
      <c r="G444" s="108">
        <v>26720</v>
      </c>
      <c r="H444" s="108"/>
      <c r="I444" s="108"/>
      <c r="J444" s="108"/>
      <c r="K444" s="108">
        <v>694</v>
      </c>
      <c r="L444" s="108">
        <v>101</v>
      </c>
      <c r="M444" s="121">
        <f t="shared" si="32"/>
        <v>0.14553314121037464</v>
      </c>
      <c r="N444" s="108">
        <f t="shared" si="33"/>
        <v>593</v>
      </c>
      <c r="O444" s="108"/>
      <c r="P444" s="13">
        <v>664495779</v>
      </c>
    </row>
    <row r="445" spans="1:27" x14ac:dyDescent="0.25">
      <c r="A445" s="109" t="s">
        <v>69</v>
      </c>
      <c r="B445" s="108">
        <v>2006</v>
      </c>
      <c r="C445" s="108">
        <v>3</v>
      </c>
      <c r="D445" s="108">
        <v>6486.8442165000015</v>
      </c>
      <c r="E445" s="108">
        <v>120.601</v>
      </c>
      <c r="F445" s="108">
        <f t="shared" si="36"/>
        <v>137.12700000000001</v>
      </c>
      <c r="G445" s="108">
        <v>26824</v>
      </c>
      <c r="H445" s="108"/>
      <c r="I445" s="108"/>
      <c r="J445" s="108"/>
      <c r="K445" s="108">
        <v>736</v>
      </c>
      <c r="L445" s="108">
        <v>102</v>
      </c>
      <c r="M445" s="121">
        <f t="shared" si="32"/>
        <v>0.13858695652173914</v>
      </c>
      <c r="N445" s="108">
        <f t="shared" si="33"/>
        <v>634</v>
      </c>
      <c r="O445" s="108"/>
      <c r="P445" s="13">
        <v>623779006</v>
      </c>
    </row>
    <row r="446" spans="1:27" x14ac:dyDescent="0.25">
      <c r="A446" s="109" t="s">
        <v>69</v>
      </c>
      <c r="B446" s="108">
        <v>2007</v>
      </c>
      <c r="C446" s="108">
        <v>3</v>
      </c>
      <c r="D446" s="108">
        <v>5919.1370710000001</v>
      </c>
      <c r="E446" s="108">
        <v>127.16900000000001</v>
      </c>
      <c r="F446" s="108">
        <f t="shared" si="36"/>
        <v>137.12700000000001</v>
      </c>
      <c r="G446" s="108">
        <v>26958</v>
      </c>
      <c r="H446" s="108"/>
      <c r="I446" s="108"/>
      <c r="J446" s="108"/>
      <c r="K446" s="108">
        <v>745</v>
      </c>
      <c r="L446" s="108">
        <v>106</v>
      </c>
      <c r="M446" s="121">
        <f t="shared" si="32"/>
        <v>0.14228187919463087</v>
      </c>
      <c r="N446" s="108">
        <f t="shared" si="33"/>
        <v>639</v>
      </c>
      <c r="O446" s="108"/>
      <c r="P446" s="13">
        <v>634144873</v>
      </c>
    </row>
    <row r="447" spans="1:27" x14ac:dyDescent="0.25">
      <c r="A447" s="109" t="s">
        <v>69</v>
      </c>
      <c r="B447" s="108">
        <v>2008</v>
      </c>
      <c r="C447" s="108">
        <v>3</v>
      </c>
      <c r="D447" s="108">
        <v>5912.813086000001</v>
      </c>
      <c r="E447" s="108">
        <v>122.73699999999999</v>
      </c>
      <c r="F447" s="108">
        <f t="shared" si="36"/>
        <v>137.12700000000001</v>
      </c>
      <c r="G447" s="108">
        <v>27018</v>
      </c>
      <c r="H447" s="108"/>
      <c r="I447" s="108"/>
      <c r="J447" s="108"/>
      <c r="K447" s="108">
        <v>749</v>
      </c>
      <c r="L447" s="108">
        <v>107</v>
      </c>
      <c r="M447" s="121">
        <f t="shared" si="32"/>
        <v>0.14285714285714285</v>
      </c>
      <c r="N447" s="108">
        <f t="shared" si="33"/>
        <v>642</v>
      </c>
      <c r="O447" s="108"/>
      <c r="P447" s="13">
        <v>630616383</v>
      </c>
    </row>
    <row r="448" spans="1:27" x14ac:dyDescent="0.25">
      <c r="A448" s="109" t="s">
        <v>69</v>
      </c>
      <c r="B448" s="108">
        <v>2009</v>
      </c>
      <c r="C448" s="108">
        <v>3</v>
      </c>
      <c r="D448" s="108">
        <v>5771.8823615000001</v>
      </c>
      <c r="E448" s="108">
        <v>135.387</v>
      </c>
      <c r="F448" s="108">
        <f t="shared" si="36"/>
        <v>137.12700000000001</v>
      </c>
      <c r="G448" s="108">
        <v>27114</v>
      </c>
      <c r="H448" s="108"/>
      <c r="I448" s="108"/>
      <c r="J448" s="108"/>
      <c r="K448" s="108">
        <v>753</v>
      </c>
      <c r="L448" s="108">
        <v>110</v>
      </c>
      <c r="M448" s="121">
        <f t="shared" si="32"/>
        <v>0.14608233731739709</v>
      </c>
      <c r="N448" s="108">
        <f t="shared" si="33"/>
        <v>643</v>
      </c>
      <c r="O448" s="108"/>
      <c r="P448" s="13">
        <v>618145874</v>
      </c>
    </row>
    <row r="449" spans="1:16" x14ac:dyDescent="0.25">
      <c r="A449" s="109" t="s">
        <v>69</v>
      </c>
      <c r="B449" s="108">
        <v>2010</v>
      </c>
      <c r="C449" s="108">
        <v>3</v>
      </c>
      <c r="D449" s="108">
        <v>5887.2745044999992</v>
      </c>
      <c r="E449" s="108">
        <v>123.315</v>
      </c>
      <c r="F449" s="108">
        <f t="shared" si="36"/>
        <v>137.12700000000001</v>
      </c>
      <c r="G449" s="108">
        <v>27054</v>
      </c>
      <c r="H449" s="108"/>
      <c r="I449" s="108"/>
      <c r="J449" s="108"/>
      <c r="K449" s="108">
        <v>748</v>
      </c>
      <c r="L449" s="108">
        <v>108</v>
      </c>
      <c r="M449" s="121">
        <f t="shared" si="32"/>
        <v>0.14438502673796791</v>
      </c>
      <c r="N449" s="108">
        <f t="shared" si="33"/>
        <v>640</v>
      </c>
      <c r="O449" s="108"/>
      <c r="P449" s="13">
        <v>622602676</v>
      </c>
    </row>
    <row r="450" spans="1:16" x14ac:dyDescent="0.25">
      <c r="A450" s="109" t="s">
        <v>69</v>
      </c>
      <c r="B450" s="108">
        <v>2011</v>
      </c>
      <c r="C450" s="108">
        <v>3</v>
      </c>
      <c r="D450" s="108">
        <v>6120.5397752195322</v>
      </c>
      <c r="E450" s="108">
        <v>127.485</v>
      </c>
      <c r="F450" s="108">
        <f t="shared" si="36"/>
        <v>137.12700000000001</v>
      </c>
      <c r="G450" s="108">
        <v>27149</v>
      </c>
      <c r="H450" s="108"/>
      <c r="I450" s="108"/>
      <c r="J450" s="108"/>
      <c r="K450" s="108">
        <v>755</v>
      </c>
      <c r="L450" s="108">
        <v>119</v>
      </c>
      <c r="M450" s="121">
        <f t="shared" si="32"/>
        <v>0.15761589403973511</v>
      </c>
      <c r="N450" s="108">
        <f t="shared" si="33"/>
        <v>636</v>
      </c>
      <c r="O450" s="108"/>
      <c r="P450" s="13">
        <v>624777844</v>
      </c>
    </row>
    <row r="451" spans="1:16" x14ac:dyDescent="0.25">
      <c r="A451" s="109" t="s">
        <v>69</v>
      </c>
      <c r="B451" s="108">
        <v>2012</v>
      </c>
      <c r="C451" s="108">
        <v>3</v>
      </c>
      <c r="D451" s="108">
        <v>6528.7640811000001</v>
      </c>
      <c r="E451" s="108">
        <v>117.735</v>
      </c>
      <c r="F451" s="108">
        <f t="shared" si="36"/>
        <v>137.12700000000001</v>
      </c>
      <c r="G451" s="108">
        <v>27274</v>
      </c>
      <c r="H451" s="108"/>
      <c r="I451" s="108"/>
      <c r="J451" s="108"/>
      <c r="K451" s="108">
        <v>758</v>
      </c>
      <c r="L451" s="108">
        <v>121</v>
      </c>
      <c r="M451" s="121">
        <f t="shared" ref="M451:M514" si="37">L451/K451</f>
        <v>0.15963060686015831</v>
      </c>
      <c r="N451" s="108">
        <f t="shared" ref="N451:N514" si="38">K451-L451</f>
        <v>637</v>
      </c>
      <c r="O451" s="108"/>
      <c r="P451" s="13">
        <v>604504655</v>
      </c>
    </row>
    <row r="452" spans="1:16" x14ac:dyDescent="0.25">
      <c r="A452" s="109" t="s">
        <v>69</v>
      </c>
      <c r="B452" s="108">
        <v>2013</v>
      </c>
      <c r="C452" s="108">
        <v>3</v>
      </c>
      <c r="D452" s="108">
        <v>6829.2602205000003</v>
      </c>
      <c r="E452" s="108">
        <v>123.985</v>
      </c>
      <c r="F452" s="108">
        <f t="shared" si="36"/>
        <v>137.12700000000001</v>
      </c>
      <c r="G452" s="108">
        <v>27274</v>
      </c>
      <c r="H452" s="108"/>
      <c r="I452" s="108"/>
      <c r="J452" s="108"/>
      <c r="K452" s="108">
        <v>721</v>
      </c>
      <c r="L452" s="108">
        <v>84</v>
      </c>
      <c r="M452" s="121">
        <f t="shared" si="37"/>
        <v>0.11650485436893204</v>
      </c>
      <c r="N452" s="108">
        <f t="shared" si="38"/>
        <v>637</v>
      </c>
      <c r="O452" s="108"/>
      <c r="P452" s="13">
        <v>605963778</v>
      </c>
    </row>
    <row r="453" spans="1:16" x14ac:dyDescent="0.25">
      <c r="A453" s="109" t="s">
        <v>69</v>
      </c>
      <c r="B453" s="108">
        <v>2014</v>
      </c>
      <c r="C453" s="108">
        <v>3</v>
      </c>
      <c r="D453" s="108">
        <v>7392.3213529999994</v>
      </c>
      <c r="E453" s="108">
        <v>120.937</v>
      </c>
      <c r="F453" s="108">
        <f t="shared" si="36"/>
        <v>137.12700000000001</v>
      </c>
      <c r="G453" s="108">
        <v>27276</v>
      </c>
      <c r="H453" s="108"/>
      <c r="I453" s="108"/>
      <c r="J453" s="108"/>
      <c r="K453" s="108">
        <v>704</v>
      </c>
      <c r="L453" s="108">
        <v>85</v>
      </c>
      <c r="M453" s="121">
        <f t="shared" si="37"/>
        <v>0.12073863636363637</v>
      </c>
      <c r="N453" s="108">
        <f t="shared" si="38"/>
        <v>619</v>
      </c>
      <c r="O453" s="108"/>
      <c r="P453" s="13">
        <v>596212170.87</v>
      </c>
    </row>
    <row r="454" spans="1:16" x14ac:dyDescent="0.25">
      <c r="A454" s="109" t="s">
        <v>69</v>
      </c>
      <c r="B454" s="108">
        <v>2015</v>
      </c>
      <c r="C454" s="108">
        <v>3</v>
      </c>
      <c r="D454" s="108">
        <v>7447.1958210000003</v>
      </c>
      <c r="E454" s="108">
        <v>120.31399999999999</v>
      </c>
      <c r="F454" s="108">
        <f t="shared" si="36"/>
        <v>137.12700000000001</v>
      </c>
      <c r="G454" s="108">
        <v>27285</v>
      </c>
      <c r="H454" s="108"/>
      <c r="I454" s="108"/>
      <c r="J454" s="108"/>
      <c r="K454" s="108">
        <v>712</v>
      </c>
      <c r="L454" s="108">
        <v>87</v>
      </c>
      <c r="M454" s="121">
        <f t="shared" si="37"/>
        <v>0.12219101123595505</v>
      </c>
      <c r="N454" s="108">
        <f t="shared" si="38"/>
        <v>625</v>
      </c>
      <c r="O454" s="108"/>
      <c r="P454" s="13">
        <v>572124270.10000002</v>
      </c>
    </row>
    <row r="455" spans="1:16" x14ac:dyDescent="0.25">
      <c r="A455" s="109" t="s">
        <v>69</v>
      </c>
      <c r="B455" s="108">
        <v>2016</v>
      </c>
      <c r="C455" s="108">
        <v>3</v>
      </c>
      <c r="D455" s="108">
        <v>7762.5612490000003</v>
      </c>
      <c r="E455" s="108">
        <v>106.08</v>
      </c>
      <c r="F455" s="108">
        <f t="shared" si="36"/>
        <v>137.12700000000001</v>
      </c>
      <c r="G455" s="108">
        <v>27353</v>
      </c>
      <c r="H455" s="108"/>
      <c r="I455" s="108"/>
      <c r="J455" s="108"/>
      <c r="K455" s="108">
        <v>713</v>
      </c>
      <c r="L455" s="108">
        <v>89</v>
      </c>
      <c r="M455" s="121">
        <f t="shared" si="37"/>
        <v>0.12482468443197756</v>
      </c>
      <c r="N455" s="108">
        <f t="shared" si="38"/>
        <v>624</v>
      </c>
      <c r="O455" s="108"/>
      <c r="P455" s="13">
        <v>542313588.04999995</v>
      </c>
    </row>
    <row r="456" spans="1:16" x14ac:dyDescent="0.25">
      <c r="A456" s="109" t="s">
        <v>69</v>
      </c>
      <c r="B456" s="108">
        <v>2017</v>
      </c>
      <c r="C456" s="108">
        <v>3</v>
      </c>
      <c r="D456" s="108">
        <v>7679.5591784999997</v>
      </c>
      <c r="E456" s="108">
        <v>104.699</v>
      </c>
      <c r="F456" s="108">
        <f t="shared" si="36"/>
        <v>137.12700000000001</v>
      </c>
      <c r="G456" s="108">
        <v>27405</v>
      </c>
      <c r="H456" s="108"/>
      <c r="I456" s="108"/>
      <c r="J456" s="108"/>
      <c r="K456" s="108">
        <v>715</v>
      </c>
      <c r="L456" s="108">
        <v>90</v>
      </c>
      <c r="M456" s="121">
        <f t="shared" si="37"/>
        <v>0.12587412587412589</v>
      </c>
      <c r="N456" s="108">
        <f t="shared" si="38"/>
        <v>625</v>
      </c>
      <c r="O456" s="108"/>
      <c r="P456" s="13">
        <v>534219181.18000001</v>
      </c>
    </row>
    <row r="457" spans="1:16" x14ac:dyDescent="0.25">
      <c r="A457" s="109" t="s">
        <v>69</v>
      </c>
      <c r="B457" s="108">
        <v>2018</v>
      </c>
      <c r="C457" s="108">
        <v>3</v>
      </c>
      <c r="D457" s="108">
        <v>7553.5276265000011</v>
      </c>
      <c r="E457" s="108">
        <v>113.32600000000001</v>
      </c>
      <c r="F457" s="108">
        <f t="shared" si="36"/>
        <v>137.12700000000001</v>
      </c>
      <c r="G457" s="108">
        <v>27475</v>
      </c>
      <c r="H457" s="108"/>
      <c r="I457" s="108"/>
      <c r="J457" s="108"/>
      <c r="K457" s="108">
        <v>716</v>
      </c>
      <c r="L457" s="108">
        <v>91</v>
      </c>
      <c r="M457" s="121">
        <f t="shared" si="37"/>
        <v>0.1270949720670391</v>
      </c>
      <c r="N457" s="108">
        <f t="shared" si="38"/>
        <v>625</v>
      </c>
      <c r="O457" s="108"/>
      <c r="P457" s="13">
        <v>551218705.21000004</v>
      </c>
    </row>
    <row r="458" spans="1:16" x14ac:dyDescent="0.25">
      <c r="A458" s="109" t="s">
        <v>69</v>
      </c>
      <c r="B458" s="108">
        <v>2019</v>
      </c>
      <c r="C458" s="108">
        <v>3</v>
      </c>
      <c r="D458" s="108">
        <v>8277.2012400000003</v>
      </c>
      <c r="E458" s="108">
        <v>116.47999999999999</v>
      </c>
      <c r="F458" s="108">
        <f t="shared" si="36"/>
        <v>137.12700000000001</v>
      </c>
      <c r="G458" s="108">
        <v>27508</v>
      </c>
      <c r="H458" s="108">
        <v>141</v>
      </c>
      <c r="I458" s="108">
        <v>11</v>
      </c>
      <c r="J458" s="108">
        <v>7.8014187514781952E-2</v>
      </c>
      <c r="K458" s="108">
        <v>714</v>
      </c>
      <c r="L458" s="108">
        <v>11</v>
      </c>
      <c r="M458" s="121">
        <f t="shared" si="37"/>
        <v>1.5406162464985995E-2</v>
      </c>
      <c r="N458" s="108">
        <f t="shared" si="38"/>
        <v>703</v>
      </c>
      <c r="O458" s="108">
        <v>130</v>
      </c>
      <c r="P458" s="13">
        <v>550508386.05000007</v>
      </c>
    </row>
    <row r="459" spans="1:16" x14ac:dyDescent="0.25">
      <c r="A459" s="109" t="s">
        <v>69</v>
      </c>
      <c r="B459" s="108">
        <v>2020</v>
      </c>
      <c r="C459" s="108">
        <v>3</v>
      </c>
      <c r="D459" s="108">
        <v>8262.3941261159998</v>
      </c>
      <c r="E459" s="108">
        <v>108.357</v>
      </c>
      <c r="F459" s="108">
        <f t="shared" si="36"/>
        <v>137.12700000000001</v>
      </c>
      <c r="G459" s="108">
        <v>27618</v>
      </c>
      <c r="H459" s="108">
        <v>675</v>
      </c>
      <c r="I459" s="108">
        <v>92</v>
      </c>
      <c r="J459" s="108">
        <v>0.13629630208015442</v>
      </c>
      <c r="K459" s="108">
        <v>675</v>
      </c>
      <c r="L459" s="108">
        <v>92</v>
      </c>
      <c r="M459" s="121">
        <f t="shared" si="37"/>
        <v>0.1362962962962963</v>
      </c>
      <c r="N459" s="108">
        <f t="shared" si="38"/>
        <v>583</v>
      </c>
      <c r="O459" s="108">
        <v>583</v>
      </c>
      <c r="P459" s="13">
        <v>530132873.69</v>
      </c>
    </row>
    <row r="460" spans="1:16" x14ac:dyDescent="0.25">
      <c r="A460" s="109" t="s">
        <v>69</v>
      </c>
      <c r="B460" s="108">
        <v>2021</v>
      </c>
      <c r="C460" s="108">
        <v>3</v>
      </c>
      <c r="D460" s="108">
        <v>8476.3815225000017</v>
      </c>
      <c r="E460" s="108">
        <v>100.718</v>
      </c>
      <c r="F460" s="108">
        <f t="shared" si="36"/>
        <v>137.12700000000001</v>
      </c>
      <c r="G460" s="108">
        <v>27628</v>
      </c>
      <c r="H460" s="108">
        <v>675</v>
      </c>
      <c r="I460" s="108">
        <v>93</v>
      </c>
      <c r="J460" s="108">
        <v>0.13777777552604675</v>
      </c>
      <c r="K460" s="108">
        <v>675</v>
      </c>
      <c r="L460" s="108">
        <v>93</v>
      </c>
      <c r="M460" s="121">
        <f t="shared" si="37"/>
        <v>0.13777777777777778</v>
      </c>
      <c r="N460" s="108">
        <f t="shared" si="38"/>
        <v>582</v>
      </c>
      <c r="O460" s="108">
        <v>582</v>
      </c>
      <c r="P460" s="13">
        <v>581879881.06000006</v>
      </c>
    </row>
    <row r="461" spans="1:16" x14ac:dyDescent="0.25">
      <c r="A461" s="109" t="s">
        <v>69</v>
      </c>
      <c r="B461" s="108">
        <v>2022</v>
      </c>
      <c r="C461" s="108">
        <v>3</v>
      </c>
      <c r="D461" s="108">
        <v>8721.4832970000025</v>
      </c>
      <c r="E461" s="108">
        <v>112.81</v>
      </c>
      <c r="F461" s="108">
        <f t="shared" si="36"/>
        <v>137.12700000000001</v>
      </c>
      <c r="G461" s="108">
        <v>27678</v>
      </c>
      <c r="H461" s="108">
        <v>671</v>
      </c>
      <c r="I461" s="108">
        <v>93</v>
      </c>
      <c r="J461" s="108">
        <v>0.13859911262989044</v>
      </c>
      <c r="K461" s="108">
        <v>671</v>
      </c>
      <c r="L461" s="108">
        <v>93</v>
      </c>
      <c r="M461" s="121">
        <f t="shared" si="37"/>
        <v>0.13859910581222057</v>
      </c>
      <c r="N461" s="108">
        <f t="shared" si="38"/>
        <v>578</v>
      </c>
      <c r="O461" s="108">
        <v>578</v>
      </c>
      <c r="P461" s="13">
        <v>547971952.99000001</v>
      </c>
    </row>
    <row r="462" spans="1:16" x14ac:dyDescent="0.25">
      <c r="A462" s="109" t="s">
        <v>71</v>
      </c>
      <c r="B462" s="108">
        <v>2003</v>
      </c>
      <c r="C462" s="108">
        <v>3</v>
      </c>
      <c r="D462" s="108">
        <v>4332.3969999999999</v>
      </c>
      <c r="E462" s="108">
        <v>80.842029999999994</v>
      </c>
      <c r="F462" s="108">
        <f>E462</f>
        <v>80.842029999999994</v>
      </c>
      <c r="G462" s="108">
        <v>20382</v>
      </c>
      <c r="H462" s="108"/>
      <c r="I462" s="108"/>
      <c r="J462" s="108"/>
      <c r="K462" s="108">
        <v>415.2</v>
      </c>
      <c r="L462" s="108">
        <v>80.400001525878906</v>
      </c>
      <c r="M462" s="121">
        <f t="shared" si="37"/>
        <v>0.19364162217215536</v>
      </c>
      <c r="N462" s="108">
        <f t="shared" si="38"/>
        <v>334.79999847412108</v>
      </c>
      <c r="O462" s="108"/>
      <c r="P462" s="13">
        <v>441285683</v>
      </c>
    </row>
    <row r="463" spans="1:16" x14ac:dyDescent="0.25">
      <c r="A463" s="109" t="s">
        <v>71</v>
      </c>
      <c r="B463" s="108">
        <v>2004</v>
      </c>
      <c r="C463" s="108">
        <v>3</v>
      </c>
      <c r="D463" s="108">
        <v>4365.6130000000003</v>
      </c>
      <c r="E463" s="108">
        <v>94.39</v>
      </c>
      <c r="F463" s="108">
        <f>MAX(F462,E463)</f>
        <v>94.39</v>
      </c>
      <c r="G463" s="108">
        <v>20528</v>
      </c>
      <c r="H463" s="108"/>
      <c r="I463" s="108"/>
      <c r="J463" s="108"/>
      <c r="K463" s="108">
        <v>443.2</v>
      </c>
      <c r="L463" s="108">
        <v>108.5</v>
      </c>
      <c r="M463" s="121">
        <f t="shared" si="37"/>
        <v>0.24481046931407943</v>
      </c>
      <c r="N463" s="108">
        <f t="shared" si="38"/>
        <v>334.7</v>
      </c>
      <c r="O463" s="108"/>
      <c r="P463" s="13">
        <v>336593577</v>
      </c>
    </row>
    <row r="464" spans="1:16" x14ac:dyDescent="0.25">
      <c r="A464" s="109" t="s">
        <v>71</v>
      </c>
      <c r="B464" s="108">
        <v>2005</v>
      </c>
      <c r="C464" s="108">
        <v>3</v>
      </c>
      <c r="D464" s="108">
        <v>4096.6220000000003</v>
      </c>
      <c r="E464" s="108">
        <v>83.355000000000004</v>
      </c>
      <c r="F464" s="108">
        <f t="shared" ref="F464:F481" si="39">MAX(F463,E464)</f>
        <v>94.39</v>
      </c>
      <c r="G464" s="108">
        <v>20699</v>
      </c>
      <c r="H464" s="108"/>
      <c r="I464" s="108"/>
      <c r="J464" s="108"/>
      <c r="K464" s="108">
        <v>432</v>
      </c>
      <c r="L464" s="108">
        <v>118</v>
      </c>
      <c r="M464" s="121">
        <f t="shared" si="37"/>
        <v>0.27314814814814814</v>
      </c>
      <c r="N464" s="108">
        <f t="shared" si="38"/>
        <v>314</v>
      </c>
      <c r="O464" s="108"/>
      <c r="P464" s="13">
        <v>363910371</v>
      </c>
    </row>
    <row r="465" spans="1:16" x14ac:dyDescent="0.25">
      <c r="A465" s="109" t="s">
        <v>71</v>
      </c>
      <c r="B465" s="108">
        <v>2006</v>
      </c>
      <c r="C465" s="108">
        <v>3</v>
      </c>
      <c r="D465" s="108">
        <v>4292.1524500000005</v>
      </c>
      <c r="E465" s="108">
        <v>86.856999999999999</v>
      </c>
      <c r="F465" s="108">
        <f t="shared" si="39"/>
        <v>94.39</v>
      </c>
      <c r="G465" s="108">
        <v>20983</v>
      </c>
      <c r="H465" s="108"/>
      <c r="I465" s="108"/>
      <c r="J465" s="108"/>
      <c r="K465" s="108">
        <v>436</v>
      </c>
      <c r="L465" s="108">
        <v>126</v>
      </c>
      <c r="M465" s="121">
        <f t="shared" si="37"/>
        <v>0.28899082568807338</v>
      </c>
      <c r="N465" s="108">
        <f t="shared" si="38"/>
        <v>310</v>
      </c>
      <c r="O465" s="108"/>
      <c r="P465" s="13">
        <v>456146506</v>
      </c>
    </row>
    <row r="466" spans="1:16" x14ac:dyDescent="0.25">
      <c r="A466" s="109" t="s">
        <v>71</v>
      </c>
      <c r="B466" s="108">
        <v>2007</v>
      </c>
      <c r="C466" s="108">
        <v>3</v>
      </c>
      <c r="D466" s="108">
        <v>4058.0846800000004</v>
      </c>
      <c r="E466" s="108">
        <v>90.204999999999998</v>
      </c>
      <c r="F466" s="108">
        <f t="shared" si="39"/>
        <v>94.39</v>
      </c>
      <c r="G466" s="108">
        <v>21297</v>
      </c>
      <c r="H466" s="108"/>
      <c r="I466" s="108"/>
      <c r="J466" s="108"/>
      <c r="K466" s="108">
        <v>435</v>
      </c>
      <c r="L466" s="108">
        <v>126</v>
      </c>
      <c r="M466" s="121">
        <f t="shared" si="37"/>
        <v>0.28965517241379313</v>
      </c>
      <c r="N466" s="108">
        <f t="shared" si="38"/>
        <v>309</v>
      </c>
      <c r="O466" s="108"/>
      <c r="P466" s="13">
        <v>464427615.86000001</v>
      </c>
    </row>
    <row r="467" spans="1:16" x14ac:dyDescent="0.25">
      <c r="A467" s="109" t="s">
        <v>71</v>
      </c>
      <c r="B467" s="108">
        <v>2008</v>
      </c>
      <c r="C467" s="108">
        <v>3</v>
      </c>
      <c r="D467" s="108">
        <v>5023.7056399999992</v>
      </c>
      <c r="E467" s="108">
        <v>84.988</v>
      </c>
      <c r="F467" s="108">
        <f t="shared" si="39"/>
        <v>94.39</v>
      </c>
      <c r="G467" s="108">
        <v>21592</v>
      </c>
      <c r="H467" s="108"/>
      <c r="I467" s="108"/>
      <c r="J467" s="108"/>
      <c r="K467" s="108">
        <v>440</v>
      </c>
      <c r="L467" s="108">
        <v>131</v>
      </c>
      <c r="M467" s="121">
        <f t="shared" si="37"/>
        <v>0.29772727272727273</v>
      </c>
      <c r="N467" s="108">
        <f t="shared" si="38"/>
        <v>309</v>
      </c>
      <c r="O467" s="108"/>
      <c r="P467" s="13">
        <v>472219420</v>
      </c>
    </row>
    <row r="468" spans="1:16" x14ac:dyDescent="0.25">
      <c r="A468" s="109" t="s">
        <v>71</v>
      </c>
      <c r="B468" s="108">
        <v>2009</v>
      </c>
      <c r="C468" s="108">
        <v>3</v>
      </c>
      <c r="D468" s="108">
        <v>4285.6200499999995</v>
      </c>
      <c r="E468" s="108">
        <v>80.150999999999996</v>
      </c>
      <c r="F468" s="108">
        <f t="shared" si="39"/>
        <v>94.39</v>
      </c>
      <c r="G468" s="108">
        <v>21744</v>
      </c>
      <c r="H468" s="108"/>
      <c r="I468" s="108"/>
      <c r="J468" s="108"/>
      <c r="K468" s="108">
        <v>436</v>
      </c>
      <c r="L468" s="108">
        <v>126</v>
      </c>
      <c r="M468" s="121">
        <f t="shared" si="37"/>
        <v>0.28899082568807338</v>
      </c>
      <c r="N468" s="108">
        <f t="shared" si="38"/>
        <v>310</v>
      </c>
      <c r="O468" s="108"/>
      <c r="P468" s="13">
        <v>475053892</v>
      </c>
    </row>
    <row r="469" spans="1:16" x14ac:dyDescent="0.25">
      <c r="A469" s="109" t="s">
        <v>71</v>
      </c>
      <c r="B469" s="108">
        <v>2010</v>
      </c>
      <c r="C469" s="108">
        <v>3</v>
      </c>
      <c r="D469" s="108">
        <v>4282.99568</v>
      </c>
      <c r="E469" s="108">
        <v>89.468000000000004</v>
      </c>
      <c r="F469" s="108">
        <f t="shared" si="39"/>
        <v>94.39</v>
      </c>
      <c r="G469" s="108">
        <v>22007</v>
      </c>
      <c r="H469" s="108"/>
      <c r="I469" s="108"/>
      <c r="J469" s="108"/>
      <c r="K469" s="108">
        <v>515</v>
      </c>
      <c r="L469" s="108">
        <v>144</v>
      </c>
      <c r="M469" s="121">
        <f t="shared" si="37"/>
        <v>0.2796116504854369</v>
      </c>
      <c r="N469" s="108">
        <f t="shared" si="38"/>
        <v>371</v>
      </c>
      <c r="O469" s="108"/>
      <c r="P469" s="13">
        <v>473069663</v>
      </c>
    </row>
    <row r="470" spans="1:16" x14ac:dyDescent="0.25">
      <c r="A470" s="109" t="s">
        <v>71</v>
      </c>
      <c r="B470" s="108">
        <v>2011</v>
      </c>
      <c r="C470" s="108">
        <v>3</v>
      </c>
      <c r="D470" s="108">
        <v>4623.9818700000005</v>
      </c>
      <c r="E470" s="108">
        <v>86.667000000000002</v>
      </c>
      <c r="F470" s="108">
        <f t="shared" si="39"/>
        <v>94.39</v>
      </c>
      <c r="G470" s="108">
        <v>22257</v>
      </c>
      <c r="H470" s="108"/>
      <c r="I470" s="108"/>
      <c r="J470" s="108"/>
      <c r="K470" s="108">
        <v>515</v>
      </c>
      <c r="L470" s="108">
        <v>144</v>
      </c>
      <c r="M470" s="121">
        <f t="shared" si="37"/>
        <v>0.2796116504854369</v>
      </c>
      <c r="N470" s="108">
        <f t="shared" si="38"/>
        <v>371</v>
      </c>
      <c r="O470" s="108"/>
      <c r="P470" s="13">
        <v>430635546</v>
      </c>
    </row>
    <row r="471" spans="1:16" x14ac:dyDescent="0.25">
      <c r="A471" s="109" t="s">
        <v>71</v>
      </c>
      <c r="B471" s="108">
        <v>2012</v>
      </c>
      <c r="C471" s="108">
        <v>3</v>
      </c>
      <c r="D471" s="108">
        <v>4568.6043899999995</v>
      </c>
      <c r="E471" s="108">
        <v>83.915999999999997</v>
      </c>
      <c r="F471" s="108">
        <f t="shared" si="39"/>
        <v>94.39</v>
      </c>
      <c r="G471" s="108">
        <v>22593</v>
      </c>
      <c r="H471" s="108"/>
      <c r="I471" s="108"/>
      <c r="J471" s="108"/>
      <c r="K471" s="108">
        <v>515</v>
      </c>
      <c r="L471" s="108">
        <v>144</v>
      </c>
      <c r="M471" s="121">
        <f t="shared" si="37"/>
        <v>0.2796116504854369</v>
      </c>
      <c r="N471" s="108">
        <f t="shared" si="38"/>
        <v>371</v>
      </c>
      <c r="O471" s="108"/>
      <c r="P471" s="13">
        <v>418323290</v>
      </c>
    </row>
    <row r="472" spans="1:16" x14ac:dyDescent="0.25">
      <c r="A472" s="109" t="s">
        <v>71</v>
      </c>
      <c r="B472" s="108">
        <v>2013</v>
      </c>
      <c r="C472" s="108">
        <v>3</v>
      </c>
      <c r="D472" s="108">
        <v>5723.0539400000007</v>
      </c>
      <c r="E472" s="108">
        <v>84.001000000000005</v>
      </c>
      <c r="F472" s="108">
        <f t="shared" si="39"/>
        <v>94.39</v>
      </c>
      <c r="G472" s="108">
        <v>22725</v>
      </c>
      <c r="H472" s="108"/>
      <c r="I472" s="108"/>
      <c r="J472" s="108"/>
      <c r="K472" s="108">
        <v>516</v>
      </c>
      <c r="L472" s="108">
        <v>144</v>
      </c>
      <c r="M472" s="121">
        <f t="shared" si="37"/>
        <v>0.27906976744186046</v>
      </c>
      <c r="N472" s="108">
        <f t="shared" si="38"/>
        <v>372</v>
      </c>
      <c r="O472" s="108"/>
      <c r="P472" s="13">
        <v>431424778</v>
      </c>
    </row>
    <row r="473" spans="1:16" x14ac:dyDescent="0.25">
      <c r="A473" s="109" t="s">
        <v>71</v>
      </c>
      <c r="B473" s="108">
        <v>2014</v>
      </c>
      <c r="C473" s="108">
        <v>3</v>
      </c>
      <c r="D473" s="108">
        <v>5149.4777800000002</v>
      </c>
      <c r="E473" s="108">
        <v>86.152000000000001</v>
      </c>
      <c r="F473" s="108">
        <f t="shared" si="39"/>
        <v>94.39</v>
      </c>
      <c r="G473" s="108">
        <v>22822</v>
      </c>
      <c r="H473" s="108"/>
      <c r="I473" s="108"/>
      <c r="J473" s="108"/>
      <c r="K473" s="108">
        <v>517</v>
      </c>
      <c r="L473" s="108">
        <v>145</v>
      </c>
      <c r="M473" s="121">
        <f t="shared" si="37"/>
        <v>0.28046421663442939</v>
      </c>
      <c r="N473" s="108">
        <f t="shared" si="38"/>
        <v>372</v>
      </c>
      <c r="O473" s="108"/>
      <c r="P473" s="13">
        <v>430476380</v>
      </c>
    </row>
    <row r="474" spans="1:16" x14ac:dyDescent="0.25">
      <c r="A474" s="109" t="s">
        <v>71</v>
      </c>
      <c r="B474" s="108">
        <v>2015</v>
      </c>
      <c r="C474" s="108">
        <v>3</v>
      </c>
      <c r="D474" s="108">
        <v>5196.6683600000006</v>
      </c>
      <c r="E474" s="108">
        <v>93.376000000000005</v>
      </c>
      <c r="F474" s="108">
        <f t="shared" si="39"/>
        <v>94.39</v>
      </c>
      <c r="G474" s="108">
        <v>22954</v>
      </c>
      <c r="H474" s="108"/>
      <c r="I474" s="108"/>
      <c r="J474" s="108"/>
      <c r="K474" s="108">
        <v>522</v>
      </c>
      <c r="L474" s="108">
        <v>146</v>
      </c>
      <c r="M474" s="121">
        <f t="shared" si="37"/>
        <v>0.27969348659003829</v>
      </c>
      <c r="N474" s="108">
        <f t="shared" si="38"/>
        <v>376</v>
      </c>
      <c r="O474" s="108"/>
      <c r="P474" s="13">
        <v>427059905</v>
      </c>
    </row>
    <row r="475" spans="1:16" x14ac:dyDescent="0.25">
      <c r="A475" s="109" t="s">
        <v>71</v>
      </c>
      <c r="B475" s="108">
        <v>2016</v>
      </c>
      <c r="C475" s="108">
        <v>3</v>
      </c>
      <c r="D475" s="108">
        <v>5716.4947099999999</v>
      </c>
      <c r="E475" s="108">
        <v>71.203000000000003</v>
      </c>
      <c r="F475" s="108">
        <f t="shared" si="39"/>
        <v>94.39</v>
      </c>
      <c r="G475" s="108">
        <v>23168</v>
      </c>
      <c r="H475" s="108"/>
      <c r="I475" s="108"/>
      <c r="J475" s="108"/>
      <c r="K475" s="108">
        <v>530</v>
      </c>
      <c r="L475" s="108">
        <v>152</v>
      </c>
      <c r="M475" s="121">
        <f t="shared" si="37"/>
        <v>0.28679245283018867</v>
      </c>
      <c r="N475" s="108">
        <f t="shared" si="38"/>
        <v>378</v>
      </c>
      <c r="O475" s="108"/>
      <c r="P475" s="13">
        <v>422889754.88</v>
      </c>
    </row>
    <row r="476" spans="1:16" x14ac:dyDescent="0.25">
      <c r="A476" s="109" t="s">
        <v>71</v>
      </c>
      <c r="B476" s="108">
        <v>2017</v>
      </c>
      <c r="C476" s="108">
        <v>3</v>
      </c>
      <c r="D476" s="108">
        <v>6113.55501</v>
      </c>
      <c r="E476" s="108">
        <v>74.293000000000006</v>
      </c>
      <c r="F476" s="108">
        <f t="shared" si="39"/>
        <v>94.39</v>
      </c>
      <c r="G476" s="108">
        <v>23373</v>
      </c>
      <c r="H476" s="108"/>
      <c r="I476" s="108"/>
      <c r="J476" s="108"/>
      <c r="K476" s="108">
        <v>541</v>
      </c>
      <c r="L476" s="108">
        <v>157</v>
      </c>
      <c r="M476" s="121">
        <f t="shared" si="37"/>
        <v>0.29020332717190389</v>
      </c>
      <c r="N476" s="108">
        <f t="shared" si="38"/>
        <v>384</v>
      </c>
      <c r="O476" s="108"/>
      <c r="P476" s="13">
        <v>415075636.79000002</v>
      </c>
    </row>
    <row r="477" spans="1:16" x14ac:dyDescent="0.25">
      <c r="A477" s="109" t="s">
        <v>71</v>
      </c>
      <c r="B477" s="108">
        <v>2018</v>
      </c>
      <c r="C477" s="108">
        <v>3</v>
      </c>
      <c r="D477" s="108">
        <v>5431.2981599999985</v>
      </c>
      <c r="E477" s="108">
        <v>77.361999999999995</v>
      </c>
      <c r="F477" s="108">
        <f t="shared" si="39"/>
        <v>94.39</v>
      </c>
      <c r="G477" s="108">
        <v>23547</v>
      </c>
      <c r="H477" s="108"/>
      <c r="I477" s="108"/>
      <c r="J477" s="108"/>
      <c r="K477" s="108">
        <v>545</v>
      </c>
      <c r="L477" s="108">
        <v>159</v>
      </c>
      <c r="M477" s="121">
        <f t="shared" si="37"/>
        <v>0.29174311926605506</v>
      </c>
      <c r="N477" s="108">
        <f t="shared" si="38"/>
        <v>386</v>
      </c>
      <c r="O477" s="108"/>
      <c r="P477" s="13">
        <v>439426852.25999999</v>
      </c>
    </row>
    <row r="478" spans="1:16" x14ac:dyDescent="0.25">
      <c r="A478" s="109" t="s">
        <v>71</v>
      </c>
      <c r="B478" s="108">
        <v>2019</v>
      </c>
      <c r="C478" s="108">
        <v>3</v>
      </c>
      <c r="D478" s="108">
        <v>5927.8083200000001</v>
      </c>
      <c r="E478" s="108">
        <v>80.823999999999998</v>
      </c>
      <c r="F478" s="108">
        <f t="shared" si="39"/>
        <v>94.39</v>
      </c>
      <c r="G478" s="108">
        <v>23774</v>
      </c>
      <c r="H478" s="108">
        <v>560</v>
      </c>
      <c r="I478" s="108">
        <v>167</v>
      </c>
      <c r="J478" s="108">
        <v>0.29821428656578064</v>
      </c>
      <c r="K478" s="108">
        <v>560</v>
      </c>
      <c r="L478" s="108">
        <v>167</v>
      </c>
      <c r="M478" s="121">
        <f t="shared" si="37"/>
        <v>0.29821428571428571</v>
      </c>
      <c r="N478" s="108">
        <f t="shared" si="38"/>
        <v>393</v>
      </c>
      <c r="O478" s="108">
        <v>393</v>
      </c>
      <c r="P478" s="13">
        <v>441117871</v>
      </c>
    </row>
    <row r="479" spans="1:16" x14ac:dyDescent="0.25">
      <c r="A479" s="109" t="s">
        <v>71</v>
      </c>
      <c r="B479" s="108">
        <v>2020</v>
      </c>
      <c r="C479" s="108">
        <v>3</v>
      </c>
      <c r="D479" s="108">
        <v>5997.2466799999993</v>
      </c>
      <c r="E479" s="108">
        <v>74.977999999999994</v>
      </c>
      <c r="F479" s="108">
        <f t="shared" si="39"/>
        <v>94.39</v>
      </c>
      <c r="G479" s="108">
        <v>23953</v>
      </c>
      <c r="H479" s="108">
        <v>577</v>
      </c>
      <c r="I479" s="108">
        <v>167</v>
      </c>
      <c r="J479" s="108">
        <v>0.28942808508872986</v>
      </c>
      <c r="K479" s="108">
        <v>577</v>
      </c>
      <c r="L479" s="108">
        <v>167</v>
      </c>
      <c r="M479" s="121">
        <f t="shared" si="37"/>
        <v>0.28942807625649913</v>
      </c>
      <c r="N479" s="108">
        <f t="shared" si="38"/>
        <v>410</v>
      </c>
      <c r="O479" s="108">
        <v>410</v>
      </c>
      <c r="P479" s="13">
        <v>434595672</v>
      </c>
    </row>
    <row r="480" spans="1:16" x14ac:dyDescent="0.25">
      <c r="A480" s="109" t="s">
        <v>71</v>
      </c>
      <c r="B480" s="108">
        <v>2021</v>
      </c>
      <c r="C480" s="108">
        <v>3</v>
      </c>
      <c r="D480" s="108">
        <v>6737.0818399999989</v>
      </c>
      <c r="E480" s="108">
        <v>77.697000000000003</v>
      </c>
      <c r="F480" s="108">
        <f t="shared" si="39"/>
        <v>94.39</v>
      </c>
      <c r="G480" s="108">
        <v>24201</v>
      </c>
      <c r="H480" s="108">
        <v>583</v>
      </c>
      <c r="I480" s="108">
        <v>170</v>
      </c>
      <c r="J480" s="108">
        <v>0.29159519076347351</v>
      </c>
      <c r="K480" s="108">
        <v>583</v>
      </c>
      <c r="L480" s="108">
        <v>170</v>
      </c>
      <c r="M480" s="121">
        <f t="shared" si="37"/>
        <v>0.29159519725557459</v>
      </c>
      <c r="N480" s="108">
        <f t="shared" si="38"/>
        <v>413</v>
      </c>
      <c r="O480" s="108">
        <v>413</v>
      </c>
      <c r="P480" s="13">
        <v>437783480</v>
      </c>
    </row>
    <row r="481" spans="1:16" x14ac:dyDescent="0.25">
      <c r="A481" s="109" t="s">
        <v>71</v>
      </c>
      <c r="B481" s="108">
        <v>2022</v>
      </c>
      <c r="C481" s="108">
        <v>3</v>
      </c>
      <c r="D481" s="108">
        <v>7767.3855199999989</v>
      </c>
      <c r="E481" s="108">
        <v>77.91</v>
      </c>
      <c r="F481" s="108">
        <f t="shared" si="39"/>
        <v>94.39</v>
      </c>
      <c r="G481" s="108">
        <v>24429</v>
      </c>
      <c r="H481" s="108">
        <v>589</v>
      </c>
      <c r="I481" s="108">
        <v>175</v>
      </c>
      <c r="J481" s="108">
        <v>0.29711374640464783</v>
      </c>
      <c r="K481" s="108">
        <v>589</v>
      </c>
      <c r="L481" s="108">
        <v>175</v>
      </c>
      <c r="M481" s="121">
        <f t="shared" si="37"/>
        <v>0.29711375212224106</v>
      </c>
      <c r="N481" s="108">
        <f t="shared" si="38"/>
        <v>414</v>
      </c>
      <c r="O481" s="108">
        <v>414</v>
      </c>
      <c r="P481" s="13">
        <v>442566800</v>
      </c>
    </row>
    <row r="482" spans="1:16" x14ac:dyDescent="0.25">
      <c r="A482" s="109" t="s">
        <v>73</v>
      </c>
      <c r="B482" s="108">
        <v>2003</v>
      </c>
      <c r="C482" s="108">
        <v>3</v>
      </c>
      <c r="D482" s="108">
        <v>3854.2943599999999</v>
      </c>
      <c r="E482" s="108">
        <v>101.38800000000001</v>
      </c>
      <c r="F482" s="108">
        <f>E482</f>
        <v>101.38800000000001</v>
      </c>
      <c r="G482" s="108">
        <v>21155</v>
      </c>
      <c r="H482" s="108"/>
      <c r="I482" s="108"/>
      <c r="J482" s="108"/>
      <c r="K482" s="108">
        <v>417.7</v>
      </c>
      <c r="L482" s="108">
        <v>93.800003051757813</v>
      </c>
      <c r="M482" s="121">
        <f t="shared" si="37"/>
        <v>0.2245630908588887</v>
      </c>
      <c r="N482" s="108">
        <f t="shared" si="38"/>
        <v>323.89999694824218</v>
      </c>
      <c r="O482" s="108"/>
      <c r="P482" s="13">
        <v>469186419</v>
      </c>
    </row>
    <row r="483" spans="1:16" x14ac:dyDescent="0.25">
      <c r="A483" s="109" t="s">
        <v>73</v>
      </c>
      <c r="B483" s="108">
        <v>2004</v>
      </c>
      <c r="C483" s="108">
        <v>3</v>
      </c>
      <c r="D483" s="108">
        <v>4028.7881400000001</v>
      </c>
      <c r="E483" s="108">
        <v>87.177999999999997</v>
      </c>
      <c r="F483" s="108">
        <f>MAX(F482,E483)</f>
        <v>101.38800000000001</v>
      </c>
      <c r="G483" s="108">
        <v>21239</v>
      </c>
      <c r="H483" s="108"/>
      <c r="I483" s="108"/>
      <c r="J483" s="108"/>
      <c r="K483" s="108">
        <v>417.7</v>
      </c>
      <c r="L483" s="108">
        <v>93.800003051757813</v>
      </c>
      <c r="M483" s="121">
        <f t="shared" si="37"/>
        <v>0.2245630908588887</v>
      </c>
      <c r="N483" s="108">
        <f t="shared" si="38"/>
        <v>323.89999694824218</v>
      </c>
      <c r="O483" s="108"/>
      <c r="P483" s="13">
        <v>489398304</v>
      </c>
    </row>
    <row r="484" spans="1:16" x14ac:dyDescent="0.25">
      <c r="A484" s="109" t="s">
        <v>73</v>
      </c>
      <c r="B484" s="108">
        <v>2005</v>
      </c>
      <c r="C484" s="108">
        <v>3</v>
      </c>
      <c r="D484" s="108">
        <v>3695.8850000000002</v>
      </c>
      <c r="E484" s="108">
        <v>104.312</v>
      </c>
      <c r="F484" s="108">
        <f t="shared" ref="F484:F501" si="40">MAX(F483,E484)</f>
        <v>104.312</v>
      </c>
      <c r="G484" s="108">
        <v>21430</v>
      </c>
      <c r="H484" s="108"/>
      <c r="I484" s="108"/>
      <c r="J484" s="108"/>
      <c r="K484" s="108">
        <v>430</v>
      </c>
      <c r="L484" s="108">
        <v>104</v>
      </c>
      <c r="M484" s="121">
        <f t="shared" si="37"/>
        <v>0.24186046511627907</v>
      </c>
      <c r="N484" s="108">
        <f t="shared" si="38"/>
        <v>326</v>
      </c>
      <c r="O484" s="108"/>
      <c r="P484" s="13">
        <v>522014198</v>
      </c>
    </row>
    <row r="485" spans="1:16" x14ac:dyDescent="0.25">
      <c r="A485" s="109" t="s">
        <v>73</v>
      </c>
      <c r="B485" s="108">
        <v>2006</v>
      </c>
      <c r="C485" s="108">
        <v>3</v>
      </c>
      <c r="D485" s="108">
        <v>3855.9960000000001</v>
      </c>
      <c r="E485" s="108">
        <v>104.372</v>
      </c>
      <c r="F485" s="108">
        <f t="shared" si="40"/>
        <v>104.372</v>
      </c>
      <c r="G485" s="108">
        <v>21295</v>
      </c>
      <c r="H485" s="108"/>
      <c r="I485" s="108"/>
      <c r="J485" s="108"/>
      <c r="K485" s="108">
        <v>431</v>
      </c>
      <c r="L485" s="108">
        <v>104</v>
      </c>
      <c r="M485" s="121">
        <f t="shared" si="37"/>
        <v>0.24129930394431554</v>
      </c>
      <c r="N485" s="108">
        <f t="shared" si="38"/>
        <v>327</v>
      </c>
      <c r="O485" s="108"/>
      <c r="P485" s="13">
        <v>490692769</v>
      </c>
    </row>
    <row r="486" spans="1:16" x14ac:dyDescent="0.25">
      <c r="A486" s="109" t="s">
        <v>73</v>
      </c>
      <c r="B486" s="108">
        <v>2007</v>
      </c>
      <c r="C486" s="108">
        <v>3</v>
      </c>
      <c r="D486" s="108">
        <v>4362.2937400000001</v>
      </c>
      <c r="E486" s="108">
        <v>104.372</v>
      </c>
      <c r="F486" s="108">
        <f t="shared" si="40"/>
        <v>104.372</v>
      </c>
      <c r="G486" s="108">
        <v>21389</v>
      </c>
      <c r="H486" s="108"/>
      <c r="I486" s="108"/>
      <c r="J486" s="108"/>
      <c r="K486" s="108">
        <v>438</v>
      </c>
      <c r="L486" s="108">
        <v>109</v>
      </c>
      <c r="M486" s="121">
        <f t="shared" si="37"/>
        <v>0.24885844748858446</v>
      </c>
      <c r="N486" s="108">
        <f t="shared" si="38"/>
        <v>329</v>
      </c>
      <c r="O486" s="108"/>
      <c r="P486" s="13">
        <v>469099636</v>
      </c>
    </row>
    <row r="487" spans="1:16" x14ac:dyDescent="0.25">
      <c r="A487" s="109" t="s">
        <v>73</v>
      </c>
      <c r="B487" s="108">
        <v>2008</v>
      </c>
      <c r="C487" s="108">
        <v>3</v>
      </c>
      <c r="D487" s="108">
        <v>4486.5548200000003</v>
      </c>
      <c r="E487" s="108">
        <v>94.801000000000002</v>
      </c>
      <c r="F487" s="108">
        <f t="shared" si="40"/>
        <v>104.372</v>
      </c>
      <c r="G487" s="108">
        <v>21706</v>
      </c>
      <c r="H487" s="108"/>
      <c r="I487" s="108"/>
      <c r="J487" s="108"/>
      <c r="K487" s="108">
        <v>443</v>
      </c>
      <c r="L487" s="108">
        <v>113</v>
      </c>
      <c r="M487" s="121">
        <f t="shared" si="37"/>
        <v>0.25507900677200901</v>
      </c>
      <c r="N487" s="108">
        <f t="shared" si="38"/>
        <v>330</v>
      </c>
      <c r="O487" s="108"/>
      <c r="P487" s="13">
        <v>467724991</v>
      </c>
    </row>
    <row r="488" spans="1:16" x14ac:dyDescent="0.25">
      <c r="A488" s="109" t="s">
        <v>73</v>
      </c>
      <c r="B488" s="108">
        <v>2009</v>
      </c>
      <c r="C488" s="108">
        <v>3</v>
      </c>
      <c r="D488" s="108">
        <v>4808.05</v>
      </c>
      <c r="E488" s="108">
        <v>85.983000000000004</v>
      </c>
      <c r="F488" s="108">
        <f t="shared" si="40"/>
        <v>104.372</v>
      </c>
      <c r="G488" s="108">
        <v>21702</v>
      </c>
      <c r="H488" s="108"/>
      <c r="I488" s="108"/>
      <c r="J488" s="108"/>
      <c r="K488" s="108">
        <v>443</v>
      </c>
      <c r="L488" s="108">
        <v>113</v>
      </c>
      <c r="M488" s="121">
        <f t="shared" si="37"/>
        <v>0.25507900677200901</v>
      </c>
      <c r="N488" s="108">
        <f t="shared" si="38"/>
        <v>330</v>
      </c>
      <c r="O488" s="108"/>
      <c r="P488" s="13">
        <v>402188612</v>
      </c>
    </row>
    <row r="489" spans="1:16" x14ac:dyDescent="0.25">
      <c r="A489" s="109" t="s">
        <v>73</v>
      </c>
      <c r="B489" s="108">
        <v>2010</v>
      </c>
      <c r="C489" s="108">
        <v>3</v>
      </c>
      <c r="D489" s="108">
        <v>4588.2470000000003</v>
      </c>
      <c r="E489" s="108">
        <v>96.028000000000006</v>
      </c>
      <c r="F489" s="108">
        <f t="shared" si="40"/>
        <v>104.372</v>
      </c>
      <c r="G489" s="108">
        <v>21411</v>
      </c>
      <c r="H489" s="108"/>
      <c r="I489" s="108"/>
      <c r="J489" s="108"/>
      <c r="K489" s="108">
        <v>441</v>
      </c>
      <c r="L489" s="108">
        <v>112</v>
      </c>
      <c r="M489" s="121">
        <f t="shared" si="37"/>
        <v>0.25396825396825395</v>
      </c>
      <c r="N489" s="108">
        <f t="shared" si="38"/>
        <v>329</v>
      </c>
      <c r="O489" s="108"/>
      <c r="P489" s="13">
        <v>417555177</v>
      </c>
    </row>
    <row r="490" spans="1:16" x14ac:dyDescent="0.25">
      <c r="A490" s="109" t="s">
        <v>73</v>
      </c>
      <c r="B490" s="108">
        <v>2011</v>
      </c>
      <c r="C490" s="108">
        <v>3</v>
      </c>
      <c r="D490" s="108">
        <v>5112.1424500000003</v>
      </c>
      <c r="E490" s="108">
        <v>98.477999999999994</v>
      </c>
      <c r="F490" s="108">
        <f t="shared" si="40"/>
        <v>104.372</v>
      </c>
      <c r="G490" s="108">
        <v>21768</v>
      </c>
      <c r="H490" s="108"/>
      <c r="I490" s="108"/>
      <c r="J490" s="108"/>
      <c r="K490" s="108">
        <v>300</v>
      </c>
      <c r="L490" s="108">
        <v>87</v>
      </c>
      <c r="M490" s="121">
        <f t="shared" si="37"/>
        <v>0.28999999999999998</v>
      </c>
      <c r="N490" s="108">
        <f t="shared" si="38"/>
        <v>213</v>
      </c>
      <c r="O490" s="108"/>
      <c r="P490" s="13">
        <v>423225290</v>
      </c>
    </row>
    <row r="491" spans="1:16" x14ac:dyDescent="0.25">
      <c r="A491" s="109" t="s">
        <v>73</v>
      </c>
      <c r="B491" s="108">
        <v>2012</v>
      </c>
      <c r="C491" s="108">
        <v>3</v>
      </c>
      <c r="D491" s="108">
        <v>5879.7897389</v>
      </c>
      <c r="E491" s="108">
        <v>8.8999999999999996E-2</v>
      </c>
      <c r="F491" s="108">
        <f t="shared" si="40"/>
        <v>104.372</v>
      </c>
      <c r="G491" s="108">
        <v>22053</v>
      </c>
      <c r="H491" s="108"/>
      <c r="I491" s="108"/>
      <c r="J491" s="108"/>
      <c r="K491" s="108">
        <v>461</v>
      </c>
      <c r="L491" s="108">
        <v>123</v>
      </c>
      <c r="M491" s="121">
        <f t="shared" si="37"/>
        <v>0.26681127982646419</v>
      </c>
      <c r="N491" s="108">
        <f t="shared" si="38"/>
        <v>338</v>
      </c>
      <c r="O491" s="108"/>
      <c r="P491" s="13">
        <v>397757856</v>
      </c>
    </row>
    <row r="492" spans="1:16" x14ac:dyDescent="0.25">
      <c r="A492" s="109" t="s">
        <v>73</v>
      </c>
      <c r="B492" s="108">
        <v>2013</v>
      </c>
      <c r="C492" s="108">
        <v>3</v>
      </c>
      <c r="D492" s="108">
        <v>5889.642170000001</v>
      </c>
      <c r="E492" s="108">
        <v>93.582999999999998</v>
      </c>
      <c r="F492" s="108">
        <f t="shared" si="40"/>
        <v>104.372</v>
      </c>
      <c r="G492" s="108">
        <v>22330</v>
      </c>
      <c r="H492" s="108"/>
      <c r="I492" s="108"/>
      <c r="J492" s="108"/>
      <c r="K492" s="108">
        <v>448</v>
      </c>
      <c r="L492" s="108">
        <v>117</v>
      </c>
      <c r="M492" s="121">
        <f t="shared" si="37"/>
        <v>0.2611607142857143</v>
      </c>
      <c r="N492" s="108">
        <f t="shared" si="38"/>
        <v>331</v>
      </c>
      <c r="O492" s="108"/>
      <c r="P492" s="13">
        <v>389229011</v>
      </c>
    </row>
    <row r="493" spans="1:16" x14ac:dyDescent="0.25">
      <c r="A493" s="109" t="s">
        <v>73</v>
      </c>
      <c r="B493" s="108">
        <v>2014</v>
      </c>
      <c r="C493" s="108">
        <v>3</v>
      </c>
      <c r="D493" s="108">
        <v>6003.7606100000003</v>
      </c>
      <c r="E493" s="108">
        <v>76.387</v>
      </c>
      <c r="F493" s="108">
        <f t="shared" si="40"/>
        <v>104.372</v>
      </c>
      <c r="G493" s="108">
        <v>22470</v>
      </c>
      <c r="H493" s="108"/>
      <c r="I493" s="108"/>
      <c r="J493" s="108"/>
      <c r="K493" s="108">
        <v>466</v>
      </c>
      <c r="L493" s="108">
        <v>133</v>
      </c>
      <c r="M493" s="121">
        <f t="shared" si="37"/>
        <v>0.28540772532188841</v>
      </c>
      <c r="N493" s="108">
        <f t="shared" si="38"/>
        <v>333</v>
      </c>
      <c r="O493" s="108"/>
      <c r="P493" s="13">
        <v>372913767</v>
      </c>
    </row>
    <row r="494" spans="1:16" x14ac:dyDescent="0.25">
      <c r="A494" s="109" t="s">
        <v>73</v>
      </c>
      <c r="B494" s="108">
        <v>2015</v>
      </c>
      <c r="C494" s="108">
        <v>3</v>
      </c>
      <c r="D494" s="108">
        <v>6172.8339999999998</v>
      </c>
      <c r="E494" s="108">
        <v>73.421999999999997</v>
      </c>
      <c r="F494" s="108">
        <f t="shared" si="40"/>
        <v>104.372</v>
      </c>
      <c r="G494" s="108">
        <v>22666</v>
      </c>
      <c r="H494" s="108"/>
      <c r="I494" s="108"/>
      <c r="J494" s="108"/>
      <c r="K494" s="108">
        <v>480</v>
      </c>
      <c r="L494" s="108">
        <v>142</v>
      </c>
      <c r="M494" s="121">
        <f t="shared" si="37"/>
        <v>0.29583333333333334</v>
      </c>
      <c r="N494" s="108">
        <f t="shared" si="38"/>
        <v>338</v>
      </c>
      <c r="O494" s="108"/>
      <c r="P494" s="13">
        <v>352083285</v>
      </c>
    </row>
    <row r="495" spans="1:16" x14ac:dyDescent="0.25">
      <c r="A495" s="109" t="s">
        <v>73</v>
      </c>
      <c r="B495" s="108">
        <v>2016</v>
      </c>
      <c r="C495" s="108">
        <v>3</v>
      </c>
      <c r="D495" s="108">
        <v>6568.5993899999994</v>
      </c>
      <c r="E495" s="108">
        <v>77.48</v>
      </c>
      <c r="F495" s="108">
        <f t="shared" si="40"/>
        <v>104.372</v>
      </c>
      <c r="G495" s="108">
        <v>22853</v>
      </c>
      <c r="H495" s="108"/>
      <c r="I495" s="108"/>
      <c r="J495" s="108"/>
      <c r="K495" s="108">
        <v>480</v>
      </c>
      <c r="L495" s="108">
        <v>142</v>
      </c>
      <c r="M495" s="121">
        <f t="shared" si="37"/>
        <v>0.29583333333333334</v>
      </c>
      <c r="N495" s="108">
        <f t="shared" si="38"/>
        <v>338</v>
      </c>
      <c r="O495" s="108"/>
      <c r="P495" s="13">
        <v>360086954</v>
      </c>
    </row>
    <row r="496" spans="1:16" x14ac:dyDescent="0.25">
      <c r="A496" s="109" t="s">
        <v>73</v>
      </c>
      <c r="B496" s="108">
        <v>2017</v>
      </c>
      <c r="C496" s="108">
        <v>3</v>
      </c>
      <c r="D496" s="108">
        <v>6597.2320999999993</v>
      </c>
      <c r="E496" s="108">
        <v>73.021000000000001</v>
      </c>
      <c r="F496" s="108">
        <f t="shared" si="40"/>
        <v>104.372</v>
      </c>
      <c r="G496" s="108">
        <v>23048</v>
      </c>
      <c r="H496" s="108"/>
      <c r="I496" s="108"/>
      <c r="J496" s="108"/>
      <c r="K496" s="108">
        <v>479</v>
      </c>
      <c r="L496" s="108">
        <v>142</v>
      </c>
      <c r="M496" s="121">
        <f t="shared" si="37"/>
        <v>0.29645093945720252</v>
      </c>
      <c r="N496" s="108">
        <f t="shared" si="38"/>
        <v>337</v>
      </c>
      <c r="O496" s="108"/>
      <c r="P496" s="13">
        <v>350635830</v>
      </c>
    </row>
    <row r="497" spans="1:16" x14ac:dyDescent="0.25">
      <c r="A497" s="109" t="s">
        <v>73</v>
      </c>
      <c r="B497" s="108">
        <v>2018</v>
      </c>
      <c r="C497" s="108">
        <v>3</v>
      </c>
      <c r="D497" s="108">
        <v>6608.0439899999992</v>
      </c>
      <c r="E497" s="108">
        <v>79.116</v>
      </c>
      <c r="F497" s="108">
        <f t="shared" si="40"/>
        <v>104.372</v>
      </c>
      <c r="G497" s="108">
        <v>23366</v>
      </c>
      <c r="H497" s="108"/>
      <c r="I497" s="108"/>
      <c r="J497" s="108"/>
      <c r="K497" s="108">
        <v>481</v>
      </c>
      <c r="L497" s="108">
        <v>147</v>
      </c>
      <c r="M497" s="121">
        <f t="shared" si="37"/>
        <v>0.30561330561330563</v>
      </c>
      <c r="N497" s="108">
        <f t="shared" si="38"/>
        <v>334</v>
      </c>
      <c r="O497" s="108"/>
      <c r="P497" s="13">
        <v>376054897</v>
      </c>
    </row>
    <row r="498" spans="1:16" x14ac:dyDescent="0.25">
      <c r="A498" s="109" t="s">
        <v>73</v>
      </c>
      <c r="B498" s="108">
        <v>2019</v>
      </c>
      <c r="C498" s="108">
        <v>3</v>
      </c>
      <c r="D498" s="108">
        <v>6757.9180299999989</v>
      </c>
      <c r="E498" s="108">
        <v>73.287999999999997</v>
      </c>
      <c r="F498" s="108">
        <f t="shared" si="40"/>
        <v>104.372</v>
      </c>
      <c r="G498" s="108">
        <v>23664</v>
      </c>
      <c r="H498" s="108">
        <v>490</v>
      </c>
      <c r="I498" s="108">
        <v>155</v>
      </c>
      <c r="J498" s="108">
        <v>0.31632652878761292</v>
      </c>
      <c r="K498" s="108">
        <v>490</v>
      </c>
      <c r="L498" s="108">
        <v>155</v>
      </c>
      <c r="M498" s="121">
        <f t="shared" si="37"/>
        <v>0.31632653061224492</v>
      </c>
      <c r="N498" s="108">
        <f t="shared" si="38"/>
        <v>335</v>
      </c>
      <c r="O498" s="108">
        <v>335</v>
      </c>
      <c r="P498" s="13">
        <v>367665134</v>
      </c>
    </row>
    <row r="499" spans="1:16" x14ac:dyDescent="0.25">
      <c r="A499" s="109" t="s">
        <v>73</v>
      </c>
      <c r="B499" s="108">
        <v>2020</v>
      </c>
      <c r="C499" s="108">
        <v>3</v>
      </c>
      <c r="D499" s="108">
        <v>6580.4659900000006</v>
      </c>
      <c r="E499" s="108">
        <v>79.771000000000001</v>
      </c>
      <c r="F499" s="108">
        <f t="shared" si="40"/>
        <v>104.372</v>
      </c>
      <c r="G499" s="108">
        <v>24054</v>
      </c>
      <c r="H499" s="108">
        <v>494</v>
      </c>
      <c r="I499" s="108">
        <v>158</v>
      </c>
      <c r="J499" s="108">
        <v>0.31983804702758789</v>
      </c>
      <c r="K499" s="108">
        <v>494</v>
      </c>
      <c r="L499" s="108">
        <v>158</v>
      </c>
      <c r="M499" s="121">
        <f t="shared" si="37"/>
        <v>0.31983805668016196</v>
      </c>
      <c r="N499" s="108">
        <f t="shared" si="38"/>
        <v>336</v>
      </c>
      <c r="O499" s="108">
        <v>336</v>
      </c>
      <c r="P499" s="13">
        <v>361736384</v>
      </c>
    </row>
    <row r="500" spans="1:16" x14ac:dyDescent="0.25">
      <c r="A500" s="109" t="s">
        <v>73</v>
      </c>
      <c r="B500" s="108">
        <v>2021</v>
      </c>
      <c r="C500" s="108">
        <v>3</v>
      </c>
      <c r="D500" s="108">
        <v>6748.5276699999995</v>
      </c>
      <c r="E500" s="108">
        <v>79.522999999999996</v>
      </c>
      <c r="F500" s="108">
        <f t="shared" si="40"/>
        <v>104.372</v>
      </c>
      <c r="G500" s="108">
        <v>24627</v>
      </c>
      <c r="H500" s="108">
        <v>497</v>
      </c>
      <c r="I500" s="108">
        <v>159</v>
      </c>
      <c r="J500" s="108">
        <v>0.31991952657699585</v>
      </c>
      <c r="K500" s="108">
        <v>497</v>
      </c>
      <c r="L500" s="108">
        <v>159</v>
      </c>
      <c r="M500" s="121">
        <f t="shared" si="37"/>
        <v>0.31991951710261568</v>
      </c>
      <c r="N500" s="108">
        <f t="shared" si="38"/>
        <v>338</v>
      </c>
      <c r="O500" s="108">
        <v>338</v>
      </c>
      <c r="P500" s="13">
        <v>365670895</v>
      </c>
    </row>
    <row r="501" spans="1:16" x14ac:dyDescent="0.25">
      <c r="A501" s="109" t="s">
        <v>73</v>
      </c>
      <c r="B501" s="108">
        <v>2022</v>
      </c>
      <c r="C501" s="108">
        <v>3</v>
      </c>
      <c r="D501" s="108">
        <v>6919.284020000001</v>
      </c>
      <c r="E501" s="108">
        <v>76.730999999999995</v>
      </c>
      <c r="F501" s="108">
        <f t="shared" si="40"/>
        <v>104.372</v>
      </c>
      <c r="G501" s="108">
        <v>25063</v>
      </c>
      <c r="H501" s="108">
        <v>497</v>
      </c>
      <c r="I501" s="108">
        <v>160</v>
      </c>
      <c r="J501" s="108">
        <v>0.32193160057067871</v>
      </c>
      <c r="K501" s="108">
        <v>497</v>
      </c>
      <c r="L501" s="108">
        <v>160</v>
      </c>
      <c r="M501" s="121">
        <f t="shared" si="37"/>
        <v>0.32193158953722334</v>
      </c>
      <c r="N501" s="108">
        <f t="shared" si="38"/>
        <v>337</v>
      </c>
      <c r="O501" s="108">
        <v>337</v>
      </c>
      <c r="P501" s="13">
        <v>374393811</v>
      </c>
    </row>
    <row r="502" spans="1:16" x14ac:dyDescent="0.25">
      <c r="A502" s="109" t="s">
        <v>75</v>
      </c>
      <c r="B502" s="108">
        <v>2003</v>
      </c>
      <c r="C502" s="108">
        <v>3</v>
      </c>
      <c r="D502" s="108">
        <v>3625.9569999999999</v>
      </c>
      <c r="E502" s="108">
        <v>117.773</v>
      </c>
      <c r="F502" s="108">
        <f>E502</f>
        <v>117.773</v>
      </c>
      <c r="G502" s="108">
        <v>18365</v>
      </c>
      <c r="H502" s="108"/>
      <c r="I502" s="108"/>
      <c r="J502" s="108"/>
      <c r="K502" s="108">
        <v>1229.5999999999999</v>
      </c>
      <c r="L502" s="108">
        <v>358.10000610351563</v>
      </c>
      <c r="M502" s="121">
        <f t="shared" si="37"/>
        <v>0.29123292623903357</v>
      </c>
      <c r="N502" s="108">
        <f t="shared" si="38"/>
        <v>871.49999389648428</v>
      </c>
      <c r="O502" s="108"/>
      <c r="P502" s="13">
        <v>446024317</v>
      </c>
    </row>
    <row r="503" spans="1:16" x14ac:dyDescent="0.25">
      <c r="A503" s="109" t="s">
        <v>75</v>
      </c>
      <c r="B503" s="108">
        <v>2004</v>
      </c>
      <c r="C503" s="108">
        <v>3</v>
      </c>
      <c r="D503" s="108">
        <v>3823.105</v>
      </c>
      <c r="E503" s="108">
        <v>98.95</v>
      </c>
      <c r="F503" s="108">
        <f>MAX(F502,E503)</f>
        <v>117.773</v>
      </c>
      <c r="G503" s="108">
        <v>18719</v>
      </c>
      <c r="H503" s="108"/>
      <c r="I503" s="108"/>
      <c r="J503" s="108"/>
      <c r="K503" s="108">
        <v>1301.0999999999999</v>
      </c>
      <c r="L503" s="108">
        <v>429.39999389648438</v>
      </c>
      <c r="M503" s="121">
        <f t="shared" si="37"/>
        <v>0.33002843278493921</v>
      </c>
      <c r="N503" s="108">
        <f t="shared" si="38"/>
        <v>871.70000610351553</v>
      </c>
      <c r="O503" s="108"/>
      <c r="P503" s="13">
        <v>454683669</v>
      </c>
    </row>
    <row r="504" spans="1:16" x14ac:dyDescent="0.25">
      <c r="A504" s="109" t="s">
        <v>75</v>
      </c>
      <c r="B504" s="108">
        <v>2005</v>
      </c>
      <c r="C504" s="108">
        <v>3</v>
      </c>
      <c r="D504" s="108">
        <v>3711.596</v>
      </c>
      <c r="E504" s="108">
        <v>108.866</v>
      </c>
      <c r="F504" s="108">
        <f t="shared" ref="F504:F521" si="41">MAX(F503,E504)</f>
        <v>117.773</v>
      </c>
      <c r="G504" s="108">
        <v>19873</v>
      </c>
      <c r="H504" s="108"/>
      <c r="I504" s="108"/>
      <c r="J504" s="108"/>
      <c r="K504" s="108">
        <v>1320</v>
      </c>
      <c r="L504" s="108">
        <v>445</v>
      </c>
      <c r="M504" s="121">
        <f t="shared" si="37"/>
        <v>0.3371212121212121</v>
      </c>
      <c r="N504" s="108">
        <f t="shared" si="38"/>
        <v>875</v>
      </c>
      <c r="O504" s="108"/>
      <c r="P504" s="13">
        <v>483654085</v>
      </c>
    </row>
    <row r="505" spans="1:16" x14ac:dyDescent="0.25">
      <c r="A505" s="109" t="s">
        <v>75</v>
      </c>
      <c r="B505" s="108">
        <v>2006</v>
      </c>
      <c r="C505" s="108">
        <v>3</v>
      </c>
      <c r="D505" s="108">
        <v>4352.9579999999996</v>
      </c>
      <c r="E505" s="108">
        <v>108.866</v>
      </c>
      <c r="F505" s="108">
        <f t="shared" si="41"/>
        <v>117.773</v>
      </c>
      <c r="G505" s="108">
        <v>19007</v>
      </c>
      <c r="H505" s="108"/>
      <c r="I505" s="108"/>
      <c r="J505" s="108"/>
      <c r="K505" s="108">
        <v>1332</v>
      </c>
      <c r="L505" s="108">
        <v>456</v>
      </c>
      <c r="M505" s="121">
        <f t="shared" si="37"/>
        <v>0.34234234234234234</v>
      </c>
      <c r="N505" s="108">
        <f t="shared" si="38"/>
        <v>876</v>
      </c>
      <c r="O505" s="108"/>
      <c r="P505" s="13">
        <v>475893341.64999998</v>
      </c>
    </row>
    <row r="506" spans="1:16" x14ac:dyDescent="0.25">
      <c r="A506" s="109" t="s">
        <v>75</v>
      </c>
      <c r="B506" s="108">
        <v>2007</v>
      </c>
      <c r="C506" s="108">
        <v>3</v>
      </c>
      <c r="D506" s="108">
        <v>4201.2790000000005</v>
      </c>
      <c r="E506" s="108">
        <v>122.494</v>
      </c>
      <c r="F506" s="108">
        <f t="shared" si="41"/>
        <v>122.494</v>
      </c>
      <c r="G506" s="108">
        <v>20078</v>
      </c>
      <c r="H506" s="108"/>
      <c r="I506" s="108"/>
      <c r="J506" s="108"/>
      <c r="K506" s="108">
        <v>1344</v>
      </c>
      <c r="L506" s="108">
        <v>463</v>
      </c>
      <c r="M506" s="121">
        <f t="shared" si="37"/>
        <v>0.34449404761904762</v>
      </c>
      <c r="N506" s="108">
        <f t="shared" si="38"/>
        <v>881</v>
      </c>
      <c r="O506" s="108"/>
      <c r="P506" s="13">
        <v>523095983.72000003</v>
      </c>
    </row>
    <row r="507" spans="1:16" x14ac:dyDescent="0.25">
      <c r="A507" s="109" t="s">
        <v>75</v>
      </c>
      <c r="B507" s="108">
        <v>2008</v>
      </c>
      <c r="C507" s="108">
        <v>3</v>
      </c>
      <c r="D507" s="108">
        <v>4979.6989999999996</v>
      </c>
      <c r="E507" s="108">
        <v>99.539000000000001</v>
      </c>
      <c r="F507" s="108">
        <f t="shared" si="41"/>
        <v>122.494</v>
      </c>
      <c r="G507" s="108">
        <v>20818</v>
      </c>
      <c r="H507" s="108"/>
      <c r="I507" s="108"/>
      <c r="J507" s="108"/>
      <c r="K507" s="108">
        <v>1363</v>
      </c>
      <c r="L507" s="108">
        <v>481</v>
      </c>
      <c r="M507" s="121">
        <f t="shared" si="37"/>
        <v>0.35289801907556861</v>
      </c>
      <c r="N507" s="108">
        <f t="shared" si="38"/>
        <v>882</v>
      </c>
      <c r="O507" s="108"/>
      <c r="P507" s="13">
        <v>500675922.25999999</v>
      </c>
    </row>
    <row r="508" spans="1:16" x14ac:dyDescent="0.25">
      <c r="A508" s="109" t="s">
        <v>75</v>
      </c>
      <c r="B508" s="108">
        <v>2009</v>
      </c>
      <c r="C508" s="108">
        <v>3</v>
      </c>
      <c r="D508" s="108">
        <v>4353.1940000000004</v>
      </c>
      <c r="E508" s="108">
        <v>97.838999999999999</v>
      </c>
      <c r="F508" s="108">
        <f t="shared" si="41"/>
        <v>122.494</v>
      </c>
      <c r="G508" s="108">
        <v>21044</v>
      </c>
      <c r="H508" s="108"/>
      <c r="I508" s="108"/>
      <c r="J508" s="108"/>
      <c r="K508" s="108">
        <v>1363</v>
      </c>
      <c r="L508" s="108">
        <v>481</v>
      </c>
      <c r="M508" s="121">
        <f t="shared" si="37"/>
        <v>0.35289801907556861</v>
      </c>
      <c r="N508" s="108">
        <f t="shared" si="38"/>
        <v>882</v>
      </c>
      <c r="O508" s="108"/>
      <c r="P508" s="13">
        <v>493699000</v>
      </c>
    </row>
    <row r="509" spans="1:16" x14ac:dyDescent="0.25">
      <c r="A509" s="109" t="s">
        <v>75</v>
      </c>
      <c r="B509" s="108">
        <v>2010</v>
      </c>
      <c r="C509" s="108">
        <v>3</v>
      </c>
      <c r="D509" s="108">
        <v>4289.3869999999997</v>
      </c>
      <c r="E509" s="108">
        <v>107.148</v>
      </c>
      <c r="F509" s="108">
        <f t="shared" si="41"/>
        <v>122.494</v>
      </c>
      <c r="G509" s="108">
        <v>20790</v>
      </c>
      <c r="H509" s="108"/>
      <c r="I509" s="108"/>
      <c r="J509" s="108"/>
      <c r="K509" s="108">
        <v>1404</v>
      </c>
      <c r="L509" s="108">
        <v>545</v>
      </c>
      <c r="M509" s="121">
        <f t="shared" si="37"/>
        <v>0.38817663817663817</v>
      </c>
      <c r="N509" s="108">
        <f t="shared" si="38"/>
        <v>859</v>
      </c>
      <c r="O509" s="108"/>
      <c r="P509" s="13">
        <v>510209689.67999989</v>
      </c>
    </row>
    <row r="510" spans="1:16" x14ac:dyDescent="0.25">
      <c r="A510" s="109" t="s">
        <v>75</v>
      </c>
      <c r="B510" s="108">
        <v>2011</v>
      </c>
      <c r="C510" s="108">
        <v>3</v>
      </c>
      <c r="D510" s="108">
        <v>4766.6729999999998</v>
      </c>
      <c r="E510" s="108">
        <v>110.39100000000001</v>
      </c>
      <c r="F510" s="108">
        <f t="shared" si="41"/>
        <v>122.494</v>
      </c>
      <c r="G510" s="108">
        <v>21232</v>
      </c>
      <c r="H510" s="108"/>
      <c r="I510" s="108"/>
      <c r="J510" s="108"/>
      <c r="K510" s="108">
        <v>1464</v>
      </c>
      <c r="L510" s="108">
        <v>576</v>
      </c>
      <c r="M510" s="121">
        <f t="shared" si="37"/>
        <v>0.39344262295081966</v>
      </c>
      <c r="N510" s="108">
        <f t="shared" si="38"/>
        <v>888</v>
      </c>
      <c r="O510" s="108"/>
      <c r="P510" s="13">
        <v>491642005</v>
      </c>
    </row>
    <row r="511" spans="1:16" x14ac:dyDescent="0.25">
      <c r="A511" s="109" t="s">
        <v>75</v>
      </c>
      <c r="B511" s="108">
        <v>2012</v>
      </c>
      <c r="C511" s="108">
        <v>3</v>
      </c>
      <c r="D511" s="108">
        <v>5536.3169132676758</v>
      </c>
      <c r="E511" s="108">
        <v>110.08</v>
      </c>
      <c r="F511" s="108">
        <f t="shared" si="41"/>
        <v>122.494</v>
      </c>
      <c r="G511" s="108">
        <v>20893</v>
      </c>
      <c r="H511" s="108"/>
      <c r="I511" s="108"/>
      <c r="J511" s="108"/>
      <c r="K511" s="108">
        <v>1497</v>
      </c>
      <c r="L511" s="108">
        <v>605</v>
      </c>
      <c r="M511" s="121">
        <f t="shared" si="37"/>
        <v>0.40414161656646624</v>
      </c>
      <c r="N511" s="108">
        <f t="shared" si="38"/>
        <v>892</v>
      </c>
      <c r="O511" s="108"/>
      <c r="P511" s="13">
        <v>483431961</v>
      </c>
    </row>
    <row r="512" spans="1:16" x14ac:dyDescent="0.25">
      <c r="A512" s="109" t="s">
        <v>75</v>
      </c>
      <c r="B512" s="108">
        <v>2013</v>
      </c>
      <c r="C512" s="108">
        <v>3</v>
      </c>
      <c r="D512" s="108">
        <v>4821.3360000000002</v>
      </c>
      <c r="E512" s="108">
        <v>111.279</v>
      </c>
      <c r="F512" s="108">
        <f t="shared" si="41"/>
        <v>122.494</v>
      </c>
      <c r="G512" s="108">
        <v>21499</v>
      </c>
      <c r="H512" s="108"/>
      <c r="I512" s="108"/>
      <c r="J512" s="108"/>
      <c r="K512" s="108">
        <v>1527</v>
      </c>
      <c r="L512" s="108">
        <v>636</v>
      </c>
      <c r="M512" s="121">
        <f t="shared" si="37"/>
        <v>0.41650294695481338</v>
      </c>
      <c r="N512" s="108">
        <f t="shared" si="38"/>
        <v>891</v>
      </c>
      <c r="O512" s="108"/>
      <c r="P512" s="13">
        <v>495629720</v>
      </c>
    </row>
    <row r="513" spans="1:16" x14ac:dyDescent="0.25">
      <c r="A513" s="109" t="s">
        <v>75</v>
      </c>
      <c r="B513" s="108">
        <v>2014</v>
      </c>
      <c r="C513" s="108">
        <v>3</v>
      </c>
      <c r="D513" s="108">
        <v>5201.6229999999996</v>
      </c>
      <c r="E513" s="108">
        <v>98.677000000000007</v>
      </c>
      <c r="F513" s="108">
        <f t="shared" si="41"/>
        <v>122.494</v>
      </c>
      <c r="G513" s="108">
        <v>21534</v>
      </c>
      <c r="H513" s="108"/>
      <c r="I513" s="108"/>
      <c r="J513" s="108"/>
      <c r="K513" s="108">
        <v>1527</v>
      </c>
      <c r="L513" s="108">
        <v>631</v>
      </c>
      <c r="M513" s="121">
        <f t="shared" si="37"/>
        <v>0.41322855271774722</v>
      </c>
      <c r="N513" s="108">
        <f t="shared" si="38"/>
        <v>896</v>
      </c>
      <c r="O513" s="108"/>
      <c r="P513" s="13">
        <v>501295171</v>
      </c>
    </row>
    <row r="514" spans="1:16" x14ac:dyDescent="0.25">
      <c r="A514" s="109" t="s">
        <v>75</v>
      </c>
      <c r="B514" s="108">
        <v>2015</v>
      </c>
      <c r="C514" s="108">
        <v>3</v>
      </c>
      <c r="D514" s="108">
        <v>5780.0489800000005</v>
      </c>
      <c r="E514" s="108">
        <v>101.316</v>
      </c>
      <c r="F514" s="108">
        <f t="shared" si="41"/>
        <v>122.494</v>
      </c>
      <c r="G514" s="108">
        <v>21929</v>
      </c>
      <c r="H514" s="108"/>
      <c r="I514" s="108"/>
      <c r="J514" s="108"/>
      <c r="K514" s="108">
        <v>1556</v>
      </c>
      <c r="L514" s="108">
        <v>654</v>
      </c>
      <c r="M514" s="121">
        <f t="shared" si="37"/>
        <v>0.42030848329048842</v>
      </c>
      <c r="N514" s="108">
        <f t="shared" si="38"/>
        <v>902</v>
      </c>
      <c r="O514" s="108"/>
      <c r="P514" s="13">
        <v>506234922</v>
      </c>
    </row>
    <row r="515" spans="1:16" x14ac:dyDescent="0.25">
      <c r="A515" s="109" t="s">
        <v>75</v>
      </c>
      <c r="B515" s="108">
        <v>2016</v>
      </c>
      <c r="C515" s="108">
        <v>3</v>
      </c>
      <c r="D515" s="108">
        <v>6128.2452800000001</v>
      </c>
      <c r="E515" s="108">
        <v>107.53100000000001</v>
      </c>
      <c r="F515" s="108">
        <f t="shared" si="41"/>
        <v>122.494</v>
      </c>
      <c r="G515" s="108">
        <v>22112</v>
      </c>
      <c r="H515" s="108"/>
      <c r="I515" s="108"/>
      <c r="J515" s="108"/>
      <c r="K515" s="108">
        <v>1613</v>
      </c>
      <c r="L515" s="108">
        <v>701</v>
      </c>
      <c r="M515" s="121">
        <f t="shared" ref="M515:M578" si="42">L515/K515</f>
        <v>0.43459392436453814</v>
      </c>
      <c r="N515" s="108">
        <f t="shared" ref="N515:N578" si="43">K515-L515</f>
        <v>912</v>
      </c>
      <c r="O515" s="108"/>
      <c r="P515" s="13">
        <v>500219027</v>
      </c>
    </row>
    <row r="516" spans="1:16" x14ac:dyDescent="0.25">
      <c r="A516" s="109" t="s">
        <v>75</v>
      </c>
      <c r="B516" s="108">
        <v>2017</v>
      </c>
      <c r="C516" s="108">
        <v>3</v>
      </c>
      <c r="D516" s="108">
        <v>5991.4696100000001</v>
      </c>
      <c r="E516" s="108">
        <v>95.399000000000001</v>
      </c>
      <c r="F516" s="108">
        <f t="shared" si="41"/>
        <v>122.494</v>
      </c>
      <c r="G516" s="108">
        <v>22195</v>
      </c>
      <c r="H516" s="108"/>
      <c r="I516" s="108"/>
      <c r="J516" s="108"/>
      <c r="K516" s="108">
        <v>1645</v>
      </c>
      <c r="L516" s="108">
        <v>724</v>
      </c>
      <c r="M516" s="121">
        <f t="shared" si="42"/>
        <v>0.44012158054711248</v>
      </c>
      <c r="N516" s="108">
        <f t="shared" si="43"/>
        <v>921</v>
      </c>
      <c r="O516" s="108"/>
      <c r="P516" s="13">
        <v>478905081</v>
      </c>
    </row>
    <row r="517" spans="1:16" x14ac:dyDescent="0.25">
      <c r="A517" s="109" t="s">
        <v>75</v>
      </c>
      <c r="B517" s="108">
        <v>2018</v>
      </c>
      <c r="C517" s="108">
        <v>3</v>
      </c>
      <c r="D517" s="108">
        <v>6069.6831300000013</v>
      </c>
      <c r="E517" s="108">
        <v>104.73</v>
      </c>
      <c r="F517" s="108">
        <f t="shared" si="41"/>
        <v>122.494</v>
      </c>
      <c r="G517" s="108">
        <v>22442</v>
      </c>
      <c r="H517" s="108"/>
      <c r="I517" s="108"/>
      <c r="J517" s="108"/>
      <c r="K517" s="108">
        <v>1641</v>
      </c>
      <c r="L517" s="108">
        <v>729</v>
      </c>
      <c r="M517" s="121">
        <f t="shared" si="42"/>
        <v>0.44424131627056673</v>
      </c>
      <c r="N517" s="108">
        <f t="shared" si="43"/>
        <v>912</v>
      </c>
      <c r="O517" s="108"/>
      <c r="P517" s="13">
        <v>497133892</v>
      </c>
    </row>
    <row r="518" spans="1:16" x14ac:dyDescent="0.25">
      <c r="A518" s="109" t="s">
        <v>75</v>
      </c>
      <c r="B518" s="108">
        <v>2019</v>
      </c>
      <c r="C518" s="108">
        <v>3</v>
      </c>
      <c r="D518" s="108">
        <v>6215.6970300000012</v>
      </c>
      <c r="E518" s="108">
        <v>99.438999999999993</v>
      </c>
      <c r="F518" s="108">
        <f t="shared" si="41"/>
        <v>122.494</v>
      </c>
      <c r="G518" s="108">
        <v>22528</v>
      </c>
      <c r="H518" s="108">
        <v>903</v>
      </c>
      <c r="I518" s="108">
        <v>266</v>
      </c>
      <c r="J518" s="108">
        <v>0.29457363486289978</v>
      </c>
      <c r="K518" s="108">
        <v>1686</v>
      </c>
      <c r="L518" s="108">
        <v>754</v>
      </c>
      <c r="M518" s="121">
        <f t="shared" si="42"/>
        <v>0.4472123368920522</v>
      </c>
      <c r="N518" s="108">
        <f t="shared" si="43"/>
        <v>932</v>
      </c>
      <c r="O518" s="108">
        <v>637</v>
      </c>
      <c r="P518" s="13">
        <v>491767051</v>
      </c>
    </row>
    <row r="519" spans="1:16" x14ac:dyDescent="0.25">
      <c r="A519" s="109" t="s">
        <v>75</v>
      </c>
      <c r="B519" s="108">
        <v>2020</v>
      </c>
      <c r="C519" s="108">
        <v>3</v>
      </c>
      <c r="D519" s="108">
        <v>6452.8240799999985</v>
      </c>
      <c r="E519" s="108">
        <v>111.08199999999999</v>
      </c>
      <c r="F519" s="108">
        <f t="shared" si="41"/>
        <v>122.494</v>
      </c>
      <c r="G519" s="108">
        <v>22564</v>
      </c>
      <c r="H519" s="108">
        <v>890</v>
      </c>
      <c r="I519" s="108">
        <v>266</v>
      </c>
      <c r="J519" s="108">
        <v>0.29887640476226807</v>
      </c>
      <c r="K519" s="108">
        <v>1671</v>
      </c>
      <c r="L519" s="108">
        <v>759</v>
      </c>
      <c r="M519" s="121">
        <f t="shared" si="42"/>
        <v>0.45421903052064633</v>
      </c>
      <c r="N519" s="108">
        <f t="shared" si="43"/>
        <v>912</v>
      </c>
      <c r="O519" s="108">
        <v>624</v>
      </c>
      <c r="P519" s="13">
        <v>501052558</v>
      </c>
    </row>
    <row r="520" spans="1:16" x14ac:dyDescent="0.25">
      <c r="A520" s="109" t="s">
        <v>75</v>
      </c>
      <c r="B520" s="108">
        <v>2021</v>
      </c>
      <c r="C520" s="108">
        <v>3</v>
      </c>
      <c r="D520" s="108">
        <v>6794.9481645000005</v>
      </c>
      <c r="E520" s="108">
        <v>108.05200000000001</v>
      </c>
      <c r="F520" s="108">
        <f t="shared" si="41"/>
        <v>122.494</v>
      </c>
      <c r="G520" s="108">
        <v>22738</v>
      </c>
      <c r="H520" s="108">
        <v>899</v>
      </c>
      <c r="I520" s="108">
        <v>268</v>
      </c>
      <c r="J520" s="108">
        <v>0.2981090247631073</v>
      </c>
      <c r="K520" s="108">
        <v>1691</v>
      </c>
      <c r="L520" s="108">
        <v>764</v>
      </c>
      <c r="M520" s="121">
        <f t="shared" si="42"/>
        <v>0.45180366646954467</v>
      </c>
      <c r="N520" s="108">
        <f t="shared" si="43"/>
        <v>927</v>
      </c>
      <c r="O520" s="108">
        <v>631</v>
      </c>
      <c r="P520" s="13">
        <v>497057950</v>
      </c>
    </row>
    <row r="521" spans="1:16" x14ac:dyDescent="0.25">
      <c r="A521" s="109" t="s">
        <v>75</v>
      </c>
      <c r="B521" s="108">
        <v>2022</v>
      </c>
      <c r="C521" s="108">
        <v>3</v>
      </c>
      <c r="D521" s="108">
        <v>7237.0952385769997</v>
      </c>
      <c r="E521" s="108">
        <v>106.61</v>
      </c>
      <c r="F521" s="108">
        <f t="shared" si="41"/>
        <v>122.494</v>
      </c>
      <c r="G521" s="108">
        <v>22908</v>
      </c>
      <c r="H521" s="108">
        <v>905</v>
      </c>
      <c r="I521" s="108">
        <v>277</v>
      </c>
      <c r="J521" s="108">
        <v>0.30607736110687256</v>
      </c>
      <c r="K521" s="108">
        <v>1701</v>
      </c>
      <c r="L521" s="108">
        <v>777</v>
      </c>
      <c r="M521" s="121">
        <f t="shared" si="42"/>
        <v>0.4567901234567901</v>
      </c>
      <c r="N521" s="108">
        <f t="shared" si="43"/>
        <v>924</v>
      </c>
      <c r="O521" s="108">
        <v>628</v>
      </c>
      <c r="P521" s="13">
        <v>498519342</v>
      </c>
    </row>
    <row r="522" spans="1:16" x14ac:dyDescent="0.25">
      <c r="A522" s="109" t="s">
        <v>77</v>
      </c>
      <c r="B522" s="108">
        <v>2003</v>
      </c>
      <c r="C522" s="108">
        <v>3</v>
      </c>
      <c r="D522" s="108">
        <v>2951.6086700000001</v>
      </c>
      <c r="E522" s="108">
        <v>102.244</v>
      </c>
      <c r="F522" s="108">
        <f>E522</f>
        <v>102.244</v>
      </c>
      <c r="G522" s="108">
        <v>18487</v>
      </c>
      <c r="H522" s="108"/>
      <c r="I522" s="108"/>
      <c r="J522" s="108"/>
      <c r="K522" s="108">
        <v>274.89999999999998</v>
      </c>
      <c r="L522" s="108">
        <v>90.099998474121094</v>
      </c>
      <c r="M522" s="121">
        <f t="shared" si="42"/>
        <v>0.32775554192113898</v>
      </c>
      <c r="N522" s="108">
        <f t="shared" si="43"/>
        <v>184.80000152587888</v>
      </c>
      <c r="O522" s="108"/>
      <c r="P522" s="13">
        <v>627031302</v>
      </c>
    </row>
    <row r="523" spans="1:16" x14ac:dyDescent="0.25">
      <c r="A523" s="109" t="s">
        <v>77</v>
      </c>
      <c r="B523" s="108">
        <v>2004</v>
      </c>
      <c r="C523" s="108">
        <v>3</v>
      </c>
      <c r="D523" s="108">
        <v>3118.7858900000001</v>
      </c>
      <c r="E523" s="108">
        <v>102.89100000000001</v>
      </c>
      <c r="F523" s="108">
        <f>MAX(F522,E523)</f>
        <v>102.89100000000001</v>
      </c>
      <c r="G523" s="108">
        <v>18684</v>
      </c>
      <c r="H523" s="108"/>
      <c r="I523" s="108"/>
      <c r="J523" s="108"/>
      <c r="K523" s="108">
        <v>274.89999999999998</v>
      </c>
      <c r="L523" s="108">
        <v>90.099998474121094</v>
      </c>
      <c r="M523" s="121">
        <f t="shared" si="42"/>
        <v>0.32775554192113898</v>
      </c>
      <c r="N523" s="108">
        <f t="shared" si="43"/>
        <v>184.80000152587888</v>
      </c>
      <c r="O523" s="108"/>
      <c r="P523" s="13">
        <v>632340069</v>
      </c>
    </row>
    <row r="524" spans="1:16" x14ac:dyDescent="0.25">
      <c r="A524" s="109" t="s">
        <v>77</v>
      </c>
      <c r="B524" s="108">
        <v>2005</v>
      </c>
      <c r="C524" s="108">
        <v>3</v>
      </c>
      <c r="D524" s="108">
        <v>3037.7173399999997</v>
      </c>
      <c r="E524" s="108">
        <v>101.863</v>
      </c>
      <c r="F524" s="108">
        <f t="shared" ref="F524:F541" si="44">MAX(F523,E524)</f>
        <v>102.89100000000001</v>
      </c>
      <c r="G524" s="108">
        <v>18860</v>
      </c>
      <c r="H524" s="108"/>
      <c r="I524" s="108"/>
      <c r="J524" s="108"/>
      <c r="K524" s="108">
        <v>275</v>
      </c>
      <c r="L524" s="108">
        <v>90</v>
      </c>
      <c r="M524" s="121">
        <f t="shared" si="42"/>
        <v>0.32727272727272727</v>
      </c>
      <c r="N524" s="108">
        <f t="shared" si="43"/>
        <v>185</v>
      </c>
      <c r="O524" s="108"/>
      <c r="P524" s="13">
        <v>632444846</v>
      </c>
    </row>
    <row r="525" spans="1:16" x14ac:dyDescent="0.25">
      <c r="A525" s="109" t="s">
        <v>77</v>
      </c>
      <c r="B525" s="108">
        <v>2006</v>
      </c>
      <c r="C525" s="108">
        <v>3</v>
      </c>
      <c r="D525" s="108">
        <v>3204.6691700000001</v>
      </c>
      <c r="E525" s="108">
        <v>111.673</v>
      </c>
      <c r="F525" s="108">
        <f t="shared" si="44"/>
        <v>111.673</v>
      </c>
      <c r="G525" s="108">
        <v>19025</v>
      </c>
      <c r="H525" s="108"/>
      <c r="I525" s="108"/>
      <c r="J525" s="108"/>
      <c r="K525" s="108">
        <v>274</v>
      </c>
      <c r="L525" s="108">
        <v>90</v>
      </c>
      <c r="M525" s="121">
        <f t="shared" si="42"/>
        <v>0.32846715328467152</v>
      </c>
      <c r="N525" s="108">
        <f t="shared" si="43"/>
        <v>184</v>
      </c>
      <c r="O525" s="108"/>
      <c r="P525" s="13">
        <v>617899375</v>
      </c>
    </row>
    <row r="526" spans="1:16" x14ac:dyDescent="0.25">
      <c r="A526" s="109" t="s">
        <v>77</v>
      </c>
      <c r="B526" s="108">
        <v>2007</v>
      </c>
      <c r="C526" s="108">
        <v>3</v>
      </c>
      <c r="D526" s="108">
        <v>3327.7473300000001</v>
      </c>
      <c r="E526" s="108">
        <v>107.69</v>
      </c>
      <c r="F526" s="108">
        <f t="shared" si="44"/>
        <v>111.673</v>
      </c>
      <c r="G526" s="108">
        <v>19262</v>
      </c>
      <c r="H526" s="108"/>
      <c r="I526" s="108"/>
      <c r="J526" s="108"/>
      <c r="K526" s="108">
        <v>274</v>
      </c>
      <c r="L526" s="108">
        <v>90</v>
      </c>
      <c r="M526" s="121">
        <f t="shared" si="42"/>
        <v>0.32846715328467152</v>
      </c>
      <c r="N526" s="108">
        <f t="shared" si="43"/>
        <v>184</v>
      </c>
      <c r="O526" s="108"/>
      <c r="P526" s="13">
        <v>615535178</v>
      </c>
    </row>
    <row r="527" spans="1:16" x14ac:dyDescent="0.25">
      <c r="A527" s="109" t="s">
        <v>77</v>
      </c>
      <c r="B527" s="108">
        <v>2008</v>
      </c>
      <c r="C527" s="108">
        <v>3</v>
      </c>
      <c r="D527" s="108">
        <v>3575.1713199999999</v>
      </c>
      <c r="E527" s="108">
        <v>105.205</v>
      </c>
      <c r="F527" s="108">
        <f t="shared" si="44"/>
        <v>111.673</v>
      </c>
      <c r="G527" s="108">
        <v>19394</v>
      </c>
      <c r="H527" s="108"/>
      <c r="I527" s="108"/>
      <c r="J527" s="108"/>
      <c r="K527" s="108">
        <v>274</v>
      </c>
      <c r="L527" s="108">
        <v>90</v>
      </c>
      <c r="M527" s="121">
        <f t="shared" si="42"/>
        <v>0.32846715328467152</v>
      </c>
      <c r="N527" s="108">
        <f t="shared" si="43"/>
        <v>184</v>
      </c>
      <c r="O527" s="108"/>
      <c r="P527" s="13">
        <v>593387454</v>
      </c>
    </row>
    <row r="528" spans="1:16" x14ac:dyDescent="0.25">
      <c r="A528" s="109" t="s">
        <v>77</v>
      </c>
      <c r="B528" s="108">
        <v>2009</v>
      </c>
      <c r="C528" s="108">
        <v>3</v>
      </c>
      <c r="D528" s="108">
        <v>3609.0988600000001</v>
      </c>
      <c r="E528" s="108">
        <v>99.72</v>
      </c>
      <c r="F528" s="108">
        <f t="shared" si="44"/>
        <v>111.673</v>
      </c>
      <c r="G528" s="108">
        <v>19531</v>
      </c>
      <c r="H528" s="108"/>
      <c r="I528" s="108"/>
      <c r="J528" s="108"/>
      <c r="K528" s="108">
        <v>276</v>
      </c>
      <c r="L528" s="108">
        <v>92</v>
      </c>
      <c r="M528" s="121">
        <f t="shared" si="42"/>
        <v>0.33333333333333331</v>
      </c>
      <c r="N528" s="108">
        <f t="shared" si="43"/>
        <v>184</v>
      </c>
      <c r="O528" s="108"/>
      <c r="P528" s="13">
        <v>549506615</v>
      </c>
    </row>
    <row r="529" spans="1:16" x14ac:dyDescent="0.25">
      <c r="A529" s="109" t="s">
        <v>77</v>
      </c>
      <c r="B529" s="108">
        <v>2010</v>
      </c>
      <c r="C529" s="108">
        <v>3</v>
      </c>
      <c r="D529" s="108">
        <v>3818.2637799999989</v>
      </c>
      <c r="E529" s="108">
        <v>103.1</v>
      </c>
      <c r="F529" s="108">
        <f t="shared" si="44"/>
        <v>111.673</v>
      </c>
      <c r="G529" s="108">
        <v>19579</v>
      </c>
      <c r="H529" s="108"/>
      <c r="I529" s="108"/>
      <c r="J529" s="108"/>
      <c r="K529" s="108">
        <v>277</v>
      </c>
      <c r="L529" s="108">
        <v>92</v>
      </c>
      <c r="M529" s="121">
        <f t="shared" si="42"/>
        <v>0.33212996389891697</v>
      </c>
      <c r="N529" s="108">
        <f t="shared" si="43"/>
        <v>185</v>
      </c>
      <c r="O529" s="108"/>
      <c r="P529" s="13">
        <v>567392652</v>
      </c>
    </row>
    <row r="530" spans="1:16" x14ac:dyDescent="0.25">
      <c r="A530" s="109" t="s">
        <v>77</v>
      </c>
      <c r="B530" s="108">
        <v>2011</v>
      </c>
      <c r="C530" s="108">
        <v>3</v>
      </c>
      <c r="D530" s="108">
        <v>3938.5922799999998</v>
      </c>
      <c r="E530" s="108">
        <v>107.41500000000001</v>
      </c>
      <c r="F530" s="108">
        <f t="shared" si="44"/>
        <v>111.673</v>
      </c>
      <c r="G530" s="108">
        <v>19885</v>
      </c>
      <c r="H530" s="108"/>
      <c r="I530" s="108"/>
      <c r="J530" s="108"/>
      <c r="K530" s="108">
        <v>277</v>
      </c>
      <c r="L530" s="108">
        <v>92</v>
      </c>
      <c r="M530" s="121">
        <f t="shared" si="42"/>
        <v>0.33212996389891697</v>
      </c>
      <c r="N530" s="108">
        <f t="shared" si="43"/>
        <v>185</v>
      </c>
      <c r="O530" s="108"/>
      <c r="P530" s="13">
        <v>577484414</v>
      </c>
    </row>
    <row r="531" spans="1:16" x14ac:dyDescent="0.25">
      <c r="A531" s="109" t="s">
        <v>77</v>
      </c>
      <c r="B531" s="108">
        <v>2012</v>
      </c>
      <c r="C531" s="108">
        <v>3</v>
      </c>
      <c r="D531" s="108">
        <v>4528.9112516520017</v>
      </c>
      <c r="E531" s="108">
        <v>104.736</v>
      </c>
      <c r="F531" s="108">
        <f t="shared" si="44"/>
        <v>111.673</v>
      </c>
      <c r="G531" s="108">
        <v>20057</v>
      </c>
      <c r="H531" s="108"/>
      <c r="I531" s="108"/>
      <c r="J531" s="108"/>
      <c r="K531" s="108">
        <v>277</v>
      </c>
      <c r="L531" s="108">
        <v>92</v>
      </c>
      <c r="M531" s="121">
        <f t="shared" si="42"/>
        <v>0.33212996389891697</v>
      </c>
      <c r="N531" s="108">
        <f t="shared" si="43"/>
        <v>185</v>
      </c>
      <c r="O531" s="108"/>
      <c r="P531" s="13">
        <v>590338321</v>
      </c>
    </row>
    <row r="532" spans="1:16" x14ac:dyDescent="0.25">
      <c r="A532" s="109" t="s">
        <v>77</v>
      </c>
      <c r="B532" s="108">
        <v>2013</v>
      </c>
      <c r="C532" s="108">
        <v>3</v>
      </c>
      <c r="D532" s="108">
        <v>4923.3870500000012</v>
      </c>
      <c r="E532" s="108">
        <v>105.361</v>
      </c>
      <c r="F532" s="108">
        <f t="shared" si="44"/>
        <v>111.673</v>
      </c>
      <c r="G532" s="108">
        <v>20187</v>
      </c>
      <c r="H532" s="108"/>
      <c r="I532" s="108"/>
      <c r="J532" s="108"/>
      <c r="K532" s="108">
        <v>256</v>
      </c>
      <c r="L532" s="108">
        <v>94</v>
      </c>
      <c r="M532" s="121">
        <f t="shared" si="42"/>
        <v>0.3671875</v>
      </c>
      <c r="N532" s="108">
        <f t="shared" si="43"/>
        <v>162</v>
      </c>
      <c r="O532" s="108"/>
      <c r="P532" s="13">
        <v>586415518</v>
      </c>
    </row>
    <row r="533" spans="1:16" x14ac:dyDescent="0.25">
      <c r="A533" s="109" t="s">
        <v>77</v>
      </c>
      <c r="B533" s="108">
        <v>2014</v>
      </c>
      <c r="C533" s="108">
        <v>3</v>
      </c>
      <c r="D533" s="108">
        <v>5001.5864399999982</v>
      </c>
      <c r="E533" s="108">
        <v>100.08</v>
      </c>
      <c r="F533" s="108">
        <f t="shared" si="44"/>
        <v>111.673</v>
      </c>
      <c r="G533" s="108">
        <v>20362</v>
      </c>
      <c r="H533" s="108"/>
      <c r="I533" s="108"/>
      <c r="J533" s="108"/>
      <c r="K533" s="108">
        <v>258</v>
      </c>
      <c r="L533" s="108">
        <v>93</v>
      </c>
      <c r="M533" s="121">
        <f t="shared" si="42"/>
        <v>0.36046511627906974</v>
      </c>
      <c r="N533" s="108">
        <f t="shared" si="43"/>
        <v>165</v>
      </c>
      <c r="O533" s="108"/>
      <c r="P533" s="13">
        <v>592794145.61999989</v>
      </c>
    </row>
    <row r="534" spans="1:16" x14ac:dyDescent="0.25">
      <c r="A534" s="109" t="s">
        <v>77</v>
      </c>
      <c r="B534" s="108">
        <v>2015</v>
      </c>
      <c r="C534" s="108">
        <v>3</v>
      </c>
      <c r="D534" s="108">
        <v>5095.6535299999996</v>
      </c>
      <c r="E534" s="108">
        <v>104.538</v>
      </c>
      <c r="F534" s="108">
        <f t="shared" si="44"/>
        <v>111.673</v>
      </c>
      <c r="G534" s="108">
        <v>20556</v>
      </c>
      <c r="H534" s="108"/>
      <c r="I534" s="108"/>
      <c r="J534" s="108"/>
      <c r="K534" s="108">
        <v>260</v>
      </c>
      <c r="L534" s="108">
        <v>95</v>
      </c>
      <c r="M534" s="121">
        <f t="shared" si="42"/>
        <v>0.36538461538461536</v>
      </c>
      <c r="N534" s="108">
        <f t="shared" si="43"/>
        <v>165</v>
      </c>
      <c r="O534" s="108"/>
      <c r="P534" s="13">
        <v>600448606.10000002</v>
      </c>
    </row>
    <row r="535" spans="1:16" x14ac:dyDescent="0.25">
      <c r="A535" s="109" t="s">
        <v>77</v>
      </c>
      <c r="B535" s="108">
        <v>2016</v>
      </c>
      <c r="C535" s="108">
        <v>3</v>
      </c>
      <c r="D535" s="108">
        <v>5538.9137599999995</v>
      </c>
      <c r="E535" s="108">
        <v>107.476</v>
      </c>
      <c r="F535" s="108">
        <f t="shared" si="44"/>
        <v>111.673</v>
      </c>
      <c r="G535" s="108">
        <v>20825</v>
      </c>
      <c r="H535" s="108"/>
      <c r="I535" s="108"/>
      <c r="J535" s="108"/>
      <c r="K535" s="108">
        <v>260</v>
      </c>
      <c r="L535" s="108">
        <v>95</v>
      </c>
      <c r="M535" s="121">
        <f t="shared" si="42"/>
        <v>0.36538461538461536</v>
      </c>
      <c r="N535" s="108">
        <f t="shared" si="43"/>
        <v>165</v>
      </c>
      <c r="O535" s="108"/>
      <c r="P535" s="13">
        <v>604044502.87</v>
      </c>
    </row>
    <row r="536" spans="1:16" x14ac:dyDescent="0.25">
      <c r="A536" s="109" t="s">
        <v>77</v>
      </c>
      <c r="B536" s="108">
        <v>2017</v>
      </c>
      <c r="C536" s="108">
        <v>3</v>
      </c>
      <c r="D536" s="108">
        <v>5423.9436699999997</v>
      </c>
      <c r="E536" s="108">
        <v>104.45</v>
      </c>
      <c r="F536" s="108">
        <f t="shared" si="44"/>
        <v>111.673</v>
      </c>
      <c r="G536" s="108">
        <v>21108</v>
      </c>
      <c r="H536" s="108"/>
      <c r="I536" s="108"/>
      <c r="J536" s="108"/>
      <c r="K536" s="108">
        <v>262</v>
      </c>
      <c r="L536" s="108">
        <v>97</v>
      </c>
      <c r="M536" s="121">
        <f t="shared" si="42"/>
        <v>0.37022900763358779</v>
      </c>
      <c r="N536" s="108">
        <f t="shared" si="43"/>
        <v>165</v>
      </c>
      <c r="O536" s="108"/>
      <c r="P536" s="13">
        <v>589356772.60000002</v>
      </c>
    </row>
    <row r="537" spans="1:16" x14ac:dyDescent="0.25">
      <c r="A537" s="109" t="s">
        <v>77</v>
      </c>
      <c r="B537" s="108">
        <v>2018</v>
      </c>
      <c r="C537" s="108">
        <v>3</v>
      </c>
      <c r="D537" s="108">
        <v>6168.2687400000004</v>
      </c>
      <c r="E537" s="108">
        <v>108.68899999999999</v>
      </c>
      <c r="F537" s="108">
        <f t="shared" si="44"/>
        <v>111.673</v>
      </c>
      <c r="G537" s="108">
        <v>21369</v>
      </c>
      <c r="H537" s="108"/>
      <c r="I537" s="108"/>
      <c r="J537" s="108"/>
      <c r="K537" s="108">
        <v>261</v>
      </c>
      <c r="L537" s="108">
        <v>95</v>
      </c>
      <c r="M537" s="121">
        <f t="shared" si="42"/>
        <v>0.36398467432950193</v>
      </c>
      <c r="N537" s="108">
        <f t="shared" si="43"/>
        <v>166</v>
      </c>
      <c r="O537" s="108"/>
      <c r="P537" s="13">
        <v>609956991</v>
      </c>
    </row>
    <row r="538" spans="1:16" x14ac:dyDescent="0.25">
      <c r="A538" s="109" t="s">
        <v>77</v>
      </c>
      <c r="B538" s="108">
        <v>2019</v>
      </c>
      <c r="C538" s="108">
        <v>3</v>
      </c>
      <c r="D538" s="108">
        <v>5855.8531500000017</v>
      </c>
      <c r="E538" s="108">
        <v>103.142</v>
      </c>
      <c r="F538" s="108">
        <f t="shared" si="44"/>
        <v>111.673</v>
      </c>
      <c r="G538" s="108">
        <v>21382</v>
      </c>
      <c r="H538" s="108">
        <v>261</v>
      </c>
      <c r="I538" s="108">
        <v>96</v>
      </c>
      <c r="J538" s="108">
        <v>0.36781609058380127</v>
      </c>
      <c r="K538" s="108">
        <v>261</v>
      </c>
      <c r="L538" s="108">
        <v>96</v>
      </c>
      <c r="M538" s="121">
        <f t="shared" si="42"/>
        <v>0.36781609195402298</v>
      </c>
      <c r="N538" s="108">
        <f t="shared" si="43"/>
        <v>165</v>
      </c>
      <c r="O538" s="108">
        <v>165</v>
      </c>
      <c r="P538" s="13">
        <v>607370642</v>
      </c>
    </row>
    <row r="539" spans="1:16" x14ac:dyDescent="0.25">
      <c r="A539" s="109" t="s">
        <v>77</v>
      </c>
      <c r="B539" s="108">
        <v>2020</v>
      </c>
      <c r="C539" s="108">
        <v>3</v>
      </c>
      <c r="D539" s="108">
        <v>6002.7839599999998</v>
      </c>
      <c r="E539" s="108">
        <v>116.73399999999999</v>
      </c>
      <c r="F539" s="108">
        <f t="shared" si="44"/>
        <v>116.73399999999999</v>
      </c>
      <c r="G539" s="108">
        <v>21654</v>
      </c>
      <c r="H539" s="108">
        <v>263</v>
      </c>
      <c r="I539" s="108">
        <v>97</v>
      </c>
      <c r="J539" s="108">
        <v>0.36882129311561584</v>
      </c>
      <c r="K539" s="108">
        <v>263</v>
      </c>
      <c r="L539" s="108">
        <v>97</v>
      </c>
      <c r="M539" s="121">
        <f t="shared" si="42"/>
        <v>0.36882129277566539</v>
      </c>
      <c r="N539" s="108">
        <f t="shared" si="43"/>
        <v>166</v>
      </c>
      <c r="O539" s="108">
        <v>166</v>
      </c>
      <c r="P539" s="13">
        <v>590935763.94000006</v>
      </c>
    </row>
    <row r="540" spans="1:16" x14ac:dyDescent="0.25">
      <c r="A540" s="109" t="s">
        <v>77</v>
      </c>
      <c r="B540" s="108">
        <v>2021</v>
      </c>
      <c r="C540" s="108">
        <v>3</v>
      </c>
      <c r="D540" s="108">
        <v>5861.3767199999993</v>
      </c>
      <c r="E540" s="108">
        <v>106.44799999999999</v>
      </c>
      <c r="F540" s="108">
        <f t="shared" si="44"/>
        <v>116.73399999999999</v>
      </c>
      <c r="G540" s="108">
        <v>21908</v>
      </c>
      <c r="H540" s="108">
        <v>266</v>
      </c>
      <c r="I540" s="108">
        <v>100</v>
      </c>
      <c r="J540" s="108">
        <v>0.37593984603881836</v>
      </c>
      <c r="K540" s="108">
        <v>266</v>
      </c>
      <c r="L540" s="108">
        <v>100</v>
      </c>
      <c r="M540" s="121">
        <f t="shared" si="42"/>
        <v>0.37593984962406013</v>
      </c>
      <c r="N540" s="108">
        <f t="shared" si="43"/>
        <v>166</v>
      </c>
      <c r="O540" s="108">
        <v>166</v>
      </c>
      <c r="P540" s="13">
        <v>597239897.88999999</v>
      </c>
    </row>
    <row r="541" spans="1:16" x14ac:dyDescent="0.25">
      <c r="A541" s="109" t="s">
        <v>77</v>
      </c>
      <c r="B541" s="108">
        <v>2022</v>
      </c>
      <c r="C541" s="108">
        <v>3</v>
      </c>
      <c r="D541" s="108">
        <v>6618.8596499999994</v>
      </c>
      <c r="E541" s="108">
        <v>107.738</v>
      </c>
      <c r="F541" s="108">
        <f t="shared" si="44"/>
        <v>116.73399999999999</v>
      </c>
      <c r="G541" s="108">
        <v>22211</v>
      </c>
      <c r="H541" s="108">
        <v>287</v>
      </c>
      <c r="I541" s="108">
        <v>127</v>
      </c>
      <c r="J541" s="108">
        <v>0.44250869750976563</v>
      </c>
      <c r="K541" s="108">
        <v>287</v>
      </c>
      <c r="L541" s="108">
        <v>127</v>
      </c>
      <c r="M541" s="121">
        <f t="shared" si="42"/>
        <v>0.4425087108013937</v>
      </c>
      <c r="N541" s="108">
        <f t="shared" si="43"/>
        <v>160</v>
      </c>
      <c r="O541" s="108">
        <v>160</v>
      </c>
      <c r="P541" s="13">
        <v>611606380.99000001</v>
      </c>
    </row>
    <row r="542" spans="1:16" x14ac:dyDescent="0.25">
      <c r="A542" s="109" t="s">
        <v>79</v>
      </c>
      <c r="B542" s="108">
        <v>2003</v>
      </c>
      <c r="C542" s="108">
        <v>3</v>
      </c>
      <c r="D542" s="108">
        <v>129315.65198</v>
      </c>
      <c r="E542" s="108">
        <v>5355.9007799999999</v>
      </c>
      <c r="F542" s="108">
        <f>E542</f>
        <v>5355.9007799999999</v>
      </c>
      <c r="G542" s="108">
        <v>815544</v>
      </c>
      <c r="H542" s="108"/>
      <c r="I542" s="108"/>
      <c r="J542" s="108"/>
      <c r="K542" s="108">
        <v>19129.5</v>
      </c>
      <c r="L542" s="108">
        <v>11845.399993896484</v>
      </c>
      <c r="M542" s="121">
        <f t="shared" si="42"/>
        <v>0.61922162073742049</v>
      </c>
      <c r="N542" s="108">
        <f t="shared" si="43"/>
        <v>7284.1000061035156</v>
      </c>
      <c r="O542" s="108"/>
      <c r="P542" s="13">
        <v>23499951978</v>
      </c>
    </row>
    <row r="543" spans="1:16" x14ac:dyDescent="0.25">
      <c r="A543" s="109" t="s">
        <v>79</v>
      </c>
      <c r="B543" s="108">
        <v>2004</v>
      </c>
      <c r="C543" s="108">
        <v>3</v>
      </c>
      <c r="D543" s="108">
        <v>132385.79697</v>
      </c>
      <c r="E543" s="108">
        <v>5087.2592299999997</v>
      </c>
      <c r="F543" s="108">
        <f>MAX(F542,E543)</f>
        <v>5355.9007799999999</v>
      </c>
      <c r="G543" s="108">
        <v>838292</v>
      </c>
      <c r="H543" s="108"/>
      <c r="I543" s="108"/>
      <c r="J543" s="108"/>
      <c r="K543" s="108">
        <v>18775.599999999999</v>
      </c>
      <c r="L543" s="108">
        <v>11719.599975585938</v>
      </c>
      <c r="M543" s="121">
        <f t="shared" si="42"/>
        <v>0.62419310038485787</v>
      </c>
      <c r="N543" s="108">
        <f t="shared" si="43"/>
        <v>7056.000024414061</v>
      </c>
      <c r="O543" s="108"/>
      <c r="P543" s="13">
        <v>24034760153</v>
      </c>
    </row>
    <row r="544" spans="1:16" x14ac:dyDescent="0.25">
      <c r="A544" s="109" t="s">
        <v>79</v>
      </c>
      <c r="B544" s="108">
        <v>2005</v>
      </c>
      <c r="C544" s="108">
        <v>3</v>
      </c>
      <c r="D544" s="108">
        <v>140641.15166999999</v>
      </c>
      <c r="E544" s="108">
        <v>5618.4458899999991</v>
      </c>
      <c r="F544" s="108">
        <f t="shared" ref="F544:F561" si="45">MAX(F543,E544)</f>
        <v>5618.4458899999991</v>
      </c>
      <c r="G544" s="108">
        <v>854322</v>
      </c>
      <c r="H544" s="108"/>
      <c r="I544" s="108"/>
      <c r="J544" s="108"/>
      <c r="K544" s="108">
        <v>19104</v>
      </c>
      <c r="L544" s="108">
        <v>11995</v>
      </c>
      <c r="M544" s="121">
        <f t="shared" si="42"/>
        <v>0.6278789782244556</v>
      </c>
      <c r="N544" s="108">
        <f t="shared" si="43"/>
        <v>7109</v>
      </c>
      <c r="O544" s="108"/>
      <c r="P544" s="13">
        <v>27764076301.369999</v>
      </c>
    </row>
    <row r="545" spans="1:16" x14ac:dyDescent="0.25">
      <c r="A545" s="109" t="s">
        <v>79</v>
      </c>
      <c r="B545" s="108">
        <v>2006</v>
      </c>
      <c r="C545" s="108">
        <v>3</v>
      </c>
      <c r="D545" s="108">
        <v>135675.95171999998</v>
      </c>
      <c r="E545" s="108">
        <v>5707.9449999999997</v>
      </c>
      <c r="F545" s="108">
        <f t="shared" si="45"/>
        <v>5707.9449999999997</v>
      </c>
      <c r="G545" s="108">
        <v>876729</v>
      </c>
      <c r="H545" s="108"/>
      <c r="I545" s="108"/>
      <c r="J545" s="108"/>
      <c r="K545" s="108">
        <v>19425</v>
      </c>
      <c r="L545" s="108">
        <v>12411</v>
      </c>
      <c r="M545" s="121">
        <f t="shared" si="42"/>
        <v>0.63891891891891894</v>
      </c>
      <c r="N545" s="108">
        <f t="shared" si="43"/>
        <v>7014</v>
      </c>
      <c r="O545" s="108"/>
      <c r="P545" s="13">
        <v>27163818294.540001</v>
      </c>
    </row>
    <row r="546" spans="1:16" x14ac:dyDescent="0.25">
      <c r="A546" s="109" t="s">
        <v>79</v>
      </c>
      <c r="B546" s="108">
        <v>2007</v>
      </c>
      <c r="C546" s="108">
        <v>3</v>
      </c>
      <c r="D546" s="108">
        <v>149575.93487999999</v>
      </c>
      <c r="E546" s="108">
        <v>5600.005000000001</v>
      </c>
      <c r="F546" s="108">
        <f t="shared" si="45"/>
        <v>5707.9449999999997</v>
      </c>
      <c r="G546" s="108">
        <v>894709</v>
      </c>
      <c r="H546" s="108"/>
      <c r="I546" s="108"/>
      <c r="J546" s="108"/>
      <c r="K546" s="108">
        <v>19900</v>
      </c>
      <c r="L546" s="108">
        <v>12813</v>
      </c>
      <c r="M546" s="121">
        <f t="shared" si="42"/>
        <v>0.64386934673366836</v>
      </c>
      <c r="N546" s="108">
        <f t="shared" si="43"/>
        <v>7087</v>
      </c>
      <c r="O546" s="108"/>
      <c r="P546" s="13">
        <v>28496751877.18</v>
      </c>
    </row>
    <row r="547" spans="1:16" x14ac:dyDescent="0.25">
      <c r="A547" s="109" t="s">
        <v>79</v>
      </c>
      <c r="B547" s="108">
        <v>2008</v>
      </c>
      <c r="C547" s="108">
        <v>3</v>
      </c>
      <c r="D547" s="108">
        <v>161566.37872000001</v>
      </c>
      <c r="E547" s="108">
        <v>5385.3670000000002</v>
      </c>
      <c r="F547" s="108">
        <f t="shared" si="45"/>
        <v>5707.9449999999997</v>
      </c>
      <c r="G547" s="108">
        <v>913576</v>
      </c>
      <c r="H547" s="108"/>
      <c r="I547" s="108"/>
      <c r="J547" s="108"/>
      <c r="K547" s="108">
        <v>19924</v>
      </c>
      <c r="L547" s="108">
        <v>12762</v>
      </c>
      <c r="M547" s="121">
        <f t="shared" si="42"/>
        <v>0.64053402931138326</v>
      </c>
      <c r="N547" s="108">
        <f t="shared" si="43"/>
        <v>7162</v>
      </c>
      <c r="O547" s="108"/>
      <c r="P547" s="13">
        <v>27976010816.169998</v>
      </c>
    </row>
    <row r="548" spans="1:16" x14ac:dyDescent="0.25">
      <c r="A548" s="109" t="s">
        <v>79</v>
      </c>
      <c r="B548" s="108">
        <v>2009</v>
      </c>
      <c r="C548" s="108">
        <v>3</v>
      </c>
      <c r="D548" s="108">
        <v>166426.05099459892</v>
      </c>
      <c r="E548" s="108">
        <v>5280.4170000000004</v>
      </c>
      <c r="F548" s="108">
        <f t="shared" si="45"/>
        <v>5707.9449999999997</v>
      </c>
      <c r="G548" s="108">
        <v>943450</v>
      </c>
      <c r="H548" s="108"/>
      <c r="I548" s="108"/>
      <c r="J548" s="108"/>
      <c r="K548" s="108">
        <v>20185</v>
      </c>
      <c r="L548" s="108">
        <v>12830</v>
      </c>
      <c r="M548" s="121">
        <f t="shared" si="42"/>
        <v>0.63562051027991084</v>
      </c>
      <c r="N548" s="108">
        <f t="shared" si="43"/>
        <v>7355</v>
      </c>
      <c r="O548" s="108"/>
      <c r="P548" s="13">
        <v>26529000742</v>
      </c>
    </row>
    <row r="549" spans="1:16" x14ac:dyDescent="0.25">
      <c r="A549" s="109" t="s">
        <v>79</v>
      </c>
      <c r="B549" s="108">
        <v>2010</v>
      </c>
      <c r="C549" s="108">
        <v>3</v>
      </c>
      <c r="D549" s="108">
        <v>158465.72299273842</v>
      </c>
      <c r="E549" s="108">
        <v>5618.8469999999998</v>
      </c>
      <c r="F549" s="108">
        <f t="shared" si="45"/>
        <v>5707.9449999999997</v>
      </c>
      <c r="G549" s="108">
        <v>937442</v>
      </c>
      <c r="H549" s="108"/>
      <c r="I549" s="108"/>
      <c r="J549" s="108"/>
      <c r="K549" s="108">
        <v>19851</v>
      </c>
      <c r="L549" s="108">
        <v>12717</v>
      </c>
      <c r="M549" s="121">
        <f t="shared" si="42"/>
        <v>0.64062263865800206</v>
      </c>
      <c r="N549" s="108">
        <f t="shared" si="43"/>
        <v>7134</v>
      </c>
      <c r="O549" s="108"/>
      <c r="P549" s="13">
        <v>26103629993.049999</v>
      </c>
    </row>
    <row r="550" spans="1:16" x14ac:dyDescent="0.25">
      <c r="A550" s="109" t="s">
        <v>79</v>
      </c>
      <c r="B550" s="108">
        <v>2011</v>
      </c>
      <c r="C550" s="108">
        <v>3</v>
      </c>
      <c r="D550" s="108">
        <v>169175.76531832284</v>
      </c>
      <c r="E550" s="108">
        <v>5777.6980000000003</v>
      </c>
      <c r="F550" s="108">
        <f t="shared" si="45"/>
        <v>5777.6980000000003</v>
      </c>
      <c r="G550" s="108">
        <v>952416</v>
      </c>
      <c r="H550" s="108"/>
      <c r="I550" s="108"/>
      <c r="J550" s="108"/>
      <c r="K550" s="108">
        <v>19988</v>
      </c>
      <c r="L550" s="108">
        <v>12851</v>
      </c>
      <c r="M550" s="121">
        <f t="shared" si="42"/>
        <v>0.64293576145687414</v>
      </c>
      <c r="N550" s="108">
        <f t="shared" si="43"/>
        <v>7137</v>
      </c>
      <c r="O550" s="108"/>
      <c r="P550" s="13">
        <v>25998095675.970001</v>
      </c>
    </row>
    <row r="551" spans="1:16" x14ac:dyDescent="0.25">
      <c r="A551" s="109" t="s">
        <v>79</v>
      </c>
      <c r="B551" s="108">
        <v>2012</v>
      </c>
      <c r="C551" s="108">
        <v>3</v>
      </c>
      <c r="D551" s="108">
        <v>201406.66335976924</v>
      </c>
      <c r="E551" s="108">
        <v>5693.875</v>
      </c>
      <c r="F551" s="108">
        <f t="shared" si="45"/>
        <v>5777.6980000000003</v>
      </c>
      <c r="G551" s="108">
        <v>968622</v>
      </c>
      <c r="H551" s="108"/>
      <c r="I551" s="108"/>
      <c r="J551" s="108"/>
      <c r="K551" s="108">
        <v>20117</v>
      </c>
      <c r="L551" s="108">
        <v>13054</v>
      </c>
      <c r="M551" s="121">
        <f t="shared" si="42"/>
        <v>0.64890391211413234</v>
      </c>
      <c r="N551" s="108">
        <f t="shared" si="43"/>
        <v>7063</v>
      </c>
      <c r="O551" s="108"/>
      <c r="P551" s="13">
        <v>26967691973</v>
      </c>
    </row>
    <row r="552" spans="1:16" x14ac:dyDescent="0.25">
      <c r="A552" s="109" t="s">
        <v>79</v>
      </c>
      <c r="B552" s="108">
        <v>2013</v>
      </c>
      <c r="C552" s="108">
        <v>3</v>
      </c>
      <c r="D552" s="108">
        <v>221721.93867</v>
      </c>
      <c r="E552" s="108">
        <v>5736.1530000000002</v>
      </c>
      <c r="F552" s="108">
        <f t="shared" si="45"/>
        <v>5777.6980000000003</v>
      </c>
      <c r="G552" s="108">
        <v>983572</v>
      </c>
      <c r="H552" s="108"/>
      <c r="I552" s="108"/>
      <c r="J552" s="108"/>
      <c r="K552" s="108">
        <v>20346</v>
      </c>
      <c r="L552" s="108">
        <v>13306</v>
      </c>
      <c r="M552" s="121">
        <f t="shared" si="42"/>
        <v>0.65398604148235528</v>
      </c>
      <c r="N552" s="108">
        <f t="shared" si="43"/>
        <v>7040</v>
      </c>
      <c r="O552" s="108"/>
      <c r="P552" s="13">
        <v>26154956030</v>
      </c>
    </row>
    <row r="553" spans="1:16" x14ac:dyDescent="0.25">
      <c r="A553" s="109" t="s">
        <v>79</v>
      </c>
      <c r="B553" s="108">
        <v>2014</v>
      </c>
      <c r="C553" s="108">
        <v>3</v>
      </c>
      <c r="D553" s="108">
        <v>228002.39471999998</v>
      </c>
      <c r="E553" s="108">
        <v>5003.8980000000001</v>
      </c>
      <c r="F553" s="108">
        <f t="shared" si="45"/>
        <v>5777.6980000000003</v>
      </c>
      <c r="G553" s="108">
        <v>997300</v>
      </c>
      <c r="H553" s="108"/>
      <c r="I553" s="108"/>
      <c r="J553" s="108"/>
      <c r="K553" s="108">
        <v>20605</v>
      </c>
      <c r="L553" s="108">
        <v>13562</v>
      </c>
      <c r="M553" s="121">
        <f t="shared" si="42"/>
        <v>0.65818975976704686</v>
      </c>
      <c r="N553" s="108">
        <f t="shared" si="43"/>
        <v>7043</v>
      </c>
      <c r="O553" s="108"/>
      <c r="P553" s="13">
        <v>26714514002.57</v>
      </c>
    </row>
    <row r="554" spans="1:16" x14ac:dyDescent="0.25">
      <c r="A554" s="109" t="s">
        <v>79</v>
      </c>
      <c r="B554" s="108">
        <v>2015</v>
      </c>
      <c r="C554" s="108">
        <v>3</v>
      </c>
      <c r="D554" s="108">
        <v>248740.48234999998</v>
      </c>
      <c r="E554" s="108">
        <v>4446.6660000000002</v>
      </c>
      <c r="F554" s="108">
        <f t="shared" si="45"/>
        <v>5777.6980000000003</v>
      </c>
      <c r="G554" s="108">
        <v>1012119</v>
      </c>
      <c r="H554" s="108"/>
      <c r="I554" s="108"/>
      <c r="J554" s="108"/>
      <c r="K554" s="108">
        <v>20776</v>
      </c>
      <c r="L554" s="108">
        <v>13716</v>
      </c>
      <c r="M554" s="121">
        <f t="shared" si="42"/>
        <v>0.66018482864844052</v>
      </c>
      <c r="N554" s="108">
        <f t="shared" si="43"/>
        <v>7060</v>
      </c>
      <c r="O554" s="108"/>
      <c r="P554" s="13">
        <v>25988346677.779999</v>
      </c>
    </row>
    <row r="555" spans="1:16" x14ac:dyDescent="0.25">
      <c r="A555" s="109" t="s">
        <v>79</v>
      </c>
      <c r="B555" s="108">
        <v>2016</v>
      </c>
      <c r="C555" s="108">
        <v>3</v>
      </c>
      <c r="D555" s="108">
        <v>251868.23827</v>
      </c>
      <c r="E555" s="108">
        <v>5492.2289999999994</v>
      </c>
      <c r="F555" s="108">
        <f t="shared" si="45"/>
        <v>5777.6980000000003</v>
      </c>
      <c r="G555" s="108">
        <v>1026392</v>
      </c>
      <c r="H555" s="108"/>
      <c r="I555" s="108"/>
      <c r="J555" s="108"/>
      <c r="K555" s="108">
        <v>20984</v>
      </c>
      <c r="L555" s="108">
        <v>13922</v>
      </c>
      <c r="M555" s="121">
        <f t="shared" si="42"/>
        <v>0.66345787266488754</v>
      </c>
      <c r="N555" s="108">
        <f t="shared" si="43"/>
        <v>7062</v>
      </c>
      <c r="O555" s="108"/>
      <c r="P555" s="13">
        <v>26804169085.120003</v>
      </c>
    </row>
    <row r="556" spans="1:16" x14ac:dyDescent="0.25">
      <c r="A556" s="109" t="s">
        <v>79</v>
      </c>
      <c r="B556" s="108">
        <v>2017</v>
      </c>
      <c r="C556" s="108">
        <v>3</v>
      </c>
      <c r="D556" s="108">
        <v>268075.93622999999</v>
      </c>
      <c r="E556" s="108">
        <v>4998.5839999999998</v>
      </c>
      <c r="F556" s="108">
        <f t="shared" si="45"/>
        <v>5777.6980000000003</v>
      </c>
      <c r="G556" s="108">
        <v>1037262</v>
      </c>
      <c r="H556" s="108"/>
      <c r="I556" s="108"/>
      <c r="J556" s="108"/>
      <c r="K556" s="108">
        <v>20922</v>
      </c>
      <c r="L556" s="108">
        <v>13883</v>
      </c>
      <c r="M556" s="121">
        <f t="shared" si="42"/>
        <v>0.66355988911193964</v>
      </c>
      <c r="N556" s="108">
        <f t="shared" si="43"/>
        <v>7039</v>
      </c>
      <c r="O556" s="108"/>
      <c r="P556" s="13">
        <v>25816351132.880001</v>
      </c>
    </row>
    <row r="557" spans="1:16" x14ac:dyDescent="0.25">
      <c r="A557" s="109" t="s">
        <v>79</v>
      </c>
      <c r="B557" s="108">
        <v>2018</v>
      </c>
      <c r="C557" s="108">
        <v>3</v>
      </c>
      <c r="D557" s="108">
        <v>243197.45190000001</v>
      </c>
      <c r="E557" s="108">
        <v>5400.6859999999997</v>
      </c>
      <c r="F557" s="108">
        <f t="shared" si="45"/>
        <v>5777.6980000000003</v>
      </c>
      <c r="G557" s="108">
        <v>1046776</v>
      </c>
      <c r="H557" s="108"/>
      <c r="I557" s="108"/>
      <c r="J557" s="108"/>
      <c r="K557" s="108">
        <v>21049</v>
      </c>
      <c r="L557" s="108">
        <v>14047</v>
      </c>
      <c r="M557" s="121">
        <f t="shared" si="42"/>
        <v>0.6673476174640125</v>
      </c>
      <c r="N557" s="108">
        <f t="shared" si="43"/>
        <v>7002</v>
      </c>
      <c r="O557" s="108"/>
      <c r="P557" s="13">
        <v>26946738936.619999</v>
      </c>
    </row>
    <row r="558" spans="1:16" x14ac:dyDescent="0.25">
      <c r="A558" s="109" t="s">
        <v>79</v>
      </c>
      <c r="B558" s="108">
        <v>2019</v>
      </c>
      <c r="C558" s="108">
        <v>3</v>
      </c>
      <c r="D558" s="108">
        <v>257552.39223</v>
      </c>
      <c r="E558" s="108">
        <v>4962.2169999999996</v>
      </c>
      <c r="F558" s="108">
        <f t="shared" si="45"/>
        <v>5777.6980000000003</v>
      </c>
      <c r="G558" s="108">
        <v>1054614</v>
      </c>
      <c r="H558" s="108">
        <v>21112</v>
      </c>
      <c r="I558" s="108">
        <v>14149</v>
      </c>
      <c r="J558" s="108">
        <v>0.67018759250640869</v>
      </c>
      <c r="K558" s="108">
        <v>49610</v>
      </c>
      <c r="L558" s="108">
        <v>35371</v>
      </c>
      <c r="M558" s="121">
        <f t="shared" si="42"/>
        <v>0.71298125377947996</v>
      </c>
      <c r="N558" s="108">
        <f t="shared" si="43"/>
        <v>14239</v>
      </c>
      <c r="O558" s="108">
        <v>6963</v>
      </c>
      <c r="P558" s="13">
        <v>26328005697</v>
      </c>
    </row>
    <row r="559" spans="1:16" x14ac:dyDescent="0.25">
      <c r="A559" s="109" t="s">
        <v>79</v>
      </c>
      <c r="B559" s="108">
        <v>2020</v>
      </c>
      <c r="C559" s="108">
        <v>3</v>
      </c>
      <c r="D559" s="108">
        <v>246360.01624999999</v>
      </c>
      <c r="E559" s="108">
        <v>5597.6149999999998</v>
      </c>
      <c r="F559" s="108">
        <f t="shared" si="45"/>
        <v>5777.6980000000003</v>
      </c>
      <c r="G559" s="108">
        <v>1062041</v>
      </c>
      <c r="H559" s="108">
        <v>21171</v>
      </c>
      <c r="I559" s="108">
        <v>14192</v>
      </c>
      <c r="J559" s="108">
        <v>0.67035096883773804</v>
      </c>
      <c r="K559" s="108">
        <v>49478</v>
      </c>
      <c r="L559" s="108">
        <v>35292</v>
      </c>
      <c r="M559" s="121">
        <f t="shared" si="42"/>
        <v>0.71328671328671334</v>
      </c>
      <c r="N559" s="108">
        <f t="shared" si="43"/>
        <v>14186</v>
      </c>
      <c r="O559" s="108">
        <v>6979</v>
      </c>
      <c r="P559" s="13">
        <v>26058068488.380001</v>
      </c>
    </row>
    <row r="560" spans="1:16" x14ac:dyDescent="0.25">
      <c r="A560" s="109" t="s">
        <v>79</v>
      </c>
      <c r="B560" s="108">
        <v>2021</v>
      </c>
      <c r="C560" s="108">
        <v>3</v>
      </c>
      <c r="D560" s="108">
        <v>250670.04598</v>
      </c>
      <c r="E560" s="108">
        <v>5262.4250000000002</v>
      </c>
      <c r="F560" s="108">
        <f t="shared" si="45"/>
        <v>5777.6980000000003</v>
      </c>
      <c r="G560" s="108">
        <v>1069684</v>
      </c>
      <c r="H560" s="108">
        <v>21581</v>
      </c>
      <c r="I560" s="108">
        <v>14392</v>
      </c>
      <c r="J560" s="108">
        <v>0.66688293218612671</v>
      </c>
      <c r="K560" s="108">
        <v>51872</v>
      </c>
      <c r="L560" s="108">
        <v>37104</v>
      </c>
      <c r="M560" s="121">
        <f t="shared" si="42"/>
        <v>0.71529919802590991</v>
      </c>
      <c r="N560" s="108">
        <f t="shared" si="43"/>
        <v>14768</v>
      </c>
      <c r="O560" s="108">
        <v>7189</v>
      </c>
      <c r="P560" s="13">
        <v>26250041758</v>
      </c>
    </row>
    <row r="561" spans="1:16" x14ac:dyDescent="0.25">
      <c r="A561" s="109" t="s">
        <v>79</v>
      </c>
      <c r="B561" s="108">
        <v>2022</v>
      </c>
      <c r="C561" s="108">
        <v>3</v>
      </c>
      <c r="D561" s="108">
        <v>268392.85625999997</v>
      </c>
      <c r="E561" s="108">
        <v>5406.7539999999999</v>
      </c>
      <c r="F561" s="108">
        <f t="shared" si="45"/>
        <v>5777.6980000000003</v>
      </c>
      <c r="G561" s="108">
        <v>1076538</v>
      </c>
      <c r="H561" s="108">
        <v>21684</v>
      </c>
      <c r="I561" s="108">
        <v>14492</v>
      </c>
      <c r="J561" s="108">
        <v>0.66832685470581055</v>
      </c>
      <c r="K561" s="108">
        <v>50795</v>
      </c>
      <c r="L561" s="108">
        <v>36192</v>
      </c>
      <c r="M561" s="121">
        <f t="shared" si="42"/>
        <v>0.71251107392459889</v>
      </c>
      <c r="N561" s="108">
        <f t="shared" si="43"/>
        <v>14603</v>
      </c>
      <c r="O561" s="108">
        <v>7192</v>
      </c>
      <c r="P561" s="13">
        <v>26838884009</v>
      </c>
    </row>
    <row r="562" spans="1:16" x14ac:dyDescent="0.25">
      <c r="A562" s="109" t="s">
        <v>81</v>
      </c>
      <c r="B562" s="108">
        <v>2003</v>
      </c>
      <c r="C562" s="108">
        <v>3</v>
      </c>
      <c r="D562" s="108">
        <v>5279.3008299999992</v>
      </c>
      <c r="E562" s="108">
        <v>109.047</v>
      </c>
      <c r="F562" s="108">
        <f>E562</f>
        <v>109.047</v>
      </c>
      <c r="G562" s="108">
        <v>20708</v>
      </c>
      <c r="H562" s="108"/>
      <c r="I562" s="108"/>
      <c r="J562" s="108"/>
      <c r="K562" s="108">
        <v>374.9</v>
      </c>
      <c r="L562" s="108">
        <v>73.400001525878906</v>
      </c>
      <c r="M562" s="121">
        <f t="shared" si="42"/>
        <v>0.19578554688151217</v>
      </c>
      <c r="N562" s="108">
        <f t="shared" si="43"/>
        <v>301.49999847412107</v>
      </c>
      <c r="O562" s="108"/>
      <c r="P562" s="13">
        <v>600590934.79999995</v>
      </c>
    </row>
    <row r="563" spans="1:16" x14ac:dyDescent="0.25">
      <c r="A563" s="109" t="s">
        <v>81</v>
      </c>
      <c r="B563" s="108">
        <v>2004</v>
      </c>
      <c r="C563" s="108">
        <v>3</v>
      </c>
      <c r="D563" s="108">
        <v>5774.3840100000007</v>
      </c>
      <c r="E563" s="108">
        <v>123.167</v>
      </c>
      <c r="F563" s="108">
        <f>MAX(F562,E563)</f>
        <v>123.167</v>
      </c>
      <c r="G563" s="108">
        <v>20974</v>
      </c>
      <c r="H563" s="108"/>
      <c r="I563" s="108"/>
      <c r="J563" s="108"/>
      <c r="K563" s="108">
        <v>376.8</v>
      </c>
      <c r="L563" s="108">
        <v>78.099998474121094</v>
      </c>
      <c r="M563" s="121">
        <f t="shared" si="42"/>
        <v>0.20727175815849547</v>
      </c>
      <c r="N563" s="108">
        <f t="shared" si="43"/>
        <v>298.70000152587892</v>
      </c>
      <c r="O563" s="108"/>
      <c r="P563" s="13">
        <v>1058278064.6</v>
      </c>
    </row>
    <row r="564" spans="1:16" x14ac:dyDescent="0.25">
      <c r="A564" s="109" t="s">
        <v>81</v>
      </c>
      <c r="B564" s="108">
        <v>2005</v>
      </c>
      <c r="C564" s="108">
        <v>3</v>
      </c>
      <c r="D564" s="108">
        <v>6190.1255400000009</v>
      </c>
      <c r="E564" s="108">
        <v>111.411</v>
      </c>
      <c r="F564" s="108">
        <f t="shared" ref="F564:F581" si="46">MAX(F563,E564)</f>
        <v>123.167</v>
      </c>
      <c r="G564" s="108">
        <v>20952</v>
      </c>
      <c r="H564" s="108"/>
      <c r="I564" s="108"/>
      <c r="J564" s="108"/>
      <c r="K564" s="108">
        <v>378</v>
      </c>
      <c r="L564" s="108">
        <v>78</v>
      </c>
      <c r="M564" s="121">
        <f t="shared" si="42"/>
        <v>0.20634920634920634</v>
      </c>
      <c r="N564" s="108">
        <f t="shared" si="43"/>
        <v>300</v>
      </c>
      <c r="O564" s="108"/>
      <c r="P564" s="13">
        <v>628998248.86000001</v>
      </c>
    </row>
    <row r="565" spans="1:16" x14ac:dyDescent="0.25">
      <c r="A565" s="109" t="s">
        <v>81</v>
      </c>
      <c r="B565" s="108">
        <v>2006</v>
      </c>
      <c r="C565" s="108">
        <v>3</v>
      </c>
      <c r="D565" s="108">
        <v>6594.0953900000004</v>
      </c>
      <c r="E565" s="108">
        <v>120.023</v>
      </c>
      <c r="F565" s="108">
        <f t="shared" si="46"/>
        <v>123.167</v>
      </c>
      <c r="G565" s="108">
        <v>19234</v>
      </c>
      <c r="H565" s="108"/>
      <c r="I565" s="108"/>
      <c r="J565" s="108"/>
      <c r="K565" s="108">
        <v>378</v>
      </c>
      <c r="L565" s="108">
        <v>79</v>
      </c>
      <c r="M565" s="121">
        <f t="shared" si="42"/>
        <v>0.20899470899470898</v>
      </c>
      <c r="N565" s="108">
        <f t="shared" si="43"/>
        <v>299</v>
      </c>
      <c r="O565" s="108"/>
      <c r="P565" s="13">
        <v>318608495</v>
      </c>
    </row>
    <row r="566" spans="1:16" x14ac:dyDescent="0.25">
      <c r="A566" s="109" t="s">
        <v>81</v>
      </c>
      <c r="B566" s="108">
        <v>2007</v>
      </c>
      <c r="C566" s="108">
        <v>3</v>
      </c>
      <c r="D566" s="108">
        <v>7048.0222099999983</v>
      </c>
      <c r="E566" s="108">
        <v>120.218</v>
      </c>
      <c r="F566" s="108">
        <f t="shared" si="46"/>
        <v>123.167</v>
      </c>
      <c r="G566" s="108">
        <v>21707</v>
      </c>
      <c r="H566" s="108"/>
      <c r="I566" s="108"/>
      <c r="J566" s="108"/>
      <c r="K566" s="108">
        <v>373</v>
      </c>
      <c r="L566" s="108">
        <v>76</v>
      </c>
      <c r="M566" s="121">
        <f t="shared" si="42"/>
        <v>0.20375335120643431</v>
      </c>
      <c r="N566" s="108">
        <f t="shared" si="43"/>
        <v>297</v>
      </c>
      <c r="O566" s="108"/>
      <c r="P566" s="13">
        <v>649981803.84000003</v>
      </c>
    </row>
    <row r="567" spans="1:16" x14ac:dyDescent="0.25">
      <c r="A567" s="109" t="s">
        <v>81</v>
      </c>
      <c r="B567" s="108">
        <v>2008</v>
      </c>
      <c r="C567" s="108">
        <v>3</v>
      </c>
      <c r="D567" s="108">
        <v>7336.5461300000006</v>
      </c>
      <c r="E567" s="108">
        <v>113.672</v>
      </c>
      <c r="F567" s="108">
        <f t="shared" si="46"/>
        <v>123.167</v>
      </c>
      <c r="G567" s="108">
        <v>20197</v>
      </c>
      <c r="H567" s="108"/>
      <c r="I567" s="108"/>
      <c r="J567" s="108"/>
      <c r="K567" s="108">
        <v>366</v>
      </c>
      <c r="L567" s="108">
        <v>79</v>
      </c>
      <c r="M567" s="121">
        <f t="shared" si="42"/>
        <v>0.21584699453551912</v>
      </c>
      <c r="N567" s="108">
        <f t="shared" si="43"/>
        <v>287</v>
      </c>
      <c r="O567" s="108"/>
      <c r="P567" s="13">
        <v>610008862.34000003</v>
      </c>
    </row>
    <row r="568" spans="1:16" x14ac:dyDescent="0.25">
      <c r="A568" s="109" t="s">
        <v>81</v>
      </c>
      <c r="B568" s="108">
        <v>2009</v>
      </c>
      <c r="C568" s="108">
        <v>3</v>
      </c>
      <c r="D568" s="108">
        <v>7064.1782200000007</v>
      </c>
      <c r="E568" s="108">
        <v>119.511</v>
      </c>
      <c r="F568" s="108">
        <f t="shared" si="46"/>
        <v>123.167</v>
      </c>
      <c r="G568" s="108">
        <v>21390</v>
      </c>
      <c r="H568" s="108"/>
      <c r="I568" s="108"/>
      <c r="J568" s="108"/>
      <c r="K568" s="108">
        <v>392</v>
      </c>
      <c r="L568" s="108">
        <v>86</v>
      </c>
      <c r="M568" s="121">
        <f t="shared" si="42"/>
        <v>0.21938775510204081</v>
      </c>
      <c r="N568" s="108">
        <f t="shared" si="43"/>
        <v>306</v>
      </c>
      <c r="O568" s="108"/>
      <c r="P568" s="13">
        <v>631142979.65999997</v>
      </c>
    </row>
    <row r="569" spans="1:16" x14ac:dyDescent="0.25">
      <c r="A569" s="109" t="s">
        <v>81</v>
      </c>
      <c r="B569" s="108">
        <v>2010</v>
      </c>
      <c r="C569" s="108">
        <v>3</v>
      </c>
      <c r="D569" s="108">
        <v>7109.4823500000002</v>
      </c>
      <c r="E569" s="108">
        <v>117.25700000000001</v>
      </c>
      <c r="F569" s="108">
        <f t="shared" si="46"/>
        <v>123.167</v>
      </c>
      <c r="G569" s="108">
        <v>21831</v>
      </c>
      <c r="H569" s="108"/>
      <c r="I569" s="108"/>
      <c r="J569" s="108"/>
      <c r="K569" s="108">
        <v>392</v>
      </c>
      <c r="L569" s="108">
        <v>86</v>
      </c>
      <c r="M569" s="121">
        <f t="shared" si="42"/>
        <v>0.21938775510204081</v>
      </c>
      <c r="N569" s="108">
        <f t="shared" si="43"/>
        <v>306</v>
      </c>
      <c r="O569" s="108"/>
      <c r="P569" s="13">
        <v>623200252.5</v>
      </c>
    </row>
    <row r="570" spans="1:16" x14ac:dyDescent="0.25">
      <c r="A570" s="109" t="s">
        <v>81</v>
      </c>
      <c r="B570" s="108">
        <v>2011</v>
      </c>
      <c r="C570" s="108">
        <v>3</v>
      </c>
      <c r="D570" s="108">
        <v>7063.4972300000009</v>
      </c>
      <c r="E570" s="108">
        <v>119.49600000000001</v>
      </c>
      <c r="F570" s="108">
        <f t="shared" si="46"/>
        <v>123.167</v>
      </c>
      <c r="G570" s="108">
        <v>21791</v>
      </c>
      <c r="H570" s="108"/>
      <c r="I570" s="108"/>
      <c r="J570" s="108"/>
      <c r="K570" s="108">
        <v>395</v>
      </c>
      <c r="L570" s="108">
        <v>88</v>
      </c>
      <c r="M570" s="121">
        <f t="shared" si="42"/>
        <v>0.22278481012658227</v>
      </c>
      <c r="N570" s="108">
        <f t="shared" si="43"/>
        <v>307</v>
      </c>
      <c r="O570" s="108"/>
      <c r="P570" s="13">
        <v>600061900</v>
      </c>
    </row>
    <row r="571" spans="1:16" x14ac:dyDescent="0.25">
      <c r="A571" s="109" t="s">
        <v>81</v>
      </c>
      <c r="B571" s="108">
        <v>2012</v>
      </c>
      <c r="C571" s="108">
        <v>3</v>
      </c>
      <c r="D571" s="108">
        <v>6514.471019999999</v>
      </c>
      <c r="E571" s="108">
        <v>120.41300000000001</v>
      </c>
      <c r="F571" s="108">
        <f t="shared" si="46"/>
        <v>123.167</v>
      </c>
      <c r="G571" s="108">
        <v>22204</v>
      </c>
      <c r="H571" s="108"/>
      <c r="I571" s="108"/>
      <c r="J571" s="108"/>
      <c r="K571" s="108">
        <v>405</v>
      </c>
      <c r="L571" s="108">
        <v>103</v>
      </c>
      <c r="M571" s="121">
        <f t="shared" si="42"/>
        <v>0.25432098765432098</v>
      </c>
      <c r="N571" s="108">
        <f t="shared" si="43"/>
        <v>302</v>
      </c>
      <c r="O571" s="108"/>
      <c r="P571" s="13">
        <v>619986067</v>
      </c>
    </row>
    <row r="572" spans="1:16" x14ac:dyDescent="0.25">
      <c r="A572" s="109" t="s">
        <v>81</v>
      </c>
      <c r="B572" s="108">
        <v>2013</v>
      </c>
      <c r="C572" s="108">
        <v>3</v>
      </c>
      <c r="D572" s="108">
        <v>7334.4396200000001</v>
      </c>
      <c r="E572" s="108">
        <v>136.28900000000002</v>
      </c>
      <c r="F572" s="108">
        <f t="shared" si="46"/>
        <v>136.28900000000002</v>
      </c>
      <c r="G572" s="108">
        <v>21885</v>
      </c>
      <c r="H572" s="108"/>
      <c r="I572" s="108"/>
      <c r="J572" s="108"/>
      <c r="K572" s="108">
        <v>398</v>
      </c>
      <c r="L572" s="108">
        <v>106</v>
      </c>
      <c r="M572" s="121">
        <f t="shared" si="42"/>
        <v>0.26633165829145727</v>
      </c>
      <c r="N572" s="108">
        <f t="shared" si="43"/>
        <v>292</v>
      </c>
      <c r="O572" s="108"/>
      <c r="P572" s="13">
        <v>633094660</v>
      </c>
    </row>
    <row r="573" spans="1:16" x14ac:dyDescent="0.25">
      <c r="A573" s="109" t="s">
        <v>81</v>
      </c>
      <c r="B573" s="108">
        <v>2014</v>
      </c>
      <c r="C573" s="108">
        <v>3</v>
      </c>
      <c r="D573" s="108">
        <v>7244.4931100000013</v>
      </c>
      <c r="E573" s="108">
        <v>107.577</v>
      </c>
      <c r="F573" s="108">
        <f t="shared" si="46"/>
        <v>136.28900000000002</v>
      </c>
      <c r="G573" s="108">
        <v>22066</v>
      </c>
      <c r="H573" s="108"/>
      <c r="I573" s="108"/>
      <c r="J573" s="108"/>
      <c r="K573" s="108">
        <v>403</v>
      </c>
      <c r="L573" s="108">
        <v>109</v>
      </c>
      <c r="M573" s="121">
        <f t="shared" si="42"/>
        <v>0.27047146401985112</v>
      </c>
      <c r="N573" s="108">
        <f t="shared" si="43"/>
        <v>294</v>
      </c>
      <c r="O573" s="108"/>
      <c r="P573" s="13">
        <v>637649172.97000003</v>
      </c>
    </row>
    <row r="574" spans="1:16" x14ac:dyDescent="0.25">
      <c r="A574" s="109" t="s">
        <v>81</v>
      </c>
      <c r="B574" s="108">
        <v>2015</v>
      </c>
      <c r="C574" s="108">
        <v>3</v>
      </c>
      <c r="D574" s="108">
        <v>7403.6733899999999</v>
      </c>
      <c r="E574" s="108">
        <v>109.042</v>
      </c>
      <c r="F574" s="108">
        <f t="shared" si="46"/>
        <v>136.28900000000002</v>
      </c>
      <c r="G574" s="108">
        <v>22250</v>
      </c>
      <c r="H574" s="108"/>
      <c r="I574" s="108"/>
      <c r="J574" s="108"/>
      <c r="K574" s="108">
        <v>413</v>
      </c>
      <c r="L574" s="108">
        <v>121</v>
      </c>
      <c r="M574" s="121">
        <f t="shared" si="42"/>
        <v>0.29297820823244553</v>
      </c>
      <c r="N574" s="108">
        <f t="shared" si="43"/>
        <v>292</v>
      </c>
      <c r="O574" s="108"/>
      <c r="P574" s="13">
        <v>633076430.71000004</v>
      </c>
    </row>
    <row r="575" spans="1:16" x14ac:dyDescent="0.25">
      <c r="A575" s="109" t="s">
        <v>81</v>
      </c>
      <c r="B575" s="108">
        <v>2016</v>
      </c>
      <c r="C575" s="108">
        <v>3</v>
      </c>
      <c r="D575" s="108">
        <v>7840.0672599999998</v>
      </c>
      <c r="E575" s="108">
        <v>111.491</v>
      </c>
      <c r="F575" s="108">
        <f t="shared" si="46"/>
        <v>136.28900000000002</v>
      </c>
      <c r="G575" s="108">
        <v>22470</v>
      </c>
      <c r="H575" s="108"/>
      <c r="I575" s="108"/>
      <c r="J575" s="108"/>
      <c r="K575" s="108">
        <v>406</v>
      </c>
      <c r="L575" s="108">
        <v>120</v>
      </c>
      <c r="M575" s="121">
        <f t="shared" si="42"/>
        <v>0.29556650246305421</v>
      </c>
      <c r="N575" s="108">
        <f t="shared" si="43"/>
        <v>286</v>
      </c>
      <c r="O575" s="108"/>
      <c r="P575" s="13">
        <v>610801988.19000006</v>
      </c>
    </row>
    <row r="576" spans="1:16" x14ac:dyDescent="0.25">
      <c r="A576" s="109" t="s">
        <v>81</v>
      </c>
      <c r="B576" s="108">
        <v>2017</v>
      </c>
      <c r="C576" s="108">
        <v>3</v>
      </c>
      <c r="D576" s="108">
        <v>7933.7904800000006</v>
      </c>
      <c r="E576" s="108">
        <v>108.53</v>
      </c>
      <c r="F576" s="108">
        <f t="shared" si="46"/>
        <v>136.28900000000002</v>
      </c>
      <c r="G576" s="108">
        <v>22829</v>
      </c>
      <c r="H576" s="108"/>
      <c r="I576" s="108"/>
      <c r="J576" s="108"/>
      <c r="K576" s="108">
        <v>408</v>
      </c>
      <c r="L576" s="108">
        <v>122</v>
      </c>
      <c r="M576" s="121">
        <f t="shared" si="42"/>
        <v>0.29901960784313725</v>
      </c>
      <c r="N576" s="108">
        <f t="shared" si="43"/>
        <v>286</v>
      </c>
      <c r="O576" s="108"/>
      <c r="P576" s="13">
        <v>614352659.38999999</v>
      </c>
    </row>
    <row r="577" spans="1:16" x14ac:dyDescent="0.25">
      <c r="A577" s="109" t="s">
        <v>81</v>
      </c>
      <c r="B577" s="108">
        <v>2018</v>
      </c>
      <c r="C577" s="108">
        <v>3</v>
      </c>
      <c r="D577" s="108">
        <v>7895.6919000000007</v>
      </c>
      <c r="E577" s="108">
        <v>109.94099999999999</v>
      </c>
      <c r="F577" s="108">
        <f t="shared" si="46"/>
        <v>136.28900000000002</v>
      </c>
      <c r="G577" s="108">
        <v>23111</v>
      </c>
      <c r="H577" s="108"/>
      <c r="I577" s="108"/>
      <c r="J577" s="108"/>
      <c r="K577" s="108">
        <v>413</v>
      </c>
      <c r="L577" s="108">
        <v>121</v>
      </c>
      <c r="M577" s="121">
        <f t="shared" si="42"/>
        <v>0.29297820823244553</v>
      </c>
      <c r="N577" s="108">
        <f t="shared" si="43"/>
        <v>292</v>
      </c>
      <c r="O577" s="108"/>
      <c r="P577" s="13">
        <v>644008978.88</v>
      </c>
    </row>
    <row r="578" spans="1:16" x14ac:dyDescent="0.25">
      <c r="A578" s="109" t="s">
        <v>81</v>
      </c>
      <c r="B578" s="108">
        <v>2019</v>
      </c>
      <c r="C578" s="108">
        <v>3</v>
      </c>
      <c r="D578" s="108">
        <v>7261.7215700000006</v>
      </c>
      <c r="E578" s="108">
        <v>111.736</v>
      </c>
      <c r="F578" s="108">
        <f t="shared" si="46"/>
        <v>136.28900000000002</v>
      </c>
      <c r="G578" s="108">
        <v>23384</v>
      </c>
      <c r="H578" s="108">
        <v>437</v>
      </c>
      <c r="I578" s="108">
        <v>142</v>
      </c>
      <c r="J578" s="108">
        <v>0.32494279742240906</v>
      </c>
      <c r="K578" s="108">
        <v>437</v>
      </c>
      <c r="L578" s="108">
        <v>142</v>
      </c>
      <c r="M578" s="121">
        <f t="shared" si="42"/>
        <v>0.32494279176201374</v>
      </c>
      <c r="N578" s="108">
        <f t="shared" si="43"/>
        <v>295</v>
      </c>
      <c r="O578" s="108">
        <v>295</v>
      </c>
      <c r="P578" s="13">
        <v>662289126.36000001</v>
      </c>
    </row>
    <row r="579" spans="1:16" x14ac:dyDescent="0.25">
      <c r="A579" s="109" t="s">
        <v>81</v>
      </c>
      <c r="B579" s="108">
        <v>2020</v>
      </c>
      <c r="C579" s="108">
        <v>3</v>
      </c>
      <c r="D579" s="108">
        <v>7273.0168200000007</v>
      </c>
      <c r="E579" s="108">
        <v>118.142</v>
      </c>
      <c r="F579" s="108">
        <f t="shared" si="46"/>
        <v>136.28900000000002</v>
      </c>
      <c r="G579" s="108">
        <v>23551</v>
      </c>
      <c r="H579" s="108">
        <v>443</v>
      </c>
      <c r="I579" s="108">
        <v>152</v>
      </c>
      <c r="J579" s="108">
        <v>0.34311512112617493</v>
      </c>
      <c r="K579" s="108">
        <v>443</v>
      </c>
      <c r="L579" s="108">
        <v>152</v>
      </c>
      <c r="M579" s="121">
        <f t="shared" ref="M579:M581" si="47">L579/K579</f>
        <v>0.34311512415349887</v>
      </c>
      <c r="N579" s="108">
        <f t="shared" ref="N579:N581" si="48">K579-L579</f>
        <v>291</v>
      </c>
      <c r="O579" s="108">
        <v>291</v>
      </c>
      <c r="P579" s="13">
        <v>647581926</v>
      </c>
    </row>
    <row r="580" spans="1:16" x14ac:dyDescent="0.25">
      <c r="A580" s="109" t="s">
        <v>81</v>
      </c>
      <c r="B580" s="108">
        <v>2021</v>
      </c>
      <c r="C580" s="108">
        <v>3</v>
      </c>
      <c r="D580" s="108">
        <v>7347.6563399999995</v>
      </c>
      <c r="E580" s="108">
        <v>113.38500000000001</v>
      </c>
      <c r="F580" s="108">
        <f t="shared" si="46"/>
        <v>136.28900000000002</v>
      </c>
      <c r="G580" s="108">
        <v>23980</v>
      </c>
      <c r="H580" s="108">
        <v>453</v>
      </c>
      <c r="I580" s="108">
        <v>162</v>
      </c>
      <c r="J580" s="108">
        <v>0.3576158881187439</v>
      </c>
      <c r="K580" s="108">
        <v>453</v>
      </c>
      <c r="L580" s="108">
        <v>162</v>
      </c>
      <c r="M580" s="121">
        <f t="shared" si="47"/>
        <v>0.35761589403973509</v>
      </c>
      <c r="N580" s="108">
        <f t="shared" si="48"/>
        <v>291</v>
      </c>
      <c r="O580" s="108">
        <v>291</v>
      </c>
      <c r="P580" s="13">
        <v>637348471</v>
      </c>
    </row>
    <row r="581" spans="1:16" x14ac:dyDescent="0.25">
      <c r="A581" s="109" t="s">
        <v>81</v>
      </c>
      <c r="B581" s="108">
        <v>2022</v>
      </c>
      <c r="C581" s="108">
        <v>3</v>
      </c>
      <c r="D581" s="108">
        <v>7750.36031</v>
      </c>
      <c r="E581" s="108">
        <v>110.24</v>
      </c>
      <c r="F581" s="108">
        <f t="shared" si="46"/>
        <v>136.28900000000002</v>
      </c>
      <c r="G581" s="108">
        <v>24390</v>
      </c>
      <c r="H581" s="108">
        <v>458</v>
      </c>
      <c r="I581" s="108">
        <v>165</v>
      </c>
      <c r="J581" s="108">
        <v>0.36026200652122498</v>
      </c>
      <c r="K581" s="108">
        <v>458</v>
      </c>
      <c r="L581" s="108">
        <v>165</v>
      </c>
      <c r="M581" s="121">
        <f t="shared" si="47"/>
        <v>0.36026200873362446</v>
      </c>
      <c r="N581" s="108">
        <f t="shared" si="48"/>
        <v>293</v>
      </c>
      <c r="O581" s="108">
        <v>293</v>
      </c>
      <c r="P581" s="13">
        <v>634616160</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A693F-9823-4628-AAEF-98483547F4AD}">
  <sheetPr>
    <tabColor theme="4" tint="0.79998168889431442"/>
  </sheetPr>
  <dimension ref="A1:L594"/>
  <sheetViews>
    <sheetView workbookViewId="0">
      <selection activeCell="G40" sqref="G40"/>
    </sheetView>
  </sheetViews>
  <sheetFormatPr defaultRowHeight="15" x14ac:dyDescent="0.25"/>
  <cols>
    <col min="2" max="2" width="45.5703125" bestFit="1" customWidth="1"/>
  </cols>
  <sheetData>
    <row r="1" spans="1:12" x14ac:dyDescent="0.25">
      <c r="A1" t="s">
        <v>91</v>
      </c>
      <c r="B1" t="s">
        <v>15</v>
      </c>
      <c r="C1" t="s">
        <v>16</v>
      </c>
      <c r="D1" t="s">
        <v>17</v>
      </c>
      <c r="E1" t="s">
        <v>18</v>
      </c>
      <c r="F1" t="s">
        <v>92</v>
      </c>
      <c r="G1" t="s">
        <v>19</v>
      </c>
      <c r="H1" t="s">
        <v>20</v>
      </c>
      <c r="I1" t="s">
        <v>21</v>
      </c>
      <c r="J1" t="s">
        <v>22</v>
      </c>
      <c r="K1" t="s">
        <v>23</v>
      </c>
      <c r="L1" t="s">
        <v>24</v>
      </c>
    </row>
    <row r="2" spans="1:12" x14ac:dyDescent="0.25">
      <c r="A2">
        <v>3001</v>
      </c>
      <c r="B2" t="s">
        <v>93</v>
      </c>
      <c r="C2">
        <v>2005</v>
      </c>
      <c r="D2">
        <v>3</v>
      </c>
      <c r="E2">
        <v>341131.28391</v>
      </c>
      <c r="F2">
        <v>1</v>
      </c>
      <c r="G2">
        <v>4648.5190000000002</v>
      </c>
      <c r="H2">
        <v>4648.5190000000002</v>
      </c>
      <c r="I2">
        <v>1205755</v>
      </c>
      <c r="J2">
        <v>122340</v>
      </c>
      <c r="K2">
        <v>4482</v>
      </c>
      <c r="L2">
        <v>3.6635605689063266E-2</v>
      </c>
    </row>
    <row r="3" spans="1:12" x14ac:dyDescent="0.25">
      <c r="A3">
        <v>3001</v>
      </c>
      <c r="B3" t="s">
        <v>93</v>
      </c>
      <c r="C3">
        <v>2006</v>
      </c>
      <c r="D3">
        <v>3</v>
      </c>
      <c r="E3">
        <v>384421.42158000002</v>
      </c>
      <c r="F3">
        <v>1.0181607380073696</v>
      </c>
      <c r="G3">
        <v>4405.6729999999998</v>
      </c>
      <c r="H3">
        <v>4648.5190000000002</v>
      </c>
      <c r="I3">
        <v>1218164</v>
      </c>
      <c r="J3">
        <v>122485</v>
      </c>
      <c r="K3">
        <v>4493</v>
      </c>
      <c r="L3">
        <v>3.6682042699106014E-2</v>
      </c>
    </row>
    <row r="4" spans="1:12" x14ac:dyDescent="0.25">
      <c r="A4">
        <v>3001</v>
      </c>
      <c r="B4" t="s">
        <v>93</v>
      </c>
      <c r="C4">
        <v>2007</v>
      </c>
      <c r="D4">
        <v>3</v>
      </c>
      <c r="E4">
        <v>469113.87728999997</v>
      </c>
      <c r="F4">
        <v>1.0531931014872313</v>
      </c>
      <c r="G4">
        <v>4387.4759999999997</v>
      </c>
      <c r="H4">
        <v>4648.5190000000002</v>
      </c>
      <c r="I4">
        <v>1227140</v>
      </c>
      <c r="J4">
        <v>122860</v>
      </c>
      <c r="K4">
        <v>4520</v>
      </c>
      <c r="L4">
        <v>3.6789842096695426E-2</v>
      </c>
    </row>
    <row r="5" spans="1:12" x14ac:dyDescent="0.25">
      <c r="A5">
        <v>3001</v>
      </c>
      <c r="B5" t="s">
        <v>93</v>
      </c>
      <c r="C5">
        <v>2008</v>
      </c>
      <c r="D5">
        <v>3</v>
      </c>
      <c r="E5">
        <v>461660.31044999999</v>
      </c>
      <c r="F5">
        <v>1.078564603993923</v>
      </c>
      <c r="G5">
        <v>4104.7509999999993</v>
      </c>
      <c r="H5">
        <v>4648.5190000000002</v>
      </c>
      <c r="I5">
        <v>1241519</v>
      </c>
      <c r="J5">
        <v>123169</v>
      </c>
      <c r="K5">
        <v>4508</v>
      </c>
      <c r="L5">
        <v>3.6600118536320017E-2</v>
      </c>
    </row>
    <row r="6" spans="1:12" x14ac:dyDescent="0.25">
      <c r="A6">
        <v>3001</v>
      </c>
      <c r="B6" t="s">
        <v>93</v>
      </c>
      <c r="C6">
        <v>2009</v>
      </c>
      <c r="D6">
        <v>3</v>
      </c>
      <c r="E6">
        <v>497359.50549389992</v>
      </c>
      <c r="F6">
        <v>1.0915070880241431</v>
      </c>
      <c r="G6">
        <v>4422.7529999999997</v>
      </c>
      <c r="H6">
        <v>4648.5190000000002</v>
      </c>
      <c r="I6">
        <v>1248286</v>
      </c>
      <c r="J6">
        <v>123491</v>
      </c>
      <c r="K6">
        <v>4546</v>
      </c>
      <c r="L6">
        <v>3.6812399284158359E-2</v>
      </c>
    </row>
    <row r="7" spans="1:12" x14ac:dyDescent="0.25">
      <c r="A7">
        <v>3001</v>
      </c>
      <c r="B7" t="s">
        <v>93</v>
      </c>
      <c r="C7">
        <v>2010</v>
      </c>
      <c r="D7">
        <v>3</v>
      </c>
      <c r="E7">
        <v>534752.23927999998</v>
      </c>
      <c r="F7">
        <v>1.1243125351578573</v>
      </c>
      <c r="G7">
        <v>4441.3739999999998</v>
      </c>
      <c r="H7">
        <v>4648.5190000000002</v>
      </c>
      <c r="I7">
        <v>1258015</v>
      </c>
      <c r="J7">
        <v>123660</v>
      </c>
      <c r="K7">
        <v>4555</v>
      </c>
      <c r="L7">
        <v>3.6834869804302117E-2</v>
      </c>
    </row>
    <row r="8" spans="1:12" x14ac:dyDescent="0.25">
      <c r="A8">
        <v>3001</v>
      </c>
      <c r="B8" t="s">
        <v>93</v>
      </c>
      <c r="C8">
        <v>2011</v>
      </c>
      <c r="D8">
        <v>3</v>
      </c>
      <c r="E8">
        <v>538566.43489745969</v>
      </c>
      <c r="F8">
        <v>1.1430978626415853</v>
      </c>
      <c r="G8">
        <v>4181.9489999999996</v>
      </c>
      <c r="H8">
        <v>4648.5190000000002</v>
      </c>
      <c r="I8">
        <v>1266362</v>
      </c>
      <c r="J8">
        <v>120138</v>
      </c>
      <c r="K8">
        <v>8186</v>
      </c>
      <c r="L8">
        <v>6.8138307612911814E-2</v>
      </c>
    </row>
    <row r="9" spans="1:12" x14ac:dyDescent="0.25">
      <c r="A9">
        <v>3001</v>
      </c>
      <c r="B9" t="s">
        <v>93</v>
      </c>
      <c r="C9">
        <v>2012</v>
      </c>
      <c r="D9">
        <v>3</v>
      </c>
      <c r="E9">
        <v>526731.83098810003</v>
      </c>
      <c r="F9">
        <v>1.1601447797801889</v>
      </c>
      <c r="G9">
        <v>3974.4449999999997</v>
      </c>
      <c r="H9">
        <v>4648.5190000000002</v>
      </c>
      <c r="I9">
        <v>1277008</v>
      </c>
      <c r="J9">
        <v>121119</v>
      </c>
      <c r="K9">
        <v>8418</v>
      </c>
      <c r="L9">
        <v>6.9501894830703695E-2</v>
      </c>
    </row>
    <row r="10" spans="1:12" x14ac:dyDescent="0.25">
      <c r="A10">
        <v>3001</v>
      </c>
      <c r="B10" t="s">
        <v>93</v>
      </c>
      <c r="C10">
        <v>2013</v>
      </c>
      <c r="D10">
        <v>3</v>
      </c>
      <c r="E10">
        <v>579035.23967000004</v>
      </c>
      <c r="F10">
        <v>1.1787456307534185</v>
      </c>
      <c r="G10">
        <v>5924.584762125035</v>
      </c>
      <c r="H10">
        <v>5924.584762125035</v>
      </c>
      <c r="I10">
        <v>1276577</v>
      </c>
      <c r="J10">
        <v>122281</v>
      </c>
      <c r="K10">
        <v>8868</v>
      </c>
      <c r="L10">
        <v>7.2521487393789719E-2</v>
      </c>
    </row>
    <row r="11" spans="1:12" x14ac:dyDescent="0.25">
      <c r="A11">
        <v>3001</v>
      </c>
      <c r="B11" t="s">
        <v>93</v>
      </c>
      <c r="C11">
        <v>2014</v>
      </c>
      <c r="D11">
        <v>3</v>
      </c>
      <c r="E11">
        <v>610739.59220999992</v>
      </c>
      <c r="F11">
        <v>1.2033004656242552</v>
      </c>
      <c r="G11">
        <v>6133.5493687728203</v>
      </c>
      <c r="H11">
        <v>6133.5493687728203</v>
      </c>
      <c r="I11">
        <v>1276310</v>
      </c>
      <c r="J11">
        <v>122165</v>
      </c>
      <c r="K11">
        <v>8985</v>
      </c>
      <c r="L11">
        <v>7.3548070232881763E-2</v>
      </c>
    </row>
    <row r="12" spans="1:12" x14ac:dyDescent="0.25">
      <c r="A12">
        <v>3001</v>
      </c>
      <c r="B12" t="s">
        <v>93</v>
      </c>
      <c r="C12">
        <v>2015</v>
      </c>
      <c r="D12">
        <v>3</v>
      </c>
      <c r="E12">
        <v>540811.93599999999</v>
      </c>
      <c r="F12">
        <v>1.2317327248241474</v>
      </c>
      <c r="G12">
        <v>6459.2159978430755</v>
      </c>
      <c r="H12">
        <v>6459.2159978430755</v>
      </c>
      <c r="I12">
        <v>1294848</v>
      </c>
      <c r="J12">
        <v>123197</v>
      </c>
      <c r="K12">
        <v>9388</v>
      </c>
      <c r="L12">
        <v>7.6203154297588421E-2</v>
      </c>
    </row>
    <row r="13" spans="1:12" x14ac:dyDescent="0.25">
      <c r="A13">
        <v>3001</v>
      </c>
      <c r="B13" t="s">
        <v>93</v>
      </c>
      <c r="C13">
        <v>2016</v>
      </c>
      <c r="D13">
        <v>3</v>
      </c>
      <c r="E13">
        <v>544519.28041999985</v>
      </c>
      <c r="F13">
        <v>1.2460953688434946</v>
      </c>
      <c r="G13">
        <v>5641.0780000000004</v>
      </c>
      <c r="H13">
        <v>6459.2159978430755</v>
      </c>
      <c r="I13">
        <v>1307906</v>
      </c>
      <c r="J13">
        <v>122366</v>
      </c>
      <c r="K13">
        <v>9148</v>
      </c>
      <c r="L13">
        <v>7.4759328571662065E-2</v>
      </c>
    </row>
    <row r="14" spans="1:12" x14ac:dyDescent="0.25">
      <c r="A14">
        <v>3001</v>
      </c>
      <c r="B14" t="s">
        <v>93</v>
      </c>
      <c r="C14">
        <v>2017</v>
      </c>
      <c r="D14">
        <v>3</v>
      </c>
      <c r="E14">
        <v>531008.99735999992</v>
      </c>
      <c r="F14">
        <v>1.2681506381321936</v>
      </c>
      <c r="G14">
        <v>5361.9920000000002</v>
      </c>
      <c r="H14">
        <v>6459.2159978430755</v>
      </c>
      <c r="I14">
        <v>1320458</v>
      </c>
      <c r="J14">
        <v>123119</v>
      </c>
      <c r="K14">
        <v>9365</v>
      </c>
      <c r="L14">
        <v>7.6064620407898048E-2</v>
      </c>
    </row>
    <row r="15" spans="1:12" x14ac:dyDescent="0.25">
      <c r="A15">
        <v>3001</v>
      </c>
      <c r="B15" t="s">
        <v>93</v>
      </c>
      <c r="C15">
        <v>2018</v>
      </c>
      <c r="D15">
        <v>3</v>
      </c>
      <c r="E15">
        <v>535524.47184000001</v>
      </c>
      <c r="F15">
        <v>1.2998332461476367</v>
      </c>
      <c r="G15">
        <v>5812.4319999999998</v>
      </c>
      <c r="H15">
        <v>6459.2159978430755</v>
      </c>
      <c r="I15">
        <v>1333961</v>
      </c>
      <c r="J15">
        <v>123176</v>
      </c>
      <c r="K15">
        <v>9558</v>
      </c>
      <c r="L15">
        <v>7.7596284990582576E-2</v>
      </c>
    </row>
    <row r="16" spans="1:12" x14ac:dyDescent="0.25">
      <c r="A16">
        <v>3001</v>
      </c>
      <c r="B16" t="s">
        <v>93</v>
      </c>
      <c r="C16">
        <v>2019</v>
      </c>
      <c r="D16">
        <v>3</v>
      </c>
      <c r="E16">
        <v>538618.19463000004</v>
      </c>
      <c r="F16">
        <v>1.331990006449749</v>
      </c>
      <c r="G16">
        <v>6291.23</v>
      </c>
      <c r="H16">
        <v>6459.2159978430755</v>
      </c>
      <c r="I16">
        <v>1344318</v>
      </c>
      <c r="J16">
        <v>123139</v>
      </c>
      <c r="K16">
        <v>9749</v>
      </c>
      <c r="L16">
        <v>7.917069328157611E-2</v>
      </c>
    </row>
    <row r="17" spans="1:12" x14ac:dyDescent="0.25">
      <c r="A17">
        <v>3001</v>
      </c>
      <c r="B17" t="s">
        <v>93</v>
      </c>
      <c r="C17">
        <v>2020</v>
      </c>
      <c r="D17">
        <v>3</v>
      </c>
      <c r="E17">
        <v>525977.90627000004</v>
      </c>
      <c r="F17">
        <v>1.4068442069945994</v>
      </c>
      <c r="G17">
        <v>6494.0879999999997</v>
      </c>
      <c r="H17">
        <v>6494.0879999999997</v>
      </c>
      <c r="I17">
        <v>1361102</v>
      </c>
      <c r="J17">
        <v>123489</v>
      </c>
      <c r="K17">
        <v>10011</v>
      </c>
      <c r="L17">
        <v>8.1067949372008841E-2</v>
      </c>
    </row>
    <row r="18" spans="1:12" x14ac:dyDescent="0.25">
      <c r="A18">
        <v>3001</v>
      </c>
      <c r="B18" t="s">
        <v>93</v>
      </c>
      <c r="C18">
        <v>2021</v>
      </c>
      <c r="D18">
        <v>3</v>
      </c>
      <c r="E18">
        <v>558146.88468999998</v>
      </c>
      <c r="F18">
        <v>1.4583023676540063</v>
      </c>
      <c r="G18">
        <v>6354.683</v>
      </c>
      <c r="H18">
        <v>6494.0879999999997</v>
      </c>
      <c r="I18">
        <v>1439974</v>
      </c>
      <c r="J18">
        <v>124556</v>
      </c>
      <c r="K18">
        <v>10432</v>
      </c>
      <c r="L18">
        <v>8.3753492405022639E-2</v>
      </c>
    </row>
    <row r="19" spans="1:12" x14ac:dyDescent="0.25">
      <c r="A19">
        <v>3002</v>
      </c>
      <c r="B19" t="s">
        <v>28</v>
      </c>
      <c r="C19">
        <v>2005</v>
      </c>
      <c r="D19">
        <v>3</v>
      </c>
      <c r="E19">
        <v>136233.68462000001</v>
      </c>
      <c r="F19">
        <v>1</v>
      </c>
      <c r="G19">
        <v>5005.2049999999999</v>
      </c>
      <c r="H19">
        <v>5005.2049999999999</v>
      </c>
      <c r="I19">
        <v>676678</v>
      </c>
      <c r="J19">
        <v>9713.6492893774375</v>
      </c>
      <c r="K19">
        <v>5369.0957388352035</v>
      </c>
      <c r="L19">
        <v>0.55273724414846737</v>
      </c>
    </row>
    <row r="20" spans="1:12" x14ac:dyDescent="0.25">
      <c r="A20">
        <v>3002</v>
      </c>
      <c r="B20" t="s">
        <v>28</v>
      </c>
      <c r="C20">
        <v>2006</v>
      </c>
      <c r="D20">
        <v>3</v>
      </c>
      <c r="E20">
        <v>139336.87824000002</v>
      </c>
      <c r="F20">
        <v>1.0181607380073696</v>
      </c>
      <c r="G20">
        <v>5018.2780000000002</v>
      </c>
      <c r="H20">
        <v>5018.2780000000002</v>
      </c>
      <c r="I20">
        <v>678106</v>
      </c>
      <c r="J20">
        <v>9747.6470618902586</v>
      </c>
      <c r="K20">
        <v>5444.9313061559778</v>
      </c>
      <c r="L20">
        <v>0.55858929560998072</v>
      </c>
    </row>
    <row r="21" spans="1:12" x14ac:dyDescent="0.25">
      <c r="A21">
        <v>3002</v>
      </c>
      <c r="B21" t="s">
        <v>28</v>
      </c>
      <c r="C21">
        <v>2007</v>
      </c>
      <c r="D21">
        <v>3</v>
      </c>
      <c r="E21">
        <v>151045.66658000002</v>
      </c>
      <c r="F21">
        <v>1.0531931014872313</v>
      </c>
      <c r="G21">
        <v>4788.3410000000003</v>
      </c>
      <c r="H21">
        <v>5018.2780000000002</v>
      </c>
      <c r="I21">
        <v>679913</v>
      </c>
      <c r="J21">
        <v>9781.7638266068752</v>
      </c>
      <c r="K21">
        <v>5521.2319510251973</v>
      </c>
      <c r="L21">
        <v>0.56444134707149407</v>
      </c>
    </row>
    <row r="22" spans="1:12" x14ac:dyDescent="0.25">
      <c r="A22">
        <v>3002</v>
      </c>
      <c r="B22" t="s">
        <v>28</v>
      </c>
      <c r="C22">
        <v>2008</v>
      </c>
      <c r="D22">
        <v>3</v>
      </c>
      <c r="E22">
        <v>160730.46316999997</v>
      </c>
      <c r="F22">
        <v>1.078564603993923</v>
      </c>
      <c r="G22">
        <v>4564.3490000000002</v>
      </c>
      <c r="H22">
        <v>5018.2780000000002</v>
      </c>
      <c r="I22">
        <v>684145</v>
      </c>
      <c r="J22">
        <v>9816</v>
      </c>
      <c r="K22">
        <v>5598</v>
      </c>
      <c r="L22">
        <v>0.57029339853300731</v>
      </c>
    </row>
    <row r="23" spans="1:12" x14ac:dyDescent="0.25">
      <c r="A23">
        <v>3002</v>
      </c>
      <c r="B23" t="s">
        <v>28</v>
      </c>
      <c r="C23">
        <v>2009</v>
      </c>
      <c r="D23">
        <v>3</v>
      </c>
      <c r="E23">
        <v>171291.28877000001</v>
      </c>
      <c r="F23">
        <v>1.0915070880241431</v>
      </c>
      <c r="G23">
        <v>4607.3459999999995</v>
      </c>
      <c r="H23">
        <v>5018.2780000000002</v>
      </c>
      <c r="I23">
        <v>689138</v>
      </c>
      <c r="J23">
        <v>9794</v>
      </c>
      <c r="K23">
        <v>5641</v>
      </c>
      <c r="L23">
        <v>0.57596487645497241</v>
      </c>
    </row>
    <row r="24" spans="1:12" x14ac:dyDescent="0.25">
      <c r="A24">
        <v>3002</v>
      </c>
      <c r="B24" t="s">
        <v>28</v>
      </c>
      <c r="C24">
        <v>2010</v>
      </c>
      <c r="D24">
        <v>3</v>
      </c>
      <c r="E24">
        <v>198558.92424000002</v>
      </c>
      <c r="F24">
        <v>1.1243125351578573</v>
      </c>
      <c r="G24">
        <v>4785.8760000000002</v>
      </c>
      <c r="H24">
        <v>5018.2780000000002</v>
      </c>
      <c r="I24">
        <v>700386</v>
      </c>
      <c r="J24">
        <v>9990</v>
      </c>
      <c r="K24">
        <v>5776</v>
      </c>
      <c r="L24">
        <v>0.57817817817817818</v>
      </c>
    </row>
    <row r="25" spans="1:12" x14ac:dyDescent="0.25">
      <c r="A25">
        <v>3002</v>
      </c>
      <c r="B25" t="s">
        <v>28</v>
      </c>
      <c r="C25">
        <v>2011</v>
      </c>
      <c r="D25">
        <v>3</v>
      </c>
      <c r="E25">
        <v>219422.07525000002</v>
      </c>
      <c r="F25">
        <v>1.1430978626415853</v>
      </c>
      <c r="G25">
        <v>4919.1499999999996</v>
      </c>
      <c r="H25">
        <v>5018.2780000000002</v>
      </c>
      <c r="I25">
        <v>709323</v>
      </c>
      <c r="J25">
        <v>10061</v>
      </c>
      <c r="K25">
        <v>5893</v>
      </c>
      <c r="L25">
        <v>0.5857270649040851</v>
      </c>
    </row>
    <row r="26" spans="1:12" x14ac:dyDescent="0.25">
      <c r="A26">
        <v>3002</v>
      </c>
      <c r="B26" t="s">
        <v>28</v>
      </c>
      <c r="C26">
        <v>2012</v>
      </c>
      <c r="D26">
        <v>3</v>
      </c>
      <c r="E26">
        <v>211458.81523999994</v>
      </c>
      <c r="F26">
        <v>1.1601447797801889</v>
      </c>
      <c r="G26">
        <v>4829.6270000000004</v>
      </c>
      <c r="H26">
        <v>5018.2780000000002</v>
      </c>
      <c r="I26">
        <v>718661</v>
      </c>
      <c r="J26">
        <v>9913</v>
      </c>
      <c r="K26">
        <v>5764</v>
      </c>
      <c r="L26">
        <v>0.58145869060829214</v>
      </c>
    </row>
    <row r="27" spans="1:12" x14ac:dyDescent="0.25">
      <c r="A27">
        <v>3002</v>
      </c>
      <c r="B27" t="s">
        <v>28</v>
      </c>
      <c r="C27">
        <v>2013</v>
      </c>
      <c r="D27">
        <v>3</v>
      </c>
      <c r="E27">
        <v>232504.07309999995</v>
      </c>
      <c r="F27">
        <v>1.1787456307534185</v>
      </c>
      <c r="G27">
        <v>4914.8980000000001</v>
      </c>
      <c r="H27">
        <v>5018.2780000000002</v>
      </c>
      <c r="I27">
        <v>734576</v>
      </c>
      <c r="J27">
        <v>10160</v>
      </c>
      <c r="K27">
        <v>6019</v>
      </c>
      <c r="L27">
        <v>0.5924212598425197</v>
      </c>
    </row>
    <row r="28" spans="1:12" x14ac:dyDescent="0.25">
      <c r="A28">
        <v>3002</v>
      </c>
      <c r="B28" t="s">
        <v>28</v>
      </c>
      <c r="C28">
        <v>2014</v>
      </c>
      <c r="D28">
        <v>3</v>
      </c>
      <c r="E28">
        <v>228241.69399999999</v>
      </c>
      <c r="F28">
        <v>1.2033004656242552</v>
      </c>
      <c r="G28">
        <v>4273.5039999999999</v>
      </c>
      <c r="H28">
        <v>5018.2780000000002</v>
      </c>
      <c r="I28">
        <v>744252</v>
      </c>
      <c r="J28">
        <v>10184</v>
      </c>
      <c r="K28">
        <v>6065</v>
      </c>
      <c r="L28">
        <v>0.59554202670856249</v>
      </c>
    </row>
    <row r="29" spans="1:12" x14ac:dyDescent="0.25">
      <c r="A29">
        <v>3002</v>
      </c>
      <c r="B29" t="s">
        <v>28</v>
      </c>
      <c r="C29">
        <v>2015</v>
      </c>
      <c r="D29">
        <v>3</v>
      </c>
      <c r="E29">
        <v>228941.345</v>
      </c>
      <c r="F29">
        <v>1.2317327248241474</v>
      </c>
      <c r="G29">
        <v>4404.3819999999996</v>
      </c>
      <c r="H29">
        <v>5018.2780000000002</v>
      </c>
      <c r="I29">
        <v>758311</v>
      </c>
      <c r="J29">
        <v>10348</v>
      </c>
      <c r="K29">
        <v>6243</v>
      </c>
      <c r="L29">
        <v>0.60330498647081565</v>
      </c>
    </row>
    <row r="30" spans="1:12" x14ac:dyDescent="0.25">
      <c r="A30">
        <v>3002</v>
      </c>
      <c r="B30" t="s">
        <v>28</v>
      </c>
      <c r="C30">
        <v>2016</v>
      </c>
      <c r="D30">
        <v>3</v>
      </c>
      <c r="E30">
        <v>232383.92843999996</v>
      </c>
      <c r="F30">
        <v>1.2460953688434946</v>
      </c>
      <c r="G30">
        <v>4591.5590000000002</v>
      </c>
      <c r="H30">
        <v>5018.2780000000002</v>
      </c>
      <c r="I30">
        <v>761920</v>
      </c>
      <c r="J30">
        <v>10514.641005498821</v>
      </c>
      <c r="K30">
        <v>6426.224072547403</v>
      </c>
      <c r="L30">
        <v>0.61116913731878186</v>
      </c>
    </row>
    <row r="31" spans="1:12" x14ac:dyDescent="0.25">
      <c r="A31">
        <v>3002</v>
      </c>
      <c r="B31" t="s">
        <v>28</v>
      </c>
      <c r="C31">
        <v>2017</v>
      </c>
      <c r="D31">
        <v>3</v>
      </c>
      <c r="E31">
        <v>234078.55725999997</v>
      </c>
      <c r="F31">
        <v>1.2681506381321936</v>
      </c>
      <c r="G31">
        <v>4246.6880000000001</v>
      </c>
      <c r="H31">
        <v>5018.2780000000002</v>
      </c>
      <c r="I31">
        <v>767946</v>
      </c>
      <c r="J31">
        <v>10572.718728934193</v>
      </c>
      <c r="K31">
        <v>6512.9317877243693</v>
      </c>
      <c r="L31">
        <v>0.61601296267350147</v>
      </c>
    </row>
    <row r="32" spans="1:12" x14ac:dyDescent="0.25">
      <c r="A32">
        <v>3002</v>
      </c>
      <c r="B32" t="s">
        <v>28</v>
      </c>
      <c r="C32">
        <v>2018</v>
      </c>
      <c r="D32">
        <v>3</v>
      </c>
      <c r="E32">
        <v>249021.33004999999</v>
      </c>
      <c r="F32">
        <v>1.2998332461476367</v>
      </c>
      <c r="G32">
        <v>4559.5320000000002</v>
      </c>
      <c r="H32">
        <v>5018.2780000000002</v>
      </c>
      <c r="I32">
        <v>772624</v>
      </c>
      <c r="J32">
        <v>10557.647927283242</v>
      </c>
      <c r="K32">
        <v>6506.5272405806154</v>
      </c>
      <c r="L32">
        <v>0.6162856808064554</v>
      </c>
    </row>
    <row r="33" spans="1:12" x14ac:dyDescent="0.25">
      <c r="A33">
        <v>3002</v>
      </c>
      <c r="B33" t="s">
        <v>28</v>
      </c>
      <c r="C33">
        <v>2019</v>
      </c>
      <c r="D33">
        <v>3</v>
      </c>
      <c r="E33">
        <v>253196.23609999998</v>
      </c>
      <c r="F33">
        <v>1.331990006449749</v>
      </c>
      <c r="G33">
        <v>4271.8509999999997</v>
      </c>
      <c r="H33">
        <v>5018.2780000000002</v>
      </c>
      <c r="I33">
        <v>777904</v>
      </c>
      <c r="J33">
        <v>10618.298714415118</v>
      </c>
      <c r="K33">
        <v>6605.0587350998949</v>
      </c>
      <c r="L33">
        <v>0.62204491630406333</v>
      </c>
    </row>
    <row r="34" spans="1:12" x14ac:dyDescent="0.25">
      <c r="A34">
        <v>3002</v>
      </c>
      <c r="B34" t="s">
        <v>28</v>
      </c>
      <c r="C34">
        <v>2020</v>
      </c>
      <c r="D34">
        <v>3</v>
      </c>
      <c r="E34">
        <v>254882.85845999999</v>
      </c>
      <c r="F34">
        <v>1.4068442069945994</v>
      </c>
      <c r="G34">
        <v>4493.058</v>
      </c>
      <c r="H34">
        <v>5018.2780000000002</v>
      </c>
      <c r="I34">
        <v>779176</v>
      </c>
      <c r="J34">
        <v>10597</v>
      </c>
      <c r="K34">
        <v>6525</v>
      </c>
      <c r="L34">
        <v>0.61574030385958289</v>
      </c>
    </row>
    <row r="35" spans="1:12" x14ac:dyDescent="0.25">
      <c r="A35">
        <v>3002</v>
      </c>
      <c r="B35" t="s">
        <v>28</v>
      </c>
      <c r="C35">
        <v>2021</v>
      </c>
      <c r="D35">
        <v>3</v>
      </c>
      <c r="E35">
        <v>260775.92118999999</v>
      </c>
      <c r="F35">
        <v>1.4583023676540063</v>
      </c>
      <c r="G35">
        <v>4385.5910000000003</v>
      </c>
      <c r="H35">
        <v>5018.2780000000002</v>
      </c>
      <c r="I35">
        <v>785667</v>
      </c>
      <c r="J35">
        <v>10625</v>
      </c>
      <c r="K35">
        <v>6568</v>
      </c>
      <c r="L35">
        <v>0.61816470588235295</v>
      </c>
    </row>
    <row r="36" spans="1:12" x14ac:dyDescent="0.25">
      <c r="A36">
        <v>3003</v>
      </c>
      <c r="B36" t="s">
        <v>94</v>
      </c>
      <c r="C36">
        <v>2005</v>
      </c>
      <c r="D36">
        <v>3</v>
      </c>
      <c r="E36">
        <v>44920.078160000005</v>
      </c>
      <c r="F36">
        <v>1</v>
      </c>
      <c r="G36">
        <v>1802.105</v>
      </c>
      <c r="H36">
        <v>1802.105</v>
      </c>
      <c r="I36">
        <v>285600</v>
      </c>
      <c r="J36">
        <v>7342</v>
      </c>
      <c r="K36">
        <v>4736</v>
      </c>
      <c r="L36">
        <v>0.64505584309452468</v>
      </c>
    </row>
    <row r="37" spans="1:12" x14ac:dyDescent="0.25">
      <c r="A37">
        <v>3003</v>
      </c>
      <c r="B37" t="s">
        <v>94</v>
      </c>
      <c r="C37">
        <v>2006</v>
      </c>
      <c r="D37">
        <v>3</v>
      </c>
      <c r="E37">
        <v>42313.30384</v>
      </c>
      <c r="F37">
        <v>1.0181607380073696</v>
      </c>
      <c r="G37">
        <v>1901.048</v>
      </c>
      <c r="H37">
        <v>1901.048</v>
      </c>
      <c r="I37">
        <v>295994</v>
      </c>
      <c r="J37">
        <v>7465</v>
      </c>
      <c r="K37">
        <v>4943</v>
      </c>
      <c r="L37">
        <v>0.66215673141326192</v>
      </c>
    </row>
    <row r="38" spans="1:12" x14ac:dyDescent="0.25">
      <c r="A38">
        <v>3003</v>
      </c>
      <c r="B38" t="s">
        <v>94</v>
      </c>
      <c r="C38">
        <v>2007</v>
      </c>
      <c r="D38">
        <v>3</v>
      </c>
      <c r="E38">
        <v>45684.28069</v>
      </c>
      <c r="F38">
        <v>1.0531931014872313</v>
      </c>
      <c r="G38">
        <v>1827.7370000000001</v>
      </c>
      <c r="H38">
        <v>1901.048</v>
      </c>
      <c r="I38">
        <v>304755</v>
      </c>
      <c r="J38">
        <v>7645</v>
      </c>
      <c r="K38">
        <v>5087</v>
      </c>
      <c r="L38">
        <v>0.66540222367560498</v>
      </c>
    </row>
    <row r="39" spans="1:12" x14ac:dyDescent="0.25">
      <c r="A39">
        <v>3003</v>
      </c>
      <c r="B39" t="s">
        <v>94</v>
      </c>
      <c r="C39">
        <v>2008</v>
      </c>
      <c r="D39">
        <v>3</v>
      </c>
      <c r="E39">
        <v>52247.509760000001</v>
      </c>
      <c r="F39">
        <v>1.078564603993923</v>
      </c>
      <c r="G39">
        <v>1762.5129999999999</v>
      </c>
      <c r="H39">
        <v>1901.048</v>
      </c>
      <c r="I39">
        <v>314201</v>
      </c>
      <c r="J39">
        <v>7591</v>
      </c>
      <c r="K39">
        <v>4999</v>
      </c>
      <c r="L39">
        <v>0.65854301146094063</v>
      </c>
    </row>
    <row r="40" spans="1:12" x14ac:dyDescent="0.25">
      <c r="A40">
        <v>3003</v>
      </c>
      <c r="B40" t="s">
        <v>94</v>
      </c>
      <c r="C40">
        <v>2009</v>
      </c>
      <c r="D40">
        <v>3</v>
      </c>
      <c r="E40">
        <v>54413.951179999996</v>
      </c>
      <c r="F40">
        <v>1.0915070880241431</v>
      </c>
      <c r="G40">
        <v>1762.8340000000001</v>
      </c>
      <c r="H40">
        <v>1901.048</v>
      </c>
      <c r="I40">
        <v>317914</v>
      </c>
      <c r="J40">
        <v>7681</v>
      </c>
      <c r="K40">
        <v>4926</v>
      </c>
      <c r="L40">
        <v>0.64132274443431847</v>
      </c>
    </row>
    <row r="41" spans="1:12" x14ac:dyDescent="0.25">
      <c r="A41">
        <v>3003</v>
      </c>
      <c r="B41" t="s">
        <v>94</v>
      </c>
      <c r="C41">
        <v>2010</v>
      </c>
      <c r="D41">
        <v>3</v>
      </c>
      <c r="E41">
        <v>51331.97638273843</v>
      </c>
      <c r="F41">
        <v>1.1243125351578573</v>
      </c>
      <c r="G41">
        <v>1895.989</v>
      </c>
      <c r="H41">
        <v>1901.048</v>
      </c>
      <c r="I41">
        <v>325540</v>
      </c>
      <c r="J41">
        <v>7381</v>
      </c>
      <c r="K41">
        <v>4830</v>
      </c>
      <c r="L41">
        <v>0.65438287494919389</v>
      </c>
    </row>
    <row r="42" spans="1:12" x14ac:dyDescent="0.25">
      <c r="A42">
        <v>3003</v>
      </c>
      <c r="B42" t="s">
        <v>94</v>
      </c>
      <c r="C42">
        <v>2011</v>
      </c>
      <c r="D42">
        <v>3</v>
      </c>
      <c r="E42">
        <v>54881.976237251925</v>
      </c>
      <c r="F42">
        <v>1.1430978626415853</v>
      </c>
      <c r="G42">
        <v>1961.144</v>
      </c>
      <c r="H42">
        <v>1961.144</v>
      </c>
      <c r="I42">
        <v>332993</v>
      </c>
      <c r="J42">
        <v>7431</v>
      </c>
      <c r="K42">
        <v>4847</v>
      </c>
      <c r="L42">
        <v>0.65226752792356346</v>
      </c>
    </row>
    <row r="43" spans="1:12" x14ac:dyDescent="0.25">
      <c r="A43">
        <v>3003</v>
      </c>
      <c r="B43" t="s">
        <v>94</v>
      </c>
      <c r="C43">
        <v>2012</v>
      </c>
      <c r="D43">
        <v>3</v>
      </c>
      <c r="E43">
        <v>72205.853489759102</v>
      </c>
      <c r="F43">
        <v>1.1601447797801889</v>
      </c>
      <c r="G43">
        <v>1940.7929999999999</v>
      </c>
      <c r="H43">
        <v>1961.144</v>
      </c>
      <c r="I43">
        <v>340343</v>
      </c>
      <c r="J43">
        <v>7466</v>
      </c>
      <c r="K43">
        <v>4944</v>
      </c>
      <c r="L43">
        <v>0.66220198231984995</v>
      </c>
    </row>
    <row r="44" spans="1:12" x14ac:dyDescent="0.25">
      <c r="A44">
        <v>3003</v>
      </c>
      <c r="B44" t="s">
        <v>94</v>
      </c>
      <c r="C44">
        <v>2013</v>
      </c>
      <c r="D44">
        <v>3</v>
      </c>
      <c r="E44">
        <v>77277.916590000008</v>
      </c>
      <c r="F44">
        <v>1.1787456307534185</v>
      </c>
      <c r="G44">
        <v>1971.7650000000001</v>
      </c>
      <c r="H44">
        <v>1971.7650000000001</v>
      </c>
      <c r="I44">
        <v>346618</v>
      </c>
      <c r="J44">
        <v>7569</v>
      </c>
      <c r="K44">
        <v>5034</v>
      </c>
      <c r="L44">
        <v>0.66508125247720962</v>
      </c>
    </row>
    <row r="45" spans="1:12" x14ac:dyDescent="0.25">
      <c r="A45">
        <v>3003</v>
      </c>
      <c r="B45" t="s">
        <v>94</v>
      </c>
      <c r="C45">
        <v>2014</v>
      </c>
      <c r="D45">
        <v>3</v>
      </c>
      <c r="E45">
        <v>81488.866999999998</v>
      </c>
      <c r="F45">
        <v>1.2033004656242552</v>
      </c>
      <c r="G45">
        <v>1677.375</v>
      </c>
      <c r="H45">
        <v>1971.7650000000001</v>
      </c>
      <c r="I45">
        <v>353284</v>
      </c>
      <c r="J45">
        <v>7601</v>
      </c>
      <c r="K45">
        <v>5070</v>
      </c>
      <c r="L45">
        <v>0.66701749769767138</v>
      </c>
    </row>
    <row r="46" spans="1:12" x14ac:dyDescent="0.25">
      <c r="A46">
        <v>3003</v>
      </c>
      <c r="B46" t="s">
        <v>94</v>
      </c>
      <c r="C46">
        <v>2015</v>
      </c>
      <c r="D46">
        <v>3</v>
      </c>
      <c r="E46">
        <v>87218.39</v>
      </c>
      <c r="F46">
        <v>1.2317327248241474</v>
      </c>
      <c r="G46">
        <v>1781.4839999999999</v>
      </c>
      <c r="H46">
        <v>1971.7650000000001</v>
      </c>
      <c r="I46">
        <v>358772</v>
      </c>
      <c r="J46">
        <v>7662</v>
      </c>
      <c r="K46">
        <v>5157</v>
      </c>
      <c r="L46">
        <v>0.67306186374314803</v>
      </c>
    </row>
    <row r="47" spans="1:12" x14ac:dyDescent="0.25">
      <c r="A47">
        <v>3003</v>
      </c>
      <c r="B47" t="s">
        <v>94</v>
      </c>
      <c r="C47">
        <v>2016</v>
      </c>
      <c r="D47">
        <v>3</v>
      </c>
      <c r="E47">
        <v>86719.085359999997</v>
      </c>
      <c r="F47">
        <v>1.2460953688434946</v>
      </c>
      <c r="G47">
        <v>1874.8330000000001</v>
      </c>
      <c r="H47">
        <v>1971.7650000000001</v>
      </c>
      <c r="I47">
        <v>364505</v>
      </c>
      <c r="J47">
        <v>7744</v>
      </c>
      <c r="K47">
        <v>5240</v>
      </c>
      <c r="L47">
        <v>0.67665289256198347</v>
      </c>
    </row>
    <row r="48" spans="1:12" x14ac:dyDescent="0.25">
      <c r="A48">
        <v>3004</v>
      </c>
      <c r="B48" t="s">
        <v>30</v>
      </c>
      <c r="C48">
        <v>2005</v>
      </c>
      <c r="D48">
        <v>3</v>
      </c>
      <c r="E48">
        <v>32817.707990000003</v>
      </c>
      <c r="F48">
        <v>1</v>
      </c>
      <c r="G48">
        <v>1464.855</v>
      </c>
      <c r="H48">
        <v>1464.855</v>
      </c>
      <c r="I48">
        <v>278581</v>
      </c>
      <c r="J48">
        <v>5242</v>
      </c>
      <c r="K48">
        <v>1924.0000000000002</v>
      </c>
      <c r="L48">
        <v>0.36703548264021368</v>
      </c>
    </row>
    <row r="49" spans="1:12" x14ac:dyDescent="0.25">
      <c r="A49">
        <v>3004</v>
      </c>
      <c r="B49" t="s">
        <v>30</v>
      </c>
      <c r="C49">
        <v>2006</v>
      </c>
      <c r="D49">
        <v>3</v>
      </c>
      <c r="E49">
        <v>39694.751361499984</v>
      </c>
      <c r="F49">
        <v>1.0181607380073696</v>
      </c>
      <c r="G49">
        <v>1495.3030000000001</v>
      </c>
      <c r="H49">
        <v>1495.3030000000001</v>
      </c>
      <c r="I49">
        <v>282393</v>
      </c>
      <c r="J49">
        <v>5451</v>
      </c>
      <c r="K49">
        <v>2001</v>
      </c>
      <c r="L49">
        <v>0.36708860759493672</v>
      </c>
    </row>
    <row r="50" spans="1:12" x14ac:dyDescent="0.25">
      <c r="A50">
        <v>3004</v>
      </c>
      <c r="B50" t="s">
        <v>30</v>
      </c>
      <c r="C50">
        <v>2007</v>
      </c>
      <c r="D50">
        <v>3</v>
      </c>
      <c r="E50">
        <v>40599.346184500006</v>
      </c>
      <c r="F50">
        <v>1.0531931014872313</v>
      </c>
      <c r="G50">
        <v>1425.095</v>
      </c>
      <c r="H50">
        <v>1495.3030000000001</v>
      </c>
      <c r="I50">
        <v>287006</v>
      </c>
      <c r="J50">
        <v>5739</v>
      </c>
      <c r="K50">
        <v>2841</v>
      </c>
      <c r="L50">
        <v>0.49503397804495558</v>
      </c>
    </row>
    <row r="51" spans="1:12" x14ac:dyDescent="0.25">
      <c r="A51">
        <v>3004</v>
      </c>
      <c r="B51" t="s">
        <v>30</v>
      </c>
      <c r="C51">
        <v>2008</v>
      </c>
      <c r="D51">
        <v>3</v>
      </c>
      <c r="E51">
        <v>50450.13886050001</v>
      </c>
      <c r="F51">
        <v>1.078564603993923</v>
      </c>
      <c r="G51">
        <v>1355.421</v>
      </c>
      <c r="H51">
        <v>1495.3030000000001</v>
      </c>
      <c r="I51">
        <v>291639</v>
      </c>
      <c r="J51">
        <v>5353</v>
      </c>
      <c r="K51">
        <v>2623</v>
      </c>
      <c r="L51">
        <v>0.4900056043340183</v>
      </c>
    </row>
    <row r="52" spans="1:12" x14ac:dyDescent="0.25">
      <c r="A52">
        <v>3004</v>
      </c>
      <c r="B52" t="s">
        <v>30</v>
      </c>
      <c r="C52">
        <v>2009</v>
      </c>
      <c r="D52">
        <v>3</v>
      </c>
      <c r="E52">
        <v>50099.746523999995</v>
      </c>
      <c r="F52">
        <v>1.0915070880241431</v>
      </c>
      <c r="G52">
        <v>1363.575</v>
      </c>
      <c r="H52">
        <v>1495.3030000000001</v>
      </c>
      <c r="I52">
        <v>296007</v>
      </c>
      <c r="J52">
        <v>5387</v>
      </c>
      <c r="K52">
        <v>2677</v>
      </c>
      <c r="L52">
        <v>0.49693707072582144</v>
      </c>
    </row>
    <row r="53" spans="1:12" x14ac:dyDescent="0.25">
      <c r="A53">
        <v>3004</v>
      </c>
      <c r="B53" t="s">
        <v>30</v>
      </c>
      <c r="C53">
        <v>2010</v>
      </c>
      <c r="D53">
        <v>3</v>
      </c>
      <c r="E53">
        <v>52519.053272500001</v>
      </c>
      <c r="F53">
        <v>1.1243125351578573</v>
      </c>
      <c r="G53">
        <v>1518.1679999999999</v>
      </c>
      <c r="H53">
        <v>1518.1679999999999</v>
      </c>
      <c r="I53">
        <v>300664</v>
      </c>
      <c r="J53">
        <v>5414</v>
      </c>
      <c r="K53">
        <v>2721.0000000000005</v>
      </c>
      <c r="L53">
        <v>0.50258588843738461</v>
      </c>
    </row>
    <row r="54" spans="1:12" x14ac:dyDescent="0.25">
      <c r="A54">
        <v>3004</v>
      </c>
      <c r="B54" t="s">
        <v>30</v>
      </c>
      <c r="C54">
        <v>2011</v>
      </c>
      <c r="D54">
        <v>3</v>
      </c>
      <c r="E54">
        <v>53053.012890099992</v>
      </c>
      <c r="F54">
        <v>1.1430978626415853</v>
      </c>
      <c r="G54">
        <v>1501.701</v>
      </c>
      <c r="H54">
        <v>1518.1679999999999</v>
      </c>
      <c r="I54">
        <v>305266</v>
      </c>
      <c r="J54">
        <v>5606</v>
      </c>
      <c r="K54">
        <v>2690</v>
      </c>
      <c r="L54">
        <v>0.47984302533000356</v>
      </c>
    </row>
    <row r="55" spans="1:12" x14ac:dyDescent="0.25">
      <c r="A55">
        <v>3004</v>
      </c>
      <c r="B55" t="s">
        <v>30</v>
      </c>
      <c r="C55">
        <v>2012</v>
      </c>
      <c r="D55">
        <v>3</v>
      </c>
      <c r="E55">
        <v>69443.905366499996</v>
      </c>
      <c r="F55">
        <v>1.1601447797801889</v>
      </c>
      <c r="G55">
        <v>1458.4970000000001</v>
      </c>
      <c r="H55">
        <v>1518.1679999999999</v>
      </c>
      <c r="I55">
        <v>309534</v>
      </c>
      <c r="J55">
        <v>5658</v>
      </c>
      <c r="K55">
        <v>2735</v>
      </c>
      <c r="L55">
        <v>0.48338635560268645</v>
      </c>
    </row>
    <row r="56" spans="1:12" x14ac:dyDescent="0.25">
      <c r="A56">
        <v>3004</v>
      </c>
      <c r="B56" t="s">
        <v>30</v>
      </c>
      <c r="C56">
        <v>2013</v>
      </c>
      <c r="D56">
        <v>3</v>
      </c>
      <c r="E56">
        <v>70831.893209000002</v>
      </c>
      <c r="F56">
        <v>1.1787456307534185</v>
      </c>
      <c r="G56">
        <v>1430.3030000000001</v>
      </c>
      <c r="H56">
        <v>1518.1679999999999</v>
      </c>
      <c r="I56">
        <v>314722</v>
      </c>
      <c r="J56">
        <v>5484</v>
      </c>
      <c r="K56">
        <v>2781</v>
      </c>
      <c r="L56">
        <v>0.50711159737417943</v>
      </c>
    </row>
    <row r="57" spans="1:12" x14ac:dyDescent="0.25">
      <c r="A57">
        <v>3004</v>
      </c>
      <c r="B57" t="s">
        <v>30</v>
      </c>
      <c r="C57">
        <v>2014</v>
      </c>
      <c r="D57">
        <v>3</v>
      </c>
      <c r="E57">
        <v>75953.201000000001</v>
      </c>
      <c r="F57">
        <v>1.2033004656242552</v>
      </c>
      <c r="G57">
        <v>1307.6510000000001</v>
      </c>
      <c r="H57">
        <v>1518.1679999999999</v>
      </c>
      <c r="I57">
        <v>319536</v>
      </c>
      <c r="J57">
        <v>5506</v>
      </c>
      <c r="K57">
        <v>2802</v>
      </c>
      <c r="L57">
        <v>0.50889938249182709</v>
      </c>
    </row>
    <row r="58" spans="1:12" x14ac:dyDescent="0.25">
      <c r="A58">
        <v>3004</v>
      </c>
      <c r="B58" t="s">
        <v>30</v>
      </c>
      <c r="C58">
        <v>2015</v>
      </c>
      <c r="D58">
        <v>3</v>
      </c>
      <c r="E58">
        <v>76651.195999999996</v>
      </c>
      <c r="F58">
        <v>1.2317327248241474</v>
      </c>
      <c r="G58">
        <v>1374.915</v>
      </c>
      <c r="H58">
        <v>1518.1679999999999</v>
      </c>
      <c r="I58">
        <v>323919</v>
      </c>
      <c r="J58">
        <v>5572</v>
      </c>
      <c r="K58">
        <v>2849</v>
      </c>
      <c r="L58">
        <v>0.5113065326633166</v>
      </c>
    </row>
    <row r="59" spans="1:12" x14ac:dyDescent="0.25">
      <c r="A59">
        <v>3004</v>
      </c>
      <c r="B59" t="s">
        <v>30</v>
      </c>
      <c r="C59">
        <v>2016</v>
      </c>
      <c r="D59">
        <v>3</v>
      </c>
      <c r="E59">
        <v>77473.478329000005</v>
      </c>
      <c r="F59">
        <v>1.2460953688434946</v>
      </c>
      <c r="G59">
        <v>1391.443</v>
      </c>
      <c r="H59">
        <v>1518.1679999999999</v>
      </c>
      <c r="I59">
        <v>327880</v>
      </c>
      <c r="J59">
        <v>5608</v>
      </c>
      <c r="K59">
        <v>2887</v>
      </c>
      <c r="L59">
        <v>0.51480028530670474</v>
      </c>
    </row>
    <row r="60" spans="1:12" x14ac:dyDescent="0.25">
      <c r="A60">
        <v>3004</v>
      </c>
      <c r="B60" t="s">
        <v>30</v>
      </c>
      <c r="C60">
        <v>2017</v>
      </c>
      <c r="D60">
        <v>3</v>
      </c>
      <c r="E60">
        <v>76585.426719499985</v>
      </c>
      <c r="F60">
        <v>1.2681506381321936</v>
      </c>
      <c r="G60">
        <v>1360.318</v>
      </c>
      <c r="H60">
        <v>1518.1679999999999</v>
      </c>
      <c r="I60">
        <v>331777</v>
      </c>
      <c r="J60">
        <v>5712</v>
      </c>
      <c r="K60">
        <v>2980</v>
      </c>
      <c r="L60">
        <v>0.52170868347338939</v>
      </c>
    </row>
    <row r="61" spans="1:12" x14ac:dyDescent="0.25">
      <c r="A61">
        <v>3004</v>
      </c>
      <c r="B61" t="s">
        <v>30</v>
      </c>
      <c r="C61">
        <v>2018</v>
      </c>
      <c r="D61">
        <v>3</v>
      </c>
      <c r="E61">
        <v>81806.254579</v>
      </c>
      <c r="F61">
        <v>1.2998332461476367</v>
      </c>
      <c r="G61">
        <v>1441.3689999999999</v>
      </c>
      <c r="H61">
        <v>1518.1679999999999</v>
      </c>
      <c r="I61">
        <v>335320</v>
      </c>
      <c r="J61">
        <v>5767</v>
      </c>
      <c r="K61">
        <v>3022</v>
      </c>
      <c r="L61">
        <v>0.52401595283509628</v>
      </c>
    </row>
    <row r="62" spans="1:12" x14ac:dyDescent="0.25">
      <c r="A62">
        <v>3004</v>
      </c>
      <c r="B62" t="s">
        <v>30</v>
      </c>
      <c r="C62">
        <v>2019</v>
      </c>
      <c r="D62">
        <v>3</v>
      </c>
      <c r="E62">
        <v>78332.370787500011</v>
      </c>
      <c r="F62">
        <v>1.331990006449749</v>
      </c>
      <c r="G62">
        <v>1348.2149999999999</v>
      </c>
      <c r="H62">
        <v>1518.1679999999999</v>
      </c>
      <c r="I62">
        <v>339771</v>
      </c>
      <c r="J62">
        <v>5836</v>
      </c>
      <c r="K62">
        <v>3094</v>
      </c>
      <c r="L62">
        <v>0.53015764222069905</v>
      </c>
    </row>
    <row r="63" spans="1:12" x14ac:dyDescent="0.25">
      <c r="A63">
        <v>3004</v>
      </c>
      <c r="B63" t="s">
        <v>30</v>
      </c>
      <c r="C63">
        <v>2020</v>
      </c>
      <c r="D63">
        <v>3</v>
      </c>
      <c r="E63">
        <v>80181.186020499998</v>
      </c>
      <c r="F63">
        <v>1.4068442069945994</v>
      </c>
      <c r="G63">
        <v>1437.8240000000001</v>
      </c>
      <c r="H63">
        <v>1518.1679999999999</v>
      </c>
      <c r="I63">
        <v>346347</v>
      </c>
      <c r="J63">
        <v>5913</v>
      </c>
      <c r="K63">
        <v>3167</v>
      </c>
      <c r="L63">
        <v>0.5355995264671064</v>
      </c>
    </row>
    <row r="64" spans="1:12" x14ac:dyDescent="0.25">
      <c r="A64">
        <v>3004</v>
      </c>
      <c r="B64" t="s">
        <v>30</v>
      </c>
      <c r="C64">
        <v>2021</v>
      </c>
      <c r="D64">
        <v>3</v>
      </c>
      <c r="E64">
        <v>81235.639947500007</v>
      </c>
      <c r="F64">
        <v>1.4583023676540063</v>
      </c>
      <c r="G64">
        <v>1358.319</v>
      </c>
      <c r="H64">
        <v>1518.1679999999999</v>
      </c>
      <c r="I64">
        <v>353315</v>
      </c>
      <c r="J64">
        <v>6000</v>
      </c>
      <c r="K64">
        <v>3234</v>
      </c>
      <c r="L64">
        <v>0.53900000000000003</v>
      </c>
    </row>
    <row r="65" spans="1:12" x14ac:dyDescent="0.25">
      <c r="A65">
        <v>3005</v>
      </c>
      <c r="B65" t="s">
        <v>95</v>
      </c>
      <c r="C65">
        <v>2005</v>
      </c>
      <c r="D65">
        <v>3</v>
      </c>
      <c r="E65">
        <v>36678.344129999998</v>
      </c>
      <c r="F65">
        <v>1</v>
      </c>
      <c r="G65">
        <v>1231.75389</v>
      </c>
      <c r="H65">
        <v>1231.75389</v>
      </c>
      <c r="I65">
        <v>230327</v>
      </c>
      <c r="J65">
        <v>3273</v>
      </c>
      <c r="K65">
        <v>1670</v>
      </c>
      <c r="L65">
        <v>0.51023525817293003</v>
      </c>
    </row>
    <row r="66" spans="1:12" x14ac:dyDescent="0.25">
      <c r="A66">
        <v>3005</v>
      </c>
      <c r="B66" t="s">
        <v>95</v>
      </c>
      <c r="C66">
        <v>2006</v>
      </c>
      <c r="D66">
        <v>3</v>
      </c>
      <c r="E66">
        <v>31742.901739999998</v>
      </c>
      <c r="F66">
        <v>1.0181607380073696</v>
      </c>
      <c r="G66">
        <v>1125.9469999999999</v>
      </c>
      <c r="H66">
        <v>1231.75389</v>
      </c>
      <c r="I66">
        <v>231499</v>
      </c>
      <c r="J66">
        <v>3265</v>
      </c>
      <c r="K66">
        <v>1740</v>
      </c>
      <c r="L66">
        <v>0.53292496171516079</v>
      </c>
    </row>
    <row r="67" spans="1:12" x14ac:dyDescent="0.25">
      <c r="A67">
        <v>3005</v>
      </c>
      <c r="B67" t="s">
        <v>95</v>
      </c>
      <c r="C67">
        <v>2007</v>
      </c>
      <c r="D67">
        <v>3</v>
      </c>
      <c r="E67">
        <v>35706.360049999996</v>
      </c>
      <c r="F67">
        <v>1.0531931014872313</v>
      </c>
      <c r="G67">
        <v>1161.8910000000001</v>
      </c>
      <c r="H67">
        <v>1231.75389</v>
      </c>
      <c r="I67">
        <v>232493</v>
      </c>
      <c r="J67">
        <v>3343</v>
      </c>
      <c r="K67">
        <v>1839</v>
      </c>
      <c r="L67">
        <v>0.55010469638049653</v>
      </c>
    </row>
    <row r="68" spans="1:12" x14ac:dyDescent="0.25">
      <c r="A68">
        <v>3005</v>
      </c>
      <c r="B68" t="s">
        <v>95</v>
      </c>
      <c r="C68">
        <v>2008</v>
      </c>
      <c r="D68">
        <v>3</v>
      </c>
      <c r="E68">
        <v>39403.84145</v>
      </c>
      <c r="F68">
        <v>1.078564603993923</v>
      </c>
      <c r="G68">
        <v>1112.056</v>
      </c>
      <c r="H68">
        <v>1231.75389</v>
      </c>
      <c r="I68">
        <v>233947</v>
      </c>
      <c r="J68">
        <v>3294</v>
      </c>
      <c r="K68">
        <v>1775</v>
      </c>
      <c r="L68">
        <v>0.53885853066180933</v>
      </c>
    </row>
    <row r="69" spans="1:12" x14ac:dyDescent="0.25">
      <c r="A69">
        <v>3005</v>
      </c>
      <c r="B69" t="s">
        <v>95</v>
      </c>
      <c r="C69">
        <v>2009</v>
      </c>
      <c r="D69">
        <v>3</v>
      </c>
      <c r="E69">
        <v>38749.504980000005</v>
      </c>
      <c r="F69">
        <v>1.0915070880241431</v>
      </c>
      <c r="G69">
        <v>1008.981</v>
      </c>
      <c r="H69">
        <v>1231.75389</v>
      </c>
      <c r="I69">
        <v>234666</v>
      </c>
      <c r="J69">
        <v>3363</v>
      </c>
      <c r="K69">
        <v>1842.9999999999998</v>
      </c>
      <c r="L69">
        <v>0.54802259887005644</v>
      </c>
    </row>
    <row r="70" spans="1:12" x14ac:dyDescent="0.25">
      <c r="A70">
        <v>3005</v>
      </c>
      <c r="B70" t="s">
        <v>95</v>
      </c>
      <c r="C70">
        <v>2010</v>
      </c>
      <c r="D70">
        <v>3</v>
      </c>
      <c r="E70">
        <v>38438.683899999996</v>
      </c>
      <c r="F70">
        <v>1.1243125351578573</v>
      </c>
      <c r="G70">
        <v>1091.173</v>
      </c>
      <c r="H70">
        <v>1231.75389</v>
      </c>
      <c r="I70">
        <v>234464</v>
      </c>
      <c r="J70">
        <v>3415</v>
      </c>
      <c r="K70">
        <v>1872.0000000000002</v>
      </c>
      <c r="L70">
        <v>0.54816983894582727</v>
      </c>
    </row>
    <row r="71" spans="1:12" x14ac:dyDescent="0.25">
      <c r="A71">
        <v>3005</v>
      </c>
      <c r="B71" t="s">
        <v>95</v>
      </c>
      <c r="C71">
        <v>2011</v>
      </c>
      <c r="D71">
        <v>3</v>
      </c>
      <c r="E71">
        <v>40825.300739999991</v>
      </c>
      <c r="F71">
        <v>1.1430978626415853</v>
      </c>
      <c r="G71">
        <v>1092.56</v>
      </c>
      <c r="H71">
        <v>1231.75389</v>
      </c>
      <c r="I71">
        <v>235327</v>
      </c>
      <c r="J71">
        <v>3414</v>
      </c>
      <c r="K71">
        <v>1891.0000000000002</v>
      </c>
      <c r="L71">
        <v>0.55389572349150562</v>
      </c>
    </row>
    <row r="72" spans="1:12" x14ac:dyDescent="0.25">
      <c r="A72">
        <v>3005</v>
      </c>
      <c r="B72" t="s">
        <v>95</v>
      </c>
      <c r="C72">
        <v>2012</v>
      </c>
      <c r="D72">
        <v>3</v>
      </c>
      <c r="E72">
        <v>46250.267033030861</v>
      </c>
      <c r="F72">
        <v>1.1601447797801889</v>
      </c>
      <c r="G72">
        <v>1088.675</v>
      </c>
      <c r="H72">
        <v>1231.75389</v>
      </c>
      <c r="I72">
        <v>237185</v>
      </c>
      <c r="J72">
        <v>3428</v>
      </c>
      <c r="K72">
        <v>1904</v>
      </c>
      <c r="L72">
        <v>0.55542590431738625</v>
      </c>
    </row>
    <row r="73" spans="1:12" x14ac:dyDescent="0.25">
      <c r="A73">
        <v>3005</v>
      </c>
      <c r="B73" t="s">
        <v>95</v>
      </c>
      <c r="C73">
        <v>2013</v>
      </c>
      <c r="D73">
        <v>3</v>
      </c>
      <c r="E73">
        <v>53770.376680000001</v>
      </c>
      <c r="F73">
        <v>1.1787456307534185</v>
      </c>
      <c r="G73">
        <v>1093.152</v>
      </c>
      <c r="H73">
        <v>1231.75389</v>
      </c>
      <c r="I73">
        <v>238777</v>
      </c>
      <c r="J73">
        <v>3401</v>
      </c>
      <c r="K73">
        <v>1898.9999999999998</v>
      </c>
      <c r="L73">
        <v>0.55836518670979118</v>
      </c>
    </row>
    <row r="74" spans="1:12" x14ac:dyDescent="0.25">
      <c r="A74">
        <v>3005</v>
      </c>
      <c r="B74" t="s">
        <v>95</v>
      </c>
      <c r="C74">
        <v>2014</v>
      </c>
      <c r="D74">
        <v>3</v>
      </c>
      <c r="E74">
        <v>56905.305999999997</v>
      </c>
      <c r="F74">
        <v>1.2033004656242552</v>
      </c>
      <c r="G74">
        <v>944.10799999999995</v>
      </c>
      <c r="H74">
        <v>1231.75389</v>
      </c>
      <c r="I74">
        <v>240076</v>
      </c>
      <c r="J74">
        <v>3473</v>
      </c>
      <c r="K74">
        <v>1966</v>
      </c>
      <c r="L74">
        <v>0.5660811978116902</v>
      </c>
    </row>
    <row r="75" spans="1:12" x14ac:dyDescent="0.25">
      <c r="A75">
        <v>3005</v>
      </c>
      <c r="B75" t="s">
        <v>95</v>
      </c>
      <c r="C75">
        <v>2015</v>
      </c>
      <c r="D75">
        <v>3</v>
      </c>
      <c r="E75">
        <v>61775.705999999998</v>
      </c>
      <c r="F75">
        <v>1.2317327248241474</v>
      </c>
      <c r="G75">
        <v>980.08699999999999</v>
      </c>
      <c r="H75">
        <v>1231.75389</v>
      </c>
      <c r="I75">
        <v>241986</v>
      </c>
      <c r="J75">
        <v>3512</v>
      </c>
      <c r="K75">
        <v>1985.9999999999998</v>
      </c>
      <c r="L75">
        <v>0.56548974943052388</v>
      </c>
    </row>
    <row r="76" spans="1:12" x14ac:dyDescent="0.25">
      <c r="A76">
        <v>3005</v>
      </c>
      <c r="B76" t="s">
        <v>95</v>
      </c>
      <c r="C76">
        <v>2016</v>
      </c>
      <c r="D76">
        <v>3</v>
      </c>
      <c r="E76">
        <v>60084.978629999998</v>
      </c>
      <c r="F76">
        <v>1.2460953688434946</v>
      </c>
      <c r="G76">
        <v>1033.4739999999999</v>
      </c>
      <c r="H76">
        <v>1231.75389</v>
      </c>
      <c r="I76">
        <v>244114</v>
      </c>
      <c r="J76">
        <v>3521</v>
      </c>
      <c r="K76">
        <v>2001.0000000000002</v>
      </c>
      <c r="L76">
        <v>0.56830445896052262</v>
      </c>
    </row>
    <row r="77" spans="1:12" x14ac:dyDescent="0.25">
      <c r="A77">
        <v>3006</v>
      </c>
      <c r="B77" t="s">
        <v>96</v>
      </c>
      <c r="C77">
        <v>2005</v>
      </c>
      <c r="D77">
        <v>3</v>
      </c>
      <c r="E77">
        <v>37243.069000000003</v>
      </c>
      <c r="F77">
        <v>1</v>
      </c>
      <c r="G77">
        <v>1570.2</v>
      </c>
      <c r="H77">
        <v>1570.2</v>
      </c>
      <c r="I77">
        <v>178140</v>
      </c>
      <c r="J77">
        <v>5027</v>
      </c>
      <c r="K77">
        <v>3312</v>
      </c>
      <c r="L77">
        <v>0.65884225184006362</v>
      </c>
    </row>
    <row r="78" spans="1:12" x14ac:dyDescent="0.25">
      <c r="A78">
        <v>3006</v>
      </c>
      <c r="B78" t="s">
        <v>96</v>
      </c>
      <c r="C78">
        <v>2006</v>
      </c>
      <c r="D78">
        <v>3</v>
      </c>
      <c r="E78">
        <v>37928.324999999997</v>
      </c>
      <c r="F78">
        <v>1.0181607380073696</v>
      </c>
      <c r="G78">
        <v>1610.3</v>
      </c>
      <c r="H78">
        <v>1610.3</v>
      </c>
      <c r="I78">
        <v>182596</v>
      </c>
      <c r="J78">
        <v>5092</v>
      </c>
      <c r="K78">
        <v>3335</v>
      </c>
      <c r="L78">
        <v>0.65494893951296151</v>
      </c>
    </row>
    <row r="79" spans="1:12" x14ac:dyDescent="0.25">
      <c r="A79">
        <v>3006</v>
      </c>
      <c r="B79" t="s">
        <v>96</v>
      </c>
      <c r="C79">
        <v>2007</v>
      </c>
      <c r="D79">
        <v>3</v>
      </c>
      <c r="E79">
        <v>42892.374000000003</v>
      </c>
      <c r="F79">
        <v>1.0531931014872313</v>
      </c>
      <c r="G79">
        <v>1556.9</v>
      </c>
      <c r="H79">
        <v>1610.3</v>
      </c>
      <c r="I79">
        <v>183715</v>
      </c>
      <c r="J79">
        <v>5180</v>
      </c>
      <c r="K79">
        <v>3381</v>
      </c>
      <c r="L79">
        <v>0.6527027027027027</v>
      </c>
    </row>
    <row r="80" spans="1:12" x14ac:dyDescent="0.25">
      <c r="A80">
        <v>3006</v>
      </c>
      <c r="B80" t="s">
        <v>96</v>
      </c>
      <c r="C80">
        <v>2008</v>
      </c>
      <c r="D80">
        <v>3</v>
      </c>
      <c r="E80">
        <v>42259.512999999999</v>
      </c>
      <c r="F80">
        <v>1.078564603993923</v>
      </c>
      <c r="G80">
        <v>1507.9</v>
      </c>
      <c r="H80">
        <v>1610.3</v>
      </c>
      <c r="I80">
        <v>186929</v>
      </c>
      <c r="J80">
        <v>5246</v>
      </c>
      <c r="K80">
        <v>3430</v>
      </c>
      <c r="L80">
        <v>0.65383149065955015</v>
      </c>
    </row>
    <row r="81" spans="1:12" x14ac:dyDescent="0.25">
      <c r="A81">
        <v>3006</v>
      </c>
      <c r="B81" t="s">
        <v>96</v>
      </c>
      <c r="C81">
        <v>2009</v>
      </c>
      <c r="D81">
        <v>3</v>
      </c>
      <c r="E81">
        <v>47489.950774598918</v>
      </c>
      <c r="F81">
        <v>1.0915070880241431</v>
      </c>
      <c r="G81">
        <v>1504</v>
      </c>
      <c r="H81">
        <v>1610.3</v>
      </c>
      <c r="I81">
        <v>189540</v>
      </c>
      <c r="J81">
        <v>5300</v>
      </c>
      <c r="K81">
        <v>3466</v>
      </c>
      <c r="L81">
        <v>0.65396226415094338</v>
      </c>
    </row>
    <row r="82" spans="1:12" x14ac:dyDescent="0.25">
      <c r="A82">
        <v>3006</v>
      </c>
      <c r="B82" t="s">
        <v>96</v>
      </c>
      <c r="C82">
        <v>2010</v>
      </c>
      <c r="D82">
        <v>3</v>
      </c>
      <c r="E82">
        <v>41013.152000000002</v>
      </c>
      <c r="F82">
        <v>1.1243125351578573</v>
      </c>
      <c r="G82">
        <v>1546.6</v>
      </c>
      <c r="H82">
        <v>1610.3</v>
      </c>
      <c r="I82">
        <v>192960</v>
      </c>
      <c r="J82">
        <v>5167</v>
      </c>
      <c r="K82">
        <v>3360</v>
      </c>
      <c r="L82">
        <v>0.65028062705631895</v>
      </c>
    </row>
    <row r="83" spans="1:12" x14ac:dyDescent="0.25">
      <c r="A83">
        <v>3006</v>
      </c>
      <c r="B83" t="s">
        <v>96</v>
      </c>
      <c r="C83">
        <v>2011</v>
      </c>
      <c r="D83">
        <v>3</v>
      </c>
      <c r="E83">
        <v>42768.101390000003</v>
      </c>
      <c r="F83">
        <v>1.1430978626415853</v>
      </c>
      <c r="G83">
        <v>1606.4939999999999</v>
      </c>
      <c r="H83">
        <v>1610.3</v>
      </c>
      <c r="I83">
        <v>195381</v>
      </c>
      <c r="J83">
        <v>5163</v>
      </c>
      <c r="K83">
        <v>3365.0000000000005</v>
      </c>
      <c r="L83">
        <v>0.65175285686616313</v>
      </c>
    </row>
    <row r="84" spans="1:12" x14ac:dyDescent="0.25">
      <c r="A84">
        <v>3006</v>
      </c>
      <c r="B84" t="s">
        <v>96</v>
      </c>
      <c r="C84">
        <v>2012</v>
      </c>
      <c r="D84">
        <v>3</v>
      </c>
      <c r="E84">
        <v>50243.86911</v>
      </c>
      <c r="F84">
        <v>1.1601447797801889</v>
      </c>
      <c r="G84">
        <v>1552.6849999999999</v>
      </c>
      <c r="H84">
        <v>1610.3</v>
      </c>
      <c r="I84">
        <v>197746</v>
      </c>
      <c r="J84">
        <v>5168</v>
      </c>
      <c r="K84">
        <v>3370</v>
      </c>
      <c r="L84">
        <v>0.65208978328173373</v>
      </c>
    </row>
    <row r="85" spans="1:12" x14ac:dyDescent="0.25">
      <c r="A85">
        <v>3006</v>
      </c>
      <c r="B85" t="s">
        <v>96</v>
      </c>
      <c r="C85">
        <v>2013</v>
      </c>
      <c r="D85">
        <v>3</v>
      </c>
      <c r="E85">
        <v>52980.753739999993</v>
      </c>
      <c r="F85">
        <v>1.1787456307534185</v>
      </c>
      <c r="G85">
        <v>1540.527</v>
      </c>
      <c r="H85">
        <v>1610.3</v>
      </c>
      <c r="I85">
        <v>199871</v>
      </c>
      <c r="J85">
        <v>5174</v>
      </c>
      <c r="K85">
        <v>3376</v>
      </c>
      <c r="L85">
        <v>0.65249323540780824</v>
      </c>
    </row>
    <row r="86" spans="1:12" x14ac:dyDescent="0.25">
      <c r="A86">
        <v>3006</v>
      </c>
      <c r="B86" t="s">
        <v>96</v>
      </c>
      <c r="C86">
        <v>2014</v>
      </c>
      <c r="D86">
        <v>3</v>
      </c>
      <c r="E86">
        <v>50285.453000000001</v>
      </c>
      <c r="F86">
        <v>1.2033004656242552</v>
      </c>
      <c r="G86">
        <v>1350.1949999999999</v>
      </c>
      <c r="H86">
        <v>1610.3</v>
      </c>
      <c r="I86">
        <v>201359</v>
      </c>
      <c r="J86">
        <v>5180</v>
      </c>
      <c r="K86">
        <v>3386.0000000000005</v>
      </c>
      <c r="L86">
        <v>0.65366795366795372</v>
      </c>
    </row>
    <row r="87" spans="1:12" x14ac:dyDescent="0.25">
      <c r="A87">
        <v>3006</v>
      </c>
      <c r="B87" t="s">
        <v>96</v>
      </c>
      <c r="C87">
        <v>2015</v>
      </c>
      <c r="D87">
        <v>3</v>
      </c>
      <c r="E87">
        <v>58060.012000000002</v>
      </c>
      <c r="F87">
        <v>1.2317327248241474</v>
      </c>
      <c r="G87">
        <v>1391.623</v>
      </c>
      <c r="H87">
        <v>1610.3</v>
      </c>
      <c r="I87">
        <v>203466</v>
      </c>
      <c r="J87">
        <v>5203</v>
      </c>
      <c r="K87">
        <v>3404</v>
      </c>
      <c r="L87">
        <v>0.65423793965020183</v>
      </c>
    </row>
    <row r="88" spans="1:12" x14ac:dyDescent="0.25">
      <c r="A88">
        <v>3006</v>
      </c>
      <c r="B88" t="s">
        <v>96</v>
      </c>
      <c r="C88">
        <v>2016</v>
      </c>
      <c r="D88">
        <v>3</v>
      </c>
      <c r="E88">
        <v>60562.293410000006</v>
      </c>
      <c r="F88">
        <v>1.2460953688434946</v>
      </c>
      <c r="G88">
        <v>1455.239</v>
      </c>
      <c r="H88">
        <v>1610.3</v>
      </c>
      <c r="I88">
        <v>204728</v>
      </c>
      <c r="J88">
        <v>5220</v>
      </c>
      <c r="K88">
        <v>3416</v>
      </c>
      <c r="L88">
        <v>0.65440613026819927</v>
      </c>
    </row>
    <row r="89" spans="1:12" x14ac:dyDescent="0.25">
      <c r="A89">
        <v>3007</v>
      </c>
      <c r="B89" t="s">
        <v>32</v>
      </c>
      <c r="C89">
        <v>2005</v>
      </c>
      <c r="D89">
        <v>3</v>
      </c>
      <c r="E89">
        <v>21011.03585</v>
      </c>
      <c r="F89">
        <v>1</v>
      </c>
      <c r="G89">
        <v>708.06299999999999</v>
      </c>
      <c r="H89">
        <v>708.06299999999999</v>
      </c>
      <c r="I89">
        <v>138046</v>
      </c>
      <c r="J89">
        <v>2536</v>
      </c>
      <c r="K89">
        <v>1280</v>
      </c>
      <c r="L89">
        <v>0.50473186119873814</v>
      </c>
    </row>
    <row r="90" spans="1:12" x14ac:dyDescent="0.25">
      <c r="A90">
        <v>3007</v>
      </c>
      <c r="B90" t="s">
        <v>32</v>
      </c>
      <c r="C90">
        <v>2006</v>
      </c>
      <c r="D90">
        <v>3</v>
      </c>
      <c r="E90">
        <v>23004.940010000002</v>
      </c>
      <c r="F90">
        <v>1.0181607380073696</v>
      </c>
      <c r="G90">
        <v>719.375</v>
      </c>
      <c r="H90">
        <v>719.375</v>
      </c>
      <c r="I90">
        <v>140007</v>
      </c>
      <c r="J90">
        <v>2568</v>
      </c>
      <c r="K90">
        <v>1309</v>
      </c>
      <c r="L90">
        <v>0.50973520249221183</v>
      </c>
    </row>
    <row r="91" spans="1:12" x14ac:dyDescent="0.25">
      <c r="A91">
        <v>3007</v>
      </c>
      <c r="B91" t="s">
        <v>32</v>
      </c>
      <c r="C91">
        <v>2007</v>
      </c>
      <c r="D91">
        <v>3</v>
      </c>
      <c r="E91">
        <v>24376.047779999997</v>
      </c>
      <c r="F91">
        <v>1.0531931014872313</v>
      </c>
      <c r="G91">
        <v>681.82500000000005</v>
      </c>
      <c r="H91">
        <v>719.375</v>
      </c>
      <c r="I91">
        <v>142105</v>
      </c>
      <c r="J91">
        <v>2609</v>
      </c>
      <c r="K91">
        <v>1335</v>
      </c>
      <c r="L91">
        <v>0.51169030279800687</v>
      </c>
    </row>
    <row r="92" spans="1:12" x14ac:dyDescent="0.25">
      <c r="A92">
        <v>3007</v>
      </c>
      <c r="B92" t="s">
        <v>32</v>
      </c>
      <c r="C92">
        <v>2008</v>
      </c>
      <c r="D92">
        <v>3</v>
      </c>
      <c r="E92">
        <v>26118.82013</v>
      </c>
      <c r="F92">
        <v>1.078564603993923</v>
      </c>
      <c r="G92">
        <v>659.56399999999996</v>
      </c>
      <c r="H92">
        <v>719.375</v>
      </c>
      <c r="I92">
        <v>143797</v>
      </c>
      <c r="J92">
        <v>2781</v>
      </c>
      <c r="K92">
        <v>1411.9999999999998</v>
      </c>
      <c r="L92">
        <v>0.50773103200287661</v>
      </c>
    </row>
    <row r="93" spans="1:12" x14ac:dyDescent="0.25">
      <c r="A93">
        <v>3007</v>
      </c>
      <c r="B93" t="s">
        <v>32</v>
      </c>
      <c r="C93">
        <v>2009</v>
      </c>
      <c r="D93">
        <v>3</v>
      </c>
      <c r="E93">
        <v>26547.183299999997</v>
      </c>
      <c r="F93">
        <v>1.0915070880241431</v>
      </c>
      <c r="G93">
        <v>662.41800000000001</v>
      </c>
      <c r="H93">
        <v>719.375</v>
      </c>
      <c r="I93">
        <v>145298</v>
      </c>
      <c r="J93">
        <v>2705</v>
      </c>
      <c r="K93">
        <v>1382</v>
      </c>
      <c r="L93">
        <v>0.51090573012939</v>
      </c>
    </row>
    <row r="94" spans="1:12" x14ac:dyDescent="0.25">
      <c r="A94">
        <v>3007</v>
      </c>
      <c r="B94" t="s">
        <v>32</v>
      </c>
      <c r="C94">
        <v>2010</v>
      </c>
      <c r="D94">
        <v>3</v>
      </c>
      <c r="E94">
        <v>28760.403079999996</v>
      </c>
      <c r="F94">
        <v>1.1243125351578573</v>
      </c>
      <c r="G94">
        <v>687.625</v>
      </c>
      <c r="H94">
        <v>719.375</v>
      </c>
      <c r="I94">
        <v>146974</v>
      </c>
      <c r="J94">
        <v>2774</v>
      </c>
      <c r="K94">
        <v>1410</v>
      </c>
      <c r="L94">
        <v>0.50829127613554437</v>
      </c>
    </row>
    <row r="95" spans="1:12" x14ac:dyDescent="0.25">
      <c r="A95">
        <v>3007</v>
      </c>
      <c r="B95" t="s">
        <v>32</v>
      </c>
      <c r="C95">
        <v>2011</v>
      </c>
      <c r="D95">
        <v>3</v>
      </c>
      <c r="E95">
        <v>30095.686240000003</v>
      </c>
      <c r="F95">
        <v>1.1430978626415853</v>
      </c>
      <c r="G95">
        <v>717.15499999999997</v>
      </c>
      <c r="H95">
        <v>719.375</v>
      </c>
      <c r="I95">
        <v>148331</v>
      </c>
      <c r="J95">
        <v>2820</v>
      </c>
      <c r="K95">
        <v>1457.0000000000002</v>
      </c>
      <c r="L95">
        <v>0.51666666666666672</v>
      </c>
    </row>
    <row r="96" spans="1:12" x14ac:dyDescent="0.25">
      <c r="A96">
        <v>3007</v>
      </c>
      <c r="B96" t="s">
        <v>32</v>
      </c>
      <c r="C96">
        <v>2012</v>
      </c>
      <c r="D96">
        <v>3</v>
      </c>
      <c r="E96">
        <v>29512.195462994259</v>
      </c>
      <c r="F96">
        <v>1.1601447797801889</v>
      </c>
      <c r="G96">
        <v>693.26800000000003</v>
      </c>
      <c r="H96">
        <v>719.375</v>
      </c>
      <c r="I96">
        <v>149742</v>
      </c>
      <c r="J96">
        <v>2842</v>
      </c>
      <c r="K96">
        <v>1480.0000000000002</v>
      </c>
      <c r="L96">
        <v>0.52076002814919076</v>
      </c>
    </row>
    <row r="97" spans="1:12" x14ac:dyDescent="0.25">
      <c r="A97">
        <v>3007</v>
      </c>
      <c r="B97" t="s">
        <v>32</v>
      </c>
      <c r="C97">
        <v>2013</v>
      </c>
      <c r="D97">
        <v>3</v>
      </c>
      <c r="E97">
        <v>30754.942089999997</v>
      </c>
      <c r="F97">
        <v>1.1787456307534185</v>
      </c>
      <c r="G97">
        <v>713.07299999999998</v>
      </c>
      <c r="H97">
        <v>719.375</v>
      </c>
      <c r="I97">
        <v>150917</v>
      </c>
      <c r="J97">
        <v>2881</v>
      </c>
      <c r="K97">
        <v>1507.0000000000002</v>
      </c>
      <c r="L97">
        <v>0.52308226310308925</v>
      </c>
    </row>
    <row r="98" spans="1:12" x14ac:dyDescent="0.25">
      <c r="A98">
        <v>3007</v>
      </c>
      <c r="B98" t="s">
        <v>32</v>
      </c>
      <c r="C98">
        <v>2014</v>
      </c>
      <c r="D98">
        <v>3</v>
      </c>
      <c r="E98">
        <v>31012.257000000001</v>
      </c>
      <c r="F98">
        <v>1.2033004656242552</v>
      </c>
      <c r="G98">
        <v>646.07500000000005</v>
      </c>
      <c r="H98">
        <v>719.375</v>
      </c>
      <c r="I98">
        <v>152544</v>
      </c>
      <c r="J98">
        <v>2916</v>
      </c>
      <c r="K98">
        <v>1537</v>
      </c>
      <c r="L98">
        <v>0.52709190672153639</v>
      </c>
    </row>
    <row r="99" spans="1:12" x14ac:dyDescent="0.25">
      <c r="A99">
        <v>3007</v>
      </c>
      <c r="B99" t="s">
        <v>32</v>
      </c>
      <c r="C99">
        <v>2015</v>
      </c>
      <c r="D99">
        <v>3</v>
      </c>
      <c r="E99">
        <v>33285.766000000003</v>
      </c>
      <c r="F99">
        <v>1.2317327248241474</v>
      </c>
      <c r="G99">
        <v>638.01700000000005</v>
      </c>
      <c r="H99">
        <v>719.375</v>
      </c>
      <c r="I99">
        <v>153947</v>
      </c>
      <c r="J99">
        <v>2866</v>
      </c>
      <c r="K99">
        <v>1498.9999999999998</v>
      </c>
      <c r="L99">
        <v>0.52302861130495459</v>
      </c>
    </row>
    <row r="100" spans="1:12" x14ac:dyDescent="0.25">
      <c r="A100">
        <v>3007</v>
      </c>
      <c r="B100" t="s">
        <v>32</v>
      </c>
      <c r="C100">
        <v>2016</v>
      </c>
      <c r="D100">
        <v>3</v>
      </c>
      <c r="E100">
        <v>34906.074070000002</v>
      </c>
      <c r="F100">
        <v>1.2460953688434946</v>
      </c>
      <c r="G100">
        <v>683.79</v>
      </c>
      <c r="H100">
        <v>719.375</v>
      </c>
      <c r="I100">
        <v>155496</v>
      </c>
      <c r="J100">
        <v>2864</v>
      </c>
      <c r="K100">
        <v>1492</v>
      </c>
      <c r="L100">
        <v>0.52094972067039103</v>
      </c>
    </row>
    <row r="101" spans="1:12" x14ac:dyDescent="0.25">
      <c r="A101">
        <v>3007</v>
      </c>
      <c r="B101" t="s">
        <v>32</v>
      </c>
      <c r="C101">
        <v>2017</v>
      </c>
      <c r="D101">
        <v>3</v>
      </c>
      <c r="E101">
        <v>35729.769309999996</v>
      </c>
      <c r="F101">
        <v>1.2681506381321936</v>
      </c>
      <c r="G101">
        <v>633.60400000000004</v>
      </c>
      <c r="H101">
        <v>719.375</v>
      </c>
      <c r="I101">
        <v>157188</v>
      </c>
      <c r="J101">
        <v>2884</v>
      </c>
      <c r="K101">
        <v>1518</v>
      </c>
      <c r="L101">
        <v>0.52635228848821081</v>
      </c>
    </row>
    <row r="102" spans="1:12" x14ac:dyDescent="0.25">
      <c r="A102">
        <v>3007</v>
      </c>
      <c r="B102" t="s">
        <v>32</v>
      </c>
      <c r="C102">
        <v>2018</v>
      </c>
      <c r="D102">
        <v>3</v>
      </c>
      <c r="E102">
        <v>37400.593800000002</v>
      </c>
      <c r="F102">
        <v>1.2998332461476367</v>
      </c>
      <c r="G102">
        <v>689.99300000000005</v>
      </c>
      <c r="H102">
        <v>719.375</v>
      </c>
      <c r="I102">
        <v>159039</v>
      </c>
      <c r="J102">
        <v>3034</v>
      </c>
      <c r="K102">
        <v>1651</v>
      </c>
      <c r="L102">
        <v>0.54416611733684905</v>
      </c>
    </row>
    <row r="103" spans="1:12" x14ac:dyDescent="0.25">
      <c r="A103">
        <v>3007</v>
      </c>
      <c r="B103" t="s">
        <v>32</v>
      </c>
      <c r="C103">
        <v>2019</v>
      </c>
      <c r="D103">
        <v>3</v>
      </c>
      <c r="E103">
        <v>37864.464180000003</v>
      </c>
      <c r="F103">
        <v>1.331990006449749</v>
      </c>
      <c r="G103">
        <v>647.50599999999997</v>
      </c>
      <c r="H103">
        <v>719.375</v>
      </c>
      <c r="I103">
        <v>160598</v>
      </c>
      <c r="J103">
        <v>3060</v>
      </c>
      <c r="K103">
        <v>1667</v>
      </c>
      <c r="L103">
        <v>0.54477124183006531</v>
      </c>
    </row>
    <row r="104" spans="1:12" x14ac:dyDescent="0.25">
      <c r="A104">
        <v>3007</v>
      </c>
      <c r="B104" t="s">
        <v>32</v>
      </c>
      <c r="C104">
        <v>2020</v>
      </c>
      <c r="D104">
        <v>3</v>
      </c>
      <c r="E104">
        <v>38287.945830000004</v>
      </c>
      <c r="F104">
        <v>1.4068442069945994</v>
      </c>
      <c r="G104">
        <v>684.14599999999996</v>
      </c>
      <c r="H104">
        <v>719.375</v>
      </c>
      <c r="I104">
        <v>162140</v>
      </c>
      <c r="J104">
        <v>3070</v>
      </c>
      <c r="K104">
        <v>1680</v>
      </c>
      <c r="L104">
        <v>0.54723127035830621</v>
      </c>
    </row>
    <row r="105" spans="1:12" x14ac:dyDescent="0.25">
      <c r="A105">
        <v>3007</v>
      </c>
      <c r="B105" t="s">
        <v>32</v>
      </c>
      <c r="C105">
        <v>2021</v>
      </c>
      <c r="D105">
        <v>3</v>
      </c>
      <c r="E105">
        <v>41026.725400000003</v>
      </c>
      <c r="F105">
        <v>1.4583023676540063</v>
      </c>
      <c r="G105">
        <v>650.77700000000004</v>
      </c>
      <c r="H105">
        <v>719.375</v>
      </c>
      <c r="I105">
        <v>164138</v>
      </c>
      <c r="J105">
        <v>3077</v>
      </c>
      <c r="K105">
        <v>1687</v>
      </c>
      <c r="L105">
        <v>0.54826129346766328</v>
      </c>
    </row>
    <row r="106" spans="1:12" x14ac:dyDescent="0.25">
      <c r="A106">
        <v>3008</v>
      </c>
      <c r="B106" t="s">
        <v>97</v>
      </c>
      <c r="C106">
        <v>2005</v>
      </c>
      <c r="D106">
        <v>3</v>
      </c>
      <c r="E106">
        <v>13233.34274</v>
      </c>
      <c r="F106">
        <v>1</v>
      </c>
      <c r="G106">
        <v>731.2</v>
      </c>
      <c r="H106">
        <v>731.2</v>
      </c>
      <c r="I106">
        <v>116166</v>
      </c>
      <c r="J106">
        <v>2486</v>
      </c>
      <c r="K106">
        <v>1723</v>
      </c>
      <c r="L106">
        <v>0.69308125502815765</v>
      </c>
    </row>
    <row r="107" spans="1:12" x14ac:dyDescent="0.25">
      <c r="A107">
        <v>3008</v>
      </c>
      <c r="B107" t="s">
        <v>97</v>
      </c>
      <c r="C107">
        <v>2006</v>
      </c>
      <c r="D107">
        <v>3</v>
      </c>
      <c r="E107">
        <v>15027.44598</v>
      </c>
      <c r="F107">
        <v>1.0181607380073696</v>
      </c>
      <c r="G107">
        <v>784.9</v>
      </c>
      <c r="H107">
        <v>784.9</v>
      </c>
      <c r="I107">
        <v>120364</v>
      </c>
      <c r="J107">
        <v>2601</v>
      </c>
      <c r="K107">
        <v>1816</v>
      </c>
      <c r="L107">
        <v>0.6981930026912726</v>
      </c>
    </row>
    <row r="108" spans="1:12" x14ac:dyDescent="0.25">
      <c r="A108">
        <v>3008</v>
      </c>
      <c r="B108" t="s">
        <v>97</v>
      </c>
      <c r="C108">
        <v>2007</v>
      </c>
      <c r="D108">
        <v>3</v>
      </c>
      <c r="E108">
        <v>15166.237430000001</v>
      </c>
      <c r="F108">
        <v>1.0531931014872313</v>
      </c>
      <c r="G108">
        <v>772.1</v>
      </c>
      <c r="H108">
        <v>784.9</v>
      </c>
      <c r="I108">
        <v>126026</v>
      </c>
      <c r="J108">
        <v>2702</v>
      </c>
      <c r="K108">
        <v>1902</v>
      </c>
      <c r="L108">
        <v>0.70392301998519613</v>
      </c>
    </row>
    <row r="109" spans="1:12" x14ac:dyDescent="0.25">
      <c r="A109">
        <v>3008</v>
      </c>
      <c r="B109" t="s">
        <v>97</v>
      </c>
      <c r="C109">
        <v>2008</v>
      </c>
      <c r="D109">
        <v>3</v>
      </c>
      <c r="E109">
        <v>17647.425670000001</v>
      </c>
      <c r="F109">
        <v>1.078564603993923</v>
      </c>
      <c r="G109">
        <v>729</v>
      </c>
      <c r="H109">
        <v>784.9</v>
      </c>
      <c r="I109">
        <v>129585</v>
      </c>
      <c r="J109">
        <v>2744</v>
      </c>
      <c r="K109">
        <v>1938</v>
      </c>
      <c r="L109">
        <v>0.70626822157434399</v>
      </c>
    </row>
    <row r="110" spans="1:12" x14ac:dyDescent="0.25">
      <c r="A110">
        <v>3008</v>
      </c>
      <c r="B110" t="s">
        <v>97</v>
      </c>
      <c r="C110">
        <v>2009</v>
      </c>
      <c r="D110">
        <v>3</v>
      </c>
      <c r="E110">
        <v>16525.952000000001</v>
      </c>
      <c r="F110">
        <v>1.0915070880241431</v>
      </c>
      <c r="G110">
        <v>737.02599999999995</v>
      </c>
      <c r="H110">
        <v>784.9</v>
      </c>
      <c r="I110">
        <v>131027</v>
      </c>
      <c r="J110">
        <v>2778</v>
      </c>
      <c r="K110">
        <v>1959</v>
      </c>
      <c r="L110">
        <v>0.70518358531317493</v>
      </c>
    </row>
    <row r="111" spans="1:12" x14ac:dyDescent="0.25">
      <c r="A111">
        <v>3008</v>
      </c>
      <c r="B111" t="s">
        <v>97</v>
      </c>
      <c r="C111">
        <v>2010</v>
      </c>
      <c r="D111">
        <v>3</v>
      </c>
      <c r="E111">
        <v>18008.623330000002</v>
      </c>
      <c r="F111">
        <v>1.1243125351578573</v>
      </c>
      <c r="G111">
        <v>799.13</v>
      </c>
      <c r="H111">
        <v>799.13</v>
      </c>
      <c r="I111">
        <v>134228</v>
      </c>
      <c r="J111">
        <v>2823</v>
      </c>
      <c r="K111">
        <v>2017</v>
      </c>
      <c r="L111">
        <v>0.71448813319164006</v>
      </c>
    </row>
    <row r="112" spans="1:12" x14ac:dyDescent="0.25">
      <c r="A112">
        <v>3008</v>
      </c>
      <c r="B112" t="s">
        <v>97</v>
      </c>
      <c r="C112">
        <v>2011</v>
      </c>
      <c r="D112">
        <v>3</v>
      </c>
      <c r="E112">
        <v>18099.067301070951</v>
      </c>
      <c r="F112">
        <v>1.1430978626415853</v>
      </c>
      <c r="G112">
        <v>820</v>
      </c>
      <c r="H112">
        <v>820</v>
      </c>
      <c r="I112">
        <v>137856</v>
      </c>
      <c r="J112">
        <v>2896</v>
      </c>
      <c r="K112">
        <v>2094</v>
      </c>
      <c r="L112">
        <v>0.72306629834254144</v>
      </c>
    </row>
    <row r="113" spans="1:12" x14ac:dyDescent="0.25">
      <c r="A113">
        <v>3008</v>
      </c>
      <c r="B113" t="s">
        <v>97</v>
      </c>
      <c r="C113">
        <v>2012</v>
      </c>
      <c r="D113">
        <v>3</v>
      </c>
      <c r="E113">
        <v>19523.281629999998</v>
      </c>
      <c r="F113">
        <v>1.1601447797801889</v>
      </c>
      <c r="G113">
        <v>817.322</v>
      </c>
      <c r="H113">
        <v>820</v>
      </c>
      <c r="I113">
        <v>141795</v>
      </c>
      <c r="J113">
        <v>2952</v>
      </c>
      <c r="K113">
        <v>2164</v>
      </c>
      <c r="L113">
        <v>0.73306233062330628</v>
      </c>
    </row>
    <row r="114" spans="1:12" x14ac:dyDescent="0.25">
      <c r="A114">
        <v>3008</v>
      </c>
      <c r="B114" t="s">
        <v>97</v>
      </c>
      <c r="C114">
        <v>2013</v>
      </c>
      <c r="D114">
        <v>3</v>
      </c>
      <c r="E114">
        <v>22922.932000000001</v>
      </c>
      <c r="F114">
        <v>1.1787456307534185</v>
      </c>
      <c r="G114">
        <v>831.79600000000005</v>
      </c>
      <c r="H114">
        <v>831.79600000000005</v>
      </c>
      <c r="I114">
        <v>145983</v>
      </c>
      <c r="J114">
        <v>3103</v>
      </c>
      <c r="K114">
        <v>2325</v>
      </c>
      <c r="L114">
        <v>0.74927489526264901</v>
      </c>
    </row>
    <row r="115" spans="1:12" x14ac:dyDescent="0.25">
      <c r="A115">
        <v>3008</v>
      </c>
      <c r="B115" t="s">
        <v>97</v>
      </c>
      <c r="C115">
        <v>2014</v>
      </c>
      <c r="D115">
        <v>3</v>
      </c>
      <c r="E115">
        <v>25548.449000000001</v>
      </c>
      <c r="F115">
        <v>1.2033004656242552</v>
      </c>
      <c r="G115">
        <v>746.95500000000004</v>
      </c>
      <c r="H115">
        <v>831.79600000000005</v>
      </c>
      <c r="I115">
        <v>149618</v>
      </c>
      <c r="J115">
        <v>3242</v>
      </c>
      <c r="K115">
        <v>2458</v>
      </c>
      <c r="L115">
        <v>0.75817396668723014</v>
      </c>
    </row>
    <row r="116" spans="1:12" x14ac:dyDescent="0.25">
      <c r="A116">
        <v>3008</v>
      </c>
      <c r="B116" t="s">
        <v>97</v>
      </c>
      <c r="C116">
        <v>2015</v>
      </c>
      <c r="D116">
        <v>3</v>
      </c>
      <c r="E116">
        <v>26810.796999999999</v>
      </c>
      <c r="F116">
        <v>1.2317327248241474</v>
      </c>
      <c r="G116">
        <v>796.94799999999998</v>
      </c>
      <c r="H116">
        <v>831.79600000000005</v>
      </c>
      <c r="I116">
        <v>154106</v>
      </c>
      <c r="J116">
        <v>3266</v>
      </c>
      <c r="K116">
        <v>2466</v>
      </c>
      <c r="L116">
        <v>0.75505205143906917</v>
      </c>
    </row>
    <row r="117" spans="1:12" x14ac:dyDescent="0.25">
      <c r="A117">
        <v>3008</v>
      </c>
      <c r="B117" t="s">
        <v>97</v>
      </c>
      <c r="C117">
        <v>2016</v>
      </c>
      <c r="D117">
        <v>3</v>
      </c>
      <c r="E117">
        <v>30304.363839999998</v>
      </c>
      <c r="F117">
        <v>1.2460953688434946</v>
      </c>
      <c r="G117">
        <v>836.21799999999996</v>
      </c>
      <c r="H117">
        <v>836.21799999999996</v>
      </c>
      <c r="I117">
        <v>158631</v>
      </c>
      <c r="J117">
        <v>3367</v>
      </c>
      <c r="K117">
        <v>2553</v>
      </c>
      <c r="L117">
        <v>0.75824175824175821</v>
      </c>
    </row>
    <row r="118" spans="1:12" x14ac:dyDescent="0.25">
      <c r="A118">
        <v>3009</v>
      </c>
      <c r="B118" t="s">
        <v>34</v>
      </c>
      <c r="C118">
        <v>2005</v>
      </c>
      <c r="D118">
        <v>3</v>
      </c>
      <c r="E118">
        <v>25273.631799999999</v>
      </c>
      <c r="F118">
        <v>1</v>
      </c>
      <c r="G118">
        <v>659.42899999999997</v>
      </c>
      <c r="H118">
        <v>659.42899999999997</v>
      </c>
      <c r="I118">
        <v>142965</v>
      </c>
      <c r="J118">
        <v>2907</v>
      </c>
      <c r="K118">
        <v>1088</v>
      </c>
      <c r="L118">
        <v>0.3742690058479532</v>
      </c>
    </row>
    <row r="119" spans="1:12" x14ac:dyDescent="0.25">
      <c r="A119">
        <v>3009</v>
      </c>
      <c r="B119" t="s">
        <v>34</v>
      </c>
      <c r="C119">
        <v>2006</v>
      </c>
      <c r="D119">
        <v>3</v>
      </c>
      <c r="E119">
        <v>26895.538199999999</v>
      </c>
      <c r="F119">
        <v>1.0181607380073696</v>
      </c>
      <c r="G119">
        <v>699.07500000000005</v>
      </c>
      <c r="H119">
        <v>699.07500000000005</v>
      </c>
      <c r="I119">
        <v>144704</v>
      </c>
      <c r="J119">
        <v>2973</v>
      </c>
      <c r="K119">
        <v>1151</v>
      </c>
      <c r="L119">
        <v>0.38715102589976452</v>
      </c>
    </row>
    <row r="120" spans="1:12" x14ac:dyDescent="0.25">
      <c r="A120">
        <v>3009</v>
      </c>
      <c r="B120" t="s">
        <v>34</v>
      </c>
      <c r="C120">
        <v>2007</v>
      </c>
      <c r="D120">
        <v>3</v>
      </c>
      <c r="E120">
        <v>25157.178130000004</v>
      </c>
      <c r="F120">
        <v>1.0531931014872313</v>
      </c>
      <c r="G120">
        <v>665.96100000000001</v>
      </c>
      <c r="H120">
        <v>699.07500000000005</v>
      </c>
      <c r="I120">
        <v>147503</v>
      </c>
      <c r="J120">
        <v>3087</v>
      </c>
      <c r="K120">
        <v>1210</v>
      </c>
      <c r="L120">
        <v>0.39196631033365725</v>
      </c>
    </row>
    <row r="121" spans="1:12" x14ac:dyDescent="0.25">
      <c r="A121">
        <v>3009</v>
      </c>
      <c r="B121" t="s">
        <v>34</v>
      </c>
      <c r="C121">
        <v>2008</v>
      </c>
      <c r="D121">
        <v>3</v>
      </c>
      <c r="E121">
        <v>26615.016050000002</v>
      </c>
      <c r="F121">
        <v>1.078564603993923</v>
      </c>
      <c r="G121">
        <v>612.12800000000004</v>
      </c>
      <c r="H121">
        <v>699.07500000000005</v>
      </c>
      <c r="I121">
        <v>150086</v>
      </c>
      <c r="J121">
        <v>3165</v>
      </c>
      <c r="K121">
        <v>1284</v>
      </c>
      <c r="L121">
        <v>0.40568720379146922</v>
      </c>
    </row>
    <row r="122" spans="1:12" x14ac:dyDescent="0.25">
      <c r="A122">
        <v>3009</v>
      </c>
      <c r="B122" t="s">
        <v>34</v>
      </c>
      <c r="C122">
        <v>2009</v>
      </c>
      <c r="D122">
        <v>3</v>
      </c>
      <c r="E122">
        <v>27194.985240000002</v>
      </c>
      <c r="F122">
        <v>1.0915070880241431</v>
      </c>
      <c r="G122">
        <v>672.86500000000001</v>
      </c>
      <c r="H122">
        <v>699.07500000000005</v>
      </c>
      <c r="I122">
        <v>150224</v>
      </c>
      <c r="J122">
        <v>3235</v>
      </c>
      <c r="K122">
        <v>1460</v>
      </c>
      <c r="L122">
        <v>0.45131375579598143</v>
      </c>
    </row>
    <row r="123" spans="1:12" x14ac:dyDescent="0.25">
      <c r="A123">
        <v>3009</v>
      </c>
      <c r="B123" t="s">
        <v>34</v>
      </c>
      <c r="C123">
        <v>2010</v>
      </c>
      <c r="D123">
        <v>3</v>
      </c>
      <c r="E123">
        <v>28010.400119999998</v>
      </c>
      <c r="F123">
        <v>1.1243125351578573</v>
      </c>
      <c r="G123">
        <v>701.49400000000003</v>
      </c>
      <c r="H123">
        <v>701.49400000000003</v>
      </c>
      <c r="I123">
        <v>152238</v>
      </c>
      <c r="J123">
        <v>3352</v>
      </c>
      <c r="K123">
        <v>1579</v>
      </c>
      <c r="L123">
        <v>0.47106205250596661</v>
      </c>
    </row>
    <row r="124" spans="1:12" x14ac:dyDescent="0.25">
      <c r="A124">
        <v>3009</v>
      </c>
      <c r="B124" t="s">
        <v>34</v>
      </c>
      <c r="C124">
        <v>2011</v>
      </c>
      <c r="D124">
        <v>3</v>
      </c>
      <c r="E124">
        <v>28945.433539999998</v>
      </c>
      <c r="F124">
        <v>1.1430978626415853</v>
      </c>
      <c r="G124">
        <v>734.99200000000008</v>
      </c>
      <c r="H124">
        <v>734.99200000000008</v>
      </c>
      <c r="I124">
        <v>154046</v>
      </c>
      <c r="J124">
        <v>3469</v>
      </c>
      <c r="K124">
        <v>1635</v>
      </c>
      <c r="L124">
        <v>0.47131738253098876</v>
      </c>
    </row>
    <row r="125" spans="1:12" x14ac:dyDescent="0.25">
      <c r="A125">
        <v>3009</v>
      </c>
      <c r="B125" t="s">
        <v>34</v>
      </c>
      <c r="C125">
        <v>2012</v>
      </c>
      <c r="D125">
        <v>3</v>
      </c>
      <c r="E125">
        <v>33635.988956302463</v>
      </c>
      <c r="F125">
        <v>1.1601447797801889</v>
      </c>
      <c r="G125">
        <v>734.51299999999992</v>
      </c>
      <c r="H125">
        <v>734.99200000000008</v>
      </c>
      <c r="I125">
        <v>156195</v>
      </c>
      <c r="J125">
        <v>3604</v>
      </c>
      <c r="K125">
        <v>1654</v>
      </c>
      <c r="L125">
        <v>0.45893451720310768</v>
      </c>
    </row>
    <row r="126" spans="1:12" x14ac:dyDescent="0.25">
      <c r="A126">
        <v>3009</v>
      </c>
      <c r="B126" t="s">
        <v>34</v>
      </c>
      <c r="C126">
        <v>2013</v>
      </c>
      <c r="D126">
        <v>3</v>
      </c>
      <c r="E126">
        <v>34859.171040000001</v>
      </c>
      <c r="F126">
        <v>1.1787456307534185</v>
      </c>
      <c r="G126">
        <v>714.88599999999997</v>
      </c>
      <c r="H126">
        <v>734.99200000000008</v>
      </c>
      <c r="I126">
        <v>157492</v>
      </c>
      <c r="J126">
        <v>3656</v>
      </c>
      <c r="K126">
        <v>1682</v>
      </c>
      <c r="L126">
        <v>0.46006564551422319</v>
      </c>
    </row>
    <row r="127" spans="1:12" x14ac:dyDescent="0.25">
      <c r="A127">
        <v>3009</v>
      </c>
      <c r="B127" t="s">
        <v>34</v>
      </c>
      <c r="C127">
        <v>2014</v>
      </c>
      <c r="D127">
        <v>3</v>
      </c>
      <c r="E127">
        <v>35538.762000000002</v>
      </c>
      <c r="F127">
        <v>1.2033004656242552</v>
      </c>
      <c r="G127">
        <v>617.02300000000002</v>
      </c>
      <c r="H127">
        <v>734.99200000000008</v>
      </c>
      <c r="I127">
        <v>158982</v>
      </c>
      <c r="J127">
        <v>3631</v>
      </c>
      <c r="K127">
        <v>1682</v>
      </c>
      <c r="L127">
        <v>0.463233269071881</v>
      </c>
    </row>
    <row r="128" spans="1:12" x14ac:dyDescent="0.25">
      <c r="A128">
        <v>3009</v>
      </c>
      <c r="B128" t="s">
        <v>34</v>
      </c>
      <c r="C128">
        <v>2015</v>
      </c>
      <c r="D128">
        <v>3</v>
      </c>
      <c r="E128">
        <v>36626.498</v>
      </c>
      <c r="F128">
        <v>1.2317327248241474</v>
      </c>
      <c r="G128">
        <v>652.447</v>
      </c>
      <c r="H128">
        <v>734.99200000000008</v>
      </c>
      <c r="I128">
        <v>160279</v>
      </c>
      <c r="J128">
        <v>3648.5</v>
      </c>
      <c r="K128">
        <v>1696.5</v>
      </c>
      <c r="L128">
        <v>0.46498561052487325</v>
      </c>
    </row>
    <row r="129" spans="1:12" x14ac:dyDescent="0.25">
      <c r="A129">
        <v>3009</v>
      </c>
      <c r="B129" t="s">
        <v>34</v>
      </c>
      <c r="C129">
        <v>2016</v>
      </c>
      <c r="D129">
        <v>3</v>
      </c>
      <c r="E129">
        <v>38440.610430000001</v>
      </c>
      <c r="F129">
        <v>1.2460953688434946</v>
      </c>
      <c r="G129">
        <v>684.68799999999999</v>
      </c>
      <c r="H129">
        <v>734.99200000000008</v>
      </c>
      <c r="I129">
        <v>161711</v>
      </c>
      <c r="J129">
        <v>3666</v>
      </c>
      <c r="K129">
        <v>1711</v>
      </c>
      <c r="L129">
        <v>0.46672122204037098</v>
      </c>
    </row>
    <row r="130" spans="1:12" x14ac:dyDescent="0.25">
      <c r="A130">
        <v>3009</v>
      </c>
      <c r="B130" t="s">
        <v>34</v>
      </c>
      <c r="C130">
        <v>2017</v>
      </c>
      <c r="D130">
        <v>3</v>
      </c>
      <c r="E130">
        <v>38678.039620000003</v>
      </c>
      <c r="F130">
        <v>1.2681506381321936</v>
      </c>
      <c r="G130">
        <v>626.50599999999997</v>
      </c>
      <c r="H130">
        <v>734.99200000000008</v>
      </c>
      <c r="I130">
        <v>162955</v>
      </c>
      <c r="J130">
        <v>3738</v>
      </c>
      <c r="K130">
        <v>1767</v>
      </c>
      <c r="L130">
        <v>0.4727126805778491</v>
      </c>
    </row>
    <row r="131" spans="1:12" x14ac:dyDescent="0.25">
      <c r="A131">
        <v>3009</v>
      </c>
      <c r="B131" t="s">
        <v>34</v>
      </c>
      <c r="C131">
        <v>2018</v>
      </c>
      <c r="D131">
        <v>3</v>
      </c>
      <c r="E131">
        <v>38584.590750000003</v>
      </c>
      <c r="F131">
        <v>1.2998332461476367</v>
      </c>
      <c r="G131">
        <v>696.63900000000001</v>
      </c>
      <c r="H131">
        <v>734.99200000000008</v>
      </c>
      <c r="I131">
        <v>164732</v>
      </c>
      <c r="J131">
        <v>3785</v>
      </c>
      <c r="K131">
        <v>1836</v>
      </c>
      <c r="L131">
        <v>0.48507265521796566</v>
      </c>
    </row>
    <row r="132" spans="1:12" x14ac:dyDescent="0.25">
      <c r="A132">
        <v>3009</v>
      </c>
      <c r="B132" t="s">
        <v>34</v>
      </c>
      <c r="C132">
        <v>2019</v>
      </c>
      <c r="D132">
        <v>3</v>
      </c>
      <c r="E132">
        <v>40136.683709999998</v>
      </c>
      <c r="F132">
        <v>1.331990006449749</v>
      </c>
      <c r="G132">
        <v>648.61800000000005</v>
      </c>
      <c r="H132">
        <v>734.99200000000008</v>
      </c>
      <c r="I132">
        <v>167653</v>
      </c>
      <c r="J132">
        <v>3823</v>
      </c>
      <c r="K132">
        <v>1856</v>
      </c>
      <c r="L132">
        <v>0.48548260528380854</v>
      </c>
    </row>
    <row r="133" spans="1:12" x14ac:dyDescent="0.25">
      <c r="A133">
        <v>3009</v>
      </c>
      <c r="B133" t="s">
        <v>34</v>
      </c>
      <c r="C133">
        <v>2020</v>
      </c>
      <c r="D133">
        <v>3</v>
      </c>
      <c r="E133">
        <v>40002.780729999897</v>
      </c>
      <c r="F133">
        <v>1.4068442069945994</v>
      </c>
      <c r="G133">
        <v>750.59799999999996</v>
      </c>
      <c r="H133">
        <v>750.59799999999996</v>
      </c>
      <c r="I133">
        <v>169489</v>
      </c>
      <c r="J133">
        <v>3867</v>
      </c>
      <c r="K133">
        <v>1932</v>
      </c>
      <c r="L133">
        <v>0.49961210240496506</v>
      </c>
    </row>
    <row r="134" spans="1:12" x14ac:dyDescent="0.25">
      <c r="A134">
        <v>3009</v>
      </c>
      <c r="B134" t="s">
        <v>34</v>
      </c>
      <c r="C134">
        <v>2021</v>
      </c>
      <c r="D134">
        <v>3</v>
      </c>
      <c r="E134">
        <v>42460.838889999999</v>
      </c>
      <c r="F134">
        <v>1.4583023676540063</v>
      </c>
      <c r="G134">
        <v>711.25699999999995</v>
      </c>
      <c r="H134">
        <v>750.59799999999996</v>
      </c>
      <c r="I134">
        <v>171564</v>
      </c>
      <c r="J134">
        <v>3919</v>
      </c>
      <c r="K134">
        <v>1970</v>
      </c>
      <c r="L134">
        <v>0.5026792549119673</v>
      </c>
    </row>
    <row r="135" spans="1:12" x14ac:dyDescent="0.25">
      <c r="A135">
        <v>3010</v>
      </c>
      <c r="B135" t="s">
        <v>98</v>
      </c>
      <c r="C135">
        <v>2005</v>
      </c>
      <c r="D135">
        <v>3</v>
      </c>
      <c r="E135">
        <v>8926.8230400000011</v>
      </c>
      <c r="F135">
        <v>1</v>
      </c>
      <c r="G135">
        <v>386.56799999999998</v>
      </c>
      <c r="H135">
        <v>386.56799999999998</v>
      </c>
      <c r="I135">
        <v>79487</v>
      </c>
      <c r="J135">
        <v>1706</v>
      </c>
      <c r="K135">
        <v>684</v>
      </c>
      <c r="L135">
        <v>0.40093786635404455</v>
      </c>
    </row>
    <row r="136" spans="1:12" x14ac:dyDescent="0.25">
      <c r="A136">
        <v>3010</v>
      </c>
      <c r="B136" t="s">
        <v>98</v>
      </c>
      <c r="C136">
        <v>2006</v>
      </c>
      <c r="D136">
        <v>3</v>
      </c>
      <c r="E136">
        <v>10110.65676</v>
      </c>
      <c r="F136">
        <v>1.0181607380073696</v>
      </c>
      <c r="G136">
        <v>379.97199999999998</v>
      </c>
      <c r="H136">
        <v>386.56799999999998</v>
      </c>
      <c r="I136">
        <v>80940</v>
      </c>
      <c r="J136">
        <v>1787</v>
      </c>
      <c r="K136">
        <v>751</v>
      </c>
      <c r="L136">
        <v>0.42025741466144378</v>
      </c>
    </row>
    <row r="137" spans="1:12" x14ac:dyDescent="0.25">
      <c r="A137">
        <v>3010</v>
      </c>
      <c r="B137" t="s">
        <v>98</v>
      </c>
      <c r="C137">
        <v>2007</v>
      </c>
      <c r="D137">
        <v>3</v>
      </c>
      <c r="E137">
        <v>10554.747509999999</v>
      </c>
      <c r="F137">
        <v>1.0531931014872313</v>
      </c>
      <c r="G137">
        <v>370.93400000000003</v>
      </c>
      <c r="H137">
        <v>386.56799999999998</v>
      </c>
      <c r="I137">
        <v>82599</v>
      </c>
      <c r="J137">
        <v>1840</v>
      </c>
      <c r="K137">
        <v>797</v>
      </c>
      <c r="L137">
        <v>0.4331521739130435</v>
      </c>
    </row>
    <row r="138" spans="1:12" x14ac:dyDescent="0.25">
      <c r="A138">
        <v>3010</v>
      </c>
      <c r="B138" t="s">
        <v>98</v>
      </c>
      <c r="C138">
        <v>2008</v>
      </c>
      <c r="D138">
        <v>3</v>
      </c>
      <c r="E138">
        <v>11184.20451</v>
      </c>
      <c r="F138">
        <v>1.078564603993923</v>
      </c>
      <c r="G138">
        <v>350.93</v>
      </c>
      <c r="H138">
        <v>386.56799999999998</v>
      </c>
      <c r="I138">
        <v>84195</v>
      </c>
      <c r="J138">
        <v>1872</v>
      </c>
      <c r="K138">
        <v>828</v>
      </c>
      <c r="L138">
        <v>0.44230769230769229</v>
      </c>
    </row>
    <row r="139" spans="1:12" x14ac:dyDescent="0.25">
      <c r="A139">
        <v>3010</v>
      </c>
      <c r="B139" t="s">
        <v>98</v>
      </c>
      <c r="C139">
        <v>2009</v>
      </c>
      <c r="D139">
        <v>3</v>
      </c>
      <c r="E139">
        <v>11204.17886</v>
      </c>
      <c r="F139">
        <v>1.0915070880241431</v>
      </c>
      <c r="G139">
        <v>339.97300000000001</v>
      </c>
      <c r="H139">
        <v>386.56799999999998</v>
      </c>
      <c r="I139">
        <v>85174</v>
      </c>
      <c r="J139">
        <v>1854</v>
      </c>
      <c r="K139">
        <v>819</v>
      </c>
      <c r="L139">
        <v>0.44174757281553401</v>
      </c>
    </row>
    <row r="140" spans="1:12" x14ac:dyDescent="0.25">
      <c r="A140">
        <v>3010</v>
      </c>
      <c r="B140" t="s">
        <v>98</v>
      </c>
      <c r="C140">
        <v>2010</v>
      </c>
      <c r="D140">
        <v>3</v>
      </c>
      <c r="E140">
        <v>11318.641240000003</v>
      </c>
      <c r="F140">
        <v>1.1243125351578573</v>
      </c>
      <c r="G140">
        <v>367.988</v>
      </c>
      <c r="H140">
        <v>386.56799999999998</v>
      </c>
      <c r="I140">
        <v>86611</v>
      </c>
      <c r="J140">
        <v>1866</v>
      </c>
      <c r="K140">
        <v>824</v>
      </c>
      <c r="L140">
        <v>0.44158628081457663</v>
      </c>
    </row>
    <row r="141" spans="1:12" x14ac:dyDescent="0.25">
      <c r="A141">
        <v>3010</v>
      </c>
      <c r="B141" t="s">
        <v>98</v>
      </c>
      <c r="C141">
        <v>2011</v>
      </c>
      <c r="D141">
        <v>3</v>
      </c>
      <c r="E141">
        <v>12675.77918</v>
      </c>
      <c r="F141">
        <v>1.1430978626415853</v>
      </c>
      <c r="G141">
        <v>377.02</v>
      </c>
      <c r="H141">
        <v>386.56799999999998</v>
      </c>
      <c r="I141">
        <v>87965</v>
      </c>
      <c r="J141">
        <v>1878</v>
      </c>
      <c r="K141">
        <v>832</v>
      </c>
      <c r="L141">
        <v>0.44302449414270501</v>
      </c>
    </row>
    <row r="142" spans="1:12" x14ac:dyDescent="0.25">
      <c r="A142">
        <v>3010</v>
      </c>
      <c r="B142" t="s">
        <v>98</v>
      </c>
      <c r="C142">
        <v>2012</v>
      </c>
      <c r="D142">
        <v>3</v>
      </c>
      <c r="E142">
        <v>13712.945107607373</v>
      </c>
      <c r="F142">
        <v>1.1601447797801889</v>
      </c>
      <c r="G142">
        <v>378.97699999999998</v>
      </c>
      <c r="H142">
        <v>386.56799999999998</v>
      </c>
      <c r="I142">
        <v>89026</v>
      </c>
      <c r="J142">
        <v>1887</v>
      </c>
      <c r="K142">
        <v>854</v>
      </c>
      <c r="L142">
        <v>0.45257021727609964</v>
      </c>
    </row>
    <row r="143" spans="1:12" x14ac:dyDescent="0.25">
      <c r="A143">
        <v>3010</v>
      </c>
      <c r="B143" t="s">
        <v>98</v>
      </c>
      <c r="C143">
        <v>2013</v>
      </c>
      <c r="D143">
        <v>3</v>
      </c>
      <c r="E143">
        <v>15004.497589999999</v>
      </c>
      <c r="F143">
        <v>1.1787456307534185</v>
      </c>
      <c r="G143">
        <v>379.77699999999999</v>
      </c>
      <c r="H143">
        <v>386.56799999999998</v>
      </c>
      <c r="I143">
        <v>90019</v>
      </c>
      <c r="J143">
        <v>1901</v>
      </c>
      <c r="K143">
        <v>872</v>
      </c>
      <c r="L143">
        <v>0.45870594423987376</v>
      </c>
    </row>
    <row r="144" spans="1:12" x14ac:dyDescent="0.25">
      <c r="A144">
        <v>3010</v>
      </c>
      <c r="B144" t="s">
        <v>98</v>
      </c>
      <c r="C144">
        <v>2014</v>
      </c>
      <c r="D144">
        <v>3</v>
      </c>
      <c r="E144">
        <v>14798.493</v>
      </c>
      <c r="F144">
        <v>1.2033004656242552</v>
      </c>
      <c r="G144">
        <v>322.99</v>
      </c>
      <c r="H144">
        <v>386.56799999999998</v>
      </c>
      <c r="I144">
        <v>91144</v>
      </c>
      <c r="J144">
        <v>1904</v>
      </c>
      <c r="K144">
        <v>875</v>
      </c>
      <c r="L144">
        <v>0.45955882352941174</v>
      </c>
    </row>
    <row r="145" spans="1:12" x14ac:dyDescent="0.25">
      <c r="A145">
        <v>3010</v>
      </c>
      <c r="B145" t="s">
        <v>98</v>
      </c>
      <c r="C145">
        <v>2015</v>
      </c>
      <c r="D145">
        <v>3</v>
      </c>
      <c r="E145">
        <v>14237.678</v>
      </c>
      <c r="F145">
        <v>1.2317327248241474</v>
      </c>
      <c r="G145">
        <v>328.00700000000001</v>
      </c>
      <c r="H145">
        <v>386.56799999999998</v>
      </c>
      <c r="I145">
        <v>92405</v>
      </c>
      <c r="J145">
        <v>1918</v>
      </c>
      <c r="K145">
        <v>906</v>
      </c>
      <c r="L145">
        <v>0.47236704900938475</v>
      </c>
    </row>
    <row r="146" spans="1:12" x14ac:dyDescent="0.25">
      <c r="A146">
        <v>3010</v>
      </c>
      <c r="B146" t="s">
        <v>98</v>
      </c>
      <c r="C146">
        <v>2016</v>
      </c>
      <c r="D146">
        <v>3</v>
      </c>
      <c r="E146">
        <v>15268.93172</v>
      </c>
      <c r="F146">
        <v>1.2460953688434946</v>
      </c>
      <c r="G146">
        <v>360.767</v>
      </c>
      <c r="H146">
        <v>386.56799999999998</v>
      </c>
      <c r="I146">
        <v>94059</v>
      </c>
      <c r="J146">
        <v>1948</v>
      </c>
      <c r="K146">
        <v>931</v>
      </c>
      <c r="L146">
        <v>0.47792607802874743</v>
      </c>
    </row>
    <row r="147" spans="1:12" x14ac:dyDescent="0.25">
      <c r="A147">
        <v>3010</v>
      </c>
      <c r="B147" t="s">
        <v>98</v>
      </c>
      <c r="C147">
        <v>2017</v>
      </c>
      <c r="D147">
        <v>3</v>
      </c>
      <c r="E147">
        <v>16163.456330000001</v>
      </c>
      <c r="F147">
        <v>1.2681506381321936</v>
      </c>
      <c r="G147">
        <v>325.69099999999997</v>
      </c>
      <c r="H147">
        <v>386.56799999999998</v>
      </c>
      <c r="I147">
        <v>95758</v>
      </c>
      <c r="J147">
        <v>1968</v>
      </c>
      <c r="K147">
        <v>950</v>
      </c>
      <c r="L147">
        <v>0.48272357723577236</v>
      </c>
    </row>
    <row r="148" spans="1:12" x14ac:dyDescent="0.25">
      <c r="A148">
        <v>3010</v>
      </c>
      <c r="B148" t="s">
        <v>98</v>
      </c>
      <c r="C148">
        <v>2018</v>
      </c>
      <c r="D148">
        <v>3</v>
      </c>
      <c r="E148">
        <v>17517.34132</v>
      </c>
      <c r="F148">
        <v>1.2998332461476367</v>
      </c>
      <c r="G148">
        <v>370.68799999999999</v>
      </c>
      <c r="H148">
        <v>386.56799999999998</v>
      </c>
      <c r="I148">
        <v>96828</v>
      </c>
      <c r="J148">
        <v>1974</v>
      </c>
      <c r="K148">
        <v>961</v>
      </c>
      <c r="L148">
        <v>0.4868287740628166</v>
      </c>
    </row>
    <row r="149" spans="1:12" x14ac:dyDescent="0.25">
      <c r="A149">
        <v>3010</v>
      </c>
      <c r="B149" t="s">
        <v>98</v>
      </c>
      <c r="C149">
        <v>2019</v>
      </c>
      <c r="D149">
        <v>3</v>
      </c>
      <c r="E149">
        <v>17521.849060000004</v>
      </c>
      <c r="F149">
        <v>1.331990006449749</v>
      </c>
      <c r="G149">
        <v>342.58800000000002</v>
      </c>
      <c r="H149">
        <v>386.56799999999998</v>
      </c>
      <c r="I149">
        <v>97696</v>
      </c>
      <c r="J149">
        <v>1980</v>
      </c>
      <c r="K149">
        <v>970</v>
      </c>
      <c r="L149">
        <v>0.48989898989898989</v>
      </c>
    </row>
    <row r="150" spans="1:12" x14ac:dyDescent="0.25">
      <c r="A150">
        <v>3010</v>
      </c>
      <c r="B150" t="s">
        <v>98</v>
      </c>
      <c r="C150">
        <v>2020</v>
      </c>
      <c r="D150">
        <v>3</v>
      </c>
      <c r="E150">
        <v>18911.858689999997</v>
      </c>
      <c r="F150">
        <v>1.4068442069945994</v>
      </c>
      <c r="G150">
        <v>382.28899999999999</v>
      </c>
      <c r="H150">
        <v>386.56799999999998</v>
      </c>
      <c r="I150">
        <v>99026</v>
      </c>
      <c r="J150">
        <v>1993</v>
      </c>
      <c r="K150">
        <v>987</v>
      </c>
      <c r="L150">
        <v>0.49523331660812847</v>
      </c>
    </row>
    <row r="151" spans="1:12" x14ac:dyDescent="0.25">
      <c r="A151">
        <v>3010</v>
      </c>
      <c r="B151" t="s">
        <v>98</v>
      </c>
      <c r="C151">
        <v>2021</v>
      </c>
      <c r="D151">
        <v>3</v>
      </c>
      <c r="E151">
        <v>21120.81522</v>
      </c>
      <c r="F151">
        <v>1.4583023676540063</v>
      </c>
      <c r="G151">
        <v>361.53399999999999</v>
      </c>
      <c r="H151">
        <v>386.56799999999998</v>
      </c>
      <c r="I151">
        <v>100053</v>
      </c>
      <c r="J151">
        <v>2000</v>
      </c>
      <c r="K151">
        <v>997</v>
      </c>
      <c r="L151">
        <v>0.4985</v>
      </c>
    </row>
    <row r="152" spans="1:12" x14ac:dyDescent="0.25">
      <c r="A152">
        <v>3011</v>
      </c>
      <c r="B152" t="s">
        <v>38</v>
      </c>
      <c r="C152">
        <v>2005</v>
      </c>
      <c r="D152">
        <v>3</v>
      </c>
      <c r="E152">
        <v>20930.758999999998</v>
      </c>
      <c r="F152">
        <v>1</v>
      </c>
      <c r="G152">
        <v>640.29999999999995</v>
      </c>
      <c r="H152">
        <v>640.29999999999995</v>
      </c>
      <c r="I152">
        <v>84254</v>
      </c>
      <c r="J152">
        <v>1184</v>
      </c>
      <c r="K152">
        <v>371</v>
      </c>
      <c r="L152">
        <v>0.31334459459459457</v>
      </c>
    </row>
    <row r="153" spans="1:12" x14ac:dyDescent="0.25">
      <c r="A153">
        <v>3011</v>
      </c>
      <c r="B153" t="s">
        <v>38</v>
      </c>
      <c r="C153">
        <v>2006</v>
      </c>
      <c r="D153">
        <v>3</v>
      </c>
      <c r="E153">
        <v>21191.645</v>
      </c>
      <c r="F153">
        <v>1.0181607380073696</v>
      </c>
      <c r="G153">
        <v>656.7</v>
      </c>
      <c r="H153">
        <v>656.7</v>
      </c>
      <c r="I153">
        <v>84701</v>
      </c>
      <c r="J153">
        <v>1158</v>
      </c>
      <c r="K153">
        <v>446</v>
      </c>
      <c r="L153">
        <v>0.38514680483592401</v>
      </c>
    </row>
    <row r="154" spans="1:12" x14ac:dyDescent="0.25">
      <c r="A154">
        <v>3011</v>
      </c>
      <c r="B154" t="s">
        <v>38</v>
      </c>
      <c r="C154">
        <v>2007</v>
      </c>
      <c r="D154">
        <v>3</v>
      </c>
      <c r="E154">
        <v>28361.38</v>
      </c>
      <c r="F154">
        <v>1.0531931014872313</v>
      </c>
      <c r="G154">
        <v>577.9</v>
      </c>
      <c r="H154">
        <v>656.7</v>
      </c>
      <c r="I154">
        <v>84757</v>
      </c>
      <c r="J154">
        <v>1133</v>
      </c>
      <c r="K154">
        <v>410</v>
      </c>
      <c r="L154">
        <v>0.36187113857016767</v>
      </c>
    </row>
    <row r="155" spans="1:12" x14ac:dyDescent="0.25">
      <c r="A155">
        <v>3011</v>
      </c>
      <c r="B155" t="s">
        <v>38</v>
      </c>
      <c r="C155">
        <v>2008</v>
      </c>
      <c r="D155">
        <v>3</v>
      </c>
      <c r="E155">
        <v>20523.552</v>
      </c>
      <c r="F155">
        <v>1.078564603993923</v>
      </c>
      <c r="G155">
        <v>532.6</v>
      </c>
      <c r="H155">
        <v>656.7</v>
      </c>
      <c r="I155">
        <v>84644</v>
      </c>
      <c r="J155">
        <v>1133</v>
      </c>
      <c r="K155">
        <v>410</v>
      </c>
      <c r="L155">
        <v>0.36187113857016767</v>
      </c>
    </row>
    <row r="156" spans="1:12" x14ac:dyDescent="0.25">
      <c r="A156">
        <v>3011</v>
      </c>
      <c r="B156" t="s">
        <v>38</v>
      </c>
      <c r="C156">
        <v>2009</v>
      </c>
      <c r="D156">
        <v>3</v>
      </c>
      <c r="E156">
        <v>19235.053399999997</v>
      </c>
      <c r="F156">
        <v>1.0915070880241431</v>
      </c>
      <c r="G156">
        <v>494.9</v>
      </c>
      <c r="H156">
        <v>656.7</v>
      </c>
      <c r="I156">
        <v>84697</v>
      </c>
      <c r="J156">
        <v>1127</v>
      </c>
      <c r="K156">
        <v>414</v>
      </c>
      <c r="L156">
        <v>0.36734693877551022</v>
      </c>
    </row>
    <row r="157" spans="1:12" x14ac:dyDescent="0.25">
      <c r="A157">
        <v>3011</v>
      </c>
      <c r="B157" t="s">
        <v>38</v>
      </c>
      <c r="C157">
        <v>2010</v>
      </c>
      <c r="D157">
        <v>3</v>
      </c>
      <c r="E157">
        <v>21711.555</v>
      </c>
      <c r="F157">
        <v>1.1243125351578573</v>
      </c>
      <c r="G157">
        <v>517.6</v>
      </c>
      <c r="H157">
        <v>656.7</v>
      </c>
      <c r="I157">
        <v>84866</v>
      </c>
      <c r="J157">
        <v>1179</v>
      </c>
      <c r="K157">
        <v>466</v>
      </c>
      <c r="L157">
        <v>0.39525021204410515</v>
      </c>
    </row>
    <row r="158" spans="1:12" x14ac:dyDescent="0.25">
      <c r="A158">
        <v>3011</v>
      </c>
      <c r="B158" t="s">
        <v>38</v>
      </c>
      <c r="C158">
        <v>2011</v>
      </c>
      <c r="D158">
        <v>3</v>
      </c>
      <c r="E158">
        <v>22272.713230000001</v>
      </c>
      <c r="F158">
        <v>1.1430978626415853</v>
      </c>
      <c r="G158">
        <v>550.9</v>
      </c>
      <c r="H158">
        <v>656.7</v>
      </c>
      <c r="I158">
        <v>85083</v>
      </c>
      <c r="J158">
        <v>1176</v>
      </c>
      <c r="K158">
        <v>467.00000000000006</v>
      </c>
      <c r="L158">
        <v>0.39710884353741499</v>
      </c>
    </row>
    <row r="159" spans="1:12" x14ac:dyDescent="0.25">
      <c r="A159">
        <v>3011</v>
      </c>
      <c r="B159" t="s">
        <v>38</v>
      </c>
      <c r="C159">
        <v>2012</v>
      </c>
      <c r="D159">
        <v>3</v>
      </c>
      <c r="E159">
        <v>25470.629300000001</v>
      </c>
      <c r="F159">
        <v>1.1601447797801889</v>
      </c>
      <c r="G159">
        <v>516.29999999999995</v>
      </c>
      <c r="H159">
        <v>656.7</v>
      </c>
      <c r="I159">
        <v>85620</v>
      </c>
      <c r="J159">
        <v>1159</v>
      </c>
      <c r="K159">
        <v>468</v>
      </c>
      <c r="L159">
        <v>0.40379637618636754</v>
      </c>
    </row>
    <row r="160" spans="1:12" x14ac:dyDescent="0.25">
      <c r="A160">
        <v>3011</v>
      </c>
      <c r="B160" t="s">
        <v>38</v>
      </c>
      <c r="C160">
        <v>2013</v>
      </c>
      <c r="D160">
        <v>3</v>
      </c>
      <c r="E160">
        <v>21511.933100000002</v>
      </c>
      <c r="F160">
        <v>1.1787456307534185</v>
      </c>
      <c r="G160">
        <v>491.1</v>
      </c>
      <c r="H160">
        <v>656.7</v>
      </c>
      <c r="I160">
        <v>86018</v>
      </c>
      <c r="J160">
        <v>1157</v>
      </c>
      <c r="K160">
        <v>469</v>
      </c>
      <c r="L160">
        <v>0.40535868625756266</v>
      </c>
    </row>
    <row r="161" spans="1:12" x14ac:dyDescent="0.25">
      <c r="A161">
        <v>3011</v>
      </c>
      <c r="B161" t="s">
        <v>38</v>
      </c>
      <c r="C161">
        <v>2014</v>
      </c>
      <c r="D161">
        <v>3</v>
      </c>
      <c r="E161">
        <v>22773.168000000001</v>
      </c>
      <c r="F161">
        <v>1.2033004656242552</v>
      </c>
      <c r="G161">
        <v>451.5</v>
      </c>
      <c r="H161">
        <v>656.7</v>
      </c>
      <c r="I161">
        <v>86662</v>
      </c>
      <c r="J161">
        <v>1157</v>
      </c>
      <c r="K161">
        <v>469</v>
      </c>
      <c r="L161">
        <v>0.40535868625756266</v>
      </c>
    </row>
    <row r="162" spans="1:12" x14ac:dyDescent="0.25">
      <c r="A162">
        <v>3011</v>
      </c>
      <c r="B162" t="s">
        <v>38</v>
      </c>
      <c r="C162">
        <v>2015</v>
      </c>
      <c r="D162">
        <v>3</v>
      </c>
      <c r="E162">
        <v>23151.257000000001</v>
      </c>
      <c r="F162">
        <v>1.2317327248241474</v>
      </c>
      <c r="G162">
        <v>463.4</v>
      </c>
      <c r="H162">
        <v>656.7</v>
      </c>
      <c r="I162">
        <v>87212</v>
      </c>
      <c r="J162">
        <v>1114</v>
      </c>
      <c r="K162">
        <v>444</v>
      </c>
      <c r="L162">
        <v>0.3985637342908438</v>
      </c>
    </row>
    <row r="163" spans="1:12" x14ac:dyDescent="0.25">
      <c r="A163">
        <v>3011</v>
      </c>
      <c r="B163" t="s">
        <v>38</v>
      </c>
      <c r="C163">
        <v>2016</v>
      </c>
      <c r="D163">
        <v>3</v>
      </c>
      <c r="E163">
        <v>24226.655849999999</v>
      </c>
      <c r="F163">
        <v>1.2460953688434946</v>
      </c>
      <c r="G163">
        <v>486.4</v>
      </c>
      <c r="H163">
        <v>656.7</v>
      </c>
      <c r="I163">
        <v>87901</v>
      </c>
      <c r="J163">
        <v>1116</v>
      </c>
      <c r="K163">
        <v>448</v>
      </c>
      <c r="L163">
        <v>0.40143369175627241</v>
      </c>
    </row>
    <row r="164" spans="1:12" x14ac:dyDescent="0.25">
      <c r="A164">
        <v>3011</v>
      </c>
      <c r="B164" t="s">
        <v>38</v>
      </c>
      <c r="C164">
        <v>2017</v>
      </c>
      <c r="D164">
        <v>3</v>
      </c>
      <c r="E164">
        <v>26481.205320000001</v>
      </c>
      <c r="F164">
        <v>1.2681506381321936</v>
      </c>
      <c r="G164">
        <v>464.2</v>
      </c>
      <c r="H164">
        <v>656.7</v>
      </c>
      <c r="I164">
        <v>88422</v>
      </c>
      <c r="J164">
        <v>1118.0035906642729</v>
      </c>
      <c r="K164">
        <v>452.03603603603602</v>
      </c>
      <c r="L164">
        <v>0.4043243150654412</v>
      </c>
    </row>
    <row r="165" spans="1:12" x14ac:dyDescent="0.25">
      <c r="A165">
        <v>3011</v>
      </c>
      <c r="B165" t="s">
        <v>38</v>
      </c>
      <c r="C165">
        <v>2018</v>
      </c>
      <c r="D165">
        <v>3</v>
      </c>
      <c r="E165">
        <v>25555.586070000005</v>
      </c>
      <c r="F165">
        <v>1.2998332461476367</v>
      </c>
      <c r="G165">
        <v>488.9</v>
      </c>
      <c r="H165">
        <v>656.7</v>
      </c>
      <c r="I165">
        <v>88978</v>
      </c>
      <c r="J165">
        <v>1118.0035906642729</v>
      </c>
      <c r="K165">
        <v>452.03603603603602</v>
      </c>
      <c r="L165">
        <v>0.4043243150654412</v>
      </c>
    </row>
    <row r="166" spans="1:12" x14ac:dyDescent="0.25">
      <c r="A166">
        <v>3011</v>
      </c>
      <c r="B166" t="s">
        <v>38</v>
      </c>
      <c r="C166">
        <v>2019</v>
      </c>
      <c r="D166">
        <v>3</v>
      </c>
      <c r="E166">
        <v>24432.744719999999</v>
      </c>
      <c r="F166">
        <v>1.331990006449749</v>
      </c>
      <c r="G166">
        <v>454.3</v>
      </c>
      <c r="H166">
        <v>656.7</v>
      </c>
      <c r="I166">
        <v>89561</v>
      </c>
      <c r="J166">
        <v>1138.4033001512489</v>
      </c>
      <c r="K166">
        <v>464.49568421784517</v>
      </c>
      <c r="L166">
        <v>0.40802383843768902</v>
      </c>
    </row>
    <row r="167" spans="1:12" x14ac:dyDescent="0.25">
      <c r="A167">
        <v>3011</v>
      </c>
      <c r="B167" t="s">
        <v>38</v>
      </c>
      <c r="C167">
        <v>2020</v>
      </c>
      <c r="D167">
        <v>3</v>
      </c>
      <c r="E167">
        <v>25310.134599999998</v>
      </c>
      <c r="F167">
        <v>1.4068442069945994</v>
      </c>
      <c r="G167">
        <v>473.2</v>
      </c>
      <c r="H167">
        <v>656.7</v>
      </c>
      <c r="I167">
        <v>90104</v>
      </c>
      <c r="J167">
        <v>1150</v>
      </c>
      <c r="K167">
        <v>469</v>
      </c>
      <c r="L167">
        <v>0.40782608695652173</v>
      </c>
    </row>
    <row r="168" spans="1:12" x14ac:dyDescent="0.25">
      <c r="A168">
        <v>3011</v>
      </c>
      <c r="B168" t="s">
        <v>38</v>
      </c>
      <c r="C168">
        <v>2021</v>
      </c>
      <c r="D168">
        <v>3</v>
      </c>
      <c r="E168">
        <v>24563.14904</v>
      </c>
      <c r="F168">
        <v>1.4583023676540063</v>
      </c>
      <c r="G168">
        <v>436.4</v>
      </c>
      <c r="H168">
        <v>656.7</v>
      </c>
      <c r="I168">
        <v>90556</v>
      </c>
      <c r="J168">
        <v>1154</v>
      </c>
      <c r="K168">
        <v>472</v>
      </c>
      <c r="L168">
        <v>0.40901213171577122</v>
      </c>
    </row>
    <row r="169" spans="1:12" x14ac:dyDescent="0.25">
      <c r="A169">
        <v>3012</v>
      </c>
      <c r="B169" t="s">
        <v>40</v>
      </c>
      <c r="C169">
        <v>2005</v>
      </c>
      <c r="D169">
        <v>3</v>
      </c>
      <c r="E169">
        <v>10467.05126</v>
      </c>
      <c r="F169">
        <v>1</v>
      </c>
      <c r="G169">
        <v>364.96300000000002</v>
      </c>
      <c r="H169">
        <v>364.96300000000002</v>
      </c>
      <c r="I169">
        <v>59537</v>
      </c>
      <c r="J169">
        <v>1384</v>
      </c>
      <c r="K169">
        <v>570</v>
      </c>
      <c r="L169">
        <v>0.41184971098265893</v>
      </c>
    </row>
    <row r="170" spans="1:12" x14ac:dyDescent="0.25">
      <c r="A170">
        <v>3012</v>
      </c>
      <c r="B170" t="s">
        <v>40</v>
      </c>
      <c r="C170">
        <v>2006</v>
      </c>
      <c r="D170">
        <v>3</v>
      </c>
      <c r="E170">
        <v>11587.44666</v>
      </c>
      <c r="F170">
        <v>1.0181607380073696</v>
      </c>
      <c r="G170">
        <v>378.16199999999998</v>
      </c>
      <c r="H170">
        <v>378.16199999999998</v>
      </c>
      <c r="I170">
        <v>60749</v>
      </c>
      <c r="J170">
        <v>1511</v>
      </c>
      <c r="K170">
        <v>616</v>
      </c>
      <c r="L170">
        <v>0.40767703507610853</v>
      </c>
    </row>
    <row r="171" spans="1:12" x14ac:dyDescent="0.25">
      <c r="A171">
        <v>3012</v>
      </c>
      <c r="B171" t="s">
        <v>40</v>
      </c>
      <c r="C171">
        <v>2007</v>
      </c>
      <c r="D171">
        <v>3</v>
      </c>
      <c r="E171">
        <v>12009.95551</v>
      </c>
      <c r="F171">
        <v>1.0531931014872313</v>
      </c>
      <c r="G171">
        <v>367.28</v>
      </c>
      <c r="H171">
        <v>378.16199999999998</v>
      </c>
      <c r="I171">
        <v>61776</v>
      </c>
      <c r="J171">
        <v>1548</v>
      </c>
      <c r="K171">
        <v>623</v>
      </c>
      <c r="L171">
        <v>0.40245478036175708</v>
      </c>
    </row>
    <row r="172" spans="1:12" x14ac:dyDescent="0.25">
      <c r="A172">
        <v>3012</v>
      </c>
      <c r="B172" t="s">
        <v>40</v>
      </c>
      <c r="C172">
        <v>2008</v>
      </c>
      <c r="D172">
        <v>3</v>
      </c>
      <c r="E172">
        <v>12638.48306</v>
      </c>
      <c r="F172">
        <v>1.078564603993923</v>
      </c>
      <c r="G172">
        <v>346.40899999999999</v>
      </c>
      <c r="H172">
        <v>378.16199999999998</v>
      </c>
      <c r="I172">
        <v>62737</v>
      </c>
      <c r="J172">
        <v>1643</v>
      </c>
      <c r="K172">
        <v>641</v>
      </c>
      <c r="L172">
        <v>0.39013998782714548</v>
      </c>
    </row>
    <row r="173" spans="1:12" x14ac:dyDescent="0.25">
      <c r="A173">
        <v>3012</v>
      </c>
      <c r="B173" t="s">
        <v>40</v>
      </c>
      <c r="C173">
        <v>2009</v>
      </c>
      <c r="D173">
        <v>3</v>
      </c>
      <c r="E173">
        <v>12936.278319999999</v>
      </c>
      <c r="F173">
        <v>1.0915070880241431</v>
      </c>
      <c r="G173">
        <v>350.428</v>
      </c>
      <c r="H173">
        <v>378.16199999999998</v>
      </c>
      <c r="I173">
        <v>63532</v>
      </c>
      <c r="J173">
        <v>1718</v>
      </c>
      <c r="K173">
        <v>654</v>
      </c>
      <c r="L173">
        <v>0.38067520372526192</v>
      </c>
    </row>
    <row r="174" spans="1:12" x14ac:dyDescent="0.25">
      <c r="A174">
        <v>3012</v>
      </c>
      <c r="B174" t="s">
        <v>40</v>
      </c>
      <c r="C174">
        <v>2010</v>
      </c>
      <c r="D174">
        <v>3</v>
      </c>
      <c r="E174">
        <v>13328.484169999998</v>
      </c>
      <c r="F174">
        <v>1.1243125351578573</v>
      </c>
      <c r="G174">
        <v>364.92899999999997</v>
      </c>
      <c r="H174">
        <v>378.16199999999998</v>
      </c>
      <c r="I174">
        <v>64329</v>
      </c>
      <c r="J174">
        <v>1727</v>
      </c>
      <c r="K174">
        <v>841</v>
      </c>
      <c r="L174">
        <v>0.48697162709901565</v>
      </c>
    </row>
    <row r="175" spans="1:12" x14ac:dyDescent="0.25">
      <c r="A175">
        <v>3012</v>
      </c>
      <c r="B175" t="s">
        <v>40</v>
      </c>
      <c r="C175">
        <v>2011</v>
      </c>
      <c r="D175">
        <v>3</v>
      </c>
      <c r="E175">
        <v>14278.41078</v>
      </c>
      <c r="F175">
        <v>1.1430978626415853</v>
      </c>
      <c r="G175">
        <v>379.69</v>
      </c>
      <c r="H175">
        <v>379.69</v>
      </c>
      <c r="I175">
        <v>64329</v>
      </c>
      <c r="J175">
        <v>1703</v>
      </c>
      <c r="K175">
        <v>740</v>
      </c>
      <c r="L175">
        <v>0.4345273047563124</v>
      </c>
    </row>
    <row r="176" spans="1:12" x14ac:dyDescent="0.25">
      <c r="A176">
        <v>3012</v>
      </c>
      <c r="B176" t="s">
        <v>40</v>
      </c>
      <c r="C176">
        <v>2012</v>
      </c>
      <c r="D176">
        <v>3</v>
      </c>
      <c r="E176">
        <v>15294.576514500002</v>
      </c>
      <c r="F176">
        <v>1.1601447797801889</v>
      </c>
      <c r="G176">
        <v>373.21</v>
      </c>
      <c r="H176">
        <v>379.69</v>
      </c>
      <c r="I176">
        <v>65377</v>
      </c>
      <c r="J176">
        <v>1520</v>
      </c>
      <c r="K176">
        <v>658</v>
      </c>
      <c r="L176">
        <v>0.43289473684210528</v>
      </c>
    </row>
    <row r="177" spans="1:12" x14ac:dyDescent="0.25">
      <c r="A177">
        <v>3012</v>
      </c>
      <c r="B177" t="s">
        <v>40</v>
      </c>
      <c r="C177">
        <v>2013</v>
      </c>
      <c r="D177">
        <v>3</v>
      </c>
      <c r="E177">
        <v>16773.83697</v>
      </c>
      <c r="F177">
        <v>1.1787456307534185</v>
      </c>
      <c r="G177">
        <v>376.298</v>
      </c>
      <c r="H177">
        <v>379.69</v>
      </c>
      <c r="I177">
        <v>66704</v>
      </c>
      <c r="J177">
        <v>1518</v>
      </c>
      <c r="K177">
        <v>661</v>
      </c>
      <c r="L177">
        <v>0.43544137022397894</v>
      </c>
    </row>
    <row r="178" spans="1:12" x14ac:dyDescent="0.25">
      <c r="A178">
        <v>3012</v>
      </c>
      <c r="B178" t="s">
        <v>40</v>
      </c>
      <c r="C178">
        <v>2014</v>
      </c>
      <c r="D178">
        <v>3</v>
      </c>
      <c r="E178">
        <v>16711.821</v>
      </c>
      <c r="F178">
        <v>1.2033004656242552</v>
      </c>
      <c r="G178">
        <v>325.553</v>
      </c>
      <c r="H178">
        <v>379.69</v>
      </c>
      <c r="I178">
        <v>66366</v>
      </c>
      <c r="J178">
        <v>1520</v>
      </c>
      <c r="K178">
        <v>668</v>
      </c>
      <c r="L178">
        <v>0.43947368421052629</v>
      </c>
    </row>
    <row r="179" spans="1:12" x14ac:dyDescent="0.25">
      <c r="A179">
        <v>3012</v>
      </c>
      <c r="B179" t="s">
        <v>40</v>
      </c>
      <c r="C179">
        <v>2015</v>
      </c>
      <c r="D179">
        <v>3</v>
      </c>
      <c r="E179">
        <v>17198.232</v>
      </c>
      <c r="F179">
        <v>1.2317327248241474</v>
      </c>
      <c r="G179">
        <v>340.35199999999998</v>
      </c>
      <c r="H179">
        <v>379.69</v>
      </c>
      <c r="I179">
        <v>66656</v>
      </c>
      <c r="J179">
        <v>1536</v>
      </c>
      <c r="K179">
        <v>671</v>
      </c>
      <c r="L179">
        <v>0.43684895833333331</v>
      </c>
    </row>
    <row r="180" spans="1:12" x14ac:dyDescent="0.25">
      <c r="A180">
        <v>3012</v>
      </c>
      <c r="B180" t="s">
        <v>40</v>
      </c>
      <c r="C180">
        <v>2016</v>
      </c>
      <c r="D180">
        <v>3</v>
      </c>
      <c r="E180">
        <v>17539.019809999998</v>
      </c>
      <c r="F180">
        <v>1.2460953688434946</v>
      </c>
      <c r="G180">
        <v>360.23200000000003</v>
      </c>
      <c r="H180">
        <v>379.69</v>
      </c>
      <c r="I180">
        <v>66824</v>
      </c>
      <c r="J180">
        <v>1506</v>
      </c>
      <c r="K180">
        <v>674</v>
      </c>
      <c r="L180">
        <v>0.44754316069057104</v>
      </c>
    </row>
    <row r="181" spans="1:12" x14ac:dyDescent="0.25">
      <c r="A181">
        <v>3012</v>
      </c>
      <c r="B181" t="s">
        <v>40</v>
      </c>
      <c r="C181">
        <v>2017</v>
      </c>
      <c r="D181">
        <v>3</v>
      </c>
      <c r="E181">
        <v>17672.91821</v>
      </c>
      <c r="F181">
        <v>1.2681506381321936</v>
      </c>
      <c r="G181">
        <v>321.21100000000001</v>
      </c>
      <c r="H181">
        <v>379.69</v>
      </c>
      <c r="I181">
        <v>67122</v>
      </c>
      <c r="J181">
        <v>1534</v>
      </c>
      <c r="K181">
        <v>679</v>
      </c>
      <c r="L181">
        <v>0.44263363754889179</v>
      </c>
    </row>
    <row r="182" spans="1:12" x14ac:dyDescent="0.25">
      <c r="A182">
        <v>3012</v>
      </c>
      <c r="B182" t="s">
        <v>40</v>
      </c>
      <c r="C182">
        <v>2018</v>
      </c>
      <c r="D182">
        <v>3</v>
      </c>
      <c r="E182">
        <v>18025.935079999999</v>
      </c>
      <c r="F182">
        <v>1.2998332461476367</v>
      </c>
      <c r="G182">
        <v>351.43799999999999</v>
      </c>
      <c r="H182">
        <v>379.69</v>
      </c>
      <c r="I182">
        <v>67940</v>
      </c>
      <c r="J182">
        <v>1535</v>
      </c>
      <c r="K182">
        <v>682</v>
      </c>
      <c r="L182">
        <v>0.44429967426710099</v>
      </c>
    </row>
    <row r="183" spans="1:12" x14ac:dyDescent="0.25">
      <c r="A183">
        <v>3012</v>
      </c>
      <c r="B183" t="s">
        <v>40</v>
      </c>
      <c r="C183">
        <v>2019</v>
      </c>
      <c r="D183">
        <v>3</v>
      </c>
      <c r="E183">
        <v>19043.935529999999</v>
      </c>
      <c r="F183">
        <v>1.331990006449749</v>
      </c>
      <c r="G183">
        <v>323.41399999999999</v>
      </c>
      <c r="H183">
        <v>379.69</v>
      </c>
      <c r="I183">
        <v>68205</v>
      </c>
      <c r="J183">
        <v>1539</v>
      </c>
      <c r="K183">
        <v>687</v>
      </c>
      <c r="L183">
        <v>0.44639376218323584</v>
      </c>
    </row>
    <row r="184" spans="1:12" x14ac:dyDescent="0.25">
      <c r="A184">
        <v>3012</v>
      </c>
      <c r="B184" t="s">
        <v>40</v>
      </c>
      <c r="C184">
        <v>2020</v>
      </c>
      <c r="D184">
        <v>3</v>
      </c>
      <c r="E184">
        <v>19760.560030000001</v>
      </c>
      <c r="F184">
        <v>1.4068442069945994</v>
      </c>
      <c r="G184">
        <v>350.36399999999998</v>
      </c>
      <c r="H184">
        <v>379.69</v>
      </c>
      <c r="I184">
        <v>68568</v>
      </c>
      <c r="J184">
        <v>1513</v>
      </c>
      <c r="K184">
        <v>683</v>
      </c>
      <c r="L184">
        <v>0.45142101784534039</v>
      </c>
    </row>
    <row r="185" spans="1:12" x14ac:dyDescent="0.25">
      <c r="A185">
        <v>3012</v>
      </c>
      <c r="B185" t="s">
        <v>40</v>
      </c>
      <c r="C185">
        <v>2021</v>
      </c>
      <c r="D185">
        <v>3</v>
      </c>
      <c r="E185">
        <v>20873.792109999999</v>
      </c>
      <c r="F185">
        <v>1.4583023676540063</v>
      </c>
      <c r="G185">
        <v>344.65899999999999</v>
      </c>
      <c r="H185">
        <v>379.69</v>
      </c>
      <c r="I185">
        <v>68742</v>
      </c>
      <c r="J185">
        <v>1516</v>
      </c>
      <c r="K185">
        <v>684</v>
      </c>
      <c r="L185">
        <v>0.45118733509234826</v>
      </c>
    </row>
    <row r="186" spans="1:12" x14ac:dyDescent="0.25">
      <c r="A186">
        <v>3013</v>
      </c>
      <c r="B186" t="s">
        <v>42</v>
      </c>
      <c r="C186">
        <v>2005</v>
      </c>
      <c r="D186">
        <v>3</v>
      </c>
      <c r="E186">
        <v>9670.2355499999994</v>
      </c>
      <c r="F186">
        <v>1</v>
      </c>
      <c r="G186">
        <v>335.42700000000002</v>
      </c>
      <c r="H186">
        <v>335.42700000000002</v>
      </c>
      <c r="I186">
        <v>54677</v>
      </c>
      <c r="J186">
        <v>1347</v>
      </c>
      <c r="K186">
        <v>812</v>
      </c>
      <c r="L186">
        <v>0.60282108389012623</v>
      </c>
    </row>
    <row r="187" spans="1:12" x14ac:dyDescent="0.25">
      <c r="A187">
        <v>3013</v>
      </c>
      <c r="B187" t="s">
        <v>42</v>
      </c>
      <c r="C187">
        <v>2006</v>
      </c>
      <c r="D187">
        <v>3</v>
      </c>
      <c r="E187">
        <v>10955.81517</v>
      </c>
      <c r="F187">
        <v>1.0181607380073696</v>
      </c>
      <c r="G187">
        <v>363.98700000000002</v>
      </c>
      <c r="H187">
        <v>363.98700000000002</v>
      </c>
      <c r="I187">
        <v>58220</v>
      </c>
      <c r="J187">
        <v>1372</v>
      </c>
      <c r="K187">
        <v>832</v>
      </c>
      <c r="L187">
        <v>0.60641399416909625</v>
      </c>
    </row>
    <row r="188" spans="1:12" x14ac:dyDescent="0.25">
      <c r="A188">
        <v>3013</v>
      </c>
      <c r="B188" t="s">
        <v>42</v>
      </c>
      <c r="C188">
        <v>2007</v>
      </c>
      <c r="D188">
        <v>3</v>
      </c>
      <c r="E188">
        <v>10541.91063</v>
      </c>
      <c r="F188">
        <v>1.0531931014872313</v>
      </c>
      <c r="G188">
        <v>351.18799999999999</v>
      </c>
      <c r="H188">
        <v>363.98700000000002</v>
      </c>
      <c r="I188">
        <v>59883</v>
      </c>
      <c r="J188">
        <v>1397</v>
      </c>
      <c r="K188">
        <v>851.99999999999989</v>
      </c>
      <c r="L188">
        <v>0.60987831066571219</v>
      </c>
    </row>
    <row r="189" spans="1:12" x14ac:dyDescent="0.25">
      <c r="A189">
        <v>3013</v>
      </c>
      <c r="B189" t="s">
        <v>42</v>
      </c>
      <c r="C189">
        <v>2008</v>
      </c>
      <c r="D189">
        <v>3</v>
      </c>
      <c r="E189">
        <v>9628.9823100000012</v>
      </c>
      <c r="F189">
        <v>1.078564603993923</v>
      </c>
      <c r="G189">
        <v>347.83199999999999</v>
      </c>
      <c r="H189">
        <v>363.98700000000002</v>
      </c>
      <c r="I189">
        <v>62038</v>
      </c>
      <c r="J189">
        <v>1414</v>
      </c>
      <c r="K189">
        <v>867</v>
      </c>
      <c r="L189">
        <v>0.61315417256011318</v>
      </c>
    </row>
    <row r="190" spans="1:12" x14ac:dyDescent="0.25">
      <c r="A190">
        <v>3013</v>
      </c>
      <c r="B190" t="s">
        <v>42</v>
      </c>
      <c r="C190">
        <v>2009</v>
      </c>
      <c r="D190">
        <v>3</v>
      </c>
      <c r="E190">
        <v>10168.114280000002</v>
      </c>
      <c r="F190">
        <v>1.0915070880241431</v>
      </c>
      <c r="G190">
        <v>339.62900000000002</v>
      </c>
      <c r="H190">
        <v>363.98700000000002</v>
      </c>
      <c r="I190">
        <v>62179</v>
      </c>
      <c r="J190">
        <v>1428</v>
      </c>
      <c r="K190">
        <v>877</v>
      </c>
      <c r="L190">
        <v>0.61414565826330536</v>
      </c>
    </row>
    <row r="191" spans="1:12" x14ac:dyDescent="0.25">
      <c r="A191">
        <v>3013</v>
      </c>
      <c r="B191" t="s">
        <v>42</v>
      </c>
      <c r="C191">
        <v>2010</v>
      </c>
      <c r="D191">
        <v>3</v>
      </c>
      <c r="E191">
        <v>10805.669199999998</v>
      </c>
      <c r="F191">
        <v>1.1243125351578573</v>
      </c>
      <c r="G191">
        <v>354.83</v>
      </c>
      <c r="H191">
        <v>363.98700000000002</v>
      </c>
      <c r="I191">
        <v>62674</v>
      </c>
      <c r="J191">
        <v>1439</v>
      </c>
      <c r="K191">
        <v>886</v>
      </c>
      <c r="L191">
        <v>0.61570535093815149</v>
      </c>
    </row>
    <row r="192" spans="1:12" x14ac:dyDescent="0.25">
      <c r="A192">
        <v>3013</v>
      </c>
      <c r="B192" t="s">
        <v>42</v>
      </c>
      <c r="C192">
        <v>2011</v>
      </c>
      <c r="D192">
        <v>3</v>
      </c>
      <c r="E192">
        <v>12832.360600000002</v>
      </c>
      <c r="F192">
        <v>1.1430978626415853</v>
      </c>
      <c r="G192">
        <v>380.1</v>
      </c>
      <c r="H192">
        <v>380.1</v>
      </c>
      <c r="I192">
        <v>63614</v>
      </c>
      <c r="J192">
        <v>1455</v>
      </c>
      <c r="K192">
        <v>894</v>
      </c>
      <c r="L192">
        <v>0.61443298969072169</v>
      </c>
    </row>
    <row r="193" spans="1:12" x14ac:dyDescent="0.25">
      <c r="A193">
        <v>3013</v>
      </c>
      <c r="B193" t="s">
        <v>42</v>
      </c>
      <c r="C193">
        <v>2012</v>
      </c>
      <c r="D193">
        <v>3</v>
      </c>
      <c r="E193">
        <v>13122.737663600001</v>
      </c>
      <c r="F193">
        <v>1.1601447797801889</v>
      </c>
      <c r="G193">
        <v>362.48200000000003</v>
      </c>
      <c r="H193">
        <v>380.1</v>
      </c>
      <c r="I193">
        <v>64106</v>
      </c>
      <c r="J193">
        <v>1529</v>
      </c>
      <c r="K193">
        <v>1070</v>
      </c>
      <c r="L193">
        <v>0.69980379332897313</v>
      </c>
    </row>
    <row r="194" spans="1:12" x14ac:dyDescent="0.25">
      <c r="A194">
        <v>3013</v>
      </c>
      <c r="B194" t="s">
        <v>42</v>
      </c>
      <c r="C194">
        <v>2013</v>
      </c>
      <c r="D194">
        <v>3</v>
      </c>
      <c r="E194">
        <v>16795.533849999993</v>
      </c>
      <c r="F194">
        <v>1.1787456307534185</v>
      </c>
      <c r="G194">
        <v>365.53699999999998</v>
      </c>
      <c r="H194">
        <v>380.1</v>
      </c>
      <c r="I194">
        <v>64793</v>
      </c>
      <c r="J194">
        <v>1793</v>
      </c>
      <c r="K194">
        <v>1313</v>
      </c>
      <c r="L194">
        <v>0.73229224762967093</v>
      </c>
    </row>
    <row r="195" spans="1:12" x14ac:dyDescent="0.25">
      <c r="A195">
        <v>3013</v>
      </c>
      <c r="B195" t="s">
        <v>42</v>
      </c>
      <c r="C195">
        <v>2014</v>
      </c>
      <c r="D195">
        <v>3</v>
      </c>
      <c r="E195">
        <v>16768.976999999999</v>
      </c>
      <c r="F195">
        <v>1.2033004656242552</v>
      </c>
      <c r="G195">
        <v>330.02199999999999</v>
      </c>
      <c r="H195">
        <v>380.1</v>
      </c>
      <c r="I195">
        <v>66531</v>
      </c>
      <c r="J195">
        <v>1834</v>
      </c>
      <c r="K195">
        <v>1348</v>
      </c>
      <c r="L195">
        <v>0.73500545256270444</v>
      </c>
    </row>
    <row r="196" spans="1:12" x14ac:dyDescent="0.25">
      <c r="A196">
        <v>3013</v>
      </c>
      <c r="B196" t="s">
        <v>42</v>
      </c>
      <c r="C196">
        <v>2015</v>
      </c>
      <c r="D196">
        <v>3</v>
      </c>
      <c r="E196">
        <v>17379.03</v>
      </c>
      <c r="F196">
        <v>1.2317327248241474</v>
      </c>
      <c r="G196">
        <v>340.88</v>
      </c>
      <c r="H196">
        <v>380.1</v>
      </c>
      <c r="I196">
        <v>67388</v>
      </c>
      <c r="J196">
        <v>1846</v>
      </c>
      <c r="K196">
        <v>1359</v>
      </c>
      <c r="L196">
        <v>0.73618634886240519</v>
      </c>
    </row>
    <row r="197" spans="1:12" x14ac:dyDescent="0.25">
      <c r="A197">
        <v>3013</v>
      </c>
      <c r="B197" t="s">
        <v>42</v>
      </c>
      <c r="C197">
        <v>2016</v>
      </c>
      <c r="D197">
        <v>3</v>
      </c>
      <c r="E197">
        <v>17048.726920000001</v>
      </c>
      <c r="F197">
        <v>1.2460953688434946</v>
      </c>
      <c r="G197">
        <v>373.87400000000002</v>
      </c>
      <c r="H197">
        <v>380.1</v>
      </c>
      <c r="I197">
        <v>68811</v>
      </c>
      <c r="J197">
        <v>1883</v>
      </c>
      <c r="K197">
        <v>1389</v>
      </c>
      <c r="L197">
        <v>0.73765268189060007</v>
      </c>
    </row>
    <row r="198" spans="1:12" x14ac:dyDescent="0.25">
      <c r="A198">
        <v>3013</v>
      </c>
      <c r="B198" t="s">
        <v>42</v>
      </c>
      <c r="C198">
        <v>2017</v>
      </c>
      <c r="D198">
        <v>3</v>
      </c>
      <c r="E198">
        <v>17537.918539999999</v>
      </c>
      <c r="F198">
        <v>1.2681506381321936</v>
      </c>
      <c r="G198">
        <v>312.50900000000001</v>
      </c>
      <c r="H198">
        <v>380.1</v>
      </c>
      <c r="I198">
        <v>70492</v>
      </c>
      <c r="J198">
        <v>1912</v>
      </c>
      <c r="K198">
        <v>1421</v>
      </c>
      <c r="L198">
        <v>0.74320083682008364</v>
      </c>
    </row>
    <row r="199" spans="1:12" x14ac:dyDescent="0.25">
      <c r="A199">
        <v>3013</v>
      </c>
      <c r="B199" t="s">
        <v>42</v>
      </c>
      <c r="C199">
        <v>2018</v>
      </c>
      <c r="D199">
        <v>3</v>
      </c>
      <c r="E199">
        <v>17915.297000000002</v>
      </c>
      <c r="F199">
        <v>1.2998332461476367</v>
      </c>
      <c r="G199">
        <v>364.78100000000001</v>
      </c>
      <c r="H199">
        <v>380.1</v>
      </c>
      <c r="I199">
        <v>72109</v>
      </c>
      <c r="J199">
        <v>1914</v>
      </c>
      <c r="K199">
        <v>1425</v>
      </c>
      <c r="L199">
        <v>0.74451410658307215</v>
      </c>
    </row>
    <row r="200" spans="1:12" x14ac:dyDescent="0.25">
      <c r="A200">
        <v>3013</v>
      </c>
      <c r="B200" t="s">
        <v>42</v>
      </c>
      <c r="C200">
        <v>2019</v>
      </c>
      <c r="D200">
        <v>3</v>
      </c>
      <c r="E200">
        <v>17906.961609999998</v>
      </c>
      <c r="F200">
        <v>1.331990006449749</v>
      </c>
      <c r="G200">
        <v>337.95299999999997</v>
      </c>
      <c r="H200">
        <v>380.1</v>
      </c>
      <c r="I200">
        <v>73134</v>
      </c>
      <c r="J200">
        <v>1914</v>
      </c>
      <c r="K200">
        <v>1425</v>
      </c>
      <c r="L200">
        <v>0.74451410658307215</v>
      </c>
    </row>
    <row r="201" spans="1:12" x14ac:dyDescent="0.25">
      <c r="A201">
        <v>3013</v>
      </c>
      <c r="B201" t="s">
        <v>42</v>
      </c>
      <c r="C201">
        <v>2020</v>
      </c>
      <c r="D201">
        <v>3</v>
      </c>
      <c r="E201">
        <v>18103.232030000003</v>
      </c>
      <c r="F201">
        <v>1.4068442069945994</v>
      </c>
      <c r="G201">
        <v>368.09100000000001</v>
      </c>
      <c r="H201">
        <v>380.1</v>
      </c>
      <c r="I201">
        <v>74001</v>
      </c>
      <c r="J201">
        <v>2000</v>
      </c>
      <c r="K201">
        <v>1506</v>
      </c>
      <c r="L201">
        <v>0.753</v>
      </c>
    </row>
    <row r="202" spans="1:12" x14ac:dyDescent="0.25">
      <c r="A202">
        <v>3013</v>
      </c>
      <c r="B202" t="s">
        <v>42</v>
      </c>
      <c r="C202">
        <v>2021</v>
      </c>
      <c r="D202">
        <v>3</v>
      </c>
      <c r="E202">
        <v>18391.12414</v>
      </c>
      <c r="F202">
        <v>1.4583023676540063</v>
      </c>
      <c r="G202">
        <v>347.19</v>
      </c>
      <c r="H202">
        <v>380.1</v>
      </c>
      <c r="I202">
        <v>75109</v>
      </c>
      <c r="J202">
        <v>2011</v>
      </c>
      <c r="K202">
        <v>1517</v>
      </c>
      <c r="L202">
        <v>0.75435106911984084</v>
      </c>
    </row>
    <row r="203" spans="1:12" x14ac:dyDescent="0.25">
      <c r="A203">
        <v>3014</v>
      </c>
      <c r="B203" t="s">
        <v>99</v>
      </c>
      <c r="C203">
        <v>2005</v>
      </c>
      <c r="D203">
        <v>3</v>
      </c>
      <c r="E203">
        <v>7870.7134599999999</v>
      </c>
      <c r="F203">
        <v>1</v>
      </c>
      <c r="G203">
        <v>258.20400000000001</v>
      </c>
      <c r="H203">
        <v>258.20400000000001</v>
      </c>
      <c r="I203">
        <v>48041</v>
      </c>
      <c r="J203">
        <v>1334</v>
      </c>
      <c r="K203">
        <v>397.99999999999994</v>
      </c>
      <c r="L203">
        <v>0.29835082458770612</v>
      </c>
    </row>
    <row r="204" spans="1:12" x14ac:dyDescent="0.25">
      <c r="A204">
        <v>3014</v>
      </c>
      <c r="B204" t="s">
        <v>99</v>
      </c>
      <c r="C204">
        <v>2006</v>
      </c>
      <c r="D204">
        <v>3</v>
      </c>
      <c r="E204">
        <v>8120.0051400000002</v>
      </c>
      <c r="F204">
        <v>1.0181607380073696</v>
      </c>
      <c r="G204">
        <v>267.63099999999997</v>
      </c>
      <c r="H204">
        <v>267.63099999999997</v>
      </c>
      <c r="I204">
        <v>48777</v>
      </c>
      <c r="J204">
        <v>1342</v>
      </c>
      <c r="K204">
        <v>402</v>
      </c>
      <c r="L204">
        <v>0.29955290611028318</v>
      </c>
    </row>
    <row r="205" spans="1:12" x14ac:dyDescent="0.25">
      <c r="A205">
        <v>3014</v>
      </c>
      <c r="B205" t="s">
        <v>99</v>
      </c>
      <c r="C205">
        <v>2007</v>
      </c>
      <c r="D205">
        <v>3</v>
      </c>
      <c r="E205">
        <v>8261.8517199999987</v>
      </c>
      <c r="F205">
        <v>1.0531931014872313</v>
      </c>
      <c r="G205">
        <v>264.91500000000002</v>
      </c>
      <c r="H205">
        <v>267.63099999999997</v>
      </c>
      <c r="I205">
        <v>49558</v>
      </c>
      <c r="J205">
        <v>1522.5</v>
      </c>
      <c r="K205">
        <v>480</v>
      </c>
      <c r="L205">
        <v>0.31527093596059114</v>
      </c>
    </row>
    <row r="206" spans="1:12" x14ac:dyDescent="0.25">
      <c r="A206">
        <v>3014</v>
      </c>
      <c r="B206" t="s">
        <v>99</v>
      </c>
      <c r="C206">
        <v>2008</v>
      </c>
      <c r="D206">
        <v>3</v>
      </c>
      <c r="E206">
        <v>8360.0183099999995</v>
      </c>
      <c r="F206">
        <v>1.078564603993923</v>
      </c>
      <c r="G206">
        <v>255.54</v>
      </c>
      <c r="H206">
        <v>267.63099999999997</v>
      </c>
      <c r="I206">
        <v>50478</v>
      </c>
      <c r="J206">
        <v>1542</v>
      </c>
      <c r="K206">
        <v>483</v>
      </c>
      <c r="L206">
        <v>0.3132295719844358</v>
      </c>
    </row>
    <row r="207" spans="1:12" x14ac:dyDescent="0.25">
      <c r="A207">
        <v>3014</v>
      </c>
      <c r="B207" t="s">
        <v>99</v>
      </c>
      <c r="C207">
        <v>2009</v>
      </c>
      <c r="D207">
        <v>3</v>
      </c>
      <c r="E207">
        <v>8429.6470000000008</v>
      </c>
      <c r="F207">
        <v>1.0915070880241431</v>
      </c>
      <c r="G207">
        <v>259.23200000000003</v>
      </c>
      <c r="H207">
        <v>267.63099999999997</v>
      </c>
      <c r="I207">
        <v>51075</v>
      </c>
      <c r="J207">
        <v>1541</v>
      </c>
      <c r="K207">
        <v>482</v>
      </c>
      <c r="L207">
        <v>0.31278390655418559</v>
      </c>
    </row>
    <row r="208" spans="1:12" x14ac:dyDescent="0.25">
      <c r="A208">
        <v>3014</v>
      </c>
      <c r="B208" t="s">
        <v>99</v>
      </c>
      <c r="C208">
        <v>2010</v>
      </c>
      <c r="D208">
        <v>3</v>
      </c>
      <c r="E208">
        <v>9181.2678699999997</v>
      </c>
      <c r="F208">
        <v>1.1243125351578573</v>
      </c>
      <c r="G208">
        <v>283.517</v>
      </c>
      <c r="H208">
        <v>283.517</v>
      </c>
      <c r="I208">
        <v>51914</v>
      </c>
      <c r="J208">
        <v>1547</v>
      </c>
      <c r="K208">
        <v>488</v>
      </c>
      <c r="L208">
        <v>0.3154492566257272</v>
      </c>
    </row>
    <row r="209" spans="1:12" x14ac:dyDescent="0.25">
      <c r="A209">
        <v>3014</v>
      </c>
      <c r="B209" t="s">
        <v>99</v>
      </c>
      <c r="C209">
        <v>2011</v>
      </c>
      <c r="D209">
        <v>3</v>
      </c>
      <c r="E209">
        <v>9361.1634000000013</v>
      </c>
      <c r="F209">
        <v>1.1430978626415853</v>
      </c>
      <c r="G209">
        <v>294.34899999999999</v>
      </c>
      <c r="H209">
        <v>294.34899999999999</v>
      </c>
      <c r="I209">
        <v>52612</v>
      </c>
      <c r="J209">
        <v>1542</v>
      </c>
      <c r="K209">
        <v>490.99999999999994</v>
      </c>
      <c r="L209">
        <v>0.31841763942931256</v>
      </c>
    </row>
    <row r="210" spans="1:12" x14ac:dyDescent="0.25">
      <c r="A210">
        <v>3014</v>
      </c>
      <c r="B210" t="s">
        <v>99</v>
      </c>
      <c r="C210">
        <v>2012</v>
      </c>
      <c r="D210">
        <v>3</v>
      </c>
      <c r="E210">
        <v>9445.4500157000002</v>
      </c>
      <c r="F210">
        <v>1.1601447797801889</v>
      </c>
      <c r="G210">
        <v>286.31</v>
      </c>
      <c r="H210">
        <v>294.34899999999999</v>
      </c>
      <c r="I210">
        <v>53388</v>
      </c>
      <c r="J210">
        <v>1557</v>
      </c>
      <c r="K210">
        <v>494</v>
      </c>
      <c r="L210">
        <v>0.31727681438664096</v>
      </c>
    </row>
    <row r="211" spans="1:12" x14ac:dyDescent="0.25">
      <c r="A211">
        <v>3014</v>
      </c>
      <c r="B211" t="s">
        <v>99</v>
      </c>
      <c r="C211">
        <v>2013</v>
      </c>
      <c r="D211">
        <v>3</v>
      </c>
      <c r="E211">
        <v>12543.73192</v>
      </c>
      <c r="F211">
        <v>1.1787456307534185</v>
      </c>
      <c r="G211">
        <v>295.13</v>
      </c>
      <c r="H211">
        <v>295.13</v>
      </c>
      <c r="I211">
        <v>54166</v>
      </c>
      <c r="J211">
        <v>1574</v>
      </c>
      <c r="K211">
        <v>503</v>
      </c>
      <c r="L211">
        <v>0.31956797966963152</v>
      </c>
    </row>
    <row r="212" spans="1:12" x14ac:dyDescent="0.25">
      <c r="A212">
        <v>3014</v>
      </c>
      <c r="B212" t="s">
        <v>99</v>
      </c>
      <c r="C212">
        <v>2014</v>
      </c>
      <c r="D212">
        <v>3</v>
      </c>
      <c r="E212">
        <v>13122.197</v>
      </c>
      <c r="F212">
        <v>1.2033004656242552</v>
      </c>
      <c r="G212">
        <v>269.24</v>
      </c>
      <c r="H212">
        <v>295.13</v>
      </c>
      <c r="I212">
        <v>54675</v>
      </c>
      <c r="J212">
        <v>1581</v>
      </c>
      <c r="K212">
        <v>513</v>
      </c>
      <c r="L212">
        <v>0.32447817836812143</v>
      </c>
    </row>
    <row r="213" spans="1:12" x14ac:dyDescent="0.25">
      <c r="A213">
        <v>3014</v>
      </c>
      <c r="B213" t="s">
        <v>99</v>
      </c>
      <c r="C213">
        <v>2015</v>
      </c>
      <c r="D213">
        <v>3</v>
      </c>
      <c r="E213">
        <v>12148.95</v>
      </c>
      <c r="F213">
        <v>1.2317327248241474</v>
      </c>
      <c r="G213">
        <v>269.42700000000002</v>
      </c>
      <c r="H213">
        <v>295.13</v>
      </c>
      <c r="I213">
        <v>55417</v>
      </c>
      <c r="J213">
        <v>1618</v>
      </c>
      <c r="K213">
        <v>532</v>
      </c>
      <c r="L213">
        <v>0.32880098887515452</v>
      </c>
    </row>
    <row r="214" spans="1:12" x14ac:dyDescent="0.25">
      <c r="A214">
        <v>3014</v>
      </c>
      <c r="B214" t="s">
        <v>99</v>
      </c>
      <c r="C214">
        <v>2016</v>
      </c>
      <c r="D214">
        <v>3</v>
      </c>
      <c r="E214">
        <v>12139.696300000001</v>
      </c>
      <c r="F214">
        <v>1.2460953688434946</v>
      </c>
      <c r="G214">
        <v>291.41399999999999</v>
      </c>
      <c r="H214">
        <v>295.13</v>
      </c>
      <c r="I214">
        <v>56231</v>
      </c>
      <c r="J214">
        <v>1619</v>
      </c>
      <c r="K214">
        <v>551</v>
      </c>
      <c r="L214">
        <v>0.34033353922174181</v>
      </c>
    </row>
    <row r="215" spans="1:12" x14ac:dyDescent="0.25">
      <c r="A215">
        <v>3014</v>
      </c>
      <c r="B215" t="s">
        <v>99</v>
      </c>
      <c r="C215">
        <v>2017</v>
      </c>
      <c r="D215">
        <v>3</v>
      </c>
      <c r="E215">
        <v>12895.779060000001</v>
      </c>
      <c r="F215">
        <v>1.2681506381321936</v>
      </c>
      <c r="G215">
        <v>270.34100000000001</v>
      </c>
      <c r="H215">
        <v>295.13</v>
      </c>
      <c r="I215">
        <v>57042</v>
      </c>
      <c r="J215">
        <v>1646</v>
      </c>
      <c r="K215">
        <v>566</v>
      </c>
      <c r="L215">
        <v>0.34386391251518833</v>
      </c>
    </row>
    <row r="216" spans="1:12" x14ac:dyDescent="0.25">
      <c r="A216">
        <v>3014</v>
      </c>
      <c r="B216" t="s">
        <v>99</v>
      </c>
      <c r="C216">
        <v>2018</v>
      </c>
      <c r="D216">
        <v>3</v>
      </c>
      <c r="E216">
        <v>13837.41424</v>
      </c>
      <c r="F216">
        <v>1.2998332461476367</v>
      </c>
      <c r="G216">
        <v>290.74700000000001</v>
      </c>
      <c r="H216">
        <v>295.13</v>
      </c>
      <c r="I216">
        <v>57472</v>
      </c>
      <c r="J216">
        <v>1652</v>
      </c>
      <c r="K216">
        <v>576</v>
      </c>
      <c r="L216">
        <v>0.34866828087167068</v>
      </c>
    </row>
    <row r="217" spans="1:12" x14ac:dyDescent="0.25">
      <c r="A217">
        <v>3014</v>
      </c>
      <c r="B217" t="s">
        <v>99</v>
      </c>
      <c r="C217">
        <v>2019</v>
      </c>
      <c r="D217">
        <v>3</v>
      </c>
      <c r="E217">
        <v>13878.886420000001</v>
      </c>
      <c r="F217">
        <v>1.331990006449749</v>
      </c>
      <c r="G217">
        <v>271.173</v>
      </c>
      <c r="H217">
        <v>295.13</v>
      </c>
      <c r="I217">
        <v>57856</v>
      </c>
      <c r="J217">
        <v>1648</v>
      </c>
      <c r="K217">
        <v>576</v>
      </c>
      <c r="L217">
        <v>0.34951456310679613</v>
      </c>
    </row>
    <row r="218" spans="1:12" x14ac:dyDescent="0.25">
      <c r="A218">
        <v>3014</v>
      </c>
      <c r="B218" t="s">
        <v>99</v>
      </c>
      <c r="C218">
        <v>2020</v>
      </c>
      <c r="D218">
        <v>3</v>
      </c>
      <c r="E218">
        <v>13591.3053</v>
      </c>
      <c r="F218">
        <v>1.4068442069945994</v>
      </c>
      <c r="G218">
        <v>287.19600000000003</v>
      </c>
      <c r="H218">
        <v>295.13</v>
      </c>
      <c r="I218">
        <v>58438</v>
      </c>
      <c r="J218">
        <v>1654</v>
      </c>
      <c r="K218">
        <v>580</v>
      </c>
      <c r="L218">
        <v>0.35066505441354295</v>
      </c>
    </row>
    <row r="219" spans="1:12" x14ac:dyDescent="0.25">
      <c r="A219">
        <v>3014</v>
      </c>
      <c r="B219" t="s">
        <v>99</v>
      </c>
      <c r="C219">
        <v>2021</v>
      </c>
      <c r="D219">
        <v>3</v>
      </c>
      <c r="E219">
        <v>15128.07662</v>
      </c>
      <c r="F219">
        <v>1.4583023676540063</v>
      </c>
      <c r="G219">
        <v>275.62099999999998</v>
      </c>
      <c r="H219">
        <v>295.13</v>
      </c>
      <c r="I219">
        <v>58746</v>
      </c>
      <c r="J219">
        <v>1657</v>
      </c>
      <c r="K219">
        <v>586</v>
      </c>
      <c r="L219">
        <v>0.35365117682558839</v>
      </c>
    </row>
    <row r="220" spans="1:12" x14ac:dyDescent="0.25">
      <c r="A220">
        <v>3015</v>
      </c>
      <c r="B220" t="s">
        <v>44</v>
      </c>
      <c r="C220">
        <v>2005</v>
      </c>
      <c r="D220">
        <v>3</v>
      </c>
      <c r="E220">
        <v>7675.8416899999993</v>
      </c>
      <c r="F220">
        <v>1</v>
      </c>
      <c r="G220">
        <v>217.81399999999999</v>
      </c>
      <c r="H220">
        <v>217.81399999999999</v>
      </c>
      <c r="I220">
        <v>49500</v>
      </c>
      <c r="J220">
        <v>915.37880377754459</v>
      </c>
      <c r="K220">
        <v>422.18409090909091</v>
      </c>
      <c r="L220">
        <v>0.46121243922935551</v>
      </c>
    </row>
    <row r="221" spans="1:12" x14ac:dyDescent="0.25">
      <c r="A221">
        <v>3015</v>
      </c>
      <c r="B221" t="s">
        <v>44</v>
      </c>
      <c r="C221">
        <v>2006</v>
      </c>
      <c r="D221">
        <v>3</v>
      </c>
      <c r="E221">
        <v>7571.1170899999997</v>
      </c>
      <c r="F221">
        <v>1.0181607380073696</v>
      </c>
      <c r="G221">
        <v>222.83199999999999</v>
      </c>
      <c r="H221">
        <v>222.83199999999999</v>
      </c>
      <c r="I221">
        <v>50528</v>
      </c>
      <c r="J221">
        <v>934</v>
      </c>
      <c r="K221">
        <v>431</v>
      </c>
      <c r="L221">
        <v>0.4614561027837259</v>
      </c>
    </row>
    <row r="222" spans="1:12" x14ac:dyDescent="0.25">
      <c r="A222">
        <v>3015</v>
      </c>
      <c r="B222" t="s">
        <v>44</v>
      </c>
      <c r="C222">
        <v>2007</v>
      </c>
      <c r="D222">
        <v>3</v>
      </c>
      <c r="E222">
        <v>8193.4672499999997</v>
      </c>
      <c r="F222">
        <v>1.0531931014872313</v>
      </c>
      <c r="G222">
        <v>221.904</v>
      </c>
      <c r="H222">
        <v>222.83199999999999</v>
      </c>
      <c r="I222">
        <v>50980</v>
      </c>
      <c r="J222">
        <v>953</v>
      </c>
      <c r="K222">
        <v>440</v>
      </c>
      <c r="L222">
        <v>0.46169989506820569</v>
      </c>
    </row>
    <row r="223" spans="1:12" x14ac:dyDescent="0.25">
      <c r="A223">
        <v>3015</v>
      </c>
      <c r="B223" t="s">
        <v>44</v>
      </c>
      <c r="C223">
        <v>2008</v>
      </c>
      <c r="D223">
        <v>3</v>
      </c>
      <c r="E223">
        <v>8435.6861599999993</v>
      </c>
      <c r="F223">
        <v>1.078564603993923</v>
      </c>
      <c r="G223">
        <v>208.345</v>
      </c>
      <c r="H223">
        <v>222.83199999999999</v>
      </c>
      <c r="I223">
        <v>51813</v>
      </c>
      <c r="J223">
        <v>948</v>
      </c>
      <c r="K223">
        <v>438</v>
      </c>
      <c r="L223">
        <v>0.46202531645569622</v>
      </c>
    </row>
    <row r="224" spans="1:12" x14ac:dyDescent="0.25">
      <c r="A224">
        <v>3015</v>
      </c>
      <c r="B224" t="s">
        <v>44</v>
      </c>
      <c r="C224">
        <v>2009</v>
      </c>
      <c r="D224">
        <v>3</v>
      </c>
      <c r="E224">
        <v>8399.8458200000005</v>
      </c>
      <c r="F224">
        <v>1.0915070880241431</v>
      </c>
      <c r="G224">
        <v>210.06800000000001</v>
      </c>
      <c r="H224">
        <v>222.83199999999999</v>
      </c>
      <c r="I224">
        <v>52184</v>
      </c>
      <c r="J224">
        <v>950</v>
      </c>
      <c r="K224">
        <v>439</v>
      </c>
      <c r="L224">
        <v>0.46210526315789474</v>
      </c>
    </row>
    <row r="225" spans="1:12" x14ac:dyDescent="0.25">
      <c r="A225">
        <v>3015</v>
      </c>
      <c r="B225" t="s">
        <v>44</v>
      </c>
      <c r="C225">
        <v>2010</v>
      </c>
      <c r="D225">
        <v>3</v>
      </c>
      <c r="E225">
        <v>8362.7870000000003</v>
      </c>
      <c r="F225">
        <v>1.1243125351578573</v>
      </c>
      <c r="G225">
        <v>220.11500000000001</v>
      </c>
      <c r="H225">
        <v>222.83199999999999</v>
      </c>
      <c r="I225">
        <v>52710</v>
      </c>
      <c r="J225">
        <v>955</v>
      </c>
      <c r="K225">
        <v>393</v>
      </c>
      <c r="L225">
        <v>0.41151832460732984</v>
      </c>
    </row>
    <row r="226" spans="1:12" x14ac:dyDescent="0.25">
      <c r="A226">
        <v>3015</v>
      </c>
      <c r="B226" t="s">
        <v>44</v>
      </c>
      <c r="C226">
        <v>2011</v>
      </c>
      <c r="D226">
        <v>3</v>
      </c>
      <c r="E226">
        <v>9463.9615289999983</v>
      </c>
      <c r="F226">
        <v>1.1430978626415853</v>
      </c>
      <c r="G226">
        <v>234.84899999999999</v>
      </c>
      <c r="H226">
        <v>234.84899999999999</v>
      </c>
      <c r="I226">
        <v>53083</v>
      </c>
      <c r="J226">
        <v>987</v>
      </c>
      <c r="K226">
        <v>417</v>
      </c>
      <c r="L226">
        <v>0.42249240121580545</v>
      </c>
    </row>
    <row r="227" spans="1:12" x14ac:dyDescent="0.25">
      <c r="A227">
        <v>3015</v>
      </c>
      <c r="B227" t="s">
        <v>44</v>
      </c>
      <c r="C227">
        <v>2012</v>
      </c>
      <c r="D227">
        <v>3</v>
      </c>
      <c r="E227">
        <v>10665.324000000001</v>
      </c>
      <c r="F227">
        <v>1.1601447797801889</v>
      </c>
      <c r="G227">
        <v>231.09299999999999</v>
      </c>
      <c r="H227">
        <v>234.84899999999999</v>
      </c>
      <c r="I227">
        <v>53361</v>
      </c>
      <c r="J227">
        <v>996</v>
      </c>
      <c r="K227">
        <v>423</v>
      </c>
      <c r="L227">
        <v>0.4246987951807229</v>
      </c>
    </row>
    <row r="228" spans="1:12" x14ac:dyDescent="0.25">
      <c r="A228">
        <v>3015</v>
      </c>
      <c r="B228" t="s">
        <v>44</v>
      </c>
      <c r="C228">
        <v>2013</v>
      </c>
      <c r="D228">
        <v>3</v>
      </c>
      <c r="E228">
        <v>10496.48403</v>
      </c>
      <c r="F228">
        <v>1.1787456307534185</v>
      </c>
      <c r="G228">
        <v>227.923</v>
      </c>
      <c r="H228">
        <v>234.84899999999999</v>
      </c>
      <c r="I228">
        <v>53969</v>
      </c>
      <c r="J228">
        <v>1007</v>
      </c>
      <c r="K228">
        <v>429</v>
      </c>
      <c r="L228">
        <v>0.4260178748758689</v>
      </c>
    </row>
    <row r="229" spans="1:12" x14ac:dyDescent="0.25">
      <c r="A229">
        <v>3015</v>
      </c>
      <c r="B229" t="s">
        <v>44</v>
      </c>
      <c r="C229">
        <v>2014</v>
      </c>
      <c r="D229">
        <v>3</v>
      </c>
      <c r="E229">
        <v>10490.056</v>
      </c>
      <c r="F229">
        <v>1.2033004656242552</v>
      </c>
      <c r="G229">
        <v>214.547</v>
      </c>
      <c r="H229">
        <v>234.84899999999999</v>
      </c>
      <c r="I229">
        <v>54731</v>
      </c>
      <c r="J229">
        <v>950</v>
      </c>
      <c r="K229">
        <v>429</v>
      </c>
      <c r="L229">
        <v>0.45157894736842108</v>
      </c>
    </row>
    <row r="230" spans="1:12" x14ac:dyDescent="0.25">
      <c r="A230">
        <v>3015</v>
      </c>
      <c r="B230" t="s">
        <v>44</v>
      </c>
      <c r="C230">
        <v>2015</v>
      </c>
      <c r="D230">
        <v>3</v>
      </c>
      <c r="E230">
        <v>11377.239</v>
      </c>
      <c r="F230">
        <v>1.2317327248241474</v>
      </c>
      <c r="G230">
        <v>211.375</v>
      </c>
      <c r="H230">
        <v>234.84899999999999</v>
      </c>
      <c r="I230">
        <v>55949</v>
      </c>
      <c r="J230">
        <v>962</v>
      </c>
      <c r="K230">
        <v>441</v>
      </c>
      <c r="L230">
        <v>0.45841995841995842</v>
      </c>
    </row>
    <row r="231" spans="1:12" x14ac:dyDescent="0.25">
      <c r="A231">
        <v>3015</v>
      </c>
      <c r="B231" t="s">
        <v>44</v>
      </c>
      <c r="C231">
        <v>2016</v>
      </c>
      <c r="D231">
        <v>3</v>
      </c>
      <c r="E231">
        <v>11720.224759999999</v>
      </c>
      <c r="F231">
        <v>1.2460953688434946</v>
      </c>
      <c r="G231">
        <v>221.78100000000001</v>
      </c>
      <c r="H231">
        <v>234.84899999999999</v>
      </c>
      <c r="I231">
        <v>56811</v>
      </c>
      <c r="J231">
        <v>970</v>
      </c>
      <c r="K231">
        <v>450</v>
      </c>
      <c r="L231">
        <v>0.46391752577319589</v>
      </c>
    </row>
    <row r="232" spans="1:12" x14ac:dyDescent="0.25">
      <c r="A232">
        <v>3015</v>
      </c>
      <c r="B232" t="s">
        <v>44</v>
      </c>
      <c r="C232">
        <v>2017</v>
      </c>
      <c r="D232">
        <v>3</v>
      </c>
      <c r="E232">
        <v>12150.794340000002</v>
      </c>
      <c r="F232">
        <v>1.2681506381321936</v>
      </c>
      <c r="G232">
        <v>208.62700000000001</v>
      </c>
      <c r="H232">
        <v>234.84899999999999</v>
      </c>
      <c r="I232">
        <v>57584</v>
      </c>
      <c r="J232">
        <v>980</v>
      </c>
      <c r="K232">
        <v>460</v>
      </c>
      <c r="L232">
        <v>0.46938775510204084</v>
      </c>
    </row>
    <row r="233" spans="1:12" x14ac:dyDescent="0.25">
      <c r="A233">
        <v>3015</v>
      </c>
      <c r="B233" t="s">
        <v>44</v>
      </c>
      <c r="C233">
        <v>2018</v>
      </c>
      <c r="D233">
        <v>3</v>
      </c>
      <c r="E233">
        <v>13100.433999999999</v>
      </c>
      <c r="F233">
        <v>1.2998332461476367</v>
      </c>
      <c r="G233">
        <v>232.44900000000001</v>
      </c>
      <c r="H233">
        <v>234.84899999999999</v>
      </c>
      <c r="I233">
        <v>58745</v>
      </c>
      <c r="J233">
        <v>985</v>
      </c>
      <c r="K233">
        <v>462</v>
      </c>
      <c r="L233">
        <v>0.46903553299492384</v>
      </c>
    </row>
    <row r="234" spans="1:12" x14ac:dyDescent="0.25">
      <c r="A234">
        <v>3015</v>
      </c>
      <c r="B234" t="s">
        <v>44</v>
      </c>
      <c r="C234">
        <v>2019</v>
      </c>
      <c r="D234">
        <v>3</v>
      </c>
      <c r="E234">
        <v>12607.249100000001</v>
      </c>
      <c r="F234">
        <v>1.331990006449749</v>
      </c>
      <c r="G234">
        <v>213.29599999999999</v>
      </c>
      <c r="H234">
        <v>234.84899999999999</v>
      </c>
      <c r="I234">
        <v>59183</v>
      </c>
      <c r="J234">
        <v>1010</v>
      </c>
      <c r="K234">
        <v>463</v>
      </c>
      <c r="L234">
        <v>0.45841584158415843</v>
      </c>
    </row>
    <row r="235" spans="1:12" x14ac:dyDescent="0.25">
      <c r="A235">
        <v>3015</v>
      </c>
      <c r="B235" t="s">
        <v>44</v>
      </c>
      <c r="C235">
        <v>2020</v>
      </c>
      <c r="D235">
        <v>3</v>
      </c>
      <c r="E235">
        <v>12083.295920000002</v>
      </c>
      <c r="F235">
        <v>1.4068442069945994</v>
      </c>
      <c r="G235">
        <v>244.04</v>
      </c>
      <c r="H235">
        <v>244.04</v>
      </c>
      <c r="I235">
        <v>59486</v>
      </c>
      <c r="J235">
        <v>1006</v>
      </c>
      <c r="K235">
        <v>470</v>
      </c>
      <c r="L235">
        <v>0.4671968190854871</v>
      </c>
    </row>
    <row r="236" spans="1:12" x14ac:dyDescent="0.25">
      <c r="A236">
        <v>3015</v>
      </c>
      <c r="B236" t="s">
        <v>44</v>
      </c>
      <c r="C236">
        <v>2021</v>
      </c>
      <c r="D236">
        <v>3</v>
      </c>
      <c r="E236">
        <v>12893.929260000001</v>
      </c>
      <c r="F236">
        <v>1.4583023676540063</v>
      </c>
      <c r="G236">
        <v>225.3</v>
      </c>
      <c r="H236">
        <v>244.04</v>
      </c>
      <c r="I236">
        <v>60031</v>
      </c>
      <c r="J236">
        <v>989</v>
      </c>
      <c r="K236">
        <v>461</v>
      </c>
      <c r="L236">
        <v>0.4661274014155713</v>
      </c>
    </row>
    <row r="237" spans="1:12" x14ac:dyDescent="0.25">
      <c r="A237">
        <v>3016</v>
      </c>
      <c r="B237" t="s">
        <v>100</v>
      </c>
      <c r="C237">
        <v>2005</v>
      </c>
      <c r="D237">
        <v>3</v>
      </c>
      <c r="E237">
        <v>10063.708719999999</v>
      </c>
      <c r="F237">
        <v>1</v>
      </c>
      <c r="G237">
        <v>358.57299999999998</v>
      </c>
      <c r="H237">
        <v>358.57299999999998</v>
      </c>
      <c r="I237">
        <v>56495</v>
      </c>
      <c r="J237">
        <v>1521</v>
      </c>
      <c r="K237">
        <v>389</v>
      </c>
      <c r="L237">
        <v>0.25575279421433267</v>
      </c>
    </row>
    <row r="238" spans="1:12" x14ac:dyDescent="0.25">
      <c r="A238">
        <v>3016</v>
      </c>
      <c r="B238" t="s">
        <v>100</v>
      </c>
      <c r="C238">
        <v>2006</v>
      </c>
      <c r="D238">
        <v>3</v>
      </c>
      <c r="E238">
        <v>10551.771349999999</v>
      </c>
      <c r="F238">
        <v>1.0181607380073696</v>
      </c>
      <c r="G238">
        <v>355.72899999999998</v>
      </c>
      <c r="H238">
        <v>358.57299999999998</v>
      </c>
      <c r="I238">
        <v>57903</v>
      </c>
      <c r="J238">
        <v>1418</v>
      </c>
      <c r="K238">
        <v>407</v>
      </c>
      <c r="L238">
        <v>0.28702397743300423</v>
      </c>
    </row>
    <row r="239" spans="1:12" x14ac:dyDescent="0.25">
      <c r="A239">
        <v>3016</v>
      </c>
      <c r="B239" t="s">
        <v>100</v>
      </c>
      <c r="C239">
        <v>2007</v>
      </c>
      <c r="D239">
        <v>3</v>
      </c>
      <c r="E239">
        <v>9537.8094799999999</v>
      </c>
      <c r="F239">
        <v>1.0531931014872313</v>
      </c>
      <c r="G239">
        <v>355.21</v>
      </c>
      <c r="H239">
        <v>358.57299999999998</v>
      </c>
      <c r="I239">
        <v>58283</v>
      </c>
      <c r="J239">
        <v>1391</v>
      </c>
      <c r="K239">
        <v>411</v>
      </c>
      <c r="L239">
        <v>0.29547088425593099</v>
      </c>
    </row>
    <row r="240" spans="1:12" x14ac:dyDescent="0.25">
      <c r="A240">
        <v>3016</v>
      </c>
      <c r="B240" t="s">
        <v>100</v>
      </c>
      <c r="C240">
        <v>2008</v>
      </c>
      <c r="D240">
        <v>3</v>
      </c>
      <c r="E240">
        <v>11931.204380000001</v>
      </c>
      <c r="F240">
        <v>1.078564603993923</v>
      </c>
      <c r="G240">
        <v>338.10899999999998</v>
      </c>
      <c r="H240">
        <v>358.57299999999998</v>
      </c>
      <c r="I240">
        <v>58753</v>
      </c>
      <c r="J240">
        <v>1432</v>
      </c>
      <c r="K240">
        <v>419.99999999999994</v>
      </c>
      <c r="L240">
        <v>0.2932960893854748</v>
      </c>
    </row>
    <row r="241" spans="1:12" x14ac:dyDescent="0.25">
      <c r="A241">
        <v>3016</v>
      </c>
      <c r="B241" t="s">
        <v>100</v>
      </c>
      <c r="C241">
        <v>2009</v>
      </c>
      <c r="D241">
        <v>3</v>
      </c>
      <c r="E241">
        <v>13948.261770000001</v>
      </c>
      <c r="F241">
        <v>1.0915070880241431</v>
      </c>
      <c r="G241">
        <v>333.72800000000001</v>
      </c>
      <c r="H241">
        <v>358.57299999999998</v>
      </c>
      <c r="I241">
        <v>59699</v>
      </c>
      <c r="J241">
        <v>1425</v>
      </c>
      <c r="K241">
        <v>435</v>
      </c>
      <c r="L241">
        <v>0.30526315789473685</v>
      </c>
    </row>
    <row r="242" spans="1:12" x14ac:dyDescent="0.25">
      <c r="A242">
        <v>3016</v>
      </c>
      <c r="B242" t="s">
        <v>100</v>
      </c>
      <c r="C242">
        <v>2010</v>
      </c>
      <c r="D242">
        <v>3</v>
      </c>
      <c r="E242">
        <v>13473.535669999999</v>
      </c>
      <c r="F242">
        <v>1.1243125351578573</v>
      </c>
      <c r="G242">
        <v>349.35399999999998</v>
      </c>
      <c r="H242">
        <v>358.57299999999998</v>
      </c>
      <c r="I242">
        <v>60557</v>
      </c>
      <c r="J242">
        <v>1431</v>
      </c>
      <c r="K242">
        <v>441</v>
      </c>
      <c r="L242">
        <v>0.3081761006289308</v>
      </c>
    </row>
    <row r="243" spans="1:12" x14ac:dyDescent="0.25">
      <c r="A243">
        <v>3016</v>
      </c>
      <c r="B243" t="s">
        <v>100</v>
      </c>
      <c r="C243">
        <v>2011</v>
      </c>
      <c r="D243">
        <v>3</v>
      </c>
      <c r="E243">
        <v>15293.347809999999</v>
      </c>
      <c r="F243">
        <v>1.1430978626415853</v>
      </c>
      <c r="G243">
        <v>367.36700000000002</v>
      </c>
      <c r="H243">
        <v>367.36700000000002</v>
      </c>
      <c r="I243">
        <v>61327</v>
      </c>
      <c r="J243">
        <v>1451</v>
      </c>
      <c r="K243">
        <v>448</v>
      </c>
      <c r="L243">
        <v>0.30875258442453479</v>
      </c>
    </row>
    <row r="244" spans="1:12" x14ac:dyDescent="0.25">
      <c r="A244">
        <v>3016</v>
      </c>
      <c r="B244" t="s">
        <v>100</v>
      </c>
      <c r="C244">
        <v>2012</v>
      </c>
      <c r="D244">
        <v>3</v>
      </c>
      <c r="E244">
        <v>17047.617400700001</v>
      </c>
      <c r="F244">
        <v>1.1601447797801889</v>
      </c>
      <c r="G244">
        <v>351.714</v>
      </c>
      <c r="H244">
        <v>367.36700000000002</v>
      </c>
      <c r="I244">
        <v>61768</v>
      </c>
      <c r="J244">
        <v>1617</v>
      </c>
      <c r="K244">
        <v>489</v>
      </c>
      <c r="L244">
        <v>0.30241187384044527</v>
      </c>
    </row>
    <row r="245" spans="1:12" x14ac:dyDescent="0.25">
      <c r="A245">
        <v>3016</v>
      </c>
      <c r="B245" t="s">
        <v>100</v>
      </c>
      <c r="C245">
        <v>2013</v>
      </c>
      <c r="D245">
        <v>3</v>
      </c>
      <c r="E245">
        <v>17995.74655</v>
      </c>
      <c r="F245">
        <v>1.1787456307534185</v>
      </c>
      <c r="G245">
        <v>352.68299999999999</v>
      </c>
      <c r="H245">
        <v>367.36700000000002</v>
      </c>
      <c r="I245">
        <v>62072</v>
      </c>
      <c r="J245">
        <v>1652</v>
      </c>
      <c r="K245">
        <v>453.00000000000006</v>
      </c>
      <c r="L245">
        <v>0.27421307506053272</v>
      </c>
    </row>
    <row r="246" spans="1:12" x14ac:dyDescent="0.25">
      <c r="A246">
        <v>3016</v>
      </c>
      <c r="B246" t="s">
        <v>100</v>
      </c>
      <c r="C246">
        <v>2014</v>
      </c>
      <c r="D246">
        <v>3</v>
      </c>
      <c r="E246">
        <v>17722.15782</v>
      </c>
      <c r="F246">
        <v>1.2033004656242552</v>
      </c>
      <c r="G246">
        <v>336.88400000000001</v>
      </c>
      <c r="H246">
        <v>367.36700000000002</v>
      </c>
      <c r="I246">
        <v>62657</v>
      </c>
      <c r="J246">
        <v>1697</v>
      </c>
      <c r="K246">
        <v>506</v>
      </c>
      <c r="L246">
        <v>0.29817324690630526</v>
      </c>
    </row>
    <row r="247" spans="1:12" x14ac:dyDescent="0.25">
      <c r="A247">
        <v>3016</v>
      </c>
      <c r="B247" t="s">
        <v>100</v>
      </c>
      <c r="C247">
        <v>2015</v>
      </c>
      <c r="D247">
        <v>3</v>
      </c>
      <c r="E247">
        <v>17138.501390000001</v>
      </c>
      <c r="F247">
        <v>1.2317327248241474</v>
      </c>
      <c r="G247">
        <v>338.779</v>
      </c>
      <c r="H247">
        <v>367.36700000000002</v>
      </c>
      <c r="I247">
        <v>63166</v>
      </c>
      <c r="J247">
        <v>1718</v>
      </c>
      <c r="K247">
        <v>525</v>
      </c>
      <c r="L247">
        <v>0.30558789289871946</v>
      </c>
    </row>
    <row r="248" spans="1:12" x14ac:dyDescent="0.25">
      <c r="A248">
        <v>3016</v>
      </c>
      <c r="B248" t="s">
        <v>100</v>
      </c>
      <c r="C248">
        <v>2016</v>
      </c>
      <c r="D248">
        <v>3</v>
      </c>
      <c r="E248">
        <v>16658.607539999997</v>
      </c>
      <c r="F248">
        <v>1.2460953688434946</v>
      </c>
      <c r="G248">
        <v>334.471</v>
      </c>
      <c r="H248">
        <v>367.36700000000002</v>
      </c>
      <c r="I248">
        <v>64125</v>
      </c>
      <c r="J248">
        <v>1727</v>
      </c>
      <c r="K248">
        <v>532</v>
      </c>
      <c r="L248">
        <v>0.30804863925883036</v>
      </c>
    </row>
    <row r="249" spans="1:12" x14ac:dyDescent="0.25">
      <c r="A249">
        <v>3016</v>
      </c>
      <c r="B249" t="s">
        <v>100</v>
      </c>
      <c r="C249">
        <v>2017</v>
      </c>
      <c r="D249">
        <v>3</v>
      </c>
      <c r="E249">
        <v>17339.704309999997</v>
      </c>
      <c r="F249">
        <v>1.2681506381321936</v>
      </c>
      <c r="G249">
        <v>305.71800000000002</v>
      </c>
      <c r="H249">
        <v>367.36700000000002</v>
      </c>
      <c r="I249">
        <v>64726</v>
      </c>
      <c r="J249">
        <v>1487</v>
      </c>
      <c r="K249">
        <v>507</v>
      </c>
      <c r="L249">
        <v>0.34095494283792871</v>
      </c>
    </row>
    <row r="250" spans="1:12" x14ac:dyDescent="0.25">
      <c r="A250">
        <v>3016</v>
      </c>
      <c r="B250" t="s">
        <v>100</v>
      </c>
      <c r="C250">
        <v>2018</v>
      </c>
      <c r="D250">
        <v>3</v>
      </c>
      <c r="E250">
        <v>17677.971389999995</v>
      </c>
      <c r="F250">
        <v>1.2998332461476367</v>
      </c>
      <c r="G250">
        <v>331.15300000000002</v>
      </c>
      <c r="H250">
        <v>367.36700000000002</v>
      </c>
      <c r="I250">
        <v>65404</v>
      </c>
      <c r="J250">
        <v>1510</v>
      </c>
      <c r="K250">
        <v>531</v>
      </c>
      <c r="L250">
        <v>0.35165562913907283</v>
      </c>
    </row>
    <row r="251" spans="1:12" x14ac:dyDescent="0.25">
      <c r="A251">
        <v>3016</v>
      </c>
      <c r="B251" t="s">
        <v>100</v>
      </c>
      <c r="C251">
        <v>2019</v>
      </c>
      <c r="D251">
        <v>3</v>
      </c>
      <c r="E251">
        <v>18361.849140000002</v>
      </c>
      <c r="F251">
        <v>1.331990006449749</v>
      </c>
      <c r="G251">
        <v>302.61900000000003</v>
      </c>
      <c r="H251">
        <v>367.36700000000002</v>
      </c>
      <c r="I251">
        <v>66529</v>
      </c>
      <c r="J251">
        <v>1523</v>
      </c>
      <c r="K251">
        <v>540</v>
      </c>
      <c r="L251">
        <v>0.35456336178594877</v>
      </c>
    </row>
    <row r="252" spans="1:12" x14ac:dyDescent="0.25">
      <c r="A252">
        <v>3016</v>
      </c>
      <c r="B252" t="s">
        <v>100</v>
      </c>
      <c r="C252">
        <v>2020</v>
      </c>
      <c r="D252">
        <v>3</v>
      </c>
      <c r="E252">
        <v>18601.178529999997</v>
      </c>
      <c r="F252">
        <v>1.4068442069945994</v>
      </c>
      <c r="G252">
        <v>338.52800000000002</v>
      </c>
      <c r="H252">
        <v>367.36700000000002</v>
      </c>
      <c r="I252">
        <v>67303</v>
      </c>
      <c r="J252">
        <v>1530</v>
      </c>
      <c r="K252">
        <v>551</v>
      </c>
      <c r="L252">
        <v>0.36013071895424836</v>
      </c>
    </row>
    <row r="253" spans="1:12" x14ac:dyDescent="0.25">
      <c r="A253">
        <v>3016</v>
      </c>
      <c r="B253" t="s">
        <v>100</v>
      </c>
      <c r="C253">
        <v>2021</v>
      </c>
      <c r="D253">
        <v>3</v>
      </c>
      <c r="E253">
        <v>20470.293099999999</v>
      </c>
      <c r="F253">
        <v>1.4583023676540063</v>
      </c>
      <c r="G253">
        <v>336.96</v>
      </c>
      <c r="H253">
        <v>367.36700000000002</v>
      </c>
      <c r="I253">
        <v>68201</v>
      </c>
      <c r="J253">
        <v>1540</v>
      </c>
      <c r="K253">
        <v>560</v>
      </c>
      <c r="L253">
        <v>0.36363636363636365</v>
      </c>
    </row>
    <row r="254" spans="1:12" x14ac:dyDescent="0.25">
      <c r="A254">
        <v>3017</v>
      </c>
      <c r="B254" t="s">
        <v>101</v>
      </c>
      <c r="C254">
        <v>2005</v>
      </c>
      <c r="D254">
        <v>3</v>
      </c>
      <c r="E254">
        <v>8566.3176400000011</v>
      </c>
      <c r="F254">
        <v>1</v>
      </c>
      <c r="G254">
        <v>283.18700000000001</v>
      </c>
      <c r="H254">
        <v>283.18700000000001</v>
      </c>
      <c r="I254">
        <v>56177</v>
      </c>
      <c r="J254">
        <v>976</v>
      </c>
      <c r="K254">
        <v>554</v>
      </c>
      <c r="L254">
        <v>0.56762295081967218</v>
      </c>
    </row>
    <row r="255" spans="1:12" x14ac:dyDescent="0.25">
      <c r="A255">
        <v>3017</v>
      </c>
      <c r="B255" t="s">
        <v>101</v>
      </c>
      <c r="C255">
        <v>2006</v>
      </c>
      <c r="D255">
        <v>3</v>
      </c>
      <c r="E255">
        <v>8663.97516</v>
      </c>
      <c r="F255">
        <v>1.0181607380073696</v>
      </c>
      <c r="G255">
        <v>285.75</v>
      </c>
      <c r="H255">
        <v>285.75</v>
      </c>
      <c r="I255">
        <v>58941</v>
      </c>
      <c r="J255">
        <v>1002</v>
      </c>
      <c r="K255">
        <v>577</v>
      </c>
      <c r="L255">
        <v>0.57584830339321358</v>
      </c>
    </row>
    <row r="256" spans="1:12" x14ac:dyDescent="0.25">
      <c r="A256">
        <v>3017</v>
      </c>
      <c r="B256" t="s">
        <v>101</v>
      </c>
      <c r="C256">
        <v>2007</v>
      </c>
      <c r="D256">
        <v>3</v>
      </c>
      <c r="E256">
        <v>10126.682710000001</v>
      </c>
      <c r="F256">
        <v>1.0531931014872313</v>
      </c>
      <c r="G256">
        <v>281.37700000000001</v>
      </c>
      <c r="H256">
        <v>285.75</v>
      </c>
      <c r="I256">
        <v>47720</v>
      </c>
      <c r="J256">
        <v>1030</v>
      </c>
      <c r="K256">
        <v>604</v>
      </c>
      <c r="L256">
        <v>0.58640776699029129</v>
      </c>
    </row>
    <row r="257" spans="1:12" x14ac:dyDescent="0.25">
      <c r="A257">
        <v>3017</v>
      </c>
      <c r="B257" t="s">
        <v>101</v>
      </c>
      <c r="C257">
        <v>2008</v>
      </c>
      <c r="D257">
        <v>3</v>
      </c>
      <c r="E257">
        <v>10008.08884</v>
      </c>
      <c r="F257">
        <v>1.078564603993923</v>
      </c>
      <c r="G257">
        <v>273.89800000000002</v>
      </c>
      <c r="H257">
        <v>285.75</v>
      </c>
      <c r="I257">
        <v>48914</v>
      </c>
      <c r="J257">
        <v>1049</v>
      </c>
      <c r="K257">
        <v>619.99999999999989</v>
      </c>
      <c r="L257">
        <v>0.59103908484270729</v>
      </c>
    </row>
    <row r="258" spans="1:12" x14ac:dyDescent="0.25">
      <c r="A258">
        <v>3017</v>
      </c>
      <c r="B258" t="s">
        <v>101</v>
      </c>
      <c r="C258">
        <v>2009</v>
      </c>
      <c r="D258">
        <v>3</v>
      </c>
      <c r="E258">
        <v>9246.6920600000012</v>
      </c>
      <c r="F258">
        <v>1.0915070880241431</v>
      </c>
      <c r="G258">
        <v>267.57600000000002</v>
      </c>
      <c r="H258">
        <v>285.75</v>
      </c>
      <c r="I258">
        <v>49259</v>
      </c>
      <c r="J258">
        <v>1063</v>
      </c>
      <c r="K258">
        <v>636</v>
      </c>
      <c r="L258">
        <v>0.59830667920978364</v>
      </c>
    </row>
    <row r="259" spans="1:12" x14ac:dyDescent="0.25">
      <c r="A259">
        <v>3017</v>
      </c>
      <c r="B259" t="s">
        <v>101</v>
      </c>
      <c r="C259">
        <v>2010</v>
      </c>
      <c r="D259">
        <v>3</v>
      </c>
      <c r="E259">
        <v>9673.2873799999998</v>
      </c>
      <c r="F259">
        <v>1.1243125351578573</v>
      </c>
      <c r="G259">
        <v>285.95499999999998</v>
      </c>
      <c r="H259">
        <v>285.95499999999998</v>
      </c>
      <c r="I259">
        <v>50250</v>
      </c>
      <c r="J259">
        <v>1065</v>
      </c>
      <c r="K259">
        <v>638</v>
      </c>
      <c r="L259">
        <v>0.59906103286384982</v>
      </c>
    </row>
    <row r="260" spans="1:12" x14ac:dyDescent="0.25">
      <c r="A260">
        <v>3017</v>
      </c>
      <c r="B260" t="s">
        <v>101</v>
      </c>
      <c r="C260">
        <v>2011</v>
      </c>
      <c r="D260">
        <v>3</v>
      </c>
      <c r="E260">
        <v>12601.319650000001</v>
      </c>
      <c r="F260">
        <v>1.1430978626415853</v>
      </c>
      <c r="G260">
        <v>297.5</v>
      </c>
      <c r="H260">
        <v>297.5</v>
      </c>
      <c r="I260">
        <v>50859</v>
      </c>
      <c r="J260">
        <v>1084</v>
      </c>
      <c r="K260">
        <v>654</v>
      </c>
      <c r="L260">
        <v>0.60332103321033215</v>
      </c>
    </row>
    <row r="261" spans="1:12" x14ac:dyDescent="0.25">
      <c r="A261">
        <v>3017</v>
      </c>
      <c r="B261" t="s">
        <v>101</v>
      </c>
      <c r="C261">
        <v>2012</v>
      </c>
      <c r="D261">
        <v>3</v>
      </c>
      <c r="E261">
        <v>13183.392096979282</v>
      </c>
      <c r="F261">
        <v>1.1601447797801889</v>
      </c>
      <c r="G261">
        <v>294.39999999999998</v>
      </c>
      <c r="H261">
        <v>297.5</v>
      </c>
      <c r="I261">
        <v>51553</v>
      </c>
      <c r="J261">
        <v>1103</v>
      </c>
      <c r="K261">
        <v>672</v>
      </c>
      <c r="L261">
        <v>0.60924750679963735</v>
      </c>
    </row>
    <row r="262" spans="1:12" x14ac:dyDescent="0.25">
      <c r="A262">
        <v>3017</v>
      </c>
      <c r="B262" t="s">
        <v>101</v>
      </c>
      <c r="C262">
        <v>2013</v>
      </c>
      <c r="D262">
        <v>3</v>
      </c>
      <c r="E262">
        <v>14769.95966</v>
      </c>
      <c r="F262">
        <v>1.1787456307534185</v>
      </c>
      <c r="G262">
        <v>298.91300000000001</v>
      </c>
      <c r="H262">
        <v>298.91300000000001</v>
      </c>
      <c r="I262">
        <v>52323</v>
      </c>
      <c r="J262">
        <v>1099</v>
      </c>
      <c r="K262">
        <v>672</v>
      </c>
      <c r="L262">
        <v>0.61146496815286622</v>
      </c>
    </row>
    <row r="263" spans="1:12" x14ac:dyDescent="0.25">
      <c r="A263">
        <v>3017</v>
      </c>
      <c r="B263" t="s">
        <v>101</v>
      </c>
      <c r="C263">
        <v>2014</v>
      </c>
      <c r="D263">
        <v>3</v>
      </c>
      <c r="E263">
        <v>13774.32</v>
      </c>
      <c r="F263">
        <v>1.2033004656242552</v>
      </c>
      <c r="G263">
        <v>285.26499999999999</v>
      </c>
      <c r="H263">
        <v>298.91300000000001</v>
      </c>
      <c r="I263">
        <v>52963</v>
      </c>
      <c r="J263">
        <v>1109</v>
      </c>
      <c r="K263">
        <v>682</v>
      </c>
      <c r="L263">
        <v>0.61496844003606854</v>
      </c>
    </row>
    <row r="264" spans="1:12" x14ac:dyDescent="0.25">
      <c r="A264">
        <v>3017</v>
      </c>
      <c r="B264" t="s">
        <v>101</v>
      </c>
      <c r="C264">
        <v>2015</v>
      </c>
      <c r="D264">
        <v>3</v>
      </c>
      <c r="E264">
        <v>14875.578</v>
      </c>
      <c r="F264">
        <v>1.2317327248241474</v>
      </c>
      <c r="G264">
        <v>292.67500000000001</v>
      </c>
      <c r="H264">
        <v>298.91300000000001</v>
      </c>
      <c r="I264">
        <v>53789</v>
      </c>
      <c r="J264">
        <v>1133</v>
      </c>
      <c r="K264">
        <v>703</v>
      </c>
      <c r="L264">
        <v>0.62047661076787286</v>
      </c>
    </row>
    <row r="265" spans="1:12" x14ac:dyDescent="0.25">
      <c r="A265">
        <v>3017</v>
      </c>
      <c r="B265" t="s">
        <v>101</v>
      </c>
      <c r="C265">
        <v>2016</v>
      </c>
      <c r="D265">
        <v>3</v>
      </c>
      <c r="E265">
        <v>14197.517030000003</v>
      </c>
      <c r="F265">
        <v>1.2460953688434946</v>
      </c>
      <c r="G265">
        <v>292.46499999999997</v>
      </c>
      <c r="H265">
        <v>298.91300000000001</v>
      </c>
      <c r="I265">
        <v>54414</v>
      </c>
      <c r="J265">
        <v>1132</v>
      </c>
      <c r="K265">
        <v>712</v>
      </c>
      <c r="L265">
        <v>0.62897526501766787</v>
      </c>
    </row>
    <row r="266" spans="1:12" x14ac:dyDescent="0.25">
      <c r="A266">
        <v>3017</v>
      </c>
      <c r="B266" t="s">
        <v>101</v>
      </c>
      <c r="C266">
        <v>2017</v>
      </c>
      <c r="D266">
        <v>3</v>
      </c>
      <c r="E266">
        <v>14940.538639999999</v>
      </c>
      <c r="F266">
        <v>1.2681506381321936</v>
      </c>
      <c r="G266">
        <v>277.33</v>
      </c>
      <c r="H266">
        <v>298.91300000000001</v>
      </c>
      <c r="I266">
        <v>55239</v>
      </c>
      <c r="J266">
        <v>1143</v>
      </c>
      <c r="K266">
        <v>716</v>
      </c>
      <c r="L266">
        <v>0.62642169728783903</v>
      </c>
    </row>
    <row r="267" spans="1:12" x14ac:dyDescent="0.25">
      <c r="A267">
        <v>3017</v>
      </c>
      <c r="B267" t="s">
        <v>101</v>
      </c>
      <c r="C267">
        <v>2018</v>
      </c>
      <c r="D267">
        <v>3</v>
      </c>
      <c r="E267">
        <v>16367.15431</v>
      </c>
      <c r="F267">
        <v>1.2998332461476367</v>
      </c>
      <c r="G267">
        <v>294.37</v>
      </c>
      <c r="H267">
        <v>298.91300000000001</v>
      </c>
      <c r="I267">
        <v>55673</v>
      </c>
      <c r="J267">
        <v>1152</v>
      </c>
      <c r="K267">
        <v>726</v>
      </c>
      <c r="L267">
        <v>0.63020833333333337</v>
      </c>
    </row>
    <row r="268" spans="1:12" x14ac:dyDescent="0.25">
      <c r="A268">
        <v>3018</v>
      </c>
      <c r="B268" t="s">
        <v>48</v>
      </c>
      <c r="C268">
        <v>2005</v>
      </c>
      <c r="D268">
        <v>3</v>
      </c>
      <c r="E268">
        <v>12002.4</v>
      </c>
      <c r="F268">
        <v>1</v>
      </c>
      <c r="G268">
        <v>260.983</v>
      </c>
      <c r="H268">
        <v>260.983</v>
      </c>
      <c r="I268">
        <v>48671</v>
      </c>
      <c r="J268">
        <v>2114</v>
      </c>
      <c r="K268">
        <v>541</v>
      </c>
      <c r="L268">
        <v>0.25591296121097445</v>
      </c>
    </row>
    <row r="269" spans="1:12" x14ac:dyDescent="0.25">
      <c r="A269">
        <v>3018</v>
      </c>
      <c r="B269" t="s">
        <v>48</v>
      </c>
      <c r="C269">
        <v>2006</v>
      </c>
      <c r="D269">
        <v>3</v>
      </c>
      <c r="E269">
        <v>12327.20715</v>
      </c>
      <c r="F269">
        <v>1.0181607380073696</v>
      </c>
      <c r="G269">
        <v>268.95800000000003</v>
      </c>
      <c r="H269">
        <v>268.95800000000003</v>
      </c>
      <c r="I269">
        <v>48493</v>
      </c>
      <c r="J269">
        <v>1830</v>
      </c>
      <c r="K269">
        <v>372</v>
      </c>
      <c r="L269">
        <v>0.20327868852459016</v>
      </c>
    </row>
    <row r="270" spans="1:12" x14ac:dyDescent="0.25">
      <c r="A270">
        <v>3018</v>
      </c>
      <c r="B270" t="s">
        <v>48</v>
      </c>
      <c r="C270">
        <v>2007</v>
      </c>
      <c r="D270">
        <v>3</v>
      </c>
      <c r="E270">
        <v>13040.678510000002</v>
      </c>
      <c r="F270">
        <v>1.0531931014872313</v>
      </c>
      <c r="G270">
        <v>254.45699999999999</v>
      </c>
      <c r="H270">
        <v>268.95800000000003</v>
      </c>
      <c r="I270">
        <v>50195</v>
      </c>
      <c r="J270">
        <v>1825</v>
      </c>
      <c r="K270">
        <v>402.58658349846871</v>
      </c>
      <c r="L270">
        <v>0.22059538821833902</v>
      </c>
    </row>
    <row r="271" spans="1:12" x14ac:dyDescent="0.25">
      <c r="A271">
        <v>3018</v>
      </c>
      <c r="B271" t="s">
        <v>48</v>
      </c>
      <c r="C271">
        <v>2008</v>
      </c>
      <c r="D271">
        <v>3</v>
      </c>
      <c r="E271">
        <v>12572.74107</v>
      </c>
      <c r="F271">
        <v>1.078564603993923</v>
      </c>
      <c r="G271">
        <v>249.17500000000001</v>
      </c>
      <c r="H271">
        <v>268.95800000000003</v>
      </c>
      <c r="I271">
        <v>50255</v>
      </c>
      <c r="J271">
        <v>1820</v>
      </c>
      <c r="K271">
        <v>433</v>
      </c>
      <c r="L271">
        <v>0.2379120879120879</v>
      </c>
    </row>
    <row r="272" spans="1:12" x14ac:dyDescent="0.25">
      <c r="A272">
        <v>3018</v>
      </c>
      <c r="B272" t="s">
        <v>48</v>
      </c>
      <c r="C272">
        <v>2009</v>
      </c>
      <c r="D272">
        <v>3</v>
      </c>
      <c r="E272">
        <v>12606.613100000002</v>
      </c>
      <c r="F272">
        <v>1.0915070880241431</v>
      </c>
      <c r="G272">
        <v>254.55699999999999</v>
      </c>
      <c r="H272">
        <v>268.95800000000003</v>
      </c>
      <c r="I272">
        <v>50403</v>
      </c>
      <c r="J272">
        <v>1944</v>
      </c>
      <c r="K272">
        <v>469</v>
      </c>
      <c r="L272">
        <v>0.24125514403292181</v>
      </c>
    </row>
    <row r="273" spans="1:12" x14ac:dyDescent="0.25">
      <c r="A273">
        <v>3018</v>
      </c>
      <c r="B273" t="s">
        <v>48</v>
      </c>
      <c r="C273">
        <v>2010</v>
      </c>
      <c r="D273">
        <v>3</v>
      </c>
      <c r="E273">
        <v>13264.56335</v>
      </c>
      <c r="F273">
        <v>1.1243125351578573</v>
      </c>
      <c r="G273">
        <v>261.04500000000002</v>
      </c>
      <c r="H273">
        <v>268.95800000000003</v>
      </c>
      <c r="I273">
        <v>51048</v>
      </c>
      <c r="J273">
        <v>1950</v>
      </c>
      <c r="K273">
        <v>479</v>
      </c>
      <c r="L273">
        <v>0.24564102564102563</v>
      </c>
    </row>
    <row r="274" spans="1:12" x14ac:dyDescent="0.25">
      <c r="A274">
        <v>3018</v>
      </c>
      <c r="B274" t="s">
        <v>48</v>
      </c>
      <c r="C274">
        <v>2011</v>
      </c>
      <c r="D274">
        <v>3</v>
      </c>
      <c r="E274">
        <v>13737.556289999999</v>
      </c>
      <c r="F274">
        <v>1.1430978626415853</v>
      </c>
      <c r="G274">
        <v>269.26900000000001</v>
      </c>
      <c r="H274">
        <v>269.26900000000001</v>
      </c>
      <c r="I274">
        <v>51162</v>
      </c>
      <c r="J274">
        <v>1975</v>
      </c>
      <c r="K274">
        <v>491</v>
      </c>
      <c r="L274">
        <v>0.24860759493670886</v>
      </c>
    </row>
    <row r="275" spans="1:12" x14ac:dyDescent="0.25">
      <c r="A275">
        <v>3018</v>
      </c>
      <c r="B275" t="s">
        <v>48</v>
      </c>
      <c r="C275">
        <v>2012</v>
      </c>
      <c r="D275">
        <v>3</v>
      </c>
      <c r="E275">
        <v>14194.44967</v>
      </c>
      <c r="F275">
        <v>1.1601447797801889</v>
      </c>
      <c r="G275">
        <v>262.91699999999997</v>
      </c>
      <c r="H275">
        <v>269.26900000000001</v>
      </c>
      <c r="I275">
        <v>50986</v>
      </c>
      <c r="J275">
        <v>1960</v>
      </c>
      <c r="K275">
        <v>500</v>
      </c>
      <c r="L275">
        <v>0.25510204081632654</v>
      </c>
    </row>
    <row r="276" spans="1:12" x14ac:dyDescent="0.25">
      <c r="A276">
        <v>3018</v>
      </c>
      <c r="B276" t="s">
        <v>48</v>
      </c>
      <c r="C276">
        <v>2013</v>
      </c>
      <c r="D276">
        <v>3</v>
      </c>
      <c r="E276">
        <v>13580.948560000001</v>
      </c>
      <c r="F276">
        <v>1.1787456307534185</v>
      </c>
      <c r="G276">
        <v>268.58300000000003</v>
      </c>
      <c r="H276">
        <v>269.26900000000001</v>
      </c>
      <c r="I276">
        <v>51213</v>
      </c>
      <c r="J276">
        <v>1977</v>
      </c>
      <c r="K276">
        <v>519</v>
      </c>
      <c r="L276">
        <v>0.26251896813353565</v>
      </c>
    </row>
    <row r="277" spans="1:12" x14ac:dyDescent="0.25">
      <c r="A277">
        <v>3018</v>
      </c>
      <c r="B277" t="s">
        <v>48</v>
      </c>
      <c r="C277">
        <v>2014</v>
      </c>
      <c r="D277">
        <v>3</v>
      </c>
      <c r="E277">
        <v>16436.186000000002</v>
      </c>
      <c r="F277">
        <v>1.2033004656242552</v>
      </c>
      <c r="G277">
        <v>226.446</v>
      </c>
      <c r="H277">
        <v>269.26900000000001</v>
      </c>
      <c r="I277">
        <v>51824</v>
      </c>
      <c r="J277">
        <v>1977</v>
      </c>
      <c r="K277">
        <v>519</v>
      </c>
      <c r="L277">
        <v>0.26251896813353565</v>
      </c>
    </row>
    <row r="278" spans="1:12" x14ac:dyDescent="0.25">
      <c r="A278">
        <v>3018</v>
      </c>
      <c r="B278" t="s">
        <v>48</v>
      </c>
      <c r="C278">
        <v>2015</v>
      </c>
      <c r="D278">
        <v>3</v>
      </c>
      <c r="E278">
        <v>16150.052</v>
      </c>
      <c r="F278">
        <v>1.2317327248241474</v>
      </c>
      <c r="G278">
        <v>245.124</v>
      </c>
      <c r="H278">
        <v>269.26900000000001</v>
      </c>
      <c r="I278">
        <v>52770</v>
      </c>
      <c r="J278">
        <v>1977</v>
      </c>
      <c r="K278">
        <v>519</v>
      </c>
      <c r="L278">
        <v>0.26251896813353565</v>
      </c>
    </row>
    <row r="279" spans="1:12" x14ac:dyDescent="0.25">
      <c r="A279">
        <v>3018</v>
      </c>
      <c r="B279" t="s">
        <v>48</v>
      </c>
      <c r="C279">
        <v>2016</v>
      </c>
      <c r="D279">
        <v>3</v>
      </c>
      <c r="E279">
        <v>16422.964600000003</v>
      </c>
      <c r="F279">
        <v>1.2460953688434946</v>
      </c>
      <c r="G279">
        <v>261.49299999999999</v>
      </c>
      <c r="H279">
        <v>269.26900000000001</v>
      </c>
      <c r="I279">
        <v>53617</v>
      </c>
      <c r="J279">
        <v>2004</v>
      </c>
      <c r="K279">
        <v>549</v>
      </c>
      <c r="L279">
        <v>0.27395209580838326</v>
      </c>
    </row>
    <row r="280" spans="1:12" x14ac:dyDescent="0.25">
      <c r="A280">
        <v>3018</v>
      </c>
      <c r="B280" t="s">
        <v>48</v>
      </c>
      <c r="C280">
        <v>2017</v>
      </c>
      <c r="D280">
        <v>3</v>
      </c>
      <c r="E280">
        <v>17622.603480000005</v>
      </c>
      <c r="F280">
        <v>1.2681506381321936</v>
      </c>
      <c r="G280">
        <v>234.89</v>
      </c>
      <c r="H280">
        <v>269.26900000000001</v>
      </c>
      <c r="I280">
        <v>54919</v>
      </c>
      <c r="J280">
        <v>2005</v>
      </c>
      <c r="K280">
        <v>557</v>
      </c>
      <c r="L280">
        <v>0.27780548628428925</v>
      </c>
    </row>
    <row r="281" spans="1:12" x14ac:dyDescent="0.25">
      <c r="A281">
        <v>3018</v>
      </c>
      <c r="B281" t="s">
        <v>48</v>
      </c>
      <c r="C281">
        <v>2018</v>
      </c>
      <c r="D281">
        <v>3</v>
      </c>
      <c r="E281">
        <v>17326.921759999997</v>
      </c>
      <c r="F281">
        <v>1.2998332461476367</v>
      </c>
      <c r="G281">
        <v>254.506</v>
      </c>
      <c r="H281">
        <v>269.26900000000001</v>
      </c>
      <c r="I281">
        <v>55593</v>
      </c>
      <c r="J281">
        <v>2024</v>
      </c>
      <c r="K281">
        <v>573</v>
      </c>
      <c r="L281">
        <v>0.28310276679841895</v>
      </c>
    </row>
    <row r="282" spans="1:12" x14ac:dyDescent="0.25">
      <c r="A282">
        <v>3018</v>
      </c>
      <c r="B282" t="s">
        <v>48</v>
      </c>
      <c r="C282">
        <v>2019</v>
      </c>
      <c r="D282">
        <v>3</v>
      </c>
      <c r="E282">
        <v>18348.752419999997</v>
      </c>
      <c r="F282">
        <v>1.331990006449749</v>
      </c>
      <c r="G282">
        <v>251.13300000000001</v>
      </c>
      <c r="H282">
        <v>269.26900000000001</v>
      </c>
      <c r="I282">
        <v>56067</v>
      </c>
      <c r="J282">
        <v>2041</v>
      </c>
      <c r="K282">
        <v>586</v>
      </c>
      <c r="L282">
        <v>0.28711415972562471</v>
      </c>
    </row>
    <row r="283" spans="1:12" x14ac:dyDescent="0.25">
      <c r="A283">
        <v>3018</v>
      </c>
      <c r="B283" t="s">
        <v>48</v>
      </c>
      <c r="C283">
        <v>2020</v>
      </c>
      <c r="D283">
        <v>3</v>
      </c>
      <c r="E283">
        <v>18278.751410000001</v>
      </c>
      <c r="F283">
        <v>1.4068442069945994</v>
      </c>
      <c r="G283">
        <v>252.11500000000001</v>
      </c>
      <c r="H283">
        <v>269.26900000000001</v>
      </c>
      <c r="I283">
        <v>56973</v>
      </c>
      <c r="J283">
        <v>2071</v>
      </c>
      <c r="K283">
        <v>598</v>
      </c>
      <c r="L283">
        <v>0.28874939642684694</v>
      </c>
    </row>
    <row r="284" spans="1:12" x14ac:dyDescent="0.25">
      <c r="A284">
        <v>3018</v>
      </c>
      <c r="B284" t="s">
        <v>48</v>
      </c>
      <c r="C284">
        <v>2021</v>
      </c>
      <c r="D284">
        <v>3</v>
      </c>
      <c r="E284">
        <v>17912.140380000001</v>
      </c>
      <c r="F284">
        <v>1.4583023676540063</v>
      </c>
      <c r="G284">
        <v>257.79199999999997</v>
      </c>
      <c r="H284">
        <v>269.26900000000001</v>
      </c>
      <c r="I284">
        <v>57765</v>
      </c>
      <c r="J284">
        <v>2048</v>
      </c>
      <c r="K284">
        <v>585</v>
      </c>
      <c r="L284">
        <v>0.28564453125</v>
      </c>
    </row>
    <row r="285" spans="1:12" x14ac:dyDescent="0.25">
      <c r="A285">
        <v>3019</v>
      </c>
      <c r="B285" t="s">
        <v>50</v>
      </c>
      <c r="C285">
        <v>2005</v>
      </c>
      <c r="D285">
        <v>3</v>
      </c>
      <c r="E285">
        <v>11231.878640000003</v>
      </c>
      <c r="F285">
        <v>1</v>
      </c>
      <c r="G285">
        <v>220</v>
      </c>
      <c r="H285">
        <v>220</v>
      </c>
      <c r="I285">
        <v>55405</v>
      </c>
      <c r="J285">
        <v>1438</v>
      </c>
      <c r="K285">
        <v>558</v>
      </c>
      <c r="L285">
        <v>0.38803894297635605</v>
      </c>
    </row>
    <row r="286" spans="1:12" x14ac:dyDescent="0.25">
      <c r="A286">
        <v>3019</v>
      </c>
      <c r="B286" t="s">
        <v>50</v>
      </c>
      <c r="C286">
        <v>2006</v>
      </c>
      <c r="D286">
        <v>3</v>
      </c>
      <c r="E286">
        <v>11739.14062</v>
      </c>
      <c r="F286">
        <v>1.0181607380073696</v>
      </c>
      <c r="G286">
        <v>202.76400000000001</v>
      </c>
      <c r="H286">
        <v>220</v>
      </c>
      <c r="I286">
        <v>55384</v>
      </c>
      <c r="J286">
        <v>1438</v>
      </c>
      <c r="K286">
        <v>565</v>
      </c>
      <c r="L286">
        <v>0.39290681502086233</v>
      </c>
    </row>
    <row r="287" spans="1:12" x14ac:dyDescent="0.25">
      <c r="A287">
        <v>3019</v>
      </c>
      <c r="B287" t="s">
        <v>50</v>
      </c>
      <c r="C287">
        <v>2007</v>
      </c>
      <c r="D287">
        <v>3</v>
      </c>
      <c r="E287">
        <v>12969.339180000003</v>
      </c>
      <c r="F287">
        <v>1.0531931014872313</v>
      </c>
      <c r="G287">
        <v>211.59299999999999</v>
      </c>
      <c r="H287">
        <v>220</v>
      </c>
      <c r="I287">
        <v>55063</v>
      </c>
      <c r="J287">
        <v>1258</v>
      </c>
      <c r="K287">
        <v>347</v>
      </c>
      <c r="L287">
        <v>0.27583465818759939</v>
      </c>
    </row>
    <row r="288" spans="1:12" x14ac:dyDescent="0.25">
      <c r="A288">
        <v>3019</v>
      </c>
      <c r="B288" t="s">
        <v>50</v>
      </c>
      <c r="C288">
        <v>2008</v>
      </c>
      <c r="D288">
        <v>3</v>
      </c>
      <c r="E288">
        <v>12979.844449999999</v>
      </c>
      <c r="F288">
        <v>1.078564603993923</v>
      </c>
      <c r="G288">
        <v>208.965</v>
      </c>
      <c r="H288">
        <v>220</v>
      </c>
      <c r="I288">
        <v>54944</v>
      </c>
      <c r="J288">
        <v>1270</v>
      </c>
      <c r="K288">
        <v>354</v>
      </c>
      <c r="L288">
        <v>0.27874015748031494</v>
      </c>
    </row>
    <row r="289" spans="1:12" x14ac:dyDescent="0.25">
      <c r="A289">
        <v>3019</v>
      </c>
      <c r="B289" t="s">
        <v>50</v>
      </c>
      <c r="C289">
        <v>2009</v>
      </c>
      <c r="D289">
        <v>3</v>
      </c>
      <c r="E289">
        <v>13455.722090000001</v>
      </c>
      <c r="F289">
        <v>1.0915070880241431</v>
      </c>
      <c r="G289">
        <v>208.96600000000001</v>
      </c>
      <c r="H289">
        <v>220</v>
      </c>
      <c r="I289">
        <v>55032</v>
      </c>
      <c r="J289">
        <v>1284</v>
      </c>
      <c r="K289">
        <v>370</v>
      </c>
      <c r="L289">
        <v>0.28816199376947038</v>
      </c>
    </row>
    <row r="290" spans="1:12" x14ac:dyDescent="0.25">
      <c r="A290">
        <v>3019</v>
      </c>
      <c r="B290" t="s">
        <v>50</v>
      </c>
      <c r="C290">
        <v>2010</v>
      </c>
      <c r="D290">
        <v>3</v>
      </c>
      <c r="E290">
        <v>13716.574479999999</v>
      </c>
      <c r="F290">
        <v>1.1243125351578573</v>
      </c>
      <c r="G290">
        <v>197.80199999999999</v>
      </c>
      <c r="H290">
        <v>220</v>
      </c>
      <c r="I290">
        <v>55088</v>
      </c>
      <c r="J290">
        <v>1276</v>
      </c>
      <c r="K290">
        <v>374</v>
      </c>
      <c r="L290">
        <v>0.29310344827586204</v>
      </c>
    </row>
    <row r="291" spans="1:12" x14ac:dyDescent="0.25">
      <c r="A291">
        <v>3019</v>
      </c>
      <c r="B291" t="s">
        <v>50</v>
      </c>
      <c r="C291">
        <v>2011</v>
      </c>
      <c r="D291">
        <v>3</v>
      </c>
      <c r="E291">
        <v>13926.431487264445</v>
      </c>
      <c r="F291">
        <v>1.1430978626415853</v>
      </c>
      <c r="G291">
        <v>191.79599999999999</v>
      </c>
      <c r="H291">
        <v>220</v>
      </c>
      <c r="I291">
        <v>55337</v>
      </c>
      <c r="J291">
        <v>1284</v>
      </c>
      <c r="K291">
        <v>377</v>
      </c>
      <c r="L291">
        <v>0.29361370716510904</v>
      </c>
    </row>
    <row r="292" spans="1:12" x14ac:dyDescent="0.25">
      <c r="A292">
        <v>3019</v>
      </c>
      <c r="B292" t="s">
        <v>50</v>
      </c>
      <c r="C292">
        <v>2012</v>
      </c>
      <c r="D292">
        <v>3</v>
      </c>
      <c r="E292">
        <v>13917.531327100001</v>
      </c>
      <c r="F292">
        <v>1.1601447797801889</v>
      </c>
      <c r="G292">
        <v>188.94</v>
      </c>
      <c r="H292">
        <v>220</v>
      </c>
      <c r="I292">
        <v>55566</v>
      </c>
      <c r="J292">
        <v>1255</v>
      </c>
      <c r="K292">
        <v>398</v>
      </c>
      <c r="L292">
        <v>0.31713147410358566</v>
      </c>
    </row>
    <row r="293" spans="1:12" x14ac:dyDescent="0.25">
      <c r="A293">
        <v>3019</v>
      </c>
      <c r="B293" t="s">
        <v>50</v>
      </c>
      <c r="C293">
        <v>2013</v>
      </c>
      <c r="D293">
        <v>3</v>
      </c>
      <c r="E293">
        <v>14819.507029999997</v>
      </c>
      <c r="F293">
        <v>1.1787456307534185</v>
      </c>
      <c r="G293">
        <v>202.46100000000001</v>
      </c>
      <c r="H293">
        <v>220</v>
      </c>
      <c r="I293">
        <v>55757</v>
      </c>
      <c r="J293">
        <v>1243</v>
      </c>
      <c r="K293">
        <v>402</v>
      </c>
      <c r="L293">
        <v>0.32341110217216412</v>
      </c>
    </row>
    <row r="294" spans="1:12" x14ac:dyDescent="0.25">
      <c r="A294">
        <v>3019</v>
      </c>
      <c r="B294" t="s">
        <v>50</v>
      </c>
      <c r="C294">
        <v>2014</v>
      </c>
      <c r="D294">
        <v>3</v>
      </c>
      <c r="E294">
        <v>15501.701000000001</v>
      </c>
      <c r="F294">
        <v>1.2033004656242552</v>
      </c>
      <c r="G294">
        <v>201.845</v>
      </c>
      <c r="H294">
        <v>220</v>
      </c>
      <c r="I294">
        <v>56040</v>
      </c>
      <c r="J294">
        <v>1236</v>
      </c>
      <c r="K294">
        <v>408</v>
      </c>
      <c r="L294">
        <v>0.3300970873786408</v>
      </c>
    </row>
    <row r="295" spans="1:12" x14ac:dyDescent="0.25">
      <c r="A295">
        <v>3019</v>
      </c>
      <c r="B295" t="s">
        <v>50</v>
      </c>
      <c r="C295">
        <v>2015</v>
      </c>
      <c r="D295">
        <v>3</v>
      </c>
      <c r="E295">
        <v>16102.125</v>
      </c>
      <c r="F295">
        <v>1.2317327248241474</v>
      </c>
      <c r="G295">
        <v>199.21</v>
      </c>
      <c r="H295">
        <v>220</v>
      </c>
      <c r="I295">
        <v>56183</v>
      </c>
      <c r="J295">
        <v>1279</v>
      </c>
      <c r="K295">
        <v>431</v>
      </c>
      <c r="L295">
        <v>0.33698201720093823</v>
      </c>
    </row>
    <row r="296" spans="1:12" x14ac:dyDescent="0.25">
      <c r="A296">
        <v>3019</v>
      </c>
      <c r="B296" t="s">
        <v>50</v>
      </c>
      <c r="C296">
        <v>2016</v>
      </c>
      <c r="D296">
        <v>3</v>
      </c>
      <c r="E296">
        <v>17165.842839999998</v>
      </c>
      <c r="F296">
        <v>1.2460953688434946</v>
      </c>
      <c r="G296">
        <v>187.41899999999998</v>
      </c>
      <c r="H296">
        <v>220</v>
      </c>
      <c r="I296">
        <v>56332</v>
      </c>
      <c r="J296">
        <v>1286</v>
      </c>
      <c r="K296">
        <v>438</v>
      </c>
      <c r="L296">
        <v>0.3405909797822706</v>
      </c>
    </row>
    <row r="297" spans="1:12" x14ac:dyDescent="0.25">
      <c r="A297">
        <v>3019</v>
      </c>
      <c r="B297" t="s">
        <v>50</v>
      </c>
      <c r="C297">
        <v>2017</v>
      </c>
      <c r="D297">
        <v>3</v>
      </c>
      <c r="E297">
        <v>17581.54106</v>
      </c>
      <c r="F297">
        <v>1.2681506381321936</v>
      </c>
      <c r="G297">
        <v>172.96599999999998</v>
      </c>
      <c r="H297">
        <v>220</v>
      </c>
      <c r="I297">
        <v>56425</v>
      </c>
      <c r="J297">
        <v>1257</v>
      </c>
      <c r="K297">
        <v>454</v>
      </c>
      <c r="L297">
        <v>0.36117740652346858</v>
      </c>
    </row>
    <row r="298" spans="1:12" x14ac:dyDescent="0.25">
      <c r="A298">
        <v>3019</v>
      </c>
      <c r="B298" t="s">
        <v>50</v>
      </c>
      <c r="C298">
        <v>2018</v>
      </c>
      <c r="D298">
        <v>3</v>
      </c>
      <c r="E298">
        <v>17752.307529999998</v>
      </c>
      <c r="F298">
        <v>1.2998332461476367</v>
      </c>
      <c r="G298">
        <v>184.53299999999999</v>
      </c>
      <c r="H298">
        <v>220</v>
      </c>
      <c r="I298">
        <v>56515</v>
      </c>
      <c r="J298">
        <v>1252</v>
      </c>
      <c r="K298">
        <v>474</v>
      </c>
      <c r="L298">
        <v>0.37859424920127793</v>
      </c>
    </row>
    <row r="299" spans="1:12" x14ac:dyDescent="0.25">
      <c r="A299">
        <v>3019</v>
      </c>
      <c r="B299" t="s">
        <v>50</v>
      </c>
      <c r="C299">
        <v>2019</v>
      </c>
      <c r="D299">
        <v>3</v>
      </c>
      <c r="E299">
        <v>16857.003659999998</v>
      </c>
      <c r="F299">
        <v>1.331990006449749</v>
      </c>
      <c r="G299">
        <v>180.43600000000001</v>
      </c>
      <c r="H299">
        <v>220</v>
      </c>
      <c r="I299">
        <v>56700</v>
      </c>
      <c r="J299">
        <v>1268</v>
      </c>
      <c r="K299">
        <v>480.05750798722045</v>
      </c>
      <c r="L299">
        <v>0.37859424920127793</v>
      </c>
    </row>
    <row r="300" spans="1:12" x14ac:dyDescent="0.25">
      <c r="A300">
        <v>3019</v>
      </c>
      <c r="B300" t="s">
        <v>50</v>
      </c>
      <c r="C300">
        <v>2020</v>
      </c>
      <c r="D300">
        <v>3</v>
      </c>
      <c r="E300">
        <v>15980.376920000002</v>
      </c>
      <c r="F300">
        <v>1.4068442069945994</v>
      </c>
      <c r="G300">
        <v>163.65100000000001</v>
      </c>
      <c r="H300">
        <v>220</v>
      </c>
      <c r="I300">
        <v>56887</v>
      </c>
      <c r="J300">
        <v>1266</v>
      </c>
      <c r="K300">
        <v>479.30031948881788</v>
      </c>
      <c r="L300">
        <v>0.37859424920127793</v>
      </c>
    </row>
    <row r="301" spans="1:12" x14ac:dyDescent="0.25">
      <c r="A301">
        <v>3019</v>
      </c>
      <c r="B301" t="s">
        <v>50</v>
      </c>
      <c r="C301">
        <v>2021</v>
      </c>
      <c r="D301">
        <v>3</v>
      </c>
      <c r="E301">
        <v>16069.352220000001</v>
      </c>
      <c r="F301">
        <v>1.4583023676540063</v>
      </c>
      <c r="G301">
        <v>167.43899999999999</v>
      </c>
      <c r="H301">
        <v>220</v>
      </c>
      <c r="I301">
        <v>56945</v>
      </c>
      <c r="J301">
        <v>1261</v>
      </c>
      <c r="K301">
        <v>477.40734824281145</v>
      </c>
      <c r="L301">
        <v>0.37859424920127793</v>
      </c>
    </row>
    <row r="302" spans="1:12" x14ac:dyDescent="0.25">
      <c r="A302">
        <v>3020</v>
      </c>
      <c r="B302" t="s">
        <v>52</v>
      </c>
      <c r="C302">
        <v>2005</v>
      </c>
      <c r="D302">
        <v>3</v>
      </c>
      <c r="E302">
        <v>9548.1171200000008</v>
      </c>
      <c r="F302">
        <v>1</v>
      </c>
      <c r="G302">
        <v>193.60400000000001</v>
      </c>
      <c r="H302">
        <v>193.60400000000001</v>
      </c>
      <c r="I302">
        <v>45915</v>
      </c>
      <c r="J302">
        <v>870</v>
      </c>
      <c r="K302">
        <v>175</v>
      </c>
      <c r="L302">
        <v>0.20114942528735633</v>
      </c>
    </row>
    <row r="303" spans="1:12" x14ac:dyDescent="0.25">
      <c r="A303">
        <v>3020</v>
      </c>
      <c r="B303" t="s">
        <v>52</v>
      </c>
      <c r="C303">
        <v>2006</v>
      </c>
      <c r="D303">
        <v>3</v>
      </c>
      <c r="E303">
        <v>9356.1048499999997</v>
      </c>
      <c r="F303">
        <v>1.0181607380073696</v>
      </c>
      <c r="G303">
        <v>187.511</v>
      </c>
      <c r="H303">
        <v>193.60400000000001</v>
      </c>
      <c r="I303">
        <v>46020</v>
      </c>
      <c r="J303">
        <v>871</v>
      </c>
      <c r="K303">
        <v>175</v>
      </c>
      <c r="L303">
        <v>0.20091848450057406</v>
      </c>
    </row>
    <row r="304" spans="1:12" x14ac:dyDescent="0.25">
      <c r="A304">
        <v>3020</v>
      </c>
      <c r="B304" t="s">
        <v>52</v>
      </c>
      <c r="C304">
        <v>2007</v>
      </c>
      <c r="D304">
        <v>3</v>
      </c>
      <c r="E304">
        <v>15842.248</v>
      </c>
      <c r="F304">
        <v>1.0531931014872313</v>
      </c>
      <c r="G304">
        <v>195.452</v>
      </c>
      <c r="H304">
        <v>195.452</v>
      </c>
      <c r="I304">
        <v>46451</v>
      </c>
      <c r="J304">
        <v>871</v>
      </c>
      <c r="K304">
        <v>175</v>
      </c>
      <c r="L304">
        <v>0.20091848450057406</v>
      </c>
    </row>
    <row r="305" spans="1:12" x14ac:dyDescent="0.25">
      <c r="A305">
        <v>3020</v>
      </c>
      <c r="B305" t="s">
        <v>52</v>
      </c>
      <c r="C305">
        <v>2008</v>
      </c>
      <c r="D305">
        <v>3</v>
      </c>
      <c r="E305">
        <v>10582.17316</v>
      </c>
      <c r="F305">
        <v>1.078564603993923</v>
      </c>
      <c r="G305">
        <v>189.10499999999999</v>
      </c>
      <c r="H305">
        <v>195.452</v>
      </c>
      <c r="I305">
        <v>46215</v>
      </c>
      <c r="J305">
        <v>871</v>
      </c>
      <c r="K305">
        <v>175</v>
      </c>
      <c r="L305">
        <v>0.20091848450057406</v>
      </c>
    </row>
    <row r="306" spans="1:12" x14ac:dyDescent="0.25">
      <c r="A306">
        <v>3020</v>
      </c>
      <c r="B306" t="s">
        <v>52</v>
      </c>
      <c r="C306">
        <v>2009</v>
      </c>
      <c r="D306">
        <v>3</v>
      </c>
      <c r="E306">
        <v>11183.125449999998</v>
      </c>
      <c r="F306">
        <v>1.0915070880241431</v>
      </c>
      <c r="G306">
        <v>206.94</v>
      </c>
      <c r="H306">
        <v>206.94</v>
      </c>
      <c r="I306">
        <v>46349</v>
      </c>
      <c r="J306">
        <v>944</v>
      </c>
      <c r="K306">
        <v>213</v>
      </c>
      <c r="L306">
        <v>0.22563559322033899</v>
      </c>
    </row>
    <row r="307" spans="1:12" x14ac:dyDescent="0.25">
      <c r="A307">
        <v>3020</v>
      </c>
      <c r="B307" t="s">
        <v>52</v>
      </c>
      <c r="C307">
        <v>2010</v>
      </c>
      <c r="D307">
        <v>3</v>
      </c>
      <c r="E307">
        <v>7497.4209500000006</v>
      </c>
      <c r="F307">
        <v>1.1243125351578573</v>
      </c>
      <c r="G307">
        <v>206.94</v>
      </c>
      <c r="H307">
        <v>206.94</v>
      </c>
      <c r="I307">
        <v>46710</v>
      </c>
      <c r="J307">
        <v>944</v>
      </c>
      <c r="K307">
        <v>213</v>
      </c>
      <c r="L307">
        <v>0.22563559322033899</v>
      </c>
    </row>
    <row r="308" spans="1:12" x14ac:dyDescent="0.25">
      <c r="A308">
        <v>3020</v>
      </c>
      <c r="B308" t="s">
        <v>52</v>
      </c>
      <c r="C308">
        <v>2011</v>
      </c>
      <c r="D308">
        <v>3</v>
      </c>
      <c r="E308">
        <v>12104.256969999999</v>
      </c>
      <c r="F308">
        <v>1.1430978626415853</v>
      </c>
      <c r="G308">
        <v>196.11500000000001</v>
      </c>
      <c r="H308">
        <v>206.94</v>
      </c>
      <c r="I308">
        <v>46748</v>
      </c>
      <c r="J308">
        <v>962</v>
      </c>
      <c r="K308">
        <v>225</v>
      </c>
      <c r="L308">
        <v>0.2338877338877339</v>
      </c>
    </row>
    <row r="309" spans="1:12" x14ac:dyDescent="0.25">
      <c r="A309">
        <v>3020</v>
      </c>
      <c r="B309" t="s">
        <v>52</v>
      </c>
      <c r="C309">
        <v>2012</v>
      </c>
      <c r="D309">
        <v>3</v>
      </c>
      <c r="E309">
        <v>12803.057430000001</v>
      </c>
      <c r="F309">
        <v>1.1601447797801889</v>
      </c>
      <c r="G309">
        <v>180.33199999999999</v>
      </c>
      <c r="H309">
        <v>206.94</v>
      </c>
      <c r="I309">
        <v>46879</v>
      </c>
      <c r="J309">
        <v>971</v>
      </c>
      <c r="K309">
        <v>228</v>
      </c>
      <c r="L309">
        <v>0.23480947476828012</v>
      </c>
    </row>
    <row r="310" spans="1:12" x14ac:dyDescent="0.25">
      <c r="A310">
        <v>3020</v>
      </c>
      <c r="B310" t="s">
        <v>52</v>
      </c>
      <c r="C310">
        <v>2013</v>
      </c>
      <c r="D310">
        <v>3</v>
      </c>
      <c r="E310">
        <v>11080.579680000001</v>
      </c>
      <c r="F310">
        <v>1.1787456307534185</v>
      </c>
      <c r="G310">
        <v>195.749</v>
      </c>
      <c r="H310">
        <v>206.94</v>
      </c>
      <c r="I310">
        <v>47074</v>
      </c>
      <c r="J310">
        <v>980</v>
      </c>
      <c r="K310">
        <v>231</v>
      </c>
      <c r="L310">
        <v>0.23571428571428571</v>
      </c>
    </row>
    <row r="311" spans="1:12" x14ac:dyDescent="0.25">
      <c r="A311">
        <v>3020</v>
      </c>
      <c r="B311" t="s">
        <v>52</v>
      </c>
      <c r="C311">
        <v>2014</v>
      </c>
      <c r="D311">
        <v>3</v>
      </c>
      <c r="E311">
        <v>14850.227000000001</v>
      </c>
      <c r="F311">
        <v>1.2033004656242552</v>
      </c>
      <c r="G311">
        <v>194.17400000000001</v>
      </c>
      <c r="H311">
        <v>206.94</v>
      </c>
      <c r="I311">
        <v>47187</v>
      </c>
      <c r="J311">
        <v>996</v>
      </c>
      <c r="K311">
        <v>244</v>
      </c>
      <c r="L311">
        <v>0.24497991967871485</v>
      </c>
    </row>
    <row r="312" spans="1:12" x14ac:dyDescent="0.25">
      <c r="A312">
        <v>3020</v>
      </c>
      <c r="B312" t="s">
        <v>52</v>
      </c>
      <c r="C312">
        <v>2015</v>
      </c>
      <c r="D312">
        <v>3</v>
      </c>
      <c r="E312">
        <v>13121.322</v>
      </c>
      <c r="F312">
        <v>1.2317327248241474</v>
      </c>
      <c r="G312">
        <v>185.13200000000001</v>
      </c>
      <c r="H312">
        <v>206.94</v>
      </c>
      <c r="I312">
        <v>47298</v>
      </c>
      <c r="J312">
        <v>1001</v>
      </c>
      <c r="K312">
        <v>248</v>
      </c>
      <c r="L312">
        <v>0.24775224775224775</v>
      </c>
    </row>
    <row r="313" spans="1:12" x14ac:dyDescent="0.25">
      <c r="A313">
        <v>3020</v>
      </c>
      <c r="B313" t="s">
        <v>52</v>
      </c>
      <c r="C313">
        <v>2016</v>
      </c>
      <c r="D313">
        <v>3</v>
      </c>
      <c r="E313">
        <v>14059.731199999998</v>
      </c>
      <c r="F313">
        <v>1.2460953688434946</v>
      </c>
      <c r="G313">
        <v>171.316</v>
      </c>
      <c r="H313">
        <v>206.94</v>
      </c>
      <c r="I313">
        <v>47362</v>
      </c>
      <c r="J313">
        <v>1001</v>
      </c>
      <c r="K313">
        <v>250</v>
      </c>
      <c r="L313">
        <v>0.24975024975024976</v>
      </c>
    </row>
    <row r="314" spans="1:12" x14ac:dyDescent="0.25">
      <c r="A314">
        <v>3020</v>
      </c>
      <c r="B314" t="s">
        <v>52</v>
      </c>
      <c r="C314">
        <v>2017</v>
      </c>
      <c r="D314">
        <v>3</v>
      </c>
      <c r="E314">
        <v>13736.802530000001</v>
      </c>
      <c r="F314">
        <v>1.2681506381321936</v>
      </c>
      <c r="G314">
        <v>163.61099999999999</v>
      </c>
      <c r="H314">
        <v>206.94</v>
      </c>
      <c r="I314">
        <v>47427</v>
      </c>
      <c r="J314">
        <v>1005</v>
      </c>
      <c r="K314">
        <v>251</v>
      </c>
      <c r="L314">
        <v>0.24975124378109453</v>
      </c>
    </row>
    <row r="315" spans="1:12" x14ac:dyDescent="0.25">
      <c r="A315">
        <v>3020</v>
      </c>
      <c r="B315" t="s">
        <v>52</v>
      </c>
      <c r="C315">
        <v>2018</v>
      </c>
      <c r="D315">
        <v>3</v>
      </c>
      <c r="E315">
        <v>14687.808559999999</v>
      </c>
      <c r="F315">
        <v>1.2998332461476367</v>
      </c>
      <c r="G315">
        <v>167.80600000000001</v>
      </c>
      <c r="H315">
        <v>206.94</v>
      </c>
      <c r="I315">
        <v>47626</v>
      </c>
      <c r="J315">
        <v>1009</v>
      </c>
      <c r="K315">
        <v>253</v>
      </c>
      <c r="L315">
        <v>0.25074331020812685</v>
      </c>
    </row>
    <row r="316" spans="1:12" x14ac:dyDescent="0.25">
      <c r="A316">
        <v>3020</v>
      </c>
      <c r="B316" t="s">
        <v>52</v>
      </c>
      <c r="C316">
        <v>2019</v>
      </c>
      <c r="D316">
        <v>3</v>
      </c>
      <c r="E316">
        <v>14566.545779999999</v>
      </c>
      <c r="F316">
        <v>1.331990006449749</v>
      </c>
      <c r="G316">
        <v>176.84299999999999</v>
      </c>
      <c r="H316">
        <v>206.94</v>
      </c>
      <c r="I316">
        <v>47725</v>
      </c>
      <c r="J316">
        <v>1015</v>
      </c>
      <c r="K316">
        <v>253</v>
      </c>
      <c r="L316">
        <v>0.24926108374384237</v>
      </c>
    </row>
    <row r="317" spans="1:12" x14ac:dyDescent="0.25">
      <c r="A317">
        <v>3020</v>
      </c>
      <c r="B317" t="s">
        <v>52</v>
      </c>
      <c r="C317">
        <v>2020</v>
      </c>
      <c r="D317">
        <v>3</v>
      </c>
      <c r="E317">
        <v>14709.333180000001</v>
      </c>
      <c r="F317">
        <v>1.4068442069945994</v>
      </c>
      <c r="G317">
        <v>183.53700000000001</v>
      </c>
      <c r="H317">
        <v>206.94</v>
      </c>
      <c r="I317">
        <v>47865</v>
      </c>
      <c r="J317">
        <v>1015</v>
      </c>
      <c r="K317">
        <v>256</v>
      </c>
      <c r="L317">
        <v>0.25221674876847289</v>
      </c>
    </row>
    <row r="318" spans="1:12" x14ac:dyDescent="0.25">
      <c r="A318">
        <v>3020</v>
      </c>
      <c r="B318" t="s">
        <v>52</v>
      </c>
      <c r="C318">
        <v>2021</v>
      </c>
      <c r="D318">
        <v>3</v>
      </c>
      <c r="E318">
        <v>14858.593769999999</v>
      </c>
      <c r="F318">
        <v>1.4583023676540063</v>
      </c>
      <c r="G318">
        <v>148.673</v>
      </c>
      <c r="H318">
        <v>206.94</v>
      </c>
      <c r="I318">
        <v>47865</v>
      </c>
      <c r="J318">
        <v>1019</v>
      </c>
      <c r="K318">
        <v>258</v>
      </c>
      <c r="L318">
        <v>0.25318940137389595</v>
      </c>
    </row>
    <row r="319" spans="1:12" x14ac:dyDescent="0.25">
      <c r="A319">
        <v>3022</v>
      </c>
      <c r="B319" t="s">
        <v>53</v>
      </c>
      <c r="C319">
        <v>2005</v>
      </c>
      <c r="D319">
        <v>3</v>
      </c>
      <c r="E319">
        <v>9677.0848299999998</v>
      </c>
      <c r="F319">
        <v>1</v>
      </c>
      <c r="G319">
        <v>299.18</v>
      </c>
      <c r="H319">
        <v>299.18</v>
      </c>
      <c r="I319">
        <v>54802</v>
      </c>
      <c r="J319">
        <v>1140</v>
      </c>
      <c r="K319">
        <v>327</v>
      </c>
      <c r="L319">
        <v>0.2868421052631579</v>
      </c>
    </row>
    <row r="320" spans="1:12" x14ac:dyDescent="0.25">
      <c r="A320">
        <v>3022</v>
      </c>
      <c r="B320" t="s">
        <v>53</v>
      </c>
      <c r="C320">
        <v>2006</v>
      </c>
      <c r="D320">
        <v>3</v>
      </c>
      <c r="E320">
        <v>10078.964550000001</v>
      </c>
      <c r="F320">
        <v>1.0181607380073696</v>
      </c>
      <c r="G320">
        <v>301.57</v>
      </c>
      <c r="H320">
        <v>301.57</v>
      </c>
      <c r="I320">
        <v>55264</v>
      </c>
      <c r="J320">
        <v>1144</v>
      </c>
      <c r="K320">
        <v>317</v>
      </c>
      <c r="L320">
        <v>0.27709790209790208</v>
      </c>
    </row>
    <row r="321" spans="1:12" x14ac:dyDescent="0.25">
      <c r="A321">
        <v>3022</v>
      </c>
      <c r="B321" t="s">
        <v>53</v>
      </c>
      <c r="C321">
        <v>2007</v>
      </c>
      <c r="D321">
        <v>3</v>
      </c>
      <c r="E321">
        <v>10014.279630000001</v>
      </c>
      <c r="F321">
        <v>1.0531931014872313</v>
      </c>
      <c r="G321">
        <v>285.666</v>
      </c>
      <c r="H321">
        <v>301.57</v>
      </c>
      <c r="I321">
        <v>55082</v>
      </c>
      <c r="J321">
        <v>1132</v>
      </c>
      <c r="K321">
        <v>320</v>
      </c>
      <c r="L321">
        <v>0.28268551236749118</v>
      </c>
    </row>
    <row r="322" spans="1:12" x14ac:dyDescent="0.25">
      <c r="A322">
        <v>3022</v>
      </c>
      <c r="B322" t="s">
        <v>53</v>
      </c>
      <c r="C322">
        <v>2008</v>
      </c>
      <c r="D322">
        <v>3</v>
      </c>
      <c r="E322">
        <v>10135.61875</v>
      </c>
      <c r="F322">
        <v>1.078564603993923</v>
      </c>
      <c r="G322">
        <v>269.84399999999999</v>
      </c>
      <c r="H322">
        <v>301.57</v>
      </c>
      <c r="I322">
        <v>55253</v>
      </c>
      <c r="J322">
        <v>1145</v>
      </c>
      <c r="K322">
        <v>337</v>
      </c>
      <c r="L322">
        <v>0.29432314410480348</v>
      </c>
    </row>
    <row r="323" spans="1:12" x14ac:dyDescent="0.25">
      <c r="A323">
        <v>3022</v>
      </c>
      <c r="B323" t="s">
        <v>53</v>
      </c>
      <c r="C323">
        <v>2009</v>
      </c>
      <c r="D323">
        <v>3</v>
      </c>
      <c r="E323">
        <v>10254.038710000001</v>
      </c>
      <c r="F323">
        <v>1.0915070880241431</v>
      </c>
      <c r="G323">
        <v>246.572</v>
      </c>
      <c r="H323">
        <v>301.57</v>
      </c>
      <c r="I323">
        <v>56074</v>
      </c>
      <c r="J323">
        <v>1178</v>
      </c>
      <c r="K323">
        <v>340</v>
      </c>
      <c r="L323">
        <v>0.28862478777589134</v>
      </c>
    </row>
    <row r="324" spans="1:12" x14ac:dyDescent="0.25">
      <c r="A324">
        <v>3022</v>
      </c>
      <c r="B324" t="s">
        <v>53</v>
      </c>
      <c r="C324">
        <v>2010</v>
      </c>
      <c r="D324">
        <v>3</v>
      </c>
      <c r="E324">
        <v>11324.498810148905</v>
      </c>
      <c r="F324">
        <v>1.1243125351578573</v>
      </c>
      <c r="G324">
        <v>260.447</v>
      </c>
      <c r="H324">
        <v>301.57</v>
      </c>
      <c r="I324">
        <v>56311</v>
      </c>
      <c r="J324">
        <v>1255</v>
      </c>
      <c r="K324">
        <v>399</v>
      </c>
      <c r="L324">
        <v>0.31792828685258961</v>
      </c>
    </row>
    <row r="325" spans="1:12" x14ac:dyDescent="0.25">
      <c r="A325">
        <v>3022</v>
      </c>
      <c r="B325" t="s">
        <v>53</v>
      </c>
      <c r="C325">
        <v>2011</v>
      </c>
      <c r="D325">
        <v>3</v>
      </c>
      <c r="E325">
        <v>11878.725109999999</v>
      </c>
      <c r="F325">
        <v>1.1430978626415853</v>
      </c>
      <c r="G325">
        <v>238.91899999999998</v>
      </c>
      <c r="H325">
        <v>301.57</v>
      </c>
      <c r="I325">
        <v>56556</v>
      </c>
      <c r="J325">
        <v>1194</v>
      </c>
      <c r="K325">
        <v>360</v>
      </c>
      <c r="L325">
        <v>0.30150753768844218</v>
      </c>
    </row>
    <row r="326" spans="1:12" x14ac:dyDescent="0.25">
      <c r="A326">
        <v>3022</v>
      </c>
      <c r="B326" t="s">
        <v>54</v>
      </c>
      <c r="C326">
        <v>2012</v>
      </c>
      <c r="D326">
        <v>3</v>
      </c>
      <c r="E326">
        <v>12691.405879951097</v>
      </c>
      <c r="F326">
        <v>1.1601447797801889</v>
      </c>
      <c r="G326">
        <v>262.786</v>
      </c>
      <c r="H326">
        <v>301.57</v>
      </c>
      <c r="I326">
        <v>56795</v>
      </c>
      <c r="J326">
        <v>1211</v>
      </c>
      <c r="K326">
        <v>368</v>
      </c>
      <c r="L326">
        <v>0.30388109000825764</v>
      </c>
    </row>
    <row r="327" spans="1:12" x14ac:dyDescent="0.25">
      <c r="A327">
        <v>3022</v>
      </c>
      <c r="B327" t="s">
        <v>54</v>
      </c>
      <c r="C327">
        <v>2013</v>
      </c>
      <c r="D327">
        <v>3</v>
      </c>
      <c r="E327">
        <v>12744.205820000001</v>
      </c>
      <c r="F327">
        <v>1.1787456307534185</v>
      </c>
      <c r="G327">
        <v>253.559</v>
      </c>
      <c r="H327">
        <v>301.57</v>
      </c>
      <c r="I327">
        <v>56231</v>
      </c>
      <c r="J327">
        <v>1210</v>
      </c>
      <c r="K327">
        <v>378</v>
      </c>
      <c r="L327">
        <v>0.31239669421487604</v>
      </c>
    </row>
    <row r="328" spans="1:12" x14ac:dyDescent="0.25">
      <c r="A328">
        <v>3022</v>
      </c>
      <c r="B328" t="s">
        <v>54</v>
      </c>
      <c r="C328">
        <v>2014</v>
      </c>
      <c r="D328">
        <v>3</v>
      </c>
      <c r="E328">
        <v>12715.862000000001</v>
      </c>
      <c r="F328">
        <v>1.2033004656242552</v>
      </c>
      <c r="G328">
        <v>227.636</v>
      </c>
      <c r="H328">
        <v>301.57</v>
      </c>
      <c r="I328">
        <v>57421</v>
      </c>
      <c r="J328">
        <v>1213</v>
      </c>
      <c r="K328">
        <v>380</v>
      </c>
      <c r="L328">
        <v>0.31327287716405605</v>
      </c>
    </row>
    <row r="329" spans="1:12" x14ac:dyDescent="0.25">
      <c r="A329">
        <v>3022</v>
      </c>
      <c r="B329" t="s">
        <v>54</v>
      </c>
      <c r="C329">
        <v>2015</v>
      </c>
      <c r="D329">
        <v>3</v>
      </c>
      <c r="E329">
        <v>12661.266000000001</v>
      </c>
      <c r="F329">
        <v>1.2317327248241474</v>
      </c>
      <c r="G329">
        <v>232.75300000000001</v>
      </c>
      <c r="H329">
        <v>301.57</v>
      </c>
      <c r="I329">
        <v>57731</v>
      </c>
      <c r="J329">
        <v>1216</v>
      </c>
      <c r="K329">
        <v>396</v>
      </c>
      <c r="L329">
        <v>0.32565789473684209</v>
      </c>
    </row>
    <row r="330" spans="1:12" x14ac:dyDescent="0.25">
      <c r="A330">
        <v>3022</v>
      </c>
      <c r="B330" t="s">
        <v>54</v>
      </c>
      <c r="C330">
        <v>2016</v>
      </c>
      <c r="D330">
        <v>3</v>
      </c>
      <c r="E330">
        <v>13592.05229</v>
      </c>
      <c r="F330">
        <v>1.2460953688434946</v>
      </c>
      <c r="G330">
        <v>254.21799999999999</v>
      </c>
      <c r="H330">
        <v>301.57</v>
      </c>
      <c r="I330">
        <v>58080</v>
      </c>
      <c r="J330">
        <v>1195</v>
      </c>
      <c r="K330">
        <v>375</v>
      </c>
      <c r="L330">
        <v>0.31380753138075312</v>
      </c>
    </row>
    <row r="331" spans="1:12" x14ac:dyDescent="0.25">
      <c r="A331">
        <v>3022</v>
      </c>
      <c r="B331" t="s">
        <v>54</v>
      </c>
      <c r="C331">
        <v>2017</v>
      </c>
      <c r="D331">
        <v>3</v>
      </c>
      <c r="E331">
        <v>13088.795149999998</v>
      </c>
      <c r="F331">
        <v>1.2681506381321936</v>
      </c>
      <c r="G331">
        <v>228.19200000000001</v>
      </c>
      <c r="H331">
        <v>301.57</v>
      </c>
      <c r="I331">
        <v>58662</v>
      </c>
      <c r="J331">
        <v>1236</v>
      </c>
      <c r="K331">
        <v>400</v>
      </c>
      <c r="L331">
        <v>0.32362459546925565</v>
      </c>
    </row>
    <row r="332" spans="1:12" x14ac:dyDescent="0.25">
      <c r="A332">
        <v>3022</v>
      </c>
      <c r="B332" t="s">
        <v>54</v>
      </c>
      <c r="C332">
        <v>2018</v>
      </c>
      <c r="D332">
        <v>3</v>
      </c>
      <c r="E332">
        <v>13576.024710000002</v>
      </c>
      <c r="F332">
        <v>1.2998332461476367</v>
      </c>
      <c r="G332">
        <v>231.78200000000001</v>
      </c>
      <c r="H332">
        <v>301.57</v>
      </c>
      <c r="I332">
        <v>59187</v>
      </c>
      <c r="J332">
        <v>1243</v>
      </c>
      <c r="K332">
        <v>408</v>
      </c>
      <c r="L332">
        <v>0.32823813354786807</v>
      </c>
    </row>
    <row r="333" spans="1:12" x14ac:dyDescent="0.25">
      <c r="A333">
        <v>3022</v>
      </c>
      <c r="B333" t="s">
        <v>54</v>
      </c>
      <c r="C333">
        <v>2019</v>
      </c>
      <c r="D333">
        <v>3</v>
      </c>
      <c r="E333">
        <v>13298.367649999998</v>
      </c>
      <c r="F333">
        <v>1.331990006449749</v>
      </c>
      <c r="G333">
        <v>229.17400000000001</v>
      </c>
      <c r="H333">
        <v>301.57</v>
      </c>
      <c r="I333">
        <v>59811</v>
      </c>
      <c r="J333">
        <v>980</v>
      </c>
      <c r="K333">
        <v>386</v>
      </c>
      <c r="L333">
        <v>0.39387755102040817</v>
      </c>
    </row>
    <row r="334" spans="1:12" x14ac:dyDescent="0.25">
      <c r="A334">
        <v>3022</v>
      </c>
      <c r="B334" t="s">
        <v>54</v>
      </c>
      <c r="C334">
        <v>2020</v>
      </c>
      <c r="D334">
        <v>3</v>
      </c>
      <c r="E334">
        <v>13263.122730000001</v>
      </c>
      <c r="F334">
        <v>1.4068442069945994</v>
      </c>
      <c r="G334">
        <v>252.03399999999999</v>
      </c>
      <c r="H334">
        <v>301.57</v>
      </c>
      <c r="I334">
        <v>60587</v>
      </c>
      <c r="J334">
        <v>992</v>
      </c>
      <c r="K334">
        <v>399</v>
      </c>
      <c r="L334">
        <v>0.40221774193548387</v>
      </c>
    </row>
    <row r="335" spans="1:12" x14ac:dyDescent="0.25">
      <c r="A335">
        <v>3022</v>
      </c>
      <c r="B335" t="s">
        <v>54</v>
      </c>
      <c r="C335">
        <v>2021</v>
      </c>
      <c r="D335">
        <v>3</v>
      </c>
      <c r="E335">
        <v>13465.296329999999</v>
      </c>
      <c r="F335">
        <v>1.4583023676540063</v>
      </c>
      <c r="G335">
        <v>245.24</v>
      </c>
      <c r="H335">
        <v>301.57</v>
      </c>
      <c r="I335">
        <v>61507</v>
      </c>
      <c r="J335">
        <v>997</v>
      </c>
      <c r="K335">
        <v>403</v>
      </c>
      <c r="L335">
        <v>0.40421263791374124</v>
      </c>
    </row>
    <row r="336" spans="1:12" x14ac:dyDescent="0.25">
      <c r="A336">
        <v>3023</v>
      </c>
      <c r="B336" t="s">
        <v>102</v>
      </c>
      <c r="C336">
        <v>2005</v>
      </c>
      <c r="D336">
        <v>3</v>
      </c>
      <c r="E336">
        <v>6826.1729000000005</v>
      </c>
      <c r="F336">
        <v>1</v>
      </c>
      <c r="G336">
        <v>192.71100000000001</v>
      </c>
      <c r="H336">
        <v>192.71100000000001</v>
      </c>
      <c r="I336">
        <v>35986</v>
      </c>
      <c r="J336">
        <v>478</v>
      </c>
      <c r="K336">
        <v>203</v>
      </c>
      <c r="L336">
        <v>0.42468619246861927</v>
      </c>
    </row>
    <row r="337" spans="1:12" x14ac:dyDescent="0.25">
      <c r="A337">
        <v>3023</v>
      </c>
      <c r="B337" t="s">
        <v>102</v>
      </c>
      <c r="C337">
        <v>2006</v>
      </c>
      <c r="D337">
        <v>3</v>
      </c>
      <c r="E337">
        <v>6026.1797300000007</v>
      </c>
      <c r="F337">
        <v>1.0181607380073696</v>
      </c>
      <c r="G337">
        <v>196.464</v>
      </c>
      <c r="H337">
        <v>196.464</v>
      </c>
      <c r="I337">
        <v>36569</v>
      </c>
      <c r="J337">
        <v>491</v>
      </c>
      <c r="K337">
        <v>214</v>
      </c>
      <c r="L337">
        <v>0.43584521384928715</v>
      </c>
    </row>
    <row r="338" spans="1:12" x14ac:dyDescent="0.25">
      <c r="A338">
        <v>3023</v>
      </c>
      <c r="B338" t="s">
        <v>102</v>
      </c>
      <c r="C338">
        <v>2007</v>
      </c>
      <c r="D338">
        <v>3</v>
      </c>
      <c r="E338">
        <v>7375.8704400000006</v>
      </c>
      <c r="F338">
        <v>1.0531931014872313</v>
      </c>
      <c r="G338">
        <v>191.679</v>
      </c>
      <c r="H338">
        <v>196.464</v>
      </c>
      <c r="I338">
        <v>37108</v>
      </c>
      <c r="J338">
        <v>490</v>
      </c>
      <c r="K338">
        <v>217</v>
      </c>
      <c r="L338">
        <v>0.44285714285714284</v>
      </c>
    </row>
    <row r="339" spans="1:12" x14ac:dyDescent="0.25">
      <c r="A339">
        <v>3023</v>
      </c>
      <c r="B339" t="s">
        <v>102</v>
      </c>
      <c r="C339">
        <v>2008</v>
      </c>
      <c r="D339">
        <v>3</v>
      </c>
      <c r="E339">
        <v>7449.9271529999996</v>
      </c>
      <c r="F339">
        <v>1.078564603993923</v>
      </c>
      <c r="G339">
        <v>182.43899999999999</v>
      </c>
      <c r="H339">
        <v>196.464</v>
      </c>
      <c r="I339">
        <v>37473</v>
      </c>
      <c r="J339">
        <v>486</v>
      </c>
      <c r="K339">
        <v>221</v>
      </c>
      <c r="L339">
        <v>0.45473251028806583</v>
      </c>
    </row>
    <row r="340" spans="1:12" x14ac:dyDescent="0.25">
      <c r="A340">
        <v>3023</v>
      </c>
      <c r="B340" t="s">
        <v>102</v>
      </c>
      <c r="C340">
        <v>2009</v>
      </c>
      <c r="D340">
        <v>3</v>
      </c>
      <c r="E340">
        <v>7381.4177</v>
      </c>
      <c r="F340">
        <v>1.0915070880241431</v>
      </c>
      <c r="G340">
        <v>180.423</v>
      </c>
      <c r="H340">
        <v>196.464</v>
      </c>
      <c r="I340">
        <v>37223</v>
      </c>
      <c r="J340">
        <v>541</v>
      </c>
      <c r="K340">
        <v>275</v>
      </c>
      <c r="L340">
        <v>0.50831792975970425</v>
      </c>
    </row>
    <row r="341" spans="1:12" x14ac:dyDescent="0.25">
      <c r="A341">
        <v>3023</v>
      </c>
      <c r="B341" t="s">
        <v>102</v>
      </c>
      <c r="C341">
        <v>2010</v>
      </c>
      <c r="D341">
        <v>3</v>
      </c>
      <c r="E341">
        <v>7198.7223800000002</v>
      </c>
      <c r="F341">
        <v>1.1243125351578573</v>
      </c>
      <c r="G341">
        <v>189.6</v>
      </c>
      <c r="H341">
        <v>196.464</v>
      </c>
      <c r="I341">
        <v>37654</v>
      </c>
      <c r="J341">
        <v>508</v>
      </c>
      <c r="K341">
        <v>242</v>
      </c>
      <c r="L341">
        <v>0.4763779527559055</v>
      </c>
    </row>
    <row r="342" spans="1:12" x14ac:dyDescent="0.25">
      <c r="A342">
        <v>3023</v>
      </c>
      <c r="B342" t="s">
        <v>102</v>
      </c>
      <c r="C342">
        <v>2011</v>
      </c>
      <c r="D342">
        <v>3</v>
      </c>
      <c r="E342">
        <v>6598.5596100000002</v>
      </c>
      <c r="F342">
        <v>1.1430978626415853</v>
      </c>
      <c r="G342">
        <v>192.53800000000001</v>
      </c>
      <c r="H342">
        <v>196.464</v>
      </c>
      <c r="I342">
        <v>37967</v>
      </c>
      <c r="J342">
        <v>649</v>
      </c>
      <c r="K342">
        <v>260</v>
      </c>
      <c r="L342">
        <v>0.40061633281972264</v>
      </c>
    </row>
    <row r="343" spans="1:12" x14ac:dyDescent="0.25">
      <c r="A343">
        <v>3023</v>
      </c>
      <c r="B343" t="s">
        <v>102</v>
      </c>
      <c r="C343">
        <v>2012</v>
      </c>
      <c r="D343">
        <v>3</v>
      </c>
      <c r="E343">
        <v>7799.1961700000011</v>
      </c>
      <c r="F343">
        <v>1.1601447797801889</v>
      </c>
      <c r="G343">
        <v>192.04499999999999</v>
      </c>
      <c r="H343">
        <v>196.464</v>
      </c>
      <c r="I343">
        <v>38263</v>
      </c>
      <c r="J343">
        <v>512</v>
      </c>
      <c r="K343">
        <v>238</v>
      </c>
      <c r="L343">
        <v>0.46484375</v>
      </c>
    </row>
    <row r="344" spans="1:12" x14ac:dyDescent="0.25">
      <c r="A344">
        <v>3023</v>
      </c>
      <c r="B344" t="s">
        <v>102</v>
      </c>
      <c r="C344">
        <v>2013</v>
      </c>
      <c r="D344">
        <v>3</v>
      </c>
      <c r="E344">
        <v>8727.5399399999988</v>
      </c>
      <c r="F344">
        <v>1.1787456307534185</v>
      </c>
      <c r="G344">
        <v>197.59100000000001</v>
      </c>
      <c r="H344">
        <v>197.59100000000001</v>
      </c>
      <c r="I344">
        <v>38546</v>
      </c>
      <c r="J344">
        <v>496</v>
      </c>
      <c r="K344">
        <v>227</v>
      </c>
      <c r="L344">
        <v>0.45766129032258063</v>
      </c>
    </row>
    <row r="345" spans="1:12" x14ac:dyDescent="0.25">
      <c r="A345">
        <v>3023</v>
      </c>
      <c r="B345" t="s">
        <v>102</v>
      </c>
      <c r="C345">
        <v>2014</v>
      </c>
      <c r="D345">
        <v>3</v>
      </c>
      <c r="E345">
        <v>8559.9989999999998</v>
      </c>
      <c r="F345">
        <v>1.2033004656242552</v>
      </c>
      <c r="G345">
        <v>169.31</v>
      </c>
      <c r="H345">
        <v>197.59100000000001</v>
      </c>
      <c r="I345">
        <v>38790</v>
      </c>
      <c r="J345">
        <v>500</v>
      </c>
      <c r="K345">
        <v>233</v>
      </c>
      <c r="L345">
        <v>0.46600000000000003</v>
      </c>
    </row>
    <row r="346" spans="1:12" x14ac:dyDescent="0.25">
      <c r="A346">
        <v>3023</v>
      </c>
      <c r="B346" t="s">
        <v>102</v>
      </c>
      <c r="C346">
        <v>2015</v>
      </c>
      <c r="D346">
        <v>3</v>
      </c>
      <c r="E346">
        <v>8836.8809999999994</v>
      </c>
      <c r="F346">
        <v>1.2317327248241474</v>
      </c>
      <c r="G346">
        <v>175.113</v>
      </c>
      <c r="H346">
        <v>197.59100000000001</v>
      </c>
      <c r="I346">
        <v>39128</v>
      </c>
      <c r="J346">
        <v>498</v>
      </c>
      <c r="K346">
        <v>232</v>
      </c>
      <c r="L346">
        <v>0.46586345381526106</v>
      </c>
    </row>
    <row r="347" spans="1:12" x14ac:dyDescent="0.25">
      <c r="A347">
        <v>3023</v>
      </c>
      <c r="B347" t="s">
        <v>102</v>
      </c>
      <c r="C347">
        <v>2016</v>
      </c>
      <c r="D347">
        <v>3</v>
      </c>
      <c r="E347">
        <v>9685.2382899999993</v>
      </c>
      <c r="F347">
        <v>1.2460953688434946</v>
      </c>
      <c r="G347">
        <v>187.33099999999999</v>
      </c>
      <c r="H347">
        <v>197.59100000000001</v>
      </c>
      <c r="I347">
        <v>39406</v>
      </c>
      <c r="J347">
        <v>503</v>
      </c>
      <c r="K347">
        <v>233</v>
      </c>
      <c r="L347">
        <v>0.46322067594433397</v>
      </c>
    </row>
    <row r="348" spans="1:12" x14ac:dyDescent="0.25">
      <c r="A348">
        <v>3023</v>
      </c>
      <c r="B348" t="s">
        <v>102</v>
      </c>
      <c r="C348">
        <v>2017</v>
      </c>
      <c r="D348">
        <v>3</v>
      </c>
      <c r="E348">
        <v>9372.9033099999997</v>
      </c>
      <c r="F348">
        <v>1.2681506381321936</v>
      </c>
      <c r="G348">
        <v>172.881</v>
      </c>
      <c r="H348">
        <v>197.59100000000001</v>
      </c>
      <c r="I348">
        <v>39623</v>
      </c>
      <c r="J348">
        <v>507</v>
      </c>
      <c r="K348">
        <v>238</v>
      </c>
      <c r="L348">
        <v>0.46942800788954636</v>
      </c>
    </row>
    <row r="349" spans="1:12" x14ac:dyDescent="0.25">
      <c r="A349">
        <v>3023</v>
      </c>
      <c r="B349" t="s">
        <v>102</v>
      </c>
      <c r="C349">
        <v>2018</v>
      </c>
      <c r="D349">
        <v>3</v>
      </c>
      <c r="E349">
        <v>9964.5648800000017</v>
      </c>
      <c r="F349">
        <v>1.2998332461476367</v>
      </c>
      <c r="G349">
        <v>186.91200000000001</v>
      </c>
      <c r="H349">
        <v>197.59100000000001</v>
      </c>
      <c r="I349">
        <v>39905</v>
      </c>
      <c r="J349">
        <v>510</v>
      </c>
      <c r="K349">
        <v>240</v>
      </c>
      <c r="L349">
        <v>0.47058823529411764</v>
      </c>
    </row>
    <row r="350" spans="1:12" x14ac:dyDescent="0.25">
      <c r="A350">
        <v>3023</v>
      </c>
      <c r="B350" t="s">
        <v>102</v>
      </c>
      <c r="C350">
        <v>2019</v>
      </c>
      <c r="D350">
        <v>3</v>
      </c>
      <c r="E350">
        <v>10071.91524</v>
      </c>
      <c r="F350">
        <v>1.331990006449749</v>
      </c>
      <c r="G350">
        <v>183.51400000000001</v>
      </c>
      <c r="H350">
        <v>197.59100000000001</v>
      </c>
      <c r="I350">
        <v>40125</v>
      </c>
      <c r="J350">
        <v>515</v>
      </c>
      <c r="K350">
        <v>245</v>
      </c>
      <c r="L350">
        <v>0.47572815533980584</v>
      </c>
    </row>
    <row r="351" spans="1:12" x14ac:dyDescent="0.25">
      <c r="A351">
        <v>3023</v>
      </c>
      <c r="B351" t="s">
        <v>102</v>
      </c>
      <c r="C351">
        <v>2020</v>
      </c>
      <c r="D351">
        <v>3</v>
      </c>
      <c r="E351">
        <v>11056.98573</v>
      </c>
      <c r="F351">
        <v>1.4068442069945994</v>
      </c>
      <c r="G351">
        <v>196.60499999999999</v>
      </c>
      <c r="H351">
        <v>197.59100000000001</v>
      </c>
      <c r="I351">
        <v>40662</v>
      </c>
      <c r="J351">
        <v>534</v>
      </c>
      <c r="K351">
        <v>259</v>
      </c>
      <c r="L351">
        <v>0.48501872659176032</v>
      </c>
    </row>
    <row r="352" spans="1:12" x14ac:dyDescent="0.25">
      <c r="A352">
        <v>3023</v>
      </c>
      <c r="B352" t="s">
        <v>102</v>
      </c>
      <c r="C352">
        <v>2021</v>
      </c>
      <c r="D352">
        <v>3</v>
      </c>
      <c r="E352">
        <v>10965.03016</v>
      </c>
      <c r="F352">
        <v>1.4583023676540063</v>
      </c>
      <c r="G352">
        <v>195.09800000000001</v>
      </c>
      <c r="H352">
        <v>197.59100000000001</v>
      </c>
      <c r="I352">
        <v>41065</v>
      </c>
      <c r="J352">
        <v>573</v>
      </c>
      <c r="K352">
        <v>273</v>
      </c>
      <c r="L352">
        <v>0.47643979057591623</v>
      </c>
    </row>
    <row r="353" spans="1:12" x14ac:dyDescent="0.25">
      <c r="A353">
        <v>3024</v>
      </c>
      <c r="B353" t="s">
        <v>56</v>
      </c>
      <c r="C353">
        <v>2005</v>
      </c>
      <c r="D353">
        <v>3</v>
      </c>
      <c r="E353">
        <v>8698.0769999999993</v>
      </c>
      <c r="F353">
        <v>1</v>
      </c>
      <c r="G353">
        <v>211.24</v>
      </c>
      <c r="H353">
        <v>211.24</v>
      </c>
      <c r="I353">
        <v>35208</v>
      </c>
      <c r="J353">
        <v>785</v>
      </c>
      <c r="K353">
        <v>180</v>
      </c>
      <c r="L353">
        <v>0.22929936305732485</v>
      </c>
    </row>
    <row r="354" spans="1:12" x14ac:dyDescent="0.25">
      <c r="A354">
        <v>3024</v>
      </c>
      <c r="B354" t="s">
        <v>56</v>
      </c>
      <c r="C354">
        <v>2006</v>
      </c>
      <c r="D354">
        <v>3</v>
      </c>
      <c r="E354">
        <v>9274.7750599999999</v>
      </c>
      <c r="F354">
        <v>1.0181607380073696</v>
      </c>
      <c r="G354">
        <v>219.364</v>
      </c>
      <c r="H354">
        <v>219.364</v>
      </c>
      <c r="I354">
        <v>35510</v>
      </c>
      <c r="J354">
        <v>746</v>
      </c>
      <c r="K354">
        <v>163</v>
      </c>
      <c r="L354">
        <v>0.21849865951742628</v>
      </c>
    </row>
    <row r="355" spans="1:12" x14ac:dyDescent="0.25">
      <c r="A355">
        <v>3024</v>
      </c>
      <c r="B355" t="s">
        <v>56</v>
      </c>
      <c r="C355">
        <v>2007</v>
      </c>
      <c r="D355">
        <v>3</v>
      </c>
      <c r="E355">
        <v>8868.7673799999993</v>
      </c>
      <c r="F355">
        <v>1.0531931014872313</v>
      </c>
      <c r="G355">
        <v>208.36600000000001</v>
      </c>
      <c r="H355">
        <v>219.364</v>
      </c>
      <c r="I355">
        <v>35906</v>
      </c>
      <c r="J355">
        <v>746</v>
      </c>
      <c r="K355">
        <v>169</v>
      </c>
      <c r="L355">
        <v>0.22654155495978553</v>
      </c>
    </row>
    <row r="356" spans="1:12" x14ac:dyDescent="0.25">
      <c r="A356">
        <v>3024</v>
      </c>
      <c r="B356" t="s">
        <v>56</v>
      </c>
      <c r="C356">
        <v>2008</v>
      </c>
      <c r="D356">
        <v>3</v>
      </c>
      <c r="E356">
        <v>9004.0126099999998</v>
      </c>
      <c r="F356">
        <v>1.078564603993923</v>
      </c>
      <c r="G356">
        <v>191.64</v>
      </c>
      <c r="H356">
        <v>219.364</v>
      </c>
      <c r="I356">
        <v>36218</v>
      </c>
      <c r="J356">
        <v>747</v>
      </c>
      <c r="K356">
        <v>173</v>
      </c>
      <c r="L356">
        <v>0.23159303882195448</v>
      </c>
    </row>
    <row r="357" spans="1:12" x14ac:dyDescent="0.25">
      <c r="A357">
        <v>3024</v>
      </c>
      <c r="B357" t="s">
        <v>56</v>
      </c>
      <c r="C357">
        <v>2009</v>
      </c>
      <c r="D357">
        <v>3</v>
      </c>
      <c r="E357">
        <v>9864.0449800000006</v>
      </c>
      <c r="F357">
        <v>1.0915070880241431</v>
      </c>
      <c r="G357">
        <v>168.89400000000001</v>
      </c>
      <c r="H357">
        <v>219.364</v>
      </c>
      <c r="I357">
        <v>35323</v>
      </c>
      <c r="J357">
        <v>751</v>
      </c>
      <c r="K357">
        <v>177</v>
      </c>
      <c r="L357">
        <v>0.23568575233022637</v>
      </c>
    </row>
    <row r="358" spans="1:12" x14ac:dyDescent="0.25">
      <c r="A358">
        <v>3024</v>
      </c>
      <c r="B358" t="s">
        <v>56</v>
      </c>
      <c r="C358">
        <v>2010</v>
      </c>
      <c r="D358">
        <v>3</v>
      </c>
      <c r="E358">
        <v>9775.8886000000002</v>
      </c>
      <c r="F358">
        <v>1.1243125351578573</v>
      </c>
      <c r="G358">
        <v>188.56200000000001</v>
      </c>
      <c r="H358">
        <v>219.364</v>
      </c>
      <c r="I358">
        <v>35688</v>
      </c>
      <c r="J358">
        <v>752</v>
      </c>
      <c r="K358">
        <v>178</v>
      </c>
      <c r="L358">
        <v>0.23670212765957446</v>
      </c>
    </row>
    <row r="359" spans="1:12" x14ac:dyDescent="0.25">
      <c r="A359">
        <v>3024</v>
      </c>
      <c r="B359" t="s">
        <v>56</v>
      </c>
      <c r="C359">
        <v>2011</v>
      </c>
      <c r="D359">
        <v>3</v>
      </c>
      <c r="E359">
        <v>10893.95379</v>
      </c>
      <c r="F359">
        <v>1.1430978626415853</v>
      </c>
      <c r="G359">
        <v>187.65799999999999</v>
      </c>
      <c r="H359">
        <v>219.364</v>
      </c>
      <c r="I359">
        <v>35772</v>
      </c>
      <c r="J359">
        <v>777</v>
      </c>
      <c r="K359">
        <v>195.99999999999997</v>
      </c>
      <c r="L359">
        <v>0.25225225225225223</v>
      </c>
    </row>
    <row r="360" spans="1:12" x14ac:dyDescent="0.25">
      <c r="A360">
        <v>3024</v>
      </c>
      <c r="B360" t="s">
        <v>56</v>
      </c>
      <c r="C360">
        <v>2012</v>
      </c>
      <c r="D360">
        <v>3</v>
      </c>
      <c r="E360">
        <v>10898.384141100001</v>
      </c>
      <c r="F360">
        <v>1.1601447797801889</v>
      </c>
      <c r="G360">
        <v>182.50899999999999</v>
      </c>
      <c r="H360">
        <v>219.364</v>
      </c>
      <c r="I360">
        <v>35820</v>
      </c>
      <c r="J360">
        <v>797</v>
      </c>
      <c r="K360">
        <v>211.99999999999997</v>
      </c>
      <c r="L360">
        <v>0.26599749058971139</v>
      </c>
    </row>
    <row r="361" spans="1:12" x14ac:dyDescent="0.25">
      <c r="A361">
        <v>3024</v>
      </c>
      <c r="B361" t="s">
        <v>56</v>
      </c>
      <c r="C361">
        <v>2013</v>
      </c>
      <c r="D361">
        <v>3</v>
      </c>
      <c r="E361">
        <v>11982.29343</v>
      </c>
      <c r="F361">
        <v>1.1787456307534185</v>
      </c>
      <c r="G361">
        <v>176.33099999999999</v>
      </c>
      <c r="H361">
        <v>219.364</v>
      </c>
      <c r="I361">
        <v>35982</v>
      </c>
      <c r="J361">
        <v>801</v>
      </c>
      <c r="K361">
        <v>215</v>
      </c>
      <c r="L361">
        <v>0.26841448189762795</v>
      </c>
    </row>
    <row r="362" spans="1:12" x14ac:dyDescent="0.25">
      <c r="A362">
        <v>3024</v>
      </c>
      <c r="B362" t="s">
        <v>56</v>
      </c>
      <c r="C362">
        <v>2014</v>
      </c>
      <c r="D362">
        <v>3</v>
      </c>
      <c r="E362">
        <v>11467.313</v>
      </c>
      <c r="F362">
        <v>1.2033004656242552</v>
      </c>
      <c r="G362">
        <v>169.643</v>
      </c>
      <c r="H362">
        <v>219.364</v>
      </c>
      <c r="I362">
        <v>36115</v>
      </c>
      <c r="J362">
        <v>788</v>
      </c>
      <c r="K362">
        <v>213.99999999999997</v>
      </c>
      <c r="L362">
        <v>0.27157360406091369</v>
      </c>
    </row>
    <row r="363" spans="1:12" x14ac:dyDescent="0.25">
      <c r="A363">
        <v>3024</v>
      </c>
      <c r="B363" t="s">
        <v>56</v>
      </c>
      <c r="C363">
        <v>2015</v>
      </c>
      <c r="D363">
        <v>3</v>
      </c>
      <c r="E363">
        <v>13155.344660000001</v>
      </c>
      <c r="F363">
        <v>1.2317327248241474</v>
      </c>
      <c r="G363">
        <v>149.53200000000001</v>
      </c>
      <c r="H363">
        <v>219.364</v>
      </c>
      <c r="I363">
        <v>36208</v>
      </c>
      <c r="J363">
        <v>783</v>
      </c>
      <c r="K363">
        <v>210.99999999999997</v>
      </c>
      <c r="L363">
        <v>0.26947637292464877</v>
      </c>
    </row>
    <row r="364" spans="1:12" x14ac:dyDescent="0.25">
      <c r="A364">
        <v>3024</v>
      </c>
      <c r="B364" t="s">
        <v>56</v>
      </c>
      <c r="C364">
        <v>2016</v>
      </c>
      <c r="D364">
        <v>3</v>
      </c>
      <c r="E364">
        <v>13631.005370000001</v>
      </c>
      <c r="F364">
        <v>1.2460953688434946</v>
      </c>
      <c r="G364">
        <v>164.28399999999999</v>
      </c>
      <c r="H364">
        <v>219.364</v>
      </c>
      <c r="I364">
        <v>36355</v>
      </c>
      <c r="J364">
        <v>773</v>
      </c>
      <c r="K364">
        <v>204.99999999999997</v>
      </c>
      <c r="L364">
        <v>0.2652005174644243</v>
      </c>
    </row>
    <row r="365" spans="1:12" x14ac:dyDescent="0.25">
      <c r="A365">
        <v>3024</v>
      </c>
      <c r="B365" t="s">
        <v>56</v>
      </c>
      <c r="C365">
        <v>2017</v>
      </c>
      <c r="D365">
        <v>3</v>
      </c>
      <c r="E365">
        <v>13327.256450000001</v>
      </c>
      <c r="F365">
        <v>1.2681506381321936</v>
      </c>
      <c r="G365">
        <v>154.393</v>
      </c>
      <c r="H365">
        <v>219.364</v>
      </c>
      <c r="I365">
        <v>36585</v>
      </c>
      <c r="J365">
        <v>775</v>
      </c>
      <c r="K365">
        <v>208.99999999999997</v>
      </c>
      <c r="L365">
        <v>0.26967741935483869</v>
      </c>
    </row>
    <row r="366" spans="1:12" x14ac:dyDescent="0.25">
      <c r="A366">
        <v>3024</v>
      </c>
      <c r="B366" t="s">
        <v>56</v>
      </c>
      <c r="C366">
        <v>2018</v>
      </c>
      <c r="D366">
        <v>3</v>
      </c>
      <c r="E366">
        <v>13754.073609999999</v>
      </c>
      <c r="F366">
        <v>1.2998332461476367</v>
      </c>
      <c r="G366">
        <v>161.52500000000001</v>
      </c>
      <c r="H366">
        <v>219.364</v>
      </c>
      <c r="I366">
        <v>36691</v>
      </c>
      <c r="J366">
        <v>783</v>
      </c>
      <c r="K366">
        <v>221</v>
      </c>
      <c r="L366">
        <v>0.28224776500638571</v>
      </c>
    </row>
    <row r="367" spans="1:12" x14ac:dyDescent="0.25">
      <c r="A367">
        <v>3024</v>
      </c>
      <c r="B367" t="s">
        <v>56</v>
      </c>
      <c r="C367">
        <v>2019</v>
      </c>
      <c r="D367">
        <v>3</v>
      </c>
      <c r="E367">
        <v>13313.535220000002</v>
      </c>
      <c r="F367">
        <v>1.331990006449749</v>
      </c>
      <c r="G367">
        <v>151.86799999999999</v>
      </c>
      <c r="H367">
        <v>219.364</v>
      </c>
      <c r="I367">
        <v>36743</v>
      </c>
      <c r="J367">
        <v>773</v>
      </c>
      <c r="K367">
        <v>210</v>
      </c>
      <c r="L367">
        <v>0.27166882276843468</v>
      </c>
    </row>
    <row r="368" spans="1:12" x14ac:dyDescent="0.25">
      <c r="A368">
        <v>3024</v>
      </c>
      <c r="B368" t="s">
        <v>56</v>
      </c>
      <c r="C368">
        <v>2020</v>
      </c>
      <c r="D368">
        <v>3</v>
      </c>
      <c r="E368">
        <v>12871.96473</v>
      </c>
      <c r="F368">
        <v>1.4068442069945994</v>
      </c>
      <c r="G368">
        <v>155.79400000000001</v>
      </c>
      <c r="H368">
        <v>219.364</v>
      </c>
      <c r="I368">
        <v>36916</v>
      </c>
      <c r="J368">
        <v>773.5</v>
      </c>
      <c r="K368">
        <v>271</v>
      </c>
      <c r="L368">
        <v>0.35035552682611504</v>
      </c>
    </row>
    <row r="369" spans="1:12" x14ac:dyDescent="0.25">
      <c r="A369">
        <v>3024</v>
      </c>
      <c r="B369" t="s">
        <v>56</v>
      </c>
      <c r="C369">
        <v>2021</v>
      </c>
      <c r="D369">
        <v>3</v>
      </c>
      <c r="E369">
        <v>12851.06954</v>
      </c>
      <c r="F369">
        <v>1.4583023676540063</v>
      </c>
      <c r="G369">
        <v>157.50299999999999</v>
      </c>
      <c r="H369">
        <v>219.364</v>
      </c>
      <c r="I369">
        <v>37016</v>
      </c>
      <c r="J369">
        <v>774</v>
      </c>
      <c r="K369">
        <v>213</v>
      </c>
      <c r="L369">
        <v>0.27519379844961239</v>
      </c>
    </row>
    <row r="370" spans="1:12" x14ac:dyDescent="0.25">
      <c r="A370">
        <v>3025</v>
      </c>
      <c r="B370" t="s">
        <v>103</v>
      </c>
      <c r="C370">
        <v>2005</v>
      </c>
      <c r="D370">
        <v>3</v>
      </c>
      <c r="E370">
        <v>5271.8235800000002</v>
      </c>
      <c r="F370">
        <v>1</v>
      </c>
      <c r="G370">
        <v>154.667</v>
      </c>
      <c r="H370">
        <v>154.667</v>
      </c>
      <c r="I370">
        <v>33531</v>
      </c>
      <c r="J370">
        <v>536</v>
      </c>
      <c r="K370">
        <v>156</v>
      </c>
      <c r="L370">
        <v>0.29104477611940299</v>
      </c>
    </row>
    <row r="371" spans="1:12" x14ac:dyDescent="0.25">
      <c r="A371">
        <v>3025</v>
      </c>
      <c r="B371" t="s">
        <v>103</v>
      </c>
      <c r="C371">
        <v>2006</v>
      </c>
      <c r="D371">
        <v>3</v>
      </c>
      <c r="E371">
        <v>6166.8574700000008</v>
      </c>
      <c r="F371">
        <v>1.0181607380073696</v>
      </c>
      <c r="G371">
        <v>157.90899999999999</v>
      </c>
      <c r="H371">
        <v>157.90899999999999</v>
      </c>
      <c r="I371">
        <v>33866</v>
      </c>
      <c r="J371">
        <v>545</v>
      </c>
      <c r="K371">
        <v>161</v>
      </c>
      <c r="L371">
        <v>0.29541284403669726</v>
      </c>
    </row>
    <row r="372" spans="1:12" x14ac:dyDescent="0.25">
      <c r="A372">
        <v>3025</v>
      </c>
      <c r="B372" t="s">
        <v>103</v>
      </c>
      <c r="C372">
        <v>2007</v>
      </c>
      <c r="D372">
        <v>3</v>
      </c>
      <c r="E372">
        <v>6430.5863799999997</v>
      </c>
      <c r="F372">
        <v>1.0531931014872313</v>
      </c>
      <c r="G372">
        <v>152.21899999999999</v>
      </c>
      <c r="H372">
        <v>157.90899999999999</v>
      </c>
      <c r="I372">
        <v>34161</v>
      </c>
      <c r="J372">
        <v>545</v>
      </c>
      <c r="K372">
        <v>161</v>
      </c>
      <c r="L372">
        <v>0.29541284403669726</v>
      </c>
    </row>
    <row r="373" spans="1:12" x14ac:dyDescent="0.25">
      <c r="A373">
        <v>3025</v>
      </c>
      <c r="B373" t="s">
        <v>103</v>
      </c>
      <c r="C373">
        <v>2008</v>
      </c>
      <c r="D373">
        <v>3</v>
      </c>
      <c r="E373">
        <v>7017.3372199999994</v>
      </c>
      <c r="F373">
        <v>1.078564603993923</v>
      </c>
      <c r="G373">
        <v>148.39500000000001</v>
      </c>
      <c r="H373">
        <v>157.90899999999999</v>
      </c>
      <c r="I373">
        <v>34349</v>
      </c>
      <c r="J373">
        <v>550</v>
      </c>
      <c r="K373">
        <v>166</v>
      </c>
      <c r="L373">
        <v>0.30181818181818182</v>
      </c>
    </row>
    <row r="374" spans="1:12" x14ac:dyDescent="0.25">
      <c r="A374">
        <v>3025</v>
      </c>
      <c r="B374" t="s">
        <v>103</v>
      </c>
      <c r="C374">
        <v>2009</v>
      </c>
      <c r="D374">
        <v>3</v>
      </c>
      <c r="E374">
        <v>6359.26109</v>
      </c>
      <c r="F374">
        <v>1.0915070880241431</v>
      </c>
      <c r="G374">
        <v>153.78700000000001</v>
      </c>
      <c r="H374">
        <v>157.90899999999999</v>
      </c>
      <c r="I374">
        <v>34654</v>
      </c>
      <c r="J374">
        <v>550</v>
      </c>
      <c r="K374">
        <v>166</v>
      </c>
      <c r="L374">
        <v>0.30181818181818182</v>
      </c>
    </row>
    <row r="375" spans="1:12" x14ac:dyDescent="0.25">
      <c r="A375">
        <v>3025</v>
      </c>
      <c r="B375" t="s">
        <v>103</v>
      </c>
      <c r="C375">
        <v>2010</v>
      </c>
      <c r="D375">
        <v>3</v>
      </c>
      <c r="E375">
        <v>6041.2717999999995</v>
      </c>
      <c r="F375">
        <v>1.1243125351578573</v>
      </c>
      <c r="G375">
        <v>150.10300000000001</v>
      </c>
      <c r="H375">
        <v>157.90899999999999</v>
      </c>
      <c r="I375">
        <v>35012</v>
      </c>
      <c r="J375">
        <v>552</v>
      </c>
      <c r="K375">
        <v>168</v>
      </c>
      <c r="L375">
        <v>0.30434782608695654</v>
      </c>
    </row>
    <row r="376" spans="1:12" x14ac:dyDescent="0.25">
      <c r="A376">
        <v>3025</v>
      </c>
      <c r="B376" t="s">
        <v>103</v>
      </c>
      <c r="C376">
        <v>2011</v>
      </c>
      <c r="D376">
        <v>3</v>
      </c>
      <c r="E376">
        <v>6763.9671500000004</v>
      </c>
      <c r="F376">
        <v>1.1430978626415853</v>
      </c>
      <c r="G376">
        <v>161.697</v>
      </c>
      <c r="H376">
        <v>161.697</v>
      </c>
      <c r="I376">
        <v>35270</v>
      </c>
      <c r="J376">
        <v>553</v>
      </c>
      <c r="K376">
        <v>168</v>
      </c>
      <c r="L376">
        <v>0.30379746835443039</v>
      </c>
    </row>
    <row r="377" spans="1:12" x14ac:dyDescent="0.25">
      <c r="A377">
        <v>3025</v>
      </c>
      <c r="B377" t="s">
        <v>103</v>
      </c>
      <c r="C377">
        <v>2012</v>
      </c>
      <c r="D377">
        <v>3</v>
      </c>
      <c r="E377">
        <v>6408.7294407999998</v>
      </c>
      <c r="F377">
        <v>1.1601447797801889</v>
      </c>
      <c r="G377">
        <v>147.149</v>
      </c>
      <c r="H377">
        <v>161.697</v>
      </c>
      <c r="I377">
        <v>35436</v>
      </c>
      <c r="J377">
        <v>560</v>
      </c>
      <c r="K377">
        <v>172</v>
      </c>
      <c r="L377">
        <v>0.30714285714285716</v>
      </c>
    </row>
    <row r="378" spans="1:12" x14ac:dyDescent="0.25">
      <c r="A378">
        <v>3025</v>
      </c>
      <c r="B378" t="s">
        <v>103</v>
      </c>
      <c r="C378">
        <v>2013</v>
      </c>
      <c r="D378">
        <v>3</v>
      </c>
      <c r="E378">
        <v>7788.1138600000004</v>
      </c>
      <c r="F378">
        <v>1.1787456307534185</v>
      </c>
      <c r="G378">
        <v>158.06</v>
      </c>
      <c r="H378">
        <v>161.697</v>
      </c>
      <c r="I378">
        <v>35845</v>
      </c>
      <c r="J378">
        <v>564</v>
      </c>
      <c r="K378">
        <v>177</v>
      </c>
      <c r="L378">
        <v>0.31382978723404253</v>
      </c>
    </row>
    <row r="379" spans="1:12" x14ac:dyDescent="0.25">
      <c r="A379">
        <v>3025</v>
      </c>
      <c r="B379" t="s">
        <v>103</v>
      </c>
      <c r="C379">
        <v>2014</v>
      </c>
      <c r="D379">
        <v>3</v>
      </c>
      <c r="E379">
        <v>8381</v>
      </c>
      <c r="F379">
        <v>1.2033004656242552</v>
      </c>
      <c r="G379">
        <v>148.42599999999999</v>
      </c>
      <c r="H379">
        <v>161.697</v>
      </c>
      <c r="I379">
        <v>36058</v>
      </c>
      <c r="J379">
        <v>564</v>
      </c>
      <c r="K379">
        <v>178</v>
      </c>
      <c r="L379">
        <v>0.31560283687943264</v>
      </c>
    </row>
    <row r="380" spans="1:12" x14ac:dyDescent="0.25">
      <c r="A380">
        <v>3025</v>
      </c>
      <c r="B380" t="s">
        <v>103</v>
      </c>
      <c r="C380">
        <v>2015</v>
      </c>
      <c r="D380">
        <v>3</v>
      </c>
      <c r="E380">
        <v>7951.7820000000002</v>
      </c>
      <c r="F380">
        <v>1.2317327248241474</v>
      </c>
      <c r="G380">
        <v>142.93899999999999</v>
      </c>
      <c r="H380">
        <v>161.697</v>
      </c>
      <c r="I380">
        <v>36317</v>
      </c>
      <c r="J380">
        <v>563</v>
      </c>
      <c r="K380">
        <v>180</v>
      </c>
      <c r="L380">
        <v>0.31971580817051509</v>
      </c>
    </row>
    <row r="381" spans="1:12" x14ac:dyDescent="0.25">
      <c r="A381">
        <v>3025</v>
      </c>
      <c r="B381" t="s">
        <v>103</v>
      </c>
      <c r="C381">
        <v>2016</v>
      </c>
      <c r="D381">
        <v>3</v>
      </c>
      <c r="E381">
        <v>8836.4923599999984</v>
      </c>
      <c r="F381">
        <v>1.2460953688434946</v>
      </c>
      <c r="G381">
        <v>145.20500000000001</v>
      </c>
      <c r="H381">
        <v>161.697</v>
      </c>
      <c r="I381">
        <v>36574</v>
      </c>
      <c r="J381">
        <v>564</v>
      </c>
      <c r="K381">
        <v>181</v>
      </c>
      <c r="L381">
        <v>0.32092198581560283</v>
      </c>
    </row>
    <row r="382" spans="1:12" x14ac:dyDescent="0.25">
      <c r="A382">
        <v>3025</v>
      </c>
      <c r="B382" t="s">
        <v>103</v>
      </c>
      <c r="C382">
        <v>2017</v>
      </c>
      <c r="D382">
        <v>3</v>
      </c>
      <c r="E382">
        <v>8616.7901100000017</v>
      </c>
      <c r="F382">
        <v>1.2681506381321936</v>
      </c>
      <c r="G382">
        <v>126.759</v>
      </c>
      <c r="H382">
        <v>161.697</v>
      </c>
      <c r="I382">
        <v>37349</v>
      </c>
      <c r="J382">
        <v>571</v>
      </c>
      <c r="K382">
        <v>187</v>
      </c>
      <c r="L382">
        <v>0.32749562171628721</v>
      </c>
    </row>
    <row r="383" spans="1:12" x14ac:dyDescent="0.25">
      <c r="A383">
        <v>3025</v>
      </c>
      <c r="B383" t="s">
        <v>103</v>
      </c>
      <c r="C383">
        <v>2018</v>
      </c>
      <c r="D383">
        <v>3</v>
      </c>
      <c r="E383">
        <v>8748.4463099999994</v>
      </c>
      <c r="F383">
        <v>1.2998332461476367</v>
      </c>
      <c r="G383">
        <v>148.86799999999999</v>
      </c>
      <c r="H383">
        <v>161.697</v>
      </c>
      <c r="I383">
        <v>37139</v>
      </c>
      <c r="J383">
        <v>573</v>
      </c>
      <c r="K383">
        <v>188</v>
      </c>
      <c r="L383">
        <v>0.32809773123909247</v>
      </c>
    </row>
    <row r="384" spans="1:12" x14ac:dyDescent="0.25">
      <c r="A384">
        <v>3025</v>
      </c>
      <c r="B384" t="s">
        <v>103</v>
      </c>
      <c r="C384">
        <v>2019</v>
      </c>
      <c r="D384">
        <v>3</v>
      </c>
      <c r="E384">
        <v>8467.4134200000008</v>
      </c>
      <c r="F384">
        <v>1.331990006449749</v>
      </c>
      <c r="G384">
        <v>136.31700000000001</v>
      </c>
      <c r="H384">
        <v>161.697</v>
      </c>
      <c r="I384">
        <v>37250</v>
      </c>
      <c r="J384">
        <v>573</v>
      </c>
      <c r="K384">
        <v>188</v>
      </c>
      <c r="L384">
        <v>0.32809773123909247</v>
      </c>
    </row>
    <row r="385" spans="1:12" x14ac:dyDescent="0.25">
      <c r="A385">
        <v>3025</v>
      </c>
      <c r="B385" t="s">
        <v>103</v>
      </c>
      <c r="C385">
        <v>2020</v>
      </c>
      <c r="D385">
        <v>3</v>
      </c>
      <c r="E385">
        <v>9197.4883625999992</v>
      </c>
      <c r="F385">
        <v>1.4068442069945994</v>
      </c>
      <c r="G385">
        <v>148.429</v>
      </c>
      <c r="H385">
        <v>161.697</v>
      </c>
      <c r="I385">
        <v>37467</v>
      </c>
      <c r="J385">
        <v>576</v>
      </c>
      <c r="K385">
        <v>190</v>
      </c>
      <c r="L385">
        <v>0.3298611111111111</v>
      </c>
    </row>
    <row r="386" spans="1:12" x14ac:dyDescent="0.25">
      <c r="A386">
        <v>3026</v>
      </c>
      <c r="B386" t="s">
        <v>58</v>
      </c>
      <c r="C386">
        <v>2005</v>
      </c>
      <c r="D386">
        <v>3</v>
      </c>
      <c r="E386">
        <v>7074.9436400000013</v>
      </c>
      <c r="F386">
        <v>1</v>
      </c>
      <c r="G386">
        <v>197.92700000000002</v>
      </c>
      <c r="H386">
        <v>197.92700000000002</v>
      </c>
      <c r="I386">
        <v>36682</v>
      </c>
      <c r="J386">
        <v>1117</v>
      </c>
      <c r="K386">
        <v>457</v>
      </c>
      <c r="L386">
        <v>0.40913160250671443</v>
      </c>
    </row>
    <row r="387" spans="1:12" x14ac:dyDescent="0.25">
      <c r="A387">
        <v>3026</v>
      </c>
      <c r="B387" t="s">
        <v>58</v>
      </c>
      <c r="C387">
        <v>2006</v>
      </c>
      <c r="D387">
        <v>3</v>
      </c>
      <c r="E387">
        <v>7208.5349000000006</v>
      </c>
      <c r="F387">
        <v>1.0181607380073696</v>
      </c>
      <c r="G387">
        <v>203.11799999999999</v>
      </c>
      <c r="H387">
        <v>203.11799999999999</v>
      </c>
      <c r="I387">
        <v>37318</v>
      </c>
      <c r="J387">
        <v>1127</v>
      </c>
      <c r="K387">
        <v>466</v>
      </c>
      <c r="L387">
        <v>0.41348713398402842</v>
      </c>
    </row>
    <row r="388" spans="1:12" x14ac:dyDescent="0.25">
      <c r="A388">
        <v>3026</v>
      </c>
      <c r="B388" t="s">
        <v>58</v>
      </c>
      <c r="C388">
        <v>2007</v>
      </c>
      <c r="D388">
        <v>3</v>
      </c>
      <c r="E388">
        <v>7150.7407799999992</v>
      </c>
      <c r="F388">
        <v>1.0531931014872313</v>
      </c>
      <c r="G388">
        <v>195.327</v>
      </c>
      <c r="H388">
        <v>203.11799999999999</v>
      </c>
      <c r="I388">
        <v>37902</v>
      </c>
      <c r="J388">
        <v>1149</v>
      </c>
      <c r="K388">
        <v>490</v>
      </c>
      <c r="L388">
        <v>0.42645778938207135</v>
      </c>
    </row>
    <row r="389" spans="1:12" x14ac:dyDescent="0.25">
      <c r="A389">
        <v>3026</v>
      </c>
      <c r="B389" t="s">
        <v>58</v>
      </c>
      <c r="C389">
        <v>2008</v>
      </c>
      <c r="D389">
        <v>3</v>
      </c>
      <c r="E389">
        <v>7991.3609500000002</v>
      </c>
      <c r="F389">
        <v>1.078564603993923</v>
      </c>
      <c r="G389">
        <v>179.636</v>
      </c>
      <c r="H389">
        <v>203.11799999999999</v>
      </c>
      <c r="I389">
        <v>38647</v>
      </c>
      <c r="J389">
        <v>1165</v>
      </c>
      <c r="K389">
        <v>503</v>
      </c>
      <c r="L389">
        <v>0.43175965665236049</v>
      </c>
    </row>
    <row r="390" spans="1:12" x14ac:dyDescent="0.25">
      <c r="A390">
        <v>3026</v>
      </c>
      <c r="B390" t="s">
        <v>58</v>
      </c>
      <c r="C390">
        <v>2009</v>
      </c>
      <c r="D390">
        <v>3</v>
      </c>
      <c r="E390">
        <v>8122.185089999999</v>
      </c>
      <c r="F390">
        <v>1.0915070880241431</v>
      </c>
      <c r="G390">
        <v>180.47500000000002</v>
      </c>
      <c r="H390">
        <v>203.11799999999999</v>
      </c>
      <c r="I390">
        <v>39322</v>
      </c>
      <c r="J390">
        <v>1168</v>
      </c>
      <c r="K390">
        <v>504</v>
      </c>
      <c r="L390">
        <v>0.4315068493150685</v>
      </c>
    </row>
    <row r="391" spans="1:12" x14ac:dyDescent="0.25">
      <c r="A391">
        <v>3026</v>
      </c>
      <c r="B391" t="s">
        <v>58</v>
      </c>
      <c r="C391">
        <v>2010</v>
      </c>
      <c r="D391">
        <v>3</v>
      </c>
      <c r="E391">
        <v>8486.6488200000003</v>
      </c>
      <c r="F391">
        <v>1.1243125351578573</v>
      </c>
      <c r="G391">
        <v>194.69</v>
      </c>
      <c r="H391">
        <v>203.11799999999999</v>
      </c>
      <c r="I391">
        <v>39825</v>
      </c>
      <c r="J391">
        <v>1220</v>
      </c>
      <c r="K391">
        <v>520</v>
      </c>
      <c r="L391">
        <v>0.42622950819672129</v>
      </c>
    </row>
    <row r="392" spans="1:12" x14ac:dyDescent="0.25">
      <c r="A392">
        <v>3026</v>
      </c>
      <c r="B392" t="s">
        <v>58</v>
      </c>
      <c r="C392">
        <v>2011</v>
      </c>
      <c r="D392">
        <v>3</v>
      </c>
      <c r="E392">
        <v>8247.4091470364147</v>
      </c>
      <c r="F392">
        <v>1.1430978626415853</v>
      </c>
      <c r="G392">
        <v>194.352</v>
      </c>
      <c r="H392">
        <v>203.11799999999999</v>
      </c>
      <c r="I392">
        <v>40289</v>
      </c>
      <c r="J392">
        <v>1095</v>
      </c>
      <c r="K392">
        <v>538</v>
      </c>
      <c r="L392">
        <v>0.49132420091324203</v>
      </c>
    </row>
    <row r="393" spans="1:12" x14ac:dyDescent="0.25">
      <c r="A393">
        <v>3026</v>
      </c>
      <c r="B393" t="s">
        <v>58</v>
      </c>
      <c r="C393">
        <v>2012</v>
      </c>
      <c r="D393">
        <v>3</v>
      </c>
      <c r="E393">
        <v>8914.3869539000007</v>
      </c>
      <c r="F393">
        <v>1.1601447797801889</v>
      </c>
      <c r="G393">
        <v>193.26500000000001</v>
      </c>
      <c r="H393">
        <v>203.11799999999999</v>
      </c>
      <c r="I393">
        <v>40858</v>
      </c>
      <c r="J393">
        <v>964</v>
      </c>
      <c r="K393">
        <v>509</v>
      </c>
      <c r="L393">
        <v>0.52800829875518673</v>
      </c>
    </row>
    <row r="394" spans="1:12" x14ac:dyDescent="0.25">
      <c r="A394">
        <v>3026</v>
      </c>
      <c r="B394" t="s">
        <v>58</v>
      </c>
      <c r="C394">
        <v>2013</v>
      </c>
      <c r="D394">
        <v>3</v>
      </c>
      <c r="E394">
        <v>9490.7243199999994</v>
      </c>
      <c r="F394">
        <v>1.1787456307534185</v>
      </c>
      <c r="G394">
        <v>188.93800000000002</v>
      </c>
      <c r="H394">
        <v>203.11799999999999</v>
      </c>
      <c r="I394">
        <v>41639</v>
      </c>
      <c r="J394">
        <v>979</v>
      </c>
      <c r="K394">
        <v>536</v>
      </c>
      <c r="L394">
        <v>0.54749744637385089</v>
      </c>
    </row>
    <row r="395" spans="1:12" x14ac:dyDescent="0.25">
      <c r="A395">
        <v>3026</v>
      </c>
      <c r="B395" t="s">
        <v>58</v>
      </c>
      <c r="C395">
        <v>2014</v>
      </c>
      <c r="D395">
        <v>3</v>
      </c>
      <c r="E395">
        <v>10154.867</v>
      </c>
      <c r="F395">
        <v>1.2033004656242552</v>
      </c>
      <c r="G395">
        <v>167.18900000000002</v>
      </c>
      <c r="H395">
        <v>203.11799999999999</v>
      </c>
      <c r="I395">
        <v>41906</v>
      </c>
      <c r="J395">
        <v>974</v>
      </c>
      <c r="K395">
        <v>530</v>
      </c>
      <c r="L395">
        <v>0.54414784394250515</v>
      </c>
    </row>
    <row r="396" spans="1:12" x14ac:dyDescent="0.25">
      <c r="A396">
        <v>3026</v>
      </c>
      <c r="B396" t="s">
        <v>58</v>
      </c>
      <c r="C396">
        <v>2015</v>
      </c>
      <c r="D396">
        <v>3</v>
      </c>
      <c r="E396">
        <v>9548.5110000000004</v>
      </c>
      <c r="F396">
        <v>1.2317327248241474</v>
      </c>
      <c r="G396">
        <v>173.41800000000001</v>
      </c>
      <c r="H396">
        <v>203.11799999999999</v>
      </c>
      <c r="I396">
        <v>42267</v>
      </c>
      <c r="J396">
        <v>984</v>
      </c>
      <c r="K396">
        <v>537</v>
      </c>
      <c r="L396">
        <v>0.54573170731707321</v>
      </c>
    </row>
    <row r="397" spans="1:12" x14ac:dyDescent="0.25">
      <c r="A397">
        <v>3026</v>
      </c>
      <c r="B397" t="s">
        <v>58</v>
      </c>
      <c r="C397">
        <v>2016</v>
      </c>
      <c r="D397">
        <v>3</v>
      </c>
      <c r="E397">
        <v>10201.170260000001</v>
      </c>
      <c r="F397">
        <v>1.2460953688434946</v>
      </c>
      <c r="G397">
        <v>179.00099999999998</v>
      </c>
      <c r="H397">
        <v>203.11799999999999</v>
      </c>
      <c r="I397">
        <v>42696</v>
      </c>
      <c r="J397">
        <v>989</v>
      </c>
      <c r="K397">
        <v>541</v>
      </c>
      <c r="L397">
        <v>0.54701718907987862</v>
      </c>
    </row>
    <row r="398" spans="1:12" x14ac:dyDescent="0.25">
      <c r="A398">
        <v>3026</v>
      </c>
      <c r="B398" t="s">
        <v>58</v>
      </c>
      <c r="C398">
        <v>2017</v>
      </c>
      <c r="D398">
        <v>3</v>
      </c>
      <c r="E398">
        <v>11749.662210000002</v>
      </c>
      <c r="F398">
        <v>1.2681506381321936</v>
      </c>
      <c r="G398">
        <v>166.44</v>
      </c>
      <c r="H398">
        <v>203.11799999999999</v>
      </c>
      <c r="I398">
        <v>42979</v>
      </c>
      <c r="J398">
        <v>985</v>
      </c>
      <c r="K398">
        <v>542</v>
      </c>
      <c r="L398">
        <v>0.55025380710659899</v>
      </c>
    </row>
    <row r="399" spans="1:12" x14ac:dyDescent="0.25">
      <c r="A399">
        <v>3026</v>
      </c>
      <c r="B399" t="s">
        <v>58</v>
      </c>
      <c r="C399">
        <v>2018</v>
      </c>
      <c r="D399">
        <v>3</v>
      </c>
      <c r="E399">
        <v>11281.97681</v>
      </c>
      <c r="F399">
        <v>1.2998332461476367</v>
      </c>
      <c r="G399">
        <v>182.453</v>
      </c>
      <c r="H399">
        <v>203.11799999999999</v>
      </c>
      <c r="I399">
        <v>43524</v>
      </c>
      <c r="J399">
        <v>1019</v>
      </c>
      <c r="K399">
        <v>551</v>
      </c>
      <c r="L399">
        <v>0.54072620215897937</v>
      </c>
    </row>
    <row r="400" spans="1:12" x14ac:dyDescent="0.25">
      <c r="A400">
        <v>3026</v>
      </c>
      <c r="B400" t="s">
        <v>58</v>
      </c>
      <c r="C400">
        <v>2019</v>
      </c>
      <c r="D400">
        <v>3</v>
      </c>
      <c r="E400">
        <v>12351.094149999999</v>
      </c>
      <c r="F400">
        <v>1.331990006449749</v>
      </c>
      <c r="G400">
        <v>166.024</v>
      </c>
      <c r="H400">
        <v>203.11799999999999</v>
      </c>
      <c r="I400">
        <v>43931</v>
      </c>
      <c r="J400">
        <v>1028</v>
      </c>
      <c r="K400">
        <v>559</v>
      </c>
      <c r="L400">
        <v>0.54377431906614782</v>
      </c>
    </row>
    <row r="401" spans="1:12" x14ac:dyDescent="0.25">
      <c r="A401">
        <v>3026</v>
      </c>
      <c r="B401" t="s">
        <v>58</v>
      </c>
      <c r="C401">
        <v>2020</v>
      </c>
      <c r="D401">
        <v>3</v>
      </c>
      <c r="E401">
        <v>11873.565219999999</v>
      </c>
      <c r="F401">
        <v>1.4068442069945994</v>
      </c>
      <c r="G401">
        <v>185.06800000000001</v>
      </c>
      <c r="H401">
        <v>203.11799999999999</v>
      </c>
      <c r="I401">
        <v>44187</v>
      </c>
      <c r="J401">
        <v>1029</v>
      </c>
      <c r="K401">
        <v>559</v>
      </c>
      <c r="L401">
        <v>0.54324586977648204</v>
      </c>
    </row>
    <row r="402" spans="1:12" x14ac:dyDescent="0.25">
      <c r="A402">
        <v>3026</v>
      </c>
      <c r="B402" t="s">
        <v>58</v>
      </c>
      <c r="C402">
        <v>2021</v>
      </c>
      <c r="D402">
        <v>3</v>
      </c>
      <c r="E402">
        <v>11558.178519999999</v>
      </c>
      <c r="F402">
        <v>1.4583023676540063</v>
      </c>
      <c r="G402">
        <v>175.68600000000001</v>
      </c>
      <c r="H402">
        <v>203.11799999999999</v>
      </c>
      <c r="I402">
        <v>44519</v>
      </c>
      <c r="J402">
        <v>1024</v>
      </c>
      <c r="K402">
        <v>558</v>
      </c>
      <c r="L402">
        <v>0.544921875</v>
      </c>
    </row>
    <row r="403" spans="1:12" x14ac:dyDescent="0.25">
      <c r="A403">
        <v>3027</v>
      </c>
      <c r="B403" t="s">
        <v>60</v>
      </c>
      <c r="C403">
        <v>2005</v>
      </c>
      <c r="D403">
        <v>3</v>
      </c>
      <c r="E403">
        <v>6720.7463900000002</v>
      </c>
      <c r="F403">
        <v>1</v>
      </c>
      <c r="G403">
        <v>156.33600000000001</v>
      </c>
      <c r="H403">
        <v>156.33600000000001</v>
      </c>
      <c r="I403">
        <v>32497</v>
      </c>
      <c r="J403">
        <v>715</v>
      </c>
      <c r="K403">
        <v>111.00000000000001</v>
      </c>
      <c r="L403">
        <v>0.15524475524475526</v>
      </c>
    </row>
    <row r="404" spans="1:12" x14ac:dyDescent="0.25">
      <c r="A404">
        <v>3027</v>
      </c>
      <c r="B404" t="s">
        <v>60</v>
      </c>
      <c r="C404">
        <v>2006</v>
      </c>
      <c r="D404">
        <v>3</v>
      </c>
      <c r="E404">
        <v>6531.643680000001</v>
      </c>
      <c r="F404">
        <v>1.0181607380073696</v>
      </c>
      <c r="G404">
        <v>137.316</v>
      </c>
      <c r="H404">
        <v>156.33600000000001</v>
      </c>
      <c r="I404">
        <v>32438</v>
      </c>
      <c r="J404">
        <v>722</v>
      </c>
      <c r="K404">
        <v>111.99999999999999</v>
      </c>
      <c r="L404">
        <v>0.15512465373961218</v>
      </c>
    </row>
    <row r="405" spans="1:12" x14ac:dyDescent="0.25">
      <c r="A405">
        <v>3027</v>
      </c>
      <c r="B405" t="s">
        <v>60</v>
      </c>
      <c r="C405">
        <v>2007</v>
      </c>
      <c r="D405">
        <v>3</v>
      </c>
      <c r="E405">
        <v>7270.4590099999996</v>
      </c>
      <c r="F405">
        <v>1.0531931014872313</v>
      </c>
      <c r="G405">
        <v>139.708</v>
      </c>
      <c r="H405">
        <v>156.33600000000001</v>
      </c>
      <c r="I405">
        <v>32512</v>
      </c>
      <c r="J405">
        <v>725</v>
      </c>
      <c r="K405">
        <v>114</v>
      </c>
      <c r="L405">
        <v>0.15724137931034482</v>
      </c>
    </row>
    <row r="406" spans="1:12" x14ac:dyDescent="0.25">
      <c r="A406">
        <v>3027</v>
      </c>
      <c r="B406" t="s">
        <v>60</v>
      </c>
      <c r="C406">
        <v>2008</v>
      </c>
      <c r="D406">
        <v>3</v>
      </c>
      <c r="E406">
        <v>6969.509</v>
      </c>
      <c r="F406">
        <v>1.078564603993923</v>
      </c>
      <c r="G406">
        <v>139.124</v>
      </c>
      <c r="H406">
        <v>156.33600000000001</v>
      </c>
      <c r="I406">
        <v>32734</v>
      </c>
      <c r="J406">
        <v>728</v>
      </c>
      <c r="K406">
        <v>115.99999999999999</v>
      </c>
      <c r="L406">
        <v>0.15934065934065933</v>
      </c>
    </row>
    <row r="407" spans="1:12" x14ac:dyDescent="0.25">
      <c r="A407">
        <v>3027</v>
      </c>
      <c r="B407" t="s">
        <v>60</v>
      </c>
      <c r="C407">
        <v>2009</v>
      </c>
      <c r="D407">
        <v>3</v>
      </c>
      <c r="E407">
        <v>7679.5353600000017</v>
      </c>
      <c r="F407">
        <v>1.0915070880241431</v>
      </c>
      <c r="G407">
        <v>147.108</v>
      </c>
      <c r="H407">
        <v>156.33600000000001</v>
      </c>
      <c r="I407">
        <v>32808</v>
      </c>
      <c r="J407">
        <v>732</v>
      </c>
      <c r="K407">
        <v>116</v>
      </c>
      <c r="L407">
        <v>0.15846994535519127</v>
      </c>
    </row>
    <row r="408" spans="1:12" x14ac:dyDescent="0.25">
      <c r="A408">
        <v>3027</v>
      </c>
      <c r="B408" t="s">
        <v>60</v>
      </c>
      <c r="C408">
        <v>2010</v>
      </c>
      <c r="D408">
        <v>3</v>
      </c>
      <c r="E408">
        <v>8099.3462799999998</v>
      </c>
      <c r="F408">
        <v>1.1243125351578573</v>
      </c>
      <c r="G408">
        <v>141.244</v>
      </c>
      <c r="H408">
        <v>156.33600000000001</v>
      </c>
      <c r="I408">
        <v>32870</v>
      </c>
      <c r="J408">
        <v>733</v>
      </c>
      <c r="K408">
        <v>116.99999999999999</v>
      </c>
      <c r="L408">
        <v>0.15961800818553887</v>
      </c>
    </row>
    <row r="409" spans="1:12" x14ac:dyDescent="0.25">
      <c r="A409">
        <v>3027</v>
      </c>
      <c r="B409" t="s">
        <v>60</v>
      </c>
      <c r="C409">
        <v>2011</v>
      </c>
      <c r="D409">
        <v>3</v>
      </c>
      <c r="E409">
        <v>8408.5120000000006</v>
      </c>
      <c r="F409">
        <v>1.1430978626415853</v>
      </c>
      <c r="G409">
        <v>149.857</v>
      </c>
      <c r="H409">
        <v>156.33600000000001</v>
      </c>
      <c r="I409">
        <v>32998</v>
      </c>
      <c r="J409">
        <v>737</v>
      </c>
      <c r="K409">
        <v>120</v>
      </c>
      <c r="L409">
        <v>0.16282225237449119</v>
      </c>
    </row>
    <row r="410" spans="1:12" x14ac:dyDescent="0.25">
      <c r="A410">
        <v>3027</v>
      </c>
      <c r="B410" t="s">
        <v>60</v>
      </c>
      <c r="C410">
        <v>2012</v>
      </c>
      <c r="D410">
        <v>3</v>
      </c>
      <c r="E410">
        <v>9300.3177226000025</v>
      </c>
      <c r="F410">
        <v>1.1601447797801889</v>
      </c>
      <c r="G410">
        <v>132.09</v>
      </c>
      <c r="H410">
        <v>156.33600000000001</v>
      </c>
      <c r="I410">
        <v>33058</v>
      </c>
      <c r="J410">
        <v>739</v>
      </c>
      <c r="K410">
        <v>120</v>
      </c>
      <c r="L410">
        <v>0.16238159675236807</v>
      </c>
    </row>
    <row r="411" spans="1:12" x14ac:dyDescent="0.25">
      <c r="A411">
        <v>3027</v>
      </c>
      <c r="B411" t="s">
        <v>60</v>
      </c>
      <c r="C411">
        <v>2013</v>
      </c>
      <c r="D411">
        <v>3</v>
      </c>
      <c r="E411">
        <v>11448.896359999999</v>
      </c>
      <c r="F411">
        <v>1.1787456307534185</v>
      </c>
      <c r="G411">
        <v>139.36099999999999</v>
      </c>
      <c r="H411">
        <v>156.33600000000001</v>
      </c>
      <c r="I411">
        <v>33367</v>
      </c>
      <c r="J411">
        <v>741</v>
      </c>
      <c r="K411">
        <v>120.99999999999999</v>
      </c>
      <c r="L411">
        <v>0.16329284750337381</v>
      </c>
    </row>
    <row r="412" spans="1:12" x14ac:dyDescent="0.25">
      <c r="A412">
        <v>3027</v>
      </c>
      <c r="B412" t="s">
        <v>60</v>
      </c>
      <c r="C412">
        <v>2014</v>
      </c>
      <c r="D412">
        <v>3</v>
      </c>
      <c r="E412">
        <v>10634.034</v>
      </c>
      <c r="F412">
        <v>1.2033004656242552</v>
      </c>
      <c r="G412">
        <v>143.172</v>
      </c>
      <c r="H412">
        <v>156.33600000000001</v>
      </c>
      <c r="I412">
        <v>33487</v>
      </c>
      <c r="J412">
        <v>744</v>
      </c>
      <c r="K412">
        <v>122</v>
      </c>
      <c r="L412">
        <v>0.16397849462365591</v>
      </c>
    </row>
    <row r="413" spans="1:12" x14ac:dyDescent="0.25">
      <c r="A413">
        <v>3027</v>
      </c>
      <c r="B413" t="s">
        <v>60</v>
      </c>
      <c r="C413">
        <v>2015</v>
      </c>
      <c r="D413">
        <v>3</v>
      </c>
      <c r="E413">
        <v>10829.422</v>
      </c>
      <c r="F413">
        <v>1.2317327248241474</v>
      </c>
      <c r="G413">
        <v>138.33600000000001</v>
      </c>
      <c r="H413">
        <v>156.33600000000001</v>
      </c>
      <c r="I413">
        <v>33386</v>
      </c>
      <c r="J413">
        <v>744</v>
      </c>
      <c r="K413">
        <v>122</v>
      </c>
      <c r="L413">
        <v>0.16397849462365591</v>
      </c>
    </row>
    <row r="414" spans="1:12" x14ac:dyDescent="0.25">
      <c r="A414">
        <v>3027</v>
      </c>
      <c r="B414" t="s">
        <v>60</v>
      </c>
      <c r="C414">
        <v>2016</v>
      </c>
      <c r="D414">
        <v>3</v>
      </c>
      <c r="E414">
        <v>10775.065450000002</v>
      </c>
      <c r="F414">
        <v>1.2460953688434946</v>
      </c>
      <c r="G414">
        <v>125.30500000000001</v>
      </c>
      <c r="H414">
        <v>156.33600000000001</v>
      </c>
      <c r="I414">
        <v>33487</v>
      </c>
      <c r="J414">
        <v>743</v>
      </c>
      <c r="K414">
        <v>122</v>
      </c>
      <c r="L414">
        <v>0.16419919246298789</v>
      </c>
    </row>
    <row r="415" spans="1:12" x14ac:dyDescent="0.25">
      <c r="A415">
        <v>3027</v>
      </c>
      <c r="B415" t="s">
        <v>60</v>
      </c>
      <c r="C415">
        <v>2017</v>
      </c>
      <c r="D415">
        <v>3</v>
      </c>
      <c r="E415">
        <v>10685.84814</v>
      </c>
      <c r="F415">
        <v>1.2681506381321936</v>
      </c>
      <c r="G415">
        <v>125.68300000000001</v>
      </c>
      <c r="H415">
        <v>156.33600000000001</v>
      </c>
      <c r="I415">
        <v>33579</v>
      </c>
      <c r="J415">
        <v>740</v>
      </c>
      <c r="K415">
        <v>123</v>
      </c>
      <c r="L415">
        <v>0.16621621621621621</v>
      </c>
    </row>
    <row r="416" spans="1:12" x14ac:dyDescent="0.25">
      <c r="A416">
        <v>3027</v>
      </c>
      <c r="B416" t="s">
        <v>60</v>
      </c>
      <c r="C416">
        <v>2018</v>
      </c>
      <c r="D416">
        <v>3</v>
      </c>
      <c r="E416">
        <v>10701.654550000001</v>
      </c>
      <c r="F416">
        <v>1.2998332461476367</v>
      </c>
      <c r="G416">
        <v>128.53800000000001</v>
      </c>
      <c r="H416">
        <v>156.33600000000001</v>
      </c>
      <c r="I416">
        <v>33613</v>
      </c>
      <c r="J416">
        <v>740</v>
      </c>
      <c r="K416">
        <v>122</v>
      </c>
      <c r="L416">
        <v>0.16486486486486487</v>
      </c>
    </row>
    <row r="417" spans="1:12" x14ac:dyDescent="0.25">
      <c r="A417">
        <v>3027</v>
      </c>
      <c r="B417" t="s">
        <v>60</v>
      </c>
      <c r="C417">
        <v>2019</v>
      </c>
      <c r="D417">
        <v>3</v>
      </c>
      <c r="E417">
        <v>10740.394319999998</v>
      </c>
      <c r="F417">
        <v>1.331990006449749</v>
      </c>
      <c r="G417">
        <v>132.81800000000001</v>
      </c>
      <c r="H417">
        <v>156.33600000000001</v>
      </c>
      <c r="I417">
        <v>33647</v>
      </c>
      <c r="J417">
        <v>738</v>
      </c>
      <c r="K417">
        <v>122</v>
      </c>
      <c r="L417">
        <v>0.16531165311653118</v>
      </c>
    </row>
    <row r="418" spans="1:12" x14ac:dyDescent="0.25">
      <c r="A418">
        <v>3027</v>
      </c>
      <c r="B418" t="s">
        <v>60</v>
      </c>
      <c r="C418">
        <v>2020</v>
      </c>
      <c r="D418">
        <v>3</v>
      </c>
      <c r="E418">
        <v>10623.175080000001</v>
      </c>
      <c r="F418">
        <v>1.4068442069945994</v>
      </c>
      <c r="G418">
        <v>112.83499999999999</v>
      </c>
      <c r="H418">
        <v>156.33600000000001</v>
      </c>
      <c r="I418">
        <v>33751</v>
      </c>
      <c r="J418">
        <v>738</v>
      </c>
      <c r="K418">
        <v>122</v>
      </c>
      <c r="L418">
        <v>0.16531165311653118</v>
      </c>
    </row>
    <row r="419" spans="1:12" x14ac:dyDescent="0.25">
      <c r="A419">
        <v>3027</v>
      </c>
      <c r="B419" t="s">
        <v>60</v>
      </c>
      <c r="C419">
        <v>2021</v>
      </c>
      <c r="D419">
        <v>3</v>
      </c>
      <c r="E419">
        <v>11544.84355</v>
      </c>
      <c r="F419">
        <v>1.4583023676540063</v>
      </c>
      <c r="G419">
        <v>111.371</v>
      </c>
      <c r="H419">
        <v>156.33600000000001</v>
      </c>
      <c r="I419">
        <v>33865</v>
      </c>
      <c r="J419">
        <v>738</v>
      </c>
      <c r="K419">
        <v>124</v>
      </c>
      <c r="L419">
        <v>0.16802168021680217</v>
      </c>
    </row>
    <row r="420" spans="1:12" x14ac:dyDescent="0.25">
      <c r="A420">
        <v>3028</v>
      </c>
      <c r="B420" t="s">
        <v>62</v>
      </c>
      <c r="C420">
        <v>2005</v>
      </c>
      <c r="D420">
        <v>3</v>
      </c>
      <c r="E420">
        <v>3997.4092900000001</v>
      </c>
      <c r="F420">
        <v>1</v>
      </c>
      <c r="G420">
        <v>120.578</v>
      </c>
      <c r="H420">
        <v>120.578</v>
      </c>
      <c r="I420">
        <v>19858</v>
      </c>
      <c r="J420">
        <v>788</v>
      </c>
      <c r="K420">
        <v>241</v>
      </c>
      <c r="L420">
        <v>0.30583756345177665</v>
      </c>
    </row>
    <row r="421" spans="1:12" x14ac:dyDescent="0.25">
      <c r="A421">
        <v>3028</v>
      </c>
      <c r="B421" t="s">
        <v>62</v>
      </c>
      <c r="C421">
        <v>2006</v>
      </c>
      <c r="D421">
        <v>3</v>
      </c>
      <c r="E421">
        <v>4029.1800600000001</v>
      </c>
      <c r="F421">
        <v>1.0181607380073696</v>
      </c>
      <c r="G421">
        <v>126.855</v>
      </c>
      <c r="H421">
        <v>126.855</v>
      </c>
      <c r="I421">
        <v>20975</v>
      </c>
      <c r="J421">
        <v>792</v>
      </c>
      <c r="K421">
        <v>261</v>
      </c>
      <c r="L421">
        <v>0.32954545454545453</v>
      </c>
    </row>
    <row r="422" spans="1:12" x14ac:dyDescent="0.25">
      <c r="A422">
        <v>3028</v>
      </c>
      <c r="B422" t="s">
        <v>62</v>
      </c>
      <c r="C422">
        <v>2007</v>
      </c>
      <c r="D422">
        <v>3</v>
      </c>
      <c r="E422">
        <v>4428.9872300000006</v>
      </c>
      <c r="F422">
        <v>1.0531931014872313</v>
      </c>
      <c r="G422">
        <v>130.375</v>
      </c>
      <c r="H422">
        <v>130.375</v>
      </c>
      <c r="I422">
        <v>22811</v>
      </c>
      <c r="J422">
        <v>833</v>
      </c>
      <c r="K422">
        <v>293</v>
      </c>
      <c r="L422">
        <v>0.3517406962785114</v>
      </c>
    </row>
    <row r="423" spans="1:12" x14ac:dyDescent="0.25">
      <c r="A423">
        <v>3028</v>
      </c>
      <c r="B423" t="s">
        <v>62</v>
      </c>
      <c r="C423">
        <v>2008</v>
      </c>
      <c r="D423">
        <v>3</v>
      </c>
      <c r="E423">
        <v>4971.4858500000009</v>
      </c>
      <c r="F423">
        <v>1.078564603993923</v>
      </c>
      <c r="G423">
        <v>125.846</v>
      </c>
      <c r="H423">
        <v>130.375</v>
      </c>
      <c r="I423">
        <v>25373</v>
      </c>
      <c r="J423">
        <v>866</v>
      </c>
      <c r="K423">
        <v>320</v>
      </c>
      <c r="L423">
        <v>0.36951501154734412</v>
      </c>
    </row>
    <row r="424" spans="1:12" x14ac:dyDescent="0.25">
      <c r="A424">
        <v>3028</v>
      </c>
      <c r="B424" t="s">
        <v>62</v>
      </c>
      <c r="C424">
        <v>2009</v>
      </c>
      <c r="D424">
        <v>3</v>
      </c>
      <c r="E424">
        <v>5286.4349499999998</v>
      </c>
      <c r="F424">
        <v>1.0915070880241431</v>
      </c>
      <c r="G424">
        <v>134.672</v>
      </c>
      <c r="H424">
        <v>134.672</v>
      </c>
      <c r="I424">
        <v>27323</v>
      </c>
      <c r="J424">
        <v>866</v>
      </c>
      <c r="K424">
        <v>320</v>
      </c>
      <c r="L424">
        <v>0.36951501154734412</v>
      </c>
    </row>
    <row r="425" spans="1:12" x14ac:dyDescent="0.25">
      <c r="A425">
        <v>3028</v>
      </c>
      <c r="B425" t="s">
        <v>62</v>
      </c>
      <c r="C425">
        <v>2010</v>
      </c>
      <c r="D425">
        <v>3</v>
      </c>
      <c r="E425">
        <v>5445.1430944726535</v>
      </c>
      <c r="F425">
        <v>1.1243125351578573</v>
      </c>
      <c r="G425">
        <v>147.30699999999999</v>
      </c>
      <c r="H425">
        <v>147.30699999999999</v>
      </c>
      <c r="I425">
        <v>29142</v>
      </c>
      <c r="J425">
        <v>938</v>
      </c>
      <c r="K425">
        <v>362</v>
      </c>
      <c r="L425">
        <v>0.38592750533049042</v>
      </c>
    </row>
    <row r="426" spans="1:12" x14ac:dyDescent="0.25">
      <c r="A426">
        <v>3028</v>
      </c>
      <c r="B426" t="s">
        <v>62</v>
      </c>
      <c r="C426">
        <v>2011</v>
      </c>
      <c r="D426">
        <v>3</v>
      </c>
      <c r="E426">
        <v>6368.5330000000004</v>
      </c>
      <c r="F426">
        <v>1.1430978626415853</v>
      </c>
      <c r="G426">
        <v>161.63499999999999</v>
      </c>
      <c r="H426">
        <v>161.63499999999999</v>
      </c>
      <c r="I426">
        <v>30485</v>
      </c>
      <c r="J426">
        <v>950</v>
      </c>
      <c r="K426">
        <v>383</v>
      </c>
      <c r="L426">
        <v>0.4031578947368421</v>
      </c>
    </row>
    <row r="427" spans="1:12" x14ac:dyDescent="0.25">
      <c r="A427">
        <v>3028</v>
      </c>
      <c r="B427" t="s">
        <v>62</v>
      </c>
      <c r="C427">
        <v>2012</v>
      </c>
      <c r="D427">
        <v>3</v>
      </c>
      <c r="E427">
        <v>6718.6369999999997</v>
      </c>
      <c r="F427">
        <v>1.1601447797801889</v>
      </c>
      <c r="G427">
        <v>166.57900000000001</v>
      </c>
      <c r="H427">
        <v>166.57900000000001</v>
      </c>
      <c r="I427">
        <v>32324</v>
      </c>
      <c r="J427">
        <v>983</v>
      </c>
      <c r="K427">
        <v>399</v>
      </c>
      <c r="L427">
        <v>0.40590030518819942</v>
      </c>
    </row>
    <row r="428" spans="1:12" x14ac:dyDescent="0.25">
      <c r="A428">
        <v>3028</v>
      </c>
      <c r="B428" t="s">
        <v>62</v>
      </c>
      <c r="C428">
        <v>2013</v>
      </c>
      <c r="D428">
        <v>3</v>
      </c>
      <c r="E428">
        <v>8382.1659999999993</v>
      </c>
      <c r="F428">
        <v>1.1787456307534185</v>
      </c>
      <c r="G428">
        <v>173.828</v>
      </c>
      <c r="H428">
        <v>173.828</v>
      </c>
      <c r="I428">
        <v>34073</v>
      </c>
      <c r="J428">
        <v>994</v>
      </c>
      <c r="K428">
        <v>412</v>
      </c>
      <c r="L428">
        <v>0.41448692152917505</v>
      </c>
    </row>
    <row r="429" spans="1:12" x14ac:dyDescent="0.25">
      <c r="A429">
        <v>3028</v>
      </c>
      <c r="B429" t="s">
        <v>62</v>
      </c>
      <c r="C429">
        <v>2014</v>
      </c>
      <c r="D429">
        <v>3</v>
      </c>
      <c r="E429">
        <v>8489.86</v>
      </c>
      <c r="F429">
        <v>1.2033004656242552</v>
      </c>
      <c r="G429">
        <v>157.63399999999999</v>
      </c>
      <c r="H429">
        <v>173.828</v>
      </c>
      <c r="I429">
        <v>35111</v>
      </c>
      <c r="J429">
        <v>1009</v>
      </c>
      <c r="K429">
        <v>422</v>
      </c>
      <c r="L429">
        <v>0.41823587710604559</v>
      </c>
    </row>
    <row r="430" spans="1:12" x14ac:dyDescent="0.25">
      <c r="A430">
        <v>3028</v>
      </c>
      <c r="B430" t="s">
        <v>62</v>
      </c>
      <c r="C430">
        <v>2015</v>
      </c>
      <c r="D430">
        <v>3</v>
      </c>
      <c r="E430">
        <v>9832.6730000000007</v>
      </c>
      <c r="F430">
        <v>1.2317327248241474</v>
      </c>
      <c r="G430">
        <v>166.33099999999999</v>
      </c>
      <c r="H430">
        <v>173.828</v>
      </c>
      <c r="I430">
        <v>35865</v>
      </c>
      <c r="J430">
        <v>1021</v>
      </c>
      <c r="K430">
        <v>433</v>
      </c>
      <c r="L430">
        <v>0.42409402546523017</v>
      </c>
    </row>
    <row r="431" spans="1:12" x14ac:dyDescent="0.25">
      <c r="A431">
        <v>3028</v>
      </c>
      <c r="B431" t="s">
        <v>62</v>
      </c>
      <c r="C431">
        <v>2016</v>
      </c>
      <c r="D431">
        <v>3</v>
      </c>
      <c r="E431">
        <v>9598.0869999999995</v>
      </c>
      <c r="F431">
        <v>1.2460953688434946</v>
      </c>
      <c r="G431">
        <v>178.292</v>
      </c>
      <c r="H431">
        <v>178.292</v>
      </c>
      <c r="I431">
        <v>36818</v>
      </c>
      <c r="J431">
        <v>1033.1427155599604</v>
      </c>
      <c r="K431">
        <v>444.28672985781992</v>
      </c>
      <c r="L431">
        <v>0.43003422776592659</v>
      </c>
    </row>
    <row r="432" spans="1:12" x14ac:dyDescent="0.25">
      <c r="A432">
        <v>3028</v>
      </c>
      <c r="B432" t="s">
        <v>62</v>
      </c>
      <c r="C432">
        <v>2017</v>
      </c>
      <c r="D432">
        <v>3</v>
      </c>
      <c r="E432">
        <v>8862.1859999999997</v>
      </c>
      <c r="F432">
        <v>1.2681506381321936</v>
      </c>
      <c r="G432">
        <v>162.86500000000001</v>
      </c>
      <c r="H432">
        <v>178.292</v>
      </c>
      <c r="I432">
        <v>37895</v>
      </c>
      <c r="J432">
        <v>1055.7515440364582</v>
      </c>
      <c r="K432">
        <v>457.77970067072994</v>
      </c>
      <c r="L432">
        <v>0.43360552324697471</v>
      </c>
    </row>
    <row r="433" spans="1:12" x14ac:dyDescent="0.25">
      <c r="A433">
        <v>3028</v>
      </c>
      <c r="B433" t="s">
        <v>62</v>
      </c>
      <c r="C433">
        <v>2018</v>
      </c>
      <c r="D433">
        <v>3</v>
      </c>
      <c r="E433">
        <v>9389.991</v>
      </c>
      <c r="F433">
        <v>1.2998332461476367</v>
      </c>
      <c r="G433">
        <v>180.30500000000001</v>
      </c>
      <c r="H433">
        <v>180.30500000000001</v>
      </c>
      <c r="I433">
        <v>39579</v>
      </c>
      <c r="J433">
        <v>1070.2857909142069</v>
      </c>
      <c r="K433">
        <v>469.80071103132252</v>
      </c>
      <c r="L433">
        <v>0.43894884433627063</v>
      </c>
    </row>
    <row r="434" spans="1:12" x14ac:dyDescent="0.25">
      <c r="A434">
        <v>3028</v>
      </c>
      <c r="B434" t="s">
        <v>62</v>
      </c>
      <c r="C434">
        <v>2019</v>
      </c>
      <c r="D434">
        <v>3</v>
      </c>
      <c r="E434">
        <v>9936.4140000000007</v>
      </c>
      <c r="F434">
        <v>1.331990006449749</v>
      </c>
      <c r="G434">
        <v>169.70400000000001</v>
      </c>
      <c r="H434">
        <v>180.30500000000001</v>
      </c>
      <c r="I434">
        <v>40388</v>
      </c>
      <c r="J434">
        <v>1099.3542846697039</v>
      </c>
      <c r="K434">
        <v>479.36845397138603</v>
      </c>
      <c r="L434">
        <v>0.43604546837729397</v>
      </c>
    </row>
    <row r="435" spans="1:12" x14ac:dyDescent="0.25">
      <c r="A435">
        <v>3028</v>
      </c>
      <c r="B435" t="s">
        <v>62</v>
      </c>
      <c r="C435">
        <v>2020</v>
      </c>
      <c r="D435">
        <v>3</v>
      </c>
      <c r="E435">
        <v>10485.032999999999</v>
      </c>
      <c r="F435">
        <v>1.4068442069945994</v>
      </c>
      <c r="G435">
        <v>194.762</v>
      </c>
      <c r="H435">
        <v>194.762</v>
      </c>
      <c r="I435">
        <v>41221</v>
      </c>
      <c r="J435">
        <v>1116</v>
      </c>
      <c r="K435">
        <v>508</v>
      </c>
      <c r="L435">
        <v>0.45519713261648748</v>
      </c>
    </row>
    <row r="436" spans="1:12" x14ac:dyDescent="0.25">
      <c r="A436">
        <v>3028</v>
      </c>
      <c r="B436" t="s">
        <v>62</v>
      </c>
      <c r="C436">
        <v>2021</v>
      </c>
      <c r="D436">
        <v>3</v>
      </c>
      <c r="E436">
        <v>11186.491</v>
      </c>
      <c r="F436">
        <v>1.4583023676540063</v>
      </c>
      <c r="G436">
        <v>190.21</v>
      </c>
      <c r="H436">
        <v>194.762</v>
      </c>
      <c r="I436">
        <v>42082</v>
      </c>
      <c r="J436">
        <v>1134</v>
      </c>
      <c r="K436">
        <v>523</v>
      </c>
      <c r="L436">
        <v>0.46119929453262787</v>
      </c>
    </row>
    <row r="437" spans="1:12" x14ac:dyDescent="0.25">
      <c r="A437">
        <v>3029</v>
      </c>
      <c r="B437" t="s">
        <v>64</v>
      </c>
      <c r="C437">
        <v>2005</v>
      </c>
      <c r="D437">
        <v>3</v>
      </c>
      <c r="E437">
        <v>8964.7221099999988</v>
      </c>
      <c r="F437">
        <v>1</v>
      </c>
      <c r="G437">
        <v>115.3</v>
      </c>
      <c r="H437">
        <v>115.3</v>
      </c>
      <c r="I437">
        <v>27902</v>
      </c>
      <c r="J437">
        <v>976</v>
      </c>
      <c r="K437">
        <v>33</v>
      </c>
      <c r="L437">
        <v>3.3811475409836068E-2</v>
      </c>
    </row>
    <row r="438" spans="1:12" x14ac:dyDescent="0.25">
      <c r="A438">
        <v>3029</v>
      </c>
      <c r="B438" t="s">
        <v>64</v>
      </c>
      <c r="C438">
        <v>2006</v>
      </c>
      <c r="D438">
        <v>3</v>
      </c>
      <c r="E438">
        <v>9847.9484600000014</v>
      </c>
      <c r="F438">
        <v>1.0181607380073696</v>
      </c>
      <c r="G438">
        <v>116.94799999999999</v>
      </c>
      <c r="H438">
        <v>116.94799999999999</v>
      </c>
      <c r="I438">
        <v>28024</v>
      </c>
      <c r="J438">
        <v>997</v>
      </c>
      <c r="K438">
        <v>49</v>
      </c>
      <c r="L438">
        <v>4.9147442326980942E-2</v>
      </c>
    </row>
    <row r="439" spans="1:12" x14ac:dyDescent="0.25">
      <c r="A439">
        <v>3029</v>
      </c>
      <c r="B439" t="s">
        <v>64</v>
      </c>
      <c r="C439">
        <v>2007</v>
      </c>
      <c r="D439">
        <v>3</v>
      </c>
      <c r="E439">
        <v>10429.196250000001</v>
      </c>
      <c r="F439">
        <v>1.0531931014872313</v>
      </c>
      <c r="G439">
        <v>109.596</v>
      </c>
      <c r="H439">
        <v>116.94799999999999</v>
      </c>
      <c r="I439">
        <v>28205</v>
      </c>
      <c r="J439">
        <v>1031</v>
      </c>
      <c r="K439">
        <v>80</v>
      </c>
      <c r="L439">
        <v>7.7594568380213391E-2</v>
      </c>
    </row>
    <row r="440" spans="1:12" x14ac:dyDescent="0.25">
      <c r="A440">
        <v>3029</v>
      </c>
      <c r="B440" t="s">
        <v>64</v>
      </c>
      <c r="C440">
        <v>2008</v>
      </c>
      <c r="D440">
        <v>3</v>
      </c>
      <c r="E440">
        <v>9089.4626899999985</v>
      </c>
      <c r="F440">
        <v>1.078564603993923</v>
      </c>
      <c r="G440">
        <v>107.227</v>
      </c>
      <c r="H440">
        <v>116.94799999999999</v>
      </c>
      <c r="I440">
        <v>28388</v>
      </c>
      <c r="J440">
        <v>1012</v>
      </c>
      <c r="K440">
        <v>66</v>
      </c>
      <c r="L440">
        <v>6.5217391304347824E-2</v>
      </c>
    </row>
    <row r="441" spans="1:12" x14ac:dyDescent="0.25">
      <c r="A441">
        <v>3029</v>
      </c>
      <c r="B441" t="s">
        <v>64</v>
      </c>
      <c r="C441">
        <v>2009</v>
      </c>
      <c r="D441">
        <v>3</v>
      </c>
      <c r="E441">
        <v>8029.8341999999993</v>
      </c>
      <c r="F441">
        <v>1.0915070880241431</v>
      </c>
      <c r="G441">
        <v>107.124</v>
      </c>
      <c r="H441">
        <v>116.94799999999999</v>
      </c>
      <c r="I441">
        <v>28291</v>
      </c>
      <c r="J441">
        <v>1012</v>
      </c>
      <c r="K441">
        <v>69</v>
      </c>
      <c r="L441">
        <v>6.8181818181818177E-2</v>
      </c>
    </row>
    <row r="442" spans="1:12" x14ac:dyDescent="0.25">
      <c r="A442">
        <v>3029</v>
      </c>
      <c r="B442" t="s">
        <v>64</v>
      </c>
      <c r="C442">
        <v>2010</v>
      </c>
      <c r="D442">
        <v>3</v>
      </c>
      <c r="E442">
        <v>8766.2753200000006</v>
      </c>
      <c r="F442">
        <v>1.1243125351578573</v>
      </c>
      <c r="G442">
        <v>115.7</v>
      </c>
      <c r="H442">
        <v>116.94799999999999</v>
      </c>
      <c r="I442">
        <v>28365</v>
      </c>
      <c r="J442">
        <v>1019</v>
      </c>
      <c r="K442">
        <v>72</v>
      </c>
      <c r="L442">
        <v>7.0657507360157024E-2</v>
      </c>
    </row>
    <row r="443" spans="1:12" x14ac:dyDescent="0.25">
      <c r="A443">
        <v>3029</v>
      </c>
      <c r="B443" t="s">
        <v>64</v>
      </c>
      <c r="C443">
        <v>2011</v>
      </c>
      <c r="D443">
        <v>3</v>
      </c>
      <c r="E443">
        <v>8827.1528600000001</v>
      </c>
      <c r="F443">
        <v>1.1430978626415853</v>
      </c>
      <c r="G443">
        <v>109.934</v>
      </c>
      <c r="H443">
        <v>116.94799999999999</v>
      </c>
      <c r="I443">
        <v>28397</v>
      </c>
      <c r="J443">
        <v>1022</v>
      </c>
      <c r="K443">
        <v>71</v>
      </c>
      <c r="L443">
        <v>6.947162426614481E-2</v>
      </c>
    </row>
    <row r="444" spans="1:12" x14ac:dyDescent="0.25">
      <c r="A444">
        <v>3029</v>
      </c>
      <c r="B444" t="s">
        <v>64</v>
      </c>
      <c r="C444">
        <v>2012</v>
      </c>
      <c r="D444">
        <v>3</v>
      </c>
      <c r="E444">
        <v>7763.1922100000002</v>
      </c>
      <c r="F444">
        <v>1.1601447797801889</v>
      </c>
      <c r="G444">
        <v>109.45099999999999</v>
      </c>
      <c r="H444">
        <v>116.94799999999999</v>
      </c>
      <c r="I444">
        <v>28429.036100828482</v>
      </c>
      <c r="J444">
        <v>1027</v>
      </c>
      <c r="K444">
        <v>73</v>
      </c>
      <c r="L444">
        <v>7.108081791626096E-2</v>
      </c>
    </row>
    <row r="445" spans="1:12" x14ac:dyDescent="0.25">
      <c r="A445">
        <v>3029</v>
      </c>
      <c r="B445" t="s">
        <v>64</v>
      </c>
      <c r="C445">
        <v>2013</v>
      </c>
      <c r="D445">
        <v>3</v>
      </c>
      <c r="E445">
        <v>8474.6860300000008</v>
      </c>
      <c r="F445">
        <v>1.1787456307534185</v>
      </c>
      <c r="G445">
        <v>107.389</v>
      </c>
      <c r="H445">
        <v>116.94799999999999</v>
      </c>
      <c r="I445">
        <v>28584</v>
      </c>
      <c r="J445">
        <v>1023</v>
      </c>
      <c r="K445">
        <v>72</v>
      </c>
      <c r="L445">
        <v>7.0381231671554259E-2</v>
      </c>
    </row>
    <row r="446" spans="1:12" x14ac:dyDescent="0.25">
      <c r="A446">
        <v>3029</v>
      </c>
      <c r="B446" t="s">
        <v>64</v>
      </c>
      <c r="C446">
        <v>2014</v>
      </c>
      <c r="D446">
        <v>3</v>
      </c>
      <c r="E446">
        <v>9120.4709999999995</v>
      </c>
      <c r="F446">
        <v>1.2033004656242552</v>
      </c>
      <c r="G446">
        <v>98.855999999999995</v>
      </c>
      <c r="H446">
        <v>116.94799999999999</v>
      </c>
      <c r="I446">
        <v>28627</v>
      </c>
      <c r="J446">
        <v>1011</v>
      </c>
      <c r="K446">
        <v>76</v>
      </c>
      <c r="L446">
        <v>7.5173095944609303E-2</v>
      </c>
    </row>
    <row r="447" spans="1:12" x14ac:dyDescent="0.25">
      <c r="A447">
        <v>3029</v>
      </c>
      <c r="B447" t="s">
        <v>64</v>
      </c>
      <c r="C447">
        <v>2015</v>
      </c>
      <c r="D447">
        <v>3</v>
      </c>
      <c r="E447">
        <v>9169.7749999999996</v>
      </c>
      <c r="F447">
        <v>1.2317327248241474</v>
      </c>
      <c r="G447">
        <v>94.32</v>
      </c>
      <c r="H447">
        <v>116.94799999999999</v>
      </c>
      <c r="I447">
        <v>28713</v>
      </c>
      <c r="J447">
        <v>1028</v>
      </c>
      <c r="K447">
        <v>81</v>
      </c>
      <c r="L447">
        <v>7.8793774319066145E-2</v>
      </c>
    </row>
    <row r="448" spans="1:12" x14ac:dyDescent="0.25">
      <c r="A448">
        <v>3029</v>
      </c>
      <c r="B448" t="s">
        <v>64</v>
      </c>
      <c r="C448">
        <v>2016</v>
      </c>
      <c r="D448">
        <v>3</v>
      </c>
      <c r="E448">
        <v>9308.9364199999982</v>
      </c>
      <c r="F448">
        <v>1.2460953688434946</v>
      </c>
      <c r="G448">
        <v>101.753</v>
      </c>
      <c r="H448">
        <v>116.94799999999999</v>
      </c>
      <c r="I448">
        <v>28808</v>
      </c>
      <c r="J448">
        <v>1025</v>
      </c>
      <c r="K448">
        <v>84</v>
      </c>
      <c r="L448">
        <v>8.1951219512195125E-2</v>
      </c>
    </row>
    <row r="449" spans="1:12" x14ac:dyDescent="0.25">
      <c r="A449">
        <v>3029</v>
      </c>
      <c r="B449" t="s">
        <v>64</v>
      </c>
      <c r="C449">
        <v>2017</v>
      </c>
      <c r="D449">
        <v>3</v>
      </c>
      <c r="E449">
        <v>8980.0249199999998</v>
      </c>
      <c r="F449">
        <v>1.2681506381321936</v>
      </c>
      <c r="G449">
        <v>88.875</v>
      </c>
      <c r="H449">
        <v>116.94799999999999</v>
      </c>
      <c r="I449">
        <v>29057</v>
      </c>
      <c r="J449">
        <v>1027</v>
      </c>
      <c r="K449">
        <v>85</v>
      </c>
      <c r="L449">
        <v>8.2765335929892894E-2</v>
      </c>
    </row>
    <row r="450" spans="1:12" x14ac:dyDescent="0.25">
      <c r="A450">
        <v>3029</v>
      </c>
      <c r="B450" t="s">
        <v>64</v>
      </c>
      <c r="C450">
        <v>2018</v>
      </c>
      <c r="D450">
        <v>3</v>
      </c>
      <c r="E450">
        <v>10228.80791</v>
      </c>
      <c r="F450">
        <v>1.2998332461476367</v>
      </c>
      <c r="G450">
        <v>98.015000000000001</v>
      </c>
      <c r="H450">
        <v>116.94799999999999</v>
      </c>
      <c r="I450">
        <v>29246</v>
      </c>
      <c r="J450">
        <v>1038</v>
      </c>
      <c r="K450">
        <v>92</v>
      </c>
      <c r="L450">
        <v>8.8631984585741813E-2</v>
      </c>
    </row>
    <row r="451" spans="1:12" x14ac:dyDescent="0.25">
      <c r="A451">
        <v>3029</v>
      </c>
      <c r="B451" t="s">
        <v>64</v>
      </c>
      <c r="C451">
        <v>2019</v>
      </c>
      <c r="D451">
        <v>3</v>
      </c>
      <c r="E451">
        <v>10005.215690000001</v>
      </c>
      <c r="F451">
        <v>1.331990006449749</v>
      </c>
      <c r="G451">
        <v>92.986999999999995</v>
      </c>
      <c r="H451">
        <v>116.94799999999999</v>
      </c>
      <c r="I451">
        <v>29456</v>
      </c>
      <c r="J451">
        <v>1038</v>
      </c>
      <c r="K451">
        <v>101</v>
      </c>
      <c r="L451">
        <v>9.7302504816955682E-2</v>
      </c>
    </row>
    <row r="452" spans="1:12" x14ac:dyDescent="0.25">
      <c r="A452">
        <v>3029</v>
      </c>
      <c r="B452" t="s">
        <v>64</v>
      </c>
      <c r="C452">
        <v>2020</v>
      </c>
      <c r="D452">
        <v>3</v>
      </c>
      <c r="E452">
        <v>9416.4586899999977</v>
      </c>
      <c r="F452">
        <v>1.4068442069945994</v>
      </c>
      <c r="G452">
        <v>101.774</v>
      </c>
      <c r="H452">
        <v>116.94799999999999</v>
      </c>
      <c r="I452">
        <v>29718</v>
      </c>
      <c r="J452">
        <v>1035</v>
      </c>
      <c r="K452">
        <v>100</v>
      </c>
      <c r="L452">
        <v>9.6618357487922704E-2</v>
      </c>
    </row>
    <row r="453" spans="1:12" x14ac:dyDescent="0.25">
      <c r="A453">
        <v>3029</v>
      </c>
      <c r="B453" t="s">
        <v>64</v>
      </c>
      <c r="C453">
        <v>2021</v>
      </c>
      <c r="D453">
        <v>3</v>
      </c>
      <c r="E453">
        <v>9849.8478699999996</v>
      </c>
      <c r="F453">
        <v>1.4583023676540063</v>
      </c>
      <c r="G453">
        <v>101.104</v>
      </c>
      <c r="H453">
        <v>116.94799999999999</v>
      </c>
      <c r="I453">
        <v>30041</v>
      </c>
      <c r="J453">
        <v>1009</v>
      </c>
      <c r="K453">
        <v>96</v>
      </c>
      <c r="L453">
        <v>9.5143706640237857E-2</v>
      </c>
    </row>
    <row r="454" spans="1:12" x14ac:dyDescent="0.25">
      <c r="A454">
        <v>3030</v>
      </c>
      <c r="B454" t="s">
        <v>66</v>
      </c>
      <c r="C454">
        <v>2005</v>
      </c>
      <c r="D454">
        <v>3</v>
      </c>
      <c r="E454">
        <v>6312.4875199999997</v>
      </c>
      <c r="F454">
        <v>1</v>
      </c>
      <c r="G454">
        <v>138.84200000000001</v>
      </c>
      <c r="H454">
        <v>138.84200000000001</v>
      </c>
      <c r="I454">
        <v>27437</v>
      </c>
      <c r="J454">
        <v>458</v>
      </c>
      <c r="K454">
        <v>225</v>
      </c>
      <c r="L454">
        <v>0.49126637554585151</v>
      </c>
    </row>
    <row r="455" spans="1:12" x14ac:dyDescent="0.25">
      <c r="A455">
        <v>3030</v>
      </c>
      <c r="B455" t="s">
        <v>66</v>
      </c>
      <c r="C455">
        <v>2006</v>
      </c>
      <c r="D455">
        <v>3</v>
      </c>
      <c r="E455">
        <v>5913.5433100000009</v>
      </c>
      <c r="F455">
        <v>1.0181607380073696</v>
      </c>
      <c r="G455">
        <v>142.30000000000001</v>
      </c>
      <c r="H455">
        <v>142.30000000000001</v>
      </c>
      <c r="I455">
        <v>27636</v>
      </c>
      <c r="J455">
        <v>462</v>
      </c>
      <c r="K455">
        <v>229</v>
      </c>
      <c r="L455">
        <v>0.49567099567099565</v>
      </c>
    </row>
    <row r="456" spans="1:12" x14ac:dyDescent="0.25">
      <c r="A456">
        <v>3030</v>
      </c>
      <c r="B456" t="s">
        <v>66</v>
      </c>
      <c r="C456">
        <v>2007</v>
      </c>
      <c r="D456">
        <v>3</v>
      </c>
      <c r="E456">
        <v>5567.9847500000005</v>
      </c>
      <c r="F456">
        <v>1.0531931014872313</v>
      </c>
      <c r="G456">
        <v>142.30000000000001</v>
      </c>
      <c r="H456">
        <v>142.30000000000001</v>
      </c>
      <c r="I456">
        <v>27789</v>
      </c>
      <c r="J456">
        <v>469</v>
      </c>
      <c r="K456">
        <v>236</v>
      </c>
      <c r="L456">
        <v>0.50319829424307039</v>
      </c>
    </row>
    <row r="457" spans="1:12" x14ac:dyDescent="0.25">
      <c r="A457">
        <v>3030</v>
      </c>
      <c r="B457" t="s">
        <v>66</v>
      </c>
      <c r="C457">
        <v>2008</v>
      </c>
      <c r="D457">
        <v>3</v>
      </c>
      <c r="E457">
        <v>5190.3169799999996</v>
      </c>
      <c r="F457">
        <v>1.078564603993923</v>
      </c>
      <c r="G457">
        <v>137.328</v>
      </c>
      <c r="H457">
        <v>142.30000000000001</v>
      </c>
      <c r="I457">
        <v>27929</v>
      </c>
      <c r="J457">
        <v>467</v>
      </c>
      <c r="K457">
        <v>240</v>
      </c>
      <c r="L457">
        <v>0.51391862955032119</v>
      </c>
    </row>
    <row r="458" spans="1:12" x14ac:dyDescent="0.25">
      <c r="A458">
        <v>3030</v>
      </c>
      <c r="B458" t="s">
        <v>66</v>
      </c>
      <c r="C458">
        <v>2009</v>
      </c>
      <c r="D458">
        <v>3</v>
      </c>
      <c r="E458">
        <v>5059.6882100000003</v>
      </c>
      <c r="F458">
        <v>1.0915070880241431</v>
      </c>
      <c r="G458">
        <v>122.372</v>
      </c>
      <c r="H458">
        <v>142.30000000000001</v>
      </c>
      <c r="I458">
        <v>28054</v>
      </c>
      <c r="J458">
        <v>458</v>
      </c>
      <c r="K458">
        <v>239.00000000000003</v>
      </c>
      <c r="L458">
        <v>0.52183406113537123</v>
      </c>
    </row>
    <row r="459" spans="1:12" x14ac:dyDescent="0.25">
      <c r="A459">
        <v>3030</v>
      </c>
      <c r="B459" t="s">
        <v>66</v>
      </c>
      <c r="C459">
        <v>2010</v>
      </c>
      <c r="D459">
        <v>3</v>
      </c>
      <c r="E459">
        <v>5372.8161799999998</v>
      </c>
      <c r="F459">
        <v>1.1243125351578573</v>
      </c>
      <c r="G459">
        <v>143.41999999999999</v>
      </c>
      <c r="H459">
        <v>143.41999999999999</v>
      </c>
      <c r="I459">
        <v>28183</v>
      </c>
      <c r="J459">
        <v>476</v>
      </c>
      <c r="K459">
        <v>259</v>
      </c>
      <c r="L459">
        <v>0.54411764705882348</v>
      </c>
    </row>
    <row r="460" spans="1:12" x14ac:dyDescent="0.25">
      <c r="A460">
        <v>3030</v>
      </c>
      <c r="B460" t="s">
        <v>66</v>
      </c>
      <c r="C460">
        <v>2011</v>
      </c>
      <c r="D460">
        <v>3</v>
      </c>
      <c r="E460">
        <v>5443.5600460022561</v>
      </c>
      <c r="F460">
        <v>1.1430978626415853</v>
      </c>
      <c r="G460">
        <v>125.47799999999999</v>
      </c>
      <c r="H460">
        <v>143.41999999999999</v>
      </c>
      <c r="I460">
        <v>28094</v>
      </c>
      <c r="J460">
        <v>465</v>
      </c>
      <c r="K460">
        <v>254</v>
      </c>
      <c r="L460">
        <v>0.54623655913978497</v>
      </c>
    </row>
    <row r="461" spans="1:12" x14ac:dyDescent="0.25">
      <c r="A461">
        <v>3030</v>
      </c>
      <c r="B461" t="s">
        <v>66</v>
      </c>
      <c r="C461">
        <v>2012</v>
      </c>
      <c r="D461">
        <v>3</v>
      </c>
      <c r="E461">
        <v>6034.0945385246941</v>
      </c>
      <c r="F461">
        <v>1.1601447797801889</v>
      </c>
      <c r="G461">
        <v>122.227</v>
      </c>
      <c r="H461">
        <v>143.41999999999999</v>
      </c>
      <c r="I461">
        <v>28130</v>
      </c>
      <c r="J461">
        <v>448</v>
      </c>
      <c r="K461">
        <v>248</v>
      </c>
      <c r="L461">
        <v>0.5535714285714286</v>
      </c>
    </row>
    <row r="462" spans="1:12" x14ac:dyDescent="0.25">
      <c r="A462">
        <v>3030</v>
      </c>
      <c r="B462" t="s">
        <v>66</v>
      </c>
      <c r="C462">
        <v>2013</v>
      </c>
      <c r="D462">
        <v>3</v>
      </c>
      <c r="E462">
        <v>5885.9952000000012</v>
      </c>
      <c r="F462">
        <v>1.1787456307534185</v>
      </c>
      <c r="G462">
        <v>133.124</v>
      </c>
      <c r="H462">
        <v>143.41999999999999</v>
      </c>
      <c r="I462">
        <v>28400</v>
      </c>
      <c r="J462">
        <v>467</v>
      </c>
      <c r="K462">
        <v>272</v>
      </c>
      <c r="L462">
        <v>0.58244111349036398</v>
      </c>
    </row>
    <row r="463" spans="1:12" x14ac:dyDescent="0.25">
      <c r="A463">
        <v>3030</v>
      </c>
      <c r="B463" t="s">
        <v>66</v>
      </c>
      <c r="C463">
        <v>2014</v>
      </c>
      <c r="D463">
        <v>3</v>
      </c>
      <c r="E463">
        <v>6639.1080000000002</v>
      </c>
      <c r="F463">
        <v>1.2033004656242552</v>
      </c>
      <c r="G463">
        <v>122.20099999999999</v>
      </c>
      <c r="H463">
        <v>143.41999999999999</v>
      </c>
      <c r="I463">
        <v>28640</v>
      </c>
      <c r="J463">
        <v>461</v>
      </c>
      <c r="K463">
        <v>269</v>
      </c>
      <c r="L463">
        <v>0.58351409978308022</v>
      </c>
    </row>
    <row r="464" spans="1:12" x14ac:dyDescent="0.25">
      <c r="A464">
        <v>3030</v>
      </c>
      <c r="B464" t="s">
        <v>66</v>
      </c>
      <c r="C464">
        <v>2015</v>
      </c>
      <c r="D464">
        <v>3</v>
      </c>
      <c r="E464">
        <v>6658.0060000000003</v>
      </c>
      <c r="F464">
        <v>1.2317327248241474</v>
      </c>
      <c r="G464">
        <v>109.044</v>
      </c>
      <c r="H464">
        <v>143.41999999999999</v>
      </c>
      <c r="I464">
        <v>28892</v>
      </c>
      <c r="J464">
        <v>448</v>
      </c>
      <c r="K464">
        <v>260</v>
      </c>
      <c r="L464">
        <v>0.5803571428571429</v>
      </c>
    </row>
    <row r="465" spans="1:12" x14ac:dyDescent="0.25">
      <c r="A465">
        <v>3030</v>
      </c>
      <c r="B465" t="s">
        <v>66</v>
      </c>
      <c r="C465">
        <v>2016</v>
      </c>
      <c r="D465">
        <v>3</v>
      </c>
      <c r="E465">
        <v>6535.0755533999982</v>
      </c>
      <c r="F465">
        <v>1.2460953688434946</v>
      </c>
      <c r="G465">
        <v>119.44799999999999</v>
      </c>
      <c r="H465">
        <v>143.41999999999999</v>
      </c>
      <c r="I465">
        <v>29327</v>
      </c>
      <c r="J465">
        <v>449</v>
      </c>
      <c r="K465">
        <v>263</v>
      </c>
      <c r="L465">
        <v>0.58574610244988867</v>
      </c>
    </row>
    <row r="466" spans="1:12" x14ac:dyDescent="0.25">
      <c r="A466">
        <v>3030</v>
      </c>
      <c r="B466" t="s">
        <v>66</v>
      </c>
      <c r="C466">
        <v>2017</v>
      </c>
      <c r="D466">
        <v>3</v>
      </c>
      <c r="E466">
        <v>6904.0379000000003</v>
      </c>
      <c r="F466">
        <v>1.2681506381321936</v>
      </c>
      <c r="G466">
        <v>109.252</v>
      </c>
      <c r="H466">
        <v>143.41999999999999</v>
      </c>
      <c r="I466">
        <v>29756</v>
      </c>
      <c r="J466">
        <v>455</v>
      </c>
      <c r="K466">
        <v>265</v>
      </c>
      <c r="L466">
        <v>0.58241758241758246</v>
      </c>
    </row>
    <row r="467" spans="1:12" x14ac:dyDescent="0.25">
      <c r="A467">
        <v>3030</v>
      </c>
      <c r="B467" t="s">
        <v>66</v>
      </c>
      <c r="C467">
        <v>2018</v>
      </c>
      <c r="D467">
        <v>3</v>
      </c>
      <c r="E467">
        <v>7545.3894199999986</v>
      </c>
      <c r="F467">
        <v>1.2998332461476367</v>
      </c>
      <c r="G467">
        <v>126.059</v>
      </c>
      <c r="H467">
        <v>143.41999999999999</v>
      </c>
      <c r="I467">
        <v>30016</v>
      </c>
      <c r="J467">
        <v>457</v>
      </c>
      <c r="K467">
        <v>269</v>
      </c>
      <c r="L467">
        <v>0.5886214442013129</v>
      </c>
    </row>
    <row r="468" spans="1:12" x14ac:dyDescent="0.25">
      <c r="A468">
        <v>3030</v>
      </c>
      <c r="B468" t="s">
        <v>66</v>
      </c>
      <c r="C468">
        <v>2019</v>
      </c>
      <c r="D468">
        <v>3</v>
      </c>
      <c r="E468">
        <v>7356.4129499999999</v>
      </c>
      <c r="F468">
        <v>1.331990006449749</v>
      </c>
      <c r="G468">
        <v>120.116</v>
      </c>
      <c r="H468">
        <v>143.41999999999999</v>
      </c>
      <c r="I468">
        <v>30397</v>
      </c>
      <c r="J468">
        <v>456</v>
      </c>
      <c r="K468">
        <v>273</v>
      </c>
      <c r="L468">
        <v>0.59868421052631582</v>
      </c>
    </row>
    <row r="469" spans="1:12" x14ac:dyDescent="0.25">
      <c r="A469">
        <v>3030</v>
      </c>
      <c r="B469" t="s">
        <v>66</v>
      </c>
      <c r="C469">
        <v>2020</v>
      </c>
      <c r="D469">
        <v>3</v>
      </c>
      <c r="E469">
        <v>7805.8774500000009</v>
      </c>
      <c r="F469">
        <v>1.4068442069945994</v>
      </c>
      <c r="G469">
        <v>126.42</v>
      </c>
      <c r="H469">
        <v>143.41999999999999</v>
      </c>
      <c r="I469">
        <v>30661</v>
      </c>
      <c r="J469">
        <v>455</v>
      </c>
      <c r="K469">
        <v>274</v>
      </c>
      <c r="L469">
        <v>0.60219780219780217</v>
      </c>
    </row>
    <row r="470" spans="1:12" x14ac:dyDescent="0.25">
      <c r="A470">
        <v>3030</v>
      </c>
      <c r="B470" t="s">
        <v>66</v>
      </c>
      <c r="C470">
        <v>2021</v>
      </c>
      <c r="D470">
        <v>3</v>
      </c>
      <c r="E470">
        <v>7421.9997599999997</v>
      </c>
      <c r="F470">
        <v>1.4583023676540063</v>
      </c>
      <c r="G470">
        <v>123.024</v>
      </c>
      <c r="H470">
        <v>143.41999999999999</v>
      </c>
      <c r="I470">
        <v>30904</v>
      </c>
      <c r="J470">
        <v>454</v>
      </c>
      <c r="K470">
        <v>273</v>
      </c>
      <c r="L470">
        <v>0.60132158590308371</v>
      </c>
    </row>
    <row r="471" spans="1:12" x14ac:dyDescent="0.25">
      <c r="A471">
        <v>3031</v>
      </c>
      <c r="B471" t="s">
        <v>68</v>
      </c>
      <c r="C471">
        <v>2005</v>
      </c>
      <c r="D471">
        <v>3</v>
      </c>
      <c r="E471">
        <v>5008.9539999999997</v>
      </c>
      <c r="F471">
        <v>1</v>
      </c>
      <c r="G471">
        <v>143.124</v>
      </c>
      <c r="H471">
        <v>143.124</v>
      </c>
      <c r="I471">
        <v>26265</v>
      </c>
      <c r="J471">
        <v>348</v>
      </c>
      <c r="K471">
        <v>106</v>
      </c>
      <c r="L471">
        <v>0.3045977011494253</v>
      </c>
    </row>
    <row r="472" spans="1:12" x14ac:dyDescent="0.25">
      <c r="A472">
        <v>3031</v>
      </c>
      <c r="B472" t="s">
        <v>68</v>
      </c>
      <c r="C472">
        <v>2006</v>
      </c>
      <c r="D472">
        <v>3</v>
      </c>
      <c r="E472">
        <v>4321.5940000000001</v>
      </c>
      <c r="F472">
        <v>1.0181607380073696</v>
      </c>
      <c r="G472">
        <v>125.8</v>
      </c>
      <c r="H472">
        <v>143.124</v>
      </c>
      <c r="I472">
        <v>26525</v>
      </c>
      <c r="J472">
        <v>348</v>
      </c>
      <c r="K472">
        <v>106</v>
      </c>
      <c r="L472">
        <v>0.3045977011494253</v>
      </c>
    </row>
    <row r="473" spans="1:12" x14ac:dyDescent="0.25">
      <c r="A473">
        <v>3031</v>
      </c>
      <c r="B473" t="s">
        <v>68</v>
      </c>
      <c r="C473">
        <v>2007</v>
      </c>
      <c r="D473">
        <v>3</v>
      </c>
      <c r="E473">
        <v>4432.6481900000008</v>
      </c>
      <c r="F473">
        <v>1.0531931014872313</v>
      </c>
      <c r="G473">
        <v>132.34299999999999</v>
      </c>
      <c r="H473">
        <v>143.124</v>
      </c>
      <c r="I473">
        <v>26632</v>
      </c>
      <c r="J473">
        <v>348</v>
      </c>
      <c r="K473">
        <v>106</v>
      </c>
      <c r="L473">
        <v>0.3045977011494253</v>
      </c>
    </row>
    <row r="474" spans="1:12" x14ac:dyDescent="0.25">
      <c r="A474">
        <v>3031</v>
      </c>
      <c r="B474" t="s">
        <v>68</v>
      </c>
      <c r="C474">
        <v>2008</v>
      </c>
      <c r="D474">
        <v>3</v>
      </c>
      <c r="E474">
        <v>4990.5206600000001</v>
      </c>
      <c r="F474">
        <v>1.078564603993923</v>
      </c>
      <c r="G474">
        <v>126.17400000000001</v>
      </c>
      <c r="H474">
        <v>143.124</v>
      </c>
      <c r="I474">
        <v>26940</v>
      </c>
      <c r="J474">
        <v>386</v>
      </c>
      <c r="K474">
        <v>134</v>
      </c>
      <c r="L474">
        <v>0.34715025906735753</v>
      </c>
    </row>
    <row r="475" spans="1:12" x14ac:dyDescent="0.25">
      <c r="A475">
        <v>3031</v>
      </c>
      <c r="B475" t="s">
        <v>68</v>
      </c>
      <c r="C475">
        <v>2009</v>
      </c>
      <c r="D475">
        <v>3</v>
      </c>
      <c r="E475">
        <v>5311.35</v>
      </c>
      <c r="F475">
        <v>1.0915070880241431</v>
      </c>
      <c r="G475">
        <v>134.41200000000001</v>
      </c>
      <c r="H475">
        <v>143.124</v>
      </c>
      <c r="I475">
        <v>26832</v>
      </c>
      <c r="J475">
        <v>357</v>
      </c>
      <c r="K475">
        <v>124</v>
      </c>
      <c r="L475">
        <v>0.34733893557422968</v>
      </c>
    </row>
    <row r="476" spans="1:12" x14ac:dyDescent="0.25">
      <c r="A476">
        <v>3031</v>
      </c>
      <c r="B476" t="s">
        <v>68</v>
      </c>
      <c r="C476">
        <v>2010</v>
      </c>
      <c r="D476">
        <v>3</v>
      </c>
      <c r="E476">
        <v>5645.4269999999997</v>
      </c>
      <c r="F476">
        <v>1.1243125351578573</v>
      </c>
      <c r="G476">
        <v>125.098</v>
      </c>
      <c r="H476">
        <v>143.124</v>
      </c>
      <c r="I476">
        <v>26944</v>
      </c>
      <c r="J476">
        <v>361</v>
      </c>
      <c r="K476">
        <v>128</v>
      </c>
      <c r="L476">
        <v>0.35457063711911357</v>
      </c>
    </row>
    <row r="477" spans="1:12" x14ac:dyDescent="0.25">
      <c r="A477">
        <v>3031</v>
      </c>
      <c r="B477" t="s">
        <v>68</v>
      </c>
      <c r="C477">
        <v>2011</v>
      </c>
      <c r="D477">
        <v>3</v>
      </c>
      <c r="E477">
        <v>5768.5810000000001</v>
      </c>
      <c r="F477">
        <v>1.1430978626415853</v>
      </c>
      <c r="G477">
        <v>136.59700000000001</v>
      </c>
      <c r="H477">
        <v>143.124</v>
      </c>
      <c r="I477">
        <v>26844</v>
      </c>
      <c r="J477">
        <v>362</v>
      </c>
      <c r="K477">
        <v>129</v>
      </c>
      <c r="L477">
        <v>0.35635359116022097</v>
      </c>
    </row>
    <row r="478" spans="1:12" x14ac:dyDescent="0.25">
      <c r="A478">
        <v>3031</v>
      </c>
      <c r="B478" t="s">
        <v>68</v>
      </c>
      <c r="C478">
        <v>2012</v>
      </c>
      <c r="D478">
        <v>3</v>
      </c>
      <c r="E478">
        <v>5873.2030000000004</v>
      </c>
      <c r="F478">
        <v>1.1601447797801889</v>
      </c>
      <c r="G478">
        <v>122.717</v>
      </c>
      <c r="H478">
        <v>143.124</v>
      </c>
      <c r="I478">
        <v>26775</v>
      </c>
      <c r="J478">
        <v>361</v>
      </c>
      <c r="K478">
        <v>129</v>
      </c>
      <c r="L478">
        <v>0.35734072022160662</v>
      </c>
    </row>
    <row r="479" spans="1:12" x14ac:dyDescent="0.25">
      <c r="A479">
        <v>3031</v>
      </c>
      <c r="B479" t="s">
        <v>68</v>
      </c>
      <c r="C479">
        <v>2013</v>
      </c>
      <c r="D479">
        <v>3</v>
      </c>
      <c r="E479">
        <v>6643.2690000000002</v>
      </c>
      <c r="F479">
        <v>1.1787456307534185</v>
      </c>
      <c r="G479">
        <v>133.035</v>
      </c>
      <c r="H479">
        <v>143.124</v>
      </c>
      <c r="I479">
        <v>27098</v>
      </c>
      <c r="J479">
        <v>362</v>
      </c>
      <c r="K479">
        <v>129</v>
      </c>
      <c r="L479">
        <v>0.35635359116022097</v>
      </c>
    </row>
    <row r="480" spans="1:12" x14ac:dyDescent="0.25">
      <c r="A480">
        <v>3031</v>
      </c>
      <c r="B480" t="s">
        <v>68</v>
      </c>
      <c r="C480">
        <v>2014</v>
      </c>
      <c r="D480">
        <v>3</v>
      </c>
      <c r="E480">
        <v>6133.8320000000003</v>
      </c>
      <c r="F480">
        <v>1.2033004656242552</v>
      </c>
      <c r="G480">
        <v>134.47300000000001</v>
      </c>
      <c r="H480">
        <v>143.124</v>
      </c>
      <c r="I480">
        <v>27356</v>
      </c>
      <c r="J480">
        <v>357</v>
      </c>
      <c r="K480">
        <v>127</v>
      </c>
      <c r="L480">
        <v>0.35574229691876752</v>
      </c>
    </row>
    <row r="481" spans="1:12" x14ac:dyDescent="0.25">
      <c r="A481">
        <v>3031</v>
      </c>
      <c r="B481" t="s">
        <v>68</v>
      </c>
      <c r="C481">
        <v>2015</v>
      </c>
      <c r="D481">
        <v>3</v>
      </c>
      <c r="E481">
        <v>6534.223</v>
      </c>
      <c r="F481">
        <v>1.2317327248241474</v>
      </c>
      <c r="G481">
        <v>130.791</v>
      </c>
      <c r="H481">
        <v>143.124</v>
      </c>
      <c r="I481">
        <v>27467</v>
      </c>
      <c r="J481">
        <v>356</v>
      </c>
      <c r="K481">
        <v>125.00000000000001</v>
      </c>
      <c r="L481">
        <v>0.351123595505618</v>
      </c>
    </row>
    <row r="482" spans="1:12" x14ac:dyDescent="0.25">
      <c r="A482">
        <v>3031</v>
      </c>
      <c r="B482" t="s">
        <v>68</v>
      </c>
      <c r="C482">
        <v>2016</v>
      </c>
      <c r="D482">
        <v>3</v>
      </c>
      <c r="E482">
        <v>6596.7889999999998</v>
      </c>
      <c r="F482">
        <v>1.2460953688434946</v>
      </c>
      <c r="G482">
        <v>122.976</v>
      </c>
      <c r="H482">
        <v>143.124</v>
      </c>
      <c r="I482">
        <v>27541</v>
      </c>
      <c r="J482">
        <v>336</v>
      </c>
      <c r="K482">
        <v>110</v>
      </c>
      <c r="L482">
        <v>0.32738095238095238</v>
      </c>
    </row>
    <row r="483" spans="1:12" x14ac:dyDescent="0.25">
      <c r="A483">
        <v>3031</v>
      </c>
      <c r="B483" t="s">
        <v>68</v>
      </c>
      <c r="C483">
        <v>2017</v>
      </c>
      <c r="D483">
        <v>3</v>
      </c>
      <c r="E483">
        <v>6668.21</v>
      </c>
      <c r="F483">
        <v>1.2681506381321936</v>
      </c>
      <c r="G483">
        <v>117.931</v>
      </c>
      <c r="H483">
        <v>143.124</v>
      </c>
      <c r="I483">
        <v>27582</v>
      </c>
      <c r="J483">
        <v>334</v>
      </c>
      <c r="K483">
        <v>108</v>
      </c>
      <c r="L483">
        <v>0.32335329341317365</v>
      </c>
    </row>
    <row r="484" spans="1:12" x14ac:dyDescent="0.25">
      <c r="A484">
        <v>3031</v>
      </c>
      <c r="B484" t="s">
        <v>68</v>
      </c>
      <c r="C484">
        <v>2018</v>
      </c>
      <c r="D484">
        <v>3</v>
      </c>
      <c r="E484">
        <v>7381.1549999999997</v>
      </c>
      <c r="F484">
        <v>1.2998332461476367</v>
      </c>
      <c r="G484">
        <v>126.565</v>
      </c>
      <c r="H484">
        <v>143.124</v>
      </c>
      <c r="I484">
        <v>27658</v>
      </c>
      <c r="J484">
        <v>334</v>
      </c>
      <c r="K484">
        <v>108</v>
      </c>
      <c r="L484">
        <v>0.32335329341317365</v>
      </c>
    </row>
    <row r="485" spans="1:12" x14ac:dyDescent="0.25">
      <c r="A485">
        <v>3031</v>
      </c>
      <c r="B485" t="s">
        <v>68</v>
      </c>
      <c r="C485">
        <v>2019</v>
      </c>
      <c r="D485">
        <v>3</v>
      </c>
      <c r="E485">
        <v>6960.4893200000006</v>
      </c>
      <c r="F485">
        <v>1.331990006449749</v>
      </c>
      <c r="G485">
        <v>126.161</v>
      </c>
      <c r="H485">
        <v>143.124</v>
      </c>
      <c r="I485">
        <v>27778</v>
      </c>
      <c r="J485">
        <v>335</v>
      </c>
      <c r="K485">
        <v>108</v>
      </c>
      <c r="L485">
        <v>0.32238805970149254</v>
      </c>
    </row>
    <row r="486" spans="1:12" x14ac:dyDescent="0.25">
      <c r="A486">
        <v>3031</v>
      </c>
      <c r="B486" t="s">
        <v>68</v>
      </c>
      <c r="C486">
        <v>2020</v>
      </c>
      <c r="D486">
        <v>3</v>
      </c>
      <c r="E486">
        <v>7017.1650899999995</v>
      </c>
      <c r="F486">
        <v>1.4068442069945994</v>
      </c>
      <c r="G486">
        <v>115.637</v>
      </c>
      <c r="H486">
        <v>143.124</v>
      </c>
      <c r="I486">
        <v>27718</v>
      </c>
      <c r="J486">
        <v>335</v>
      </c>
      <c r="K486">
        <v>108</v>
      </c>
      <c r="L486">
        <v>0.32238805970149254</v>
      </c>
    </row>
    <row r="487" spans="1:12" x14ac:dyDescent="0.25">
      <c r="A487">
        <v>3031</v>
      </c>
      <c r="B487" t="s">
        <v>68</v>
      </c>
      <c r="C487">
        <v>2021</v>
      </c>
      <c r="D487">
        <v>3</v>
      </c>
      <c r="E487">
        <v>6636.3929799999996</v>
      </c>
      <c r="F487">
        <v>1.4583023676540063</v>
      </c>
      <c r="G487">
        <v>111.66800000000001</v>
      </c>
      <c r="H487">
        <v>143.124</v>
      </c>
      <c r="I487">
        <v>27994</v>
      </c>
      <c r="J487">
        <v>334</v>
      </c>
      <c r="K487">
        <v>107</v>
      </c>
      <c r="L487">
        <v>0.32035928143712578</v>
      </c>
    </row>
    <row r="488" spans="1:12" x14ac:dyDescent="0.25">
      <c r="A488">
        <v>3032</v>
      </c>
      <c r="B488" t="s">
        <v>70</v>
      </c>
      <c r="C488">
        <v>2005</v>
      </c>
      <c r="D488">
        <v>3</v>
      </c>
      <c r="E488">
        <v>4461.8019999999997</v>
      </c>
      <c r="F488">
        <v>1</v>
      </c>
      <c r="G488">
        <v>119</v>
      </c>
      <c r="H488">
        <v>119</v>
      </c>
      <c r="I488">
        <v>23405</v>
      </c>
      <c r="J488">
        <v>558</v>
      </c>
      <c r="K488">
        <v>90</v>
      </c>
      <c r="L488">
        <v>0.16129032258064516</v>
      </c>
    </row>
    <row r="489" spans="1:12" x14ac:dyDescent="0.25">
      <c r="A489">
        <v>3032</v>
      </c>
      <c r="B489" t="s">
        <v>70</v>
      </c>
      <c r="C489">
        <v>2006</v>
      </c>
      <c r="D489">
        <v>3</v>
      </c>
      <c r="E489">
        <v>5475.7005600000011</v>
      </c>
      <c r="F489">
        <v>1.0181607380073696</v>
      </c>
      <c r="G489">
        <v>107.416</v>
      </c>
      <c r="H489">
        <v>119</v>
      </c>
      <c r="I489">
        <v>23493</v>
      </c>
      <c r="J489">
        <v>600</v>
      </c>
      <c r="K489">
        <v>91</v>
      </c>
      <c r="L489">
        <v>0.15166666666666667</v>
      </c>
    </row>
    <row r="490" spans="1:12" x14ac:dyDescent="0.25">
      <c r="A490">
        <v>3032</v>
      </c>
      <c r="B490" t="s">
        <v>70</v>
      </c>
      <c r="C490">
        <v>2007</v>
      </c>
      <c r="D490">
        <v>3</v>
      </c>
      <c r="E490">
        <v>4889.3805499999999</v>
      </c>
      <c r="F490">
        <v>1.0531931014872313</v>
      </c>
      <c r="G490">
        <v>113.51900000000001</v>
      </c>
      <c r="H490">
        <v>119</v>
      </c>
      <c r="I490">
        <v>23642</v>
      </c>
      <c r="J490">
        <v>608</v>
      </c>
      <c r="K490">
        <v>95</v>
      </c>
      <c r="L490">
        <v>0.15625</v>
      </c>
    </row>
    <row r="491" spans="1:12" x14ac:dyDescent="0.25">
      <c r="A491">
        <v>3032</v>
      </c>
      <c r="B491" t="s">
        <v>70</v>
      </c>
      <c r="C491">
        <v>2008</v>
      </c>
      <c r="D491">
        <v>3</v>
      </c>
      <c r="E491">
        <v>4844.8700400000007</v>
      </c>
      <c r="F491">
        <v>1.078564603993923</v>
      </c>
      <c r="G491">
        <v>108.73099999999999</v>
      </c>
      <c r="H491">
        <v>119</v>
      </c>
      <c r="I491">
        <v>23669</v>
      </c>
      <c r="J491">
        <v>612</v>
      </c>
      <c r="K491">
        <v>96</v>
      </c>
      <c r="L491">
        <v>0.15686274509803921</v>
      </c>
    </row>
    <row r="492" spans="1:12" x14ac:dyDescent="0.25">
      <c r="A492">
        <v>3032</v>
      </c>
      <c r="B492" t="s">
        <v>70</v>
      </c>
      <c r="C492">
        <v>2009</v>
      </c>
      <c r="D492">
        <v>3</v>
      </c>
      <c r="E492">
        <v>4616.4634900000001</v>
      </c>
      <c r="F492">
        <v>1.0915070880241431</v>
      </c>
      <c r="G492">
        <v>119.797</v>
      </c>
      <c r="H492">
        <v>119.797</v>
      </c>
      <c r="I492">
        <v>23755</v>
      </c>
      <c r="J492">
        <v>616</v>
      </c>
      <c r="K492">
        <v>99.000000000000014</v>
      </c>
      <c r="L492">
        <v>0.16071428571428573</v>
      </c>
    </row>
    <row r="493" spans="1:12" x14ac:dyDescent="0.25">
      <c r="A493">
        <v>3032</v>
      </c>
      <c r="B493" t="s">
        <v>70</v>
      </c>
      <c r="C493">
        <v>2010</v>
      </c>
      <c r="D493">
        <v>3</v>
      </c>
      <c r="E493">
        <v>4809.9990699999989</v>
      </c>
      <c r="F493">
        <v>1.1243125351578573</v>
      </c>
      <c r="G493">
        <v>109.866</v>
      </c>
      <c r="H493">
        <v>119.797</v>
      </c>
      <c r="I493">
        <v>23754</v>
      </c>
      <c r="J493">
        <v>611</v>
      </c>
      <c r="K493">
        <v>97</v>
      </c>
      <c r="L493">
        <v>0.15875613747954173</v>
      </c>
    </row>
    <row r="494" spans="1:12" x14ac:dyDescent="0.25">
      <c r="A494">
        <v>3032</v>
      </c>
      <c r="B494" t="s">
        <v>70</v>
      </c>
      <c r="C494">
        <v>2011</v>
      </c>
      <c r="D494">
        <v>3</v>
      </c>
      <c r="E494">
        <v>4996.95309</v>
      </c>
      <c r="F494">
        <v>1.1430978626415853</v>
      </c>
      <c r="G494">
        <v>113.732</v>
      </c>
      <c r="H494">
        <v>119.797</v>
      </c>
      <c r="I494">
        <v>23850</v>
      </c>
      <c r="J494">
        <v>618</v>
      </c>
      <c r="K494">
        <v>108</v>
      </c>
      <c r="L494">
        <v>0.17475728155339806</v>
      </c>
    </row>
    <row r="495" spans="1:12" x14ac:dyDescent="0.25">
      <c r="A495">
        <v>3032</v>
      </c>
      <c r="B495" t="s">
        <v>70</v>
      </c>
      <c r="C495">
        <v>2012</v>
      </c>
      <c r="D495">
        <v>3</v>
      </c>
      <c r="E495">
        <v>5223.3131300000005</v>
      </c>
      <c r="F495">
        <v>1.1601447797801889</v>
      </c>
      <c r="G495">
        <v>105.211</v>
      </c>
      <c r="H495">
        <v>119.797</v>
      </c>
      <c r="I495">
        <v>23972</v>
      </c>
      <c r="J495">
        <v>621</v>
      </c>
      <c r="K495">
        <v>110</v>
      </c>
      <c r="L495">
        <v>0.17713365539452497</v>
      </c>
    </row>
    <row r="496" spans="1:12" x14ac:dyDescent="0.25">
      <c r="A496">
        <v>3032</v>
      </c>
      <c r="B496" t="s">
        <v>70</v>
      </c>
      <c r="C496">
        <v>2013</v>
      </c>
      <c r="D496">
        <v>3</v>
      </c>
      <c r="E496">
        <v>5533.8929699999999</v>
      </c>
      <c r="F496">
        <v>1.1787456307534185</v>
      </c>
      <c r="G496">
        <v>110.029</v>
      </c>
      <c r="H496">
        <v>119.797</v>
      </c>
      <c r="I496">
        <v>23973</v>
      </c>
      <c r="J496">
        <v>583</v>
      </c>
      <c r="K496">
        <v>73</v>
      </c>
      <c r="L496">
        <v>0.12521440823327615</v>
      </c>
    </row>
    <row r="497" spans="1:12" x14ac:dyDescent="0.25">
      <c r="A497">
        <v>3032</v>
      </c>
      <c r="B497" t="s">
        <v>70</v>
      </c>
      <c r="C497">
        <v>2014</v>
      </c>
      <c r="D497">
        <v>3</v>
      </c>
      <c r="E497">
        <v>6149.1679999999997</v>
      </c>
      <c r="F497">
        <v>1.2033004656242552</v>
      </c>
      <c r="G497">
        <v>108.86199999999999</v>
      </c>
      <c r="H497">
        <v>119.797</v>
      </c>
      <c r="I497">
        <v>23975</v>
      </c>
      <c r="J497">
        <v>566</v>
      </c>
      <c r="K497">
        <v>74.000000000000014</v>
      </c>
      <c r="L497">
        <v>0.13074204946996468</v>
      </c>
    </row>
    <row r="498" spans="1:12" x14ac:dyDescent="0.25">
      <c r="A498">
        <v>3032</v>
      </c>
      <c r="B498" t="s">
        <v>70</v>
      </c>
      <c r="C498">
        <v>2015</v>
      </c>
      <c r="D498">
        <v>3</v>
      </c>
      <c r="E498">
        <v>6012.4669999999996</v>
      </c>
      <c r="F498">
        <v>1.2317327248241474</v>
      </c>
      <c r="G498">
        <v>106.74299999999999</v>
      </c>
      <c r="H498">
        <v>119.797</v>
      </c>
      <c r="I498">
        <v>23996</v>
      </c>
      <c r="J498">
        <v>572</v>
      </c>
      <c r="K498">
        <v>76</v>
      </c>
      <c r="L498">
        <v>0.13286713286713286</v>
      </c>
    </row>
    <row r="499" spans="1:12" x14ac:dyDescent="0.25">
      <c r="A499">
        <v>3032</v>
      </c>
      <c r="B499" t="s">
        <v>70</v>
      </c>
      <c r="C499">
        <v>2016</v>
      </c>
      <c r="D499">
        <v>3</v>
      </c>
      <c r="E499">
        <v>6303.2926299999999</v>
      </c>
      <c r="F499">
        <v>1.2460953688434946</v>
      </c>
      <c r="G499">
        <v>93.763999999999996</v>
      </c>
      <c r="H499">
        <v>119.797</v>
      </c>
      <c r="I499">
        <v>24070</v>
      </c>
      <c r="J499">
        <v>573</v>
      </c>
      <c r="K499">
        <v>78</v>
      </c>
      <c r="L499">
        <v>0.13612565445026178</v>
      </c>
    </row>
    <row r="500" spans="1:12" x14ac:dyDescent="0.25">
      <c r="A500">
        <v>3032</v>
      </c>
      <c r="B500" t="s">
        <v>70</v>
      </c>
      <c r="C500">
        <v>2017</v>
      </c>
      <c r="D500">
        <v>3</v>
      </c>
      <c r="E500">
        <v>6227.37986</v>
      </c>
      <c r="F500">
        <v>1.2681506381321936</v>
      </c>
      <c r="G500">
        <v>93.113</v>
      </c>
      <c r="H500">
        <v>119.797</v>
      </c>
      <c r="I500">
        <v>24117</v>
      </c>
      <c r="J500">
        <v>574</v>
      </c>
      <c r="K500">
        <v>79</v>
      </c>
      <c r="L500">
        <v>0.13763066202090593</v>
      </c>
    </row>
    <row r="501" spans="1:12" x14ac:dyDescent="0.25">
      <c r="A501">
        <v>3032</v>
      </c>
      <c r="B501" t="s">
        <v>70</v>
      </c>
      <c r="C501">
        <v>2018</v>
      </c>
      <c r="D501">
        <v>3</v>
      </c>
      <c r="E501">
        <v>6070.8984799999998</v>
      </c>
      <c r="F501">
        <v>1.2998332461476367</v>
      </c>
      <c r="G501">
        <v>97.822000000000003</v>
      </c>
      <c r="H501">
        <v>119.797</v>
      </c>
      <c r="I501">
        <v>24172</v>
      </c>
      <c r="J501">
        <v>575</v>
      </c>
      <c r="K501">
        <v>80</v>
      </c>
      <c r="L501">
        <v>0.1391304347826087</v>
      </c>
    </row>
    <row r="502" spans="1:12" x14ac:dyDescent="0.25">
      <c r="A502">
        <v>3032</v>
      </c>
      <c r="B502" t="s">
        <v>70</v>
      </c>
      <c r="C502">
        <v>2019</v>
      </c>
      <c r="D502">
        <v>3</v>
      </c>
      <c r="E502">
        <v>6567.5340700000006</v>
      </c>
      <c r="F502">
        <v>1.331990006449749</v>
      </c>
      <c r="G502">
        <v>99.885999999999996</v>
      </c>
      <c r="H502">
        <v>119.797</v>
      </c>
      <c r="I502">
        <v>24199</v>
      </c>
      <c r="J502">
        <v>573</v>
      </c>
      <c r="K502">
        <v>80</v>
      </c>
      <c r="L502">
        <v>0.13961605584642234</v>
      </c>
    </row>
    <row r="503" spans="1:12" x14ac:dyDescent="0.25">
      <c r="A503">
        <v>3032</v>
      </c>
      <c r="B503" t="s">
        <v>70</v>
      </c>
      <c r="C503">
        <v>2020</v>
      </c>
      <c r="D503">
        <v>3</v>
      </c>
      <c r="E503">
        <v>6656.8155446159999</v>
      </c>
      <c r="F503">
        <v>1.4068442069945994</v>
      </c>
      <c r="G503">
        <v>94.066000000000003</v>
      </c>
      <c r="H503">
        <v>119.797</v>
      </c>
      <c r="I503">
        <v>24290</v>
      </c>
      <c r="J503">
        <v>574</v>
      </c>
      <c r="K503">
        <v>81</v>
      </c>
      <c r="L503">
        <v>0.14111498257839722</v>
      </c>
    </row>
    <row r="504" spans="1:12" x14ac:dyDescent="0.25">
      <c r="A504">
        <v>3032</v>
      </c>
      <c r="B504" t="s">
        <v>70</v>
      </c>
      <c r="C504">
        <v>2021</v>
      </c>
      <c r="D504">
        <v>3</v>
      </c>
      <c r="E504">
        <v>6876.7947800000002</v>
      </c>
      <c r="F504">
        <v>1.4583023676540063</v>
      </c>
      <c r="G504">
        <v>86.662000000000006</v>
      </c>
      <c r="H504">
        <v>119.797</v>
      </c>
      <c r="I504">
        <v>24280</v>
      </c>
      <c r="J504">
        <v>574</v>
      </c>
      <c r="K504">
        <v>82</v>
      </c>
      <c r="L504">
        <v>0.14285714285714285</v>
      </c>
    </row>
    <row r="505" spans="1:12" x14ac:dyDescent="0.25">
      <c r="A505">
        <v>3033</v>
      </c>
      <c r="B505" t="s">
        <v>72</v>
      </c>
      <c r="C505">
        <v>2005</v>
      </c>
      <c r="D505">
        <v>3</v>
      </c>
      <c r="E505">
        <v>4096.6220000000003</v>
      </c>
      <c r="F505">
        <v>1</v>
      </c>
      <c r="G505">
        <v>83.355000000000004</v>
      </c>
      <c r="H505">
        <v>83.355000000000004</v>
      </c>
      <c r="I505">
        <v>20699</v>
      </c>
      <c r="J505">
        <v>432</v>
      </c>
      <c r="K505">
        <v>118</v>
      </c>
      <c r="L505">
        <v>0.27314814814814814</v>
      </c>
    </row>
    <row r="506" spans="1:12" x14ac:dyDescent="0.25">
      <c r="A506">
        <v>3033</v>
      </c>
      <c r="B506" t="s">
        <v>72</v>
      </c>
      <c r="C506">
        <v>2006</v>
      </c>
      <c r="D506">
        <v>3</v>
      </c>
      <c r="E506">
        <v>4292.1524500000005</v>
      </c>
      <c r="F506">
        <v>1.0181607380073696</v>
      </c>
      <c r="G506">
        <v>86.856999999999999</v>
      </c>
      <c r="H506">
        <v>86.856999999999999</v>
      </c>
      <c r="I506">
        <v>20983</v>
      </c>
      <c r="J506">
        <v>436</v>
      </c>
      <c r="K506">
        <v>126</v>
      </c>
      <c r="L506">
        <v>0.28899082568807338</v>
      </c>
    </row>
    <row r="507" spans="1:12" x14ac:dyDescent="0.25">
      <c r="A507">
        <v>3033</v>
      </c>
      <c r="B507" t="s">
        <v>72</v>
      </c>
      <c r="C507">
        <v>2007</v>
      </c>
      <c r="D507">
        <v>3</v>
      </c>
      <c r="E507">
        <v>4058.0846800000004</v>
      </c>
      <c r="F507">
        <v>1.0531931014872313</v>
      </c>
      <c r="G507">
        <v>90.204999999999998</v>
      </c>
      <c r="H507">
        <v>90.204999999999998</v>
      </c>
      <c r="I507">
        <v>21297</v>
      </c>
      <c r="J507">
        <v>435</v>
      </c>
      <c r="K507">
        <v>126.00000000000001</v>
      </c>
      <c r="L507">
        <v>0.28965517241379313</v>
      </c>
    </row>
    <row r="508" spans="1:12" x14ac:dyDescent="0.25">
      <c r="A508">
        <v>3033</v>
      </c>
      <c r="B508" t="s">
        <v>72</v>
      </c>
      <c r="C508">
        <v>2008</v>
      </c>
      <c r="D508">
        <v>3</v>
      </c>
      <c r="E508">
        <v>5023.7056399999992</v>
      </c>
      <c r="F508">
        <v>1.078564603993923</v>
      </c>
      <c r="G508">
        <v>84.988</v>
      </c>
      <c r="H508">
        <v>90.204999999999998</v>
      </c>
      <c r="I508">
        <v>21592</v>
      </c>
      <c r="J508">
        <v>440</v>
      </c>
      <c r="K508">
        <v>131</v>
      </c>
      <c r="L508">
        <v>0.29772727272727273</v>
      </c>
    </row>
    <row r="509" spans="1:12" x14ac:dyDescent="0.25">
      <c r="A509">
        <v>3033</v>
      </c>
      <c r="B509" t="s">
        <v>72</v>
      </c>
      <c r="C509">
        <v>2009</v>
      </c>
      <c r="D509">
        <v>3</v>
      </c>
      <c r="E509">
        <v>4285.6200499999995</v>
      </c>
      <c r="F509">
        <v>1.0915070880241431</v>
      </c>
      <c r="G509">
        <v>80.150999999999996</v>
      </c>
      <c r="H509">
        <v>90.204999999999998</v>
      </c>
      <c r="I509">
        <v>21744</v>
      </c>
      <c r="J509">
        <v>436</v>
      </c>
      <c r="K509">
        <v>126</v>
      </c>
      <c r="L509">
        <v>0.28899082568807338</v>
      </c>
    </row>
    <row r="510" spans="1:12" x14ac:dyDescent="0.25">
      <c r="A510">
        <v>3033</v>
      </c>
      <c r="B510" t="s">
        <v>72</v>
      </c>
      <c r="C510">
        <v>2010</v>
      </c>
      <c r="D510">
        <v>3</v>
      </c>
      <c r="E510">
        <v>4282.99568</v>
      </c>
      <c r="F510">
        <v>1.1243125351578573</v>
      </c>
      <c r="G510">
        <v>89.468000000000004</v>
      </c>
      <c r="H510">
        <v>90.204999999999998</v>
      </c>
      <c r="I510">
        <v>22007</v>
      </c>
      <c r="J510">
        <v>515</v>
      </c>
      <c r="K510">
        <v>144</v>
      </c>
      <c r="L510">
        <v>0.2796116504854369</v>
      </c>
    </row>
    <row r="511" spans="1:12" x14ac:dyDescent="0.25">
      <c r="A511">
        <v>3033</v>
      </c>
      <c r="B511" t="s">
        <v>72</v>
      </c>
      <c r="C511">
        <v>2011</v>
      </c>
      <c r="D511">
        <v>3</v>
      </c>
      <c r="E511">
        <v>4623.9818700000005</v>
      </c>
      <c r="F511">
        <v>1.1430978626415853</v>
      </c>
      <c r="G511">
        <v>86.667000000000002</v>
      </c>
      <c r="H511">
        <v>90.204999999999998</v>
      </c>
      <c r="I511">
        <v>22257</v>
      </c>
      <c r="J511">
        <v>515</v>
      </c>
      <c r="K511">
        <v>144</v>
      </c>
      <c r="L511">
        <v>0.2796116504854369</v>
      </c>
    </row>
    <row r="512" spans="1:12" x14ac:dyDescent="0.25">
      <c r="A512">
        <v>3033</v>
      </c>
      <c r="B512" t="s">
        <v>72</v>
      </c>
      <c r="C512">
        <v>2012</v>
      </c>
      <c r="D512">
        <v>3</v>
      </c>
      <c r="E512">
        <v>4568.6043899999995</v>
      </c>
      <c r="F512">
        <v>1.1601447797801889</v>
      </c>
      <c r="G512">
        <v>83.915999999999997</v>
      </c>
      <c r="H512">
        <v>90.204999999999998</v>
      </c>
      <c r="I512">
        <v>22593</v>
      </c>
      <c r="J512">
        <v>515</v>
      </c>
      <c r="K512">
        <v>144</v>
      </c>
      <c r="L512">
        <v>0.2796116504854369</v>
      </c>
    </row>
    <row r="513" spans="1:12" x14ac:dyDescent="0.25">
      <c r="A513">
        <v>3033</v>
      </c>
      <c r="B513" t="s">
        <v>72</v>
      </c>
      <c r="C513">
        <v>2013</v>
      </c>
      <c r="D513">
        <v>3</v>
      </c>
      <c r="E513">
        <v>5723.0539400000007</v>
      </c>
      <c r="F513">
        <v>1.1787456307534185</v>
      </c>
      <c r="G513">
        <v>84.001000000000005</v>
      </c>
      <c r="H513">
        <v>90.204999999999998</v>
      </c>
      <c r="I513">
        <v>22725</v>
      </c>
      <c r="J513">
        <v>516</v>
      </c>
      <c r="K513">
        <v>144</v>
      </c>
      <c r="L513">
        <v>0.27906976744186046</v>
      </c>
    </row>
    <row r="514" spans="1:12" x14ac:dyDescent="0.25">
      <c r="A514">
        <v>3033</v>
      </c>
      <c r="B514" t="s">
        <v>72</v>
      </c>
      <c r="C514">
        <v>2014</v>
      </c>
      <c r="D514">
        <v>3</v>
      </c>
      <c r="E514">
        <v>5149.4780000000001</v>
      </c>
      <c r="F514">
        <v>1.2033004656242552</v>
      </c>
      <c r="G514">
        <v>86.152000000000001</v>
      </c>
      <c r="H514">
        <v>90.204999999999998</v>
      </c>
      <c r="I514">
        <v>22822</v>
      </c>
      <c r="J514">
        <v>517</v>
      </c>
      <c r="K514">
        <v>145</v>
      </c>
      <c r="L514">
        <v>0.28046421663442939</v>
      </c>
    </row>
    <row r="515" spans="1:12" x14ac:dyDescent="0.25">
      <c r="A515">
        <v>3033</v>
      </c>
      <c r="B515" t="s">
        <v>72</v>
      </c>
      <c r="C515">
        <v>2015</v>
      </c>
      <c r="D515">
        <v>3</v>
      </c>
      <c r="E515">
        <v>5196.6679999999997</v>
      </c>
      <c r="F515">
        <v>1.2317327248241474</v>
      </c>
      <c r="G515">
        <v>93.376000000000005</v>
      </c>
      <c r="H515">
        <v>93.376000000000005</v>
      </c>
      <c r="I515">
        <v>22954</v>
      </c>
      <c r="J515">
        <v>522</v>
      </c>
      <c r="K515">
        <v>146</v>
      </c>
      <c r="L515">
        <v>0.27969348659003829</v>
      </c>
    </row>
    <row r="516" spans="1:12" x14ac:dyDescent="0.25">
      <c r="A516">
        <v>3033</v>
      </c>
      <c r="B516" t="s">
        <v>72</v>
      </c>
      <c r="C516">
        <v>2016</v>
      </c>
      <c r="D516">
        <v>3</v>
      </c>
      <c r="E516">
        <v>5716.4947099999999</v>
      </c>
      <c r="F516">
        <v>1.2460953688434946</v>
      </c>
      <c r="G516">
        <v>71.203000000000003</v>
      </c>
      <c r="H516">
        <v>93.376000000000005</v>
      </c>
      <c r="I516">
        <v>23168</v>
      </c>
      <c r="J516">
        <v>530</v>
      </c>
      <c r="K516">
        <v>152</v>
      </c>
      <c r="L516">
        <v>0.28679245283018867</v>
      </c>
    </row>
    <row r="517" spans="1:12" x14ac:dyDescent="0.25">
      <c r="A517">
        <v>3033</v>
      </c>
      <c r="B517" t="s">
        <v>72</v>
      </c>
      <c r="C517">
        <v>2017</v>
      </c>
      <c r="D517">
        <v>3</v>
      </c>
      <c r="E517">
        <v>6113.55501</v>
      </c>
      <c r="F517">
        <v>1.2681506381321936</v>
      </c>
      <c r="G517">
        <v>74.293000000000006</v>
      </c>
      <c r="H517">
        <v>93.376000000000005</v>
      </c>
      <c r="I517">
        <v>23373</v>
      </c>
      <c r="J517">
        <v>541</v>
      </c>
      <c r="K517">
        <v>157</v>
      </c>
      <c r="L517">
        <v>0.29020332717190389</v>
      </c>
    </row>
    <row r="518" spans="1:12" x14ac:dyDescent="0.25">
      <c r="A518">
        <v>3033</v>
      </c>
      <c r="B518" t="s">
        <v>72</v>
      </c>
      <c r="C518">
        <v>2018</v>
      </c>
      <c r="D518">
        <v>3</v>
      </c>
      <c r="E518">
        <v>5431.2981599999985</v>
      </c>
      <c r="F518">
        <v>1.2998332461476367</v>
      </c>
      <c r="G518">
        <v>77.361999999999995</v>
      </c>
      <c r="H518">
        <v>93.376000000000005</v>
      </c>
      <c r="I518">
        <v>23547</v>
      </c>
      <c r="J518">
        <v>545</v>
      </c>
      <c r="K518">
        <v>159</v>
      </c>
      <c r="L518">
        <v>0.29174311926605506</v>
      </c>
    </row>
    <row r="519" spans="1:12" x14ac:dyDescent="0.25">
      <c r="A519">
        <v>3033</v>
      </c>
      <c r="B519" t="s">
        <v>72</v>
      </c>
      <c r="C519">
        <v>2019</v>
      </c>
      <c r="D519">
        <v>3</v>
      </c>
      <c r="E519">
        <v>5927.8083200000001</v>
      </c>
      <c r="F519">
        <v>1.331990006449749</v>
      </c>
      <c r="G519">
        <v>80.823999999999998</v>
      </c>
      <c r="H519">
        <v>93.376000000000005</v>
      </c>
      <c r="I519">
        <v>23774</v>
      </c>
      <c r="J519">
        <v>560</v>
      </c>
      <c r="K519">
        <v>167</v>
      </c>
      <c r="L519">
        <v>0.29821428571428571</v>
      </c>
    </row>
    <row r="520" spans="1:12" x14ac:dyDescent="0.25">
      <c r="A520">
        <v>3033</v>
      </c>
      <c r="B520" t="s">
        <v>72</v>
      </c>
      <c r="C520">
        <v>2020</v>
      </c>
      <c r="D520">
        <v>3</v>
      </c>
      <c r="E520">
        <v>5997.2466799999993</v>
      </c>
      <c r="F520">
        <v>1.4068442069945994</v>
      </c>
      <c r="G520">
        <v>74.977999999999994</v>
      </c>
      <c r="H520">
        <v>93.376000000000005</v>
      </c>
      <c r="I520">
        <v>23953</v>
      </c>
      <c r="J520">
        <v>577</v>
      </c>
      <c r="K520">
        <v>167</v>
      </c>
      <c r="L520">
        <v>0.28942807625649913</v>
      </c>
    </row>
    <row r="521" spans="1:12" x14ac:dyDescent="0.25">
      <c r="A521">
        <v>3033</v>
      </c>
      <c r="B521" t="s">
        <v>72</v>
      </c>
      <c r="C521">
        <v>2021</v>
      </c>
      <c r="D521">
        <v>3</v>
      </c>
      <c r="E521">
        <v>6737.0818399999998</v>
      </c>
      <c r="F521">
        <v>1.4583023676540063</v>
      </c>
      <c r="G521">
        <v>77.697000000000003</v>
      </c>
      <c r="H521">
        <v>93.376000000000005</v>
      </c>
      <c r="I521">
        <v>24201</v>
      </c>
      <c r="J521">
        <v>583</v>
      </c>
      <c r="K521">
        <v>170</v>
      </c>
      <c r="L521">
        <v>0.29159519725557459</v>
      </c>
    </row>
    <row r="522" spans="1:12" x14ac:dyDescent="0.25">
      <c r="A522">
        <v>3034</v>
      </c>
      <c r="B522" t="s">
        <v>74</v>
      </c>
      <c r="C522">
        <v>2005</v>
      </c>
      <c r="D522">
        <v>3</v>
      </c>
      <c r="E522">
        <v>3695.8850000000002</v>
      </c>
      <c r="F522">
        <v>1</v>
      </c>
      <c r="G522">
        <v>104.312</v>
      </c>
      <c r="H522">
        <v>104.312</v>
      </c>
      <c r="I522">
        <v>21430</v>
      </c>
      <c r="J522">
        <v>430</v>
      </c>
      <c r="K522">
        <v>104</v>
      </c>
      <c r="L522">
        <v>0.24186046511627907</v>
      </c>
    </row>
    <row r="523" spans="1:12" x14ac:dyDescent="0.25">
      <c r="A523">
        <v>3034</v>
      </c>
      <c r="B523" t="s">
        <v>74</v>
      </c>
      <c r="C523">
        <v>2006</v>
      </c>
      <c r="D523">
        <v>3</v>
      </c>
      <c r="E523">
        <v>3855.9960000000001</v>
      </c>
      <c r="F523">
        <v>1.0181607380073696</v>
      </c>
      <c r="G523">
        <v>104.372</v>
      </c>
      <c r="H523">
        <v>104.372</v>
      </c>
      <c r="I523">
        <v>21295</v>
      </c>
      <c r="J523">
        <v>431</v>
      </c>
      <c r="K523">
        <v>104</v>
      </c>
      <c r="L523">
        <v>0.24129930394431554</v>
      </c>
    </row>
    <row r="524" spans="1:12" x14ac:dyDescent="0.25">
      <c r="A524">
        <v>3034</v>
      </c>
      <c r="B524" t="s">
        <v>74</v>
      </c>
      <c r="C524">
        <v>2007</v>
      </c>
      <c r="D524">
        <v>3</v>
      </c>
      <c r="E524">
        <v>4362.2937400000001</v>
      </c>
      <c r="F524">
        <v>1.0531931014872313</v>
      </c>
      <c r="G524">
        <v>104.372</v>
      </c>
      <c r="H524">
        <v>104.372</v>
      </c>
      <c r="I524">
        <v>21389</v>
      </c>
      <c r="J524">
        <v>438</v>
      </c>
      <c r="K524">
        <v>109</v>
      </c>
      <c r="L524">
        <v>0.24885844748858446</v>
      </c>
    </row>
    <row r="525" spans="1:12" x14ac:dyDescent="0.25">
      <c r="A525">
        <v>3034</v>
      </c>
      <c r="B525" t="s">
        <v>74</v>
      </c>
      <c r="C525">
        <v>2008</v>
      </c>
      <c r="D525">
        <v>3</v>
      </c>
      <c r="E525">
        <v>4486.5548200000003</v>
      </c>
      <c r="F525">
        <v>1.078564603993923</v>
      </c>
      <c r="G525">
        <v>94.801000000000002</v>
      </c>
      <c r="H525">
        <v>104.372</v>
      </c>
      <c r="I525">
        <v>21706</v>
      </c>
      <c r="J525">
        <v>443</v>
      </c>
      <c r="K525">
        <v>112.99999999999999</v>
      </c>
      <c r="L525">
        <v>0.25507900677200901</v>
      </c>
    </row>
    <row r="526" spans="1:12" x14ac:dyDescent="0.25">
      <c r="A526">
        <v>3034</v>
      </c>
      <c r="B526" t="s">
        <v>74</v>
      </c>
      <c r="C526">
        <v>2009</v>
      </c>
      <c r="D526">
        <v>3</v>
      </c>
      <c r="E526">
        <v>4808.05</v>
      </c>
      <c r="F526">
        <v>1.0915070880241431</v>
      </c>
      <c r="G526">
        <v>85.983000000000004</v>
      </c>
      <c r="H526">
        <v>104.372</v>
      </c>
      <c r="I526">
        <v>21702</v>
      </c>
      <c r="J526">
        <v>443</v>
      </c>
      <c r="K526">
        <v>112.99999999999999</v>
      </c>
      <c r="L526">
        <v>0.25507900677200901</v>
      </c>
    </row>
    <row r="527" spans="1:12" x14ac:dyDescent="0.25">
      <c r="A527">
        <v>3034</v>
      </c>
      <c r="B527" t="s">
        <v>74</v>
      </c>
      <c r="C527">
        <v>2010</v>
      </c>
      <c r="D527">
        <v>3</v>
      </c>
      <c r="E527">
        <v>4588.2470000000003</v>
      </c>
      <c r="F527">
        <v>1.1243125351578573</v>
      </c>
      <c r="G527">
        <v>96.028000000000006</v>
      </c>
      <c r="H527">
        <v>104.372</v>
      </c>
      <c r="I527">
        <v>21411</v>
      </c>
      <c r="J527">
        <v>441</v>
      </c>
      <c r="K527">
        <v>112</v>
      </c>
      <c r="L527">
        <v>0.25396825396825395</v>
      </c>
    </row>
    <row r="528" spans="1:12" x14ac:dyDescent="0.25">
      <c r="A528">
        <v>3034</v>
      </c>
      <c r="B528" t="s">
        <v>74</v>
      </c>
      <c r="C528">
        <v>2011</v>
      </c>
      <c r="D528">
        <v>3</v>
      </c>
      <c r="E528">
        <v>5112.1424500000003</v>
      </c>
      <c r="F528">
        <v>1.1430978626415853</v>
      </c>
      <c r="G528">
        <v>98.477999999999994</v>
      </c>
      <c r="H528">
        <v>104.372</v>
      </c>
      <c r="I528">
        <v>21768</v>
      </c>
      <c r="J528">
        <v>451</v>
      </c>
      <c r="K528">
        <v>117.5</v>
      </c>
      <c r="L528">
        <v>0.26053215077605324</v>
      </c>
    </row>
    <row r="529" spans="1:12" x14ac:dyDescent="0.25">
      <c r="A529">
        <v>3034</v>
      </c>
      <c r="B529" t="s">
        <v>74</v>
      </c>
      <c r="C529">
        <v>2012</v>
      </c>
      <c r="D529">
        <v>3</v>
      </c>
      <c r="E529">
        <v>5879.7897389</v>
      </c>
      <c r="F529">
        <v>1.1601447797801889</v>
      </c>
      <c r="G529">
        <v>89</v>
      </c>
      <c r="H529">
        <v>104.372</v>
      </c>
      <c r="I529">
        <v>22053</v>
      </c>
      <c r="J529">
        <v>461</v>
      </c>
      <c r="K529">
        <v>122.99999999999999</v>
      </c>
      <c r="L529">
        <v>0.26681127982646419</v>
      </c>
    </row>
    <row r="530" spans="1:12" x14ac:dyDescent="0.25">
      <c r="A530">
        <v>3034</v>
      </c>
      <c r="B530" t="s">
        <v>74</v>
      </c>
      <c r="C530">
        <v>2013</v>
      </c>
      <c r="D530">
        <v>3</v>
      </c>
      <c r="E530">
        <v>5889.642170000001</v>
      </c>
      <c r="F530">
        <v>1.1787456307534185</v>
      </c>
      <c r="G530">
        <v>93.582999999999998</v>
      </c>
      <c r="H530">
        <v>104.372</v>
      </c>
      <c r="I530">
        <v>22330</v>
      </c>
      <c r="J530">
        <v>448</v>
      </c>
      <c r="K530">
        <v>117</v>
      </c>
      <c r="L530">
        <v>0.2611607142857143</v>
      </c>
    </row>
    <row r="531" spans="1:12" x14ac:dyDescent="0.25">
      <c r="A531">
        <v>3034</v>
      </c>
      <c r="B531" t="s">
        <v>74</v>
      </c>
      <c r="C531">
        <v>2014</v>
      </c>
      <c r="D531">
        <v>3</v>
      </c>
      <c r="E531">
        <v>6003.7610000000004</v>
      </c>
      <c r="F531">
        <v>1.2033004656242552</v>
      </c>
      <c r="G531">
        <v>76.387</v>
      </c>
      <c r="H531">
        <v>104.372</v>
      </c>
      <c r="I531">
        <v>22470</v>
      </c>
      <c r="J531">
        <v>466</v>
      </c>
      <c r="K531">
        <v>133</v>
      </c>
      <c r="L531">
        <v>0.28540772532188841</v>
      </c>
    </row>
    <row r="532" spans="1:12" x14ac:dyDescent="0.25">
      <c r="A532">
        <v>3034</v>
      </c>
      <c r="B532" t="s">
        <v>74</v>
      </c>
      <c r="C532">
        <v>2015</v>
      </c>
      <c r="D532">
        <v>3</v>
      </c>
      <c r="E532">
        <v>6172.8339999999998</v>
      </c>
      <c r="F532">
        <v>1.2317327248241474</v>
      </c>
      <c r="G532">
        <v>73.421999999999997</v>
      </c>
      <c r="H532">
        <v>104.372</v>
      </c>
      <c r="I532">
        <v>22666</v>
      </c>
      <c r="J532">
        <v>480</v>
      </c>
      <c r="K532">
        <v>142</v>
      </c>
      <c r="L532">
        <v>0.29583333333333334</v>
      </c>
    </row>
    <row r="533" spans="1:12" x14ac:dyDescent="0.25">
      <c r="A533">
        <v>3034</v>
      </c>
      <c r="B533" t="s">
        <v>74</v>
      </c>
      <c r="C533">
        <v>2016</v>
      </c>
      <c r="D533">
        <v>3</v>
      </c>
      <c r="E533">
        <v>6568.5993899999994</v>
      </c>
      <c r="F533">
        <v>1.2460953688434946</v>
      </c>
      <c r="G533">
        <v>77.48</v>
      </c>
      <c r="H533">
        <v>104.372</v>
      </c>
      <c r="I533">
        <v>22853</v>
      </c>
      <c r="J533">
        <v>480</v>
      </c>
      <c r="K533">
        <v>142</v>
      </c>
      <c r="L533">
        <v>0.29583333333333334</v>
      </c>
    </row>
    <row r="534" spans="1:12" x14ac:dyDescent="0.25">
      <c r="A534">
        <v>3034</v>
      </c>
      <c r="B534" t="s">
        <v>74</v>
      </c>
      <c r="C534">
        <v>2017</v>
      </c>
      <c r="D534">
        <v>3</v>
      </c>
      <c r="E534">
        <v>6597.2320999999993</v>
      </c>
      <c r="F534">
        <v>1.2681506381321936</v>
      </c>
      <c r="G534">
        <v>73.021000000000001</v>
      </c>
      <c r="H534">
        <v>104.372</v>
      </c>
      <c r="I534">
        <v>23048</v>
      </c>
      <c r="J534">
        <v>479</v>
      </c>
      <c r="K534">
        <v>142</v>
      </c>
      <c r="L534">
        <v>0.29645093945720252</v>
      </c>
    </row>
    <row r="535" spans="1:12" x14ac:dyDescent="0.25">
      <c r="A535">
        <v>3034</v>
      </c>
      <c r="B535" t="s">
        <v>74</v>
      </c>
      <c r="C535">
        <v>2018</v>
      </c>
      <c r="D535">
        <v>3</v>
      </c>
      <c r="E535">
        <v>6608.0439899999992</v>
      </c>
      <c r="F535">
        <v>1.2998332461476367</v>
      </c>
      <c r="G535">
        <v>79.116</v>
      </c>
      <c r="H535">
        <v>104.372</v>
      </c>
      <c r="I535">
        <v>23366</v>
      </c>
      <c r="J535">
        <v>481</v>
      </c>
      <c r="K535">
        <v>147</v>
      </c>
      <c r="L535">
        <v>0.30561330561330563</v>
      </c>
    </row>
    <row r="536" spans="1:12" x14ac:dyDescent="0.25">
      <c r="A536">
        <v>3034</v>
      </c>
      <c r="B536" t="s">
        <v>74</v>
      </c>
      <c r="C536">
        <v>2019</v>
      </c>
      <c r="D536">
        <v>3</v>
      </c>
      <c r="E536">
        <v>6757.9180299999989</v>
      </c>
      <c r="F536">
        <v>1.331990006449749</v>
      </c>
      <c r="G536">
        <v>73.287999999999997</v>
      </c>
      <c r="H536">
        <v>104.372</v>
      </c>
      <c r="I536">
        <v>23664</v>
      </c>
      <c r="J536">
        <v>490</v>
      </c>
      <c r="K536">
        <v>155</v>
      </c>
      <c r="L536">
        <v>0.31632653061224492</v>
      </c>
    </row>
    <row r="537" spans="1:12" x14ac:dyDescent="0.25">
      <c r="A537">
        <v>3034</v>
      </c>
      <c r="B537" t="s">
        <v>74</v>
      </c>
      <c r="C537">
        <v>2020</v>
      </c>
      <c r="D537">
        <v>3</v>
      </c>
      <c r="E537">
        <v>6580.4659900000006</v>
      </c>
      <c r="F537">
        <v>1.4068442069945994</v>
      </c>
      <c r="G537">
        <v>79.771000000000001</v>
      </c>
      <c r="H537">
        <v>104.372</v>
      </c>
      <c r="I537">
        <v>24054</v>
      </c>
      <c r="J537">
        <v>494</v>
      </c>
      <c r="K537">
        <v>158</v>
      </c>
      <c r="L537">
        <v>0.31983805668016196</v>
      </c>
    </row>
    <row r="538" spans="1:12" x14ac:dyDescent="0.25">
      <c r="A538">
        <v>3034</v>
      </c>
      <c r="B538" t="s">
        <v>74</v>
      </c>
      <c r="C538">
        <v>2021</v>
      </c>
      <c r="D538">
        <v>3</v>
      </c>
      <c r="E538">
        <v>6748.5276700000004</v>
      </c>
      <c r="F538">
        <v>1.4583023676540063</v>
      </c>
      <c r="G538">
        <v>79.522999999999996</v>
      </c>
      <c r="H538">
        <v>104.372</v>
      </c>
      <c r="I538">
        <v>24627</v>
      </c>
      <c r="J538">
        <v>497</v>
      </c>
      <c r="K538">
        <v>159</v>
      </c>
      <c r="L538">
        <v>0.31991951710261568</v>
      </c>
    </row>
    <row r="539" spans="1:12" x14ac:dyDescent="0.25">
      <c r="A539">
        <v>3036</v>
      </c>
      <c r="B539" t="s">
        <v>76</v>
      </c>
      <c r="C539">
        <v>2005</v>
      </c>
      <c r="D539">
        <v>3</v>
      </c>
      <c r="E539">
        <v>3711.596</v>
      </c>
      <c r="F539">
        <v>1</v>
      </c>
      <c r="G539">
        <v>108.866</v>
      </c>
      <c r="H539">
        <v>108.866</v>
      </c>
      <c r="I539">
        <v>19873</v>
      </c>
      <c r="J539">
        <v>1320</v>
      </c>
      <c r="K539">
        <v>444.99999999999994</v>
      </c>
      <c r="L539">
        <v>0.3371212121212121</v>
      </c>
    </row>
    <row r="540" spans="1:12" x14ac:dyDescent="0.25">
      <c r="A540">
        <v>3036</v>
      </c>
      <c r="B540" t="s">
        <v>76</v>
      </c>
      <c r="C540">
        <v>2006</v>
      </c>
      <c r="D540">
        <v>3</v>
      </c>
      <c r="E540">
        <v>4352.9579999999996</v>
      </c>
      <c r="F540">
        <v>1.0181607380073696</v>
      </c>
      <c r="G540">
        <v>108.866</v>
      </c>
      <c r="H540">
        <v>108.866</v>
      </c>
      <c r="I540">
        <v>19007</v>
      </c>
      <c r="J540">
        <v>1332</v>
      </c>
      <c r="K540">
        <v>456</v>
      </c>
      <c r="L540">
        <v>0.34234234234234234</v>
      </c>
    </row>
    <row r="541" spans="1:12" x14ac:dyDescent="0.25">
      <c r="A541">
        <v>3036</v>
      </c>
      <c r="B541" t="s">
        <v>76</v>
      </c>
      <c r="C541">
        <v>2007</v>
      </c>
      <c r="D541">
        <v>3</v>
      </c>
      <c r="E541">
        <v>4201.2790000000005</v>
      </c>
      <c r="F541">
        <v>1.0531931014872313</v>
      </c>
      <c r="G541">
        <v>122.494</v>
      </c>
      <c r="H541">
        <v>122.494</v>
      </c>
      <c r="I541">
        <v>20078</v>
      </c>
      <c r="J541">
        <v>1344</v>
      </c>
      <c r="K541">
        <v>463</v>
      </c>
      <c r="L541">
        <v>0.34449404761904762</v>
      </c>
    </row>
    <row r="542" spans="1:12" x14ac:dyDescent="0.25">
      <c r="A542">
        <v>3036</v>
      </c>
      <c r="B542" t="s">
        <v>76</v>
      </c>
      <c r="C542">
        <v>2008</v>
      </c>
      <c r="D542">
        <v>3</v>
      </c>
      <c r="E542">
        <v>4979.6989999999996</v>
      </c>
      <c r="F542">
        <v>1.078564603993923</v>
      </c>
      <c r="G542">
        <v>99.539000000000001</v>
      </c>
      <c r="H542">
        <v>122.494</v>
      </c>
      <c r="I542">
        <v>20818</v>
      </c>
      <c r="J542">
        <v>1363</v>
      </c>
      <c r="K542">
        <v>481</v>
      </c>
      <c r="L542">
        <v>0.35289801907556861</v>
      </c>
    </row>
    <row r="543" spans="1:12" x14ac:dyDescent="0.25">
      <c r="A543">
        <v>3036</v>
      </c>
      <c r="B543" t="s">
        <v>76</v>
      </c>
      <c r="C543">
        <v>2009</v>
      </c>
      <c r="D543">
        <v>3</v>
      </c>
      <c r="E543">
        <v>4353.1940000000004</v>
      </c>
      <c r="F543">
        <v>1.0915070880241431</v>
      </c>
      <c r="G543">
        <v>97.838999999999999</v>
      </c>
      <c r="H543">
        <v>122.494</v>
      </c>
      <c r="I543">
        <v>21044</v>
      </c>
      <c r="J543">
        <v>1363</v>
      </c>
      <c r="K543">
        <v>481</v>
      </c>
      <c r="L543">
        <v>0.35289801907556861</v>
      </c>
    </row>
    <row r="544" spans="1:12" x14ac:dyDescent="0.25">
      <c r="A544">
        <v>3036</v>
      </c>
      <c r="B544" t="s">
        <v>76</v>
      </c>
      <c r="C544">
        <v>2010</v>
      </c>
      <c r="D544">
        <v>3</v>
      </c>
      <c r="E544">
        <v>4289.3869999999997</v>
      </c>
      <c r="F544">
        <v>1.1243125351578573</v>
      </c>
      <c r="G544">
        <v>107.148</v>
      </c>
      <c r="H544">
        <v>122.494</v>
      </c>
      <c r="I544">
        <v>20790</v>
      </c>
      <c r="J544">
        <v>1404</v>
      </c>
      <c r="K544">
        <v>545</v>
      </c>
      <c r="L544">
        <v>0.38817663817663817</v>
      </c>
    </row>
    <row r="545" spans="1:12" x14ac:dyDescent="0.25">
      <c r="A545">
        <v>3036</v>
      </c>
      <c r="B545" t="s">
        <v>76</v>
      </c>
      <c r="C545">
        <v>2011</v>
      </c>
      <c r="D545">
        <v>3</v>
      </c>
      <c r="E545">
        <v>4766.6729999999998</v>
      </c>
      <c r="F545">
        <v>1.1430978626415853</v>
      </c>
      <c r="G545">
        <v>110.39100000000001</v>
      </c>
      <c r="H545">
        <v>122.494</v>
      </c>
      <c r="I545">
        <v>21232</v>
      </c>
      <c r="J545">
        <v>1464</v>
      </c>
      <c r="K545">
        <v>576</v>
      </c>
      <c r="L545">
        <v>0.39344262295081966</v>
      </c>
    </row>
    <row r="546" spans="1:12" x14ac:dyDescent="0.25">
      <c r="A546">
        <v>3036</v>
      </c>
      <c r="B546" t="s">
        <v>76</v>
      </c>
      <c r="C546">
        <v>2012</v>
      </c>
      <c r="D546">
        <v>3</v>
      </c>
      <c r="E546">
        <v>5536.3169132676758</v>
      </c>
      <c r="F546">
        <v>1.1601447797801889</v>
      </c>
      <c r="G546">
        <v>110.08</v>
      </c>
      <c r="H546">
        <v>122.494</v>
      </c>
      <c r="I546">
        <v>20893</v>
      </c>
      <c r="J546">
        <v>1497</v>
      </c>
      <c r="K546">
        <v>605</v>
      </c>
      <c r="L546">
        <v>0.40414161656646624</v>
      </c>
    </row>
    <row r="547" spans="1:12" x14ac:dyDescent="0.25">
      <c r="A547">
        <v>3036</v>
      </c>
      <c r="B547" t="s">
        <v>76</v>
      </c>
      <c r="C547">
        <v>2013</v>
      </c>
      <c r="D547">
        <v>3</v>
      </c>
      <c r="E547">
        <v>4821.3360000000002</v>
      </c>
      <c r="F547">
        <v>1.1787456307534185</v>
      </c>
      <c r="G547">
        <v>111.279</v>
      </c>
      <c r="H547">
        <v>122.494</v>
      </c>
      <c r="I547">
        <v>21499</v>
      </c>
      <c r="J547">
        <v>1527</v>
      </c>
      <c r="K547">
        <v>636</v>
      </c>
      <c r="L547">
        <v>0.41650294695481338</v>
      </c>
    </row>
    <row r="548" spans="1:12" x14ac:dyDescent="0.25">
      <c r="A548">
        <v>3036</v>
      </c>
      <c r="B548" t="s">
        <v>76</v>
      </c>
      <c r="C548">
        <v>2014</v>
      </c>
      <c r="D548">
        <v>3</v>
      </c>
      <c r="E548">
        <v>5201.6229999999996</v>
      </c>
      <c r="F548">
        <v>1.2033004656242552</v>
      </c>
      <c r="G548">
        <v>98.677000000000007</v>
      </c>
      <c r="H548">
        <v>122.494</v>
      </c>
      <c r="I548">
        <v>21534</v>
      </c>
      <c r="J548">
        <v>1527</v>
      </c>
      <c r="K548">
        <v>631</v>
      </c>
      <c r="L548">
        <v>0.41322855271774722</v>
      </c>
    </row>
    <row r="549" spans="1:12" x14ac:dyDescent="0.25">
      <c r="A549">
        <v>3036</v>
      </c>
      <c r="B549" t="s">
        <v>76</v>
      </c>
      <c r="C549">
        <v>2015</v>
      </c>
      <c r="D549">
        <v>3</v>
      </c>
      <c r="E549">
        <v>5780.049</v>
      </c>
      <c r="F549">
        <v>1.2317327248241474</v>
      </c>
      <c r="G549">
        <v>101.316</v>
      </c>
      <c r="H549">
        <v>122.494</v>
      </c>
      <c r="I549">
        <v>21929</v>
      </c>
      <c r="J549">
        <v>1556</v>
      </c>
      <c r="K549">
        <v>654</v>
      </c>
      <c r="L549">
        <v>0.42030848329048842</v>
      </c>
    </row>
    <row r="550" spans="1:12" x14ac:dyDescent="0.25">
      <c r="A550">
        <v>3036</v>
      </c>
      <c r="B550" t="s">
        <v>76</v>
      </c>
      <c r="C550">
        <v>2016</v>
      </c>
      <c r="D550">
        <v>3</v>
      </c>
      <c r="E550">
        <v>6128.2452800000001</v>
      </c>
      <c r="F550">
        <v>1.2460953688434946</v>
      </c>
      <c r="G550">
        <v>107.53100000000001</v>
      </c>
      <c r="H550">
        <v>122.494</v>
      </c>
      <c r="I550">
        <v>22112</v>
      </c>
      <c r="J550">
        <v>1613</v>
      </c>
      <c r="K550">
        <v>701</v>
      </c>
      <c r="L550">
        <v>0.43459392436453814</v>
      </c>
    </row>
    <row r="551" spans="1:12" x14ac:dyDescent="0.25">
      <c r="A551">
        <v>3036</v>
      </c>
      <c r="B551" t="s">
        <v>76</v>
      </c>
      <c r="C551">
        <v>2017</v>
      </c>
      <c r="D551">
        <v>3</v>
      </c>
      <c r="E551">
        <v>5991.4696100000001</v>
      </c>
      <c r="F551">
        <v>1.2681506381321936</v>
      </c>
      <c r="G551">
        <v>95.399000000000001</v>
      </c>
      <c r="H551">
        <v>122.494</v>
      </c>
      <c r="I551">
        <v>22195</v>
      </c>
      <c r="J551">
        <v>1645</v>
      </c>
      <c r="K551">
        <v>724</v>
      </c>
      <c r="L551">
        <v>0.44012158054711248</v>
      </c>
    </row>
    <row r="552" spans="1:12" x14ac:dyDescent="0.25">
      <c r="A552">
        <v>3036</v>
      </c>
      <c r="B552" t="s">
        <v>76</v>
      </c>
      <c r="C552">
        <v>2018</v>
      </c>
      <c r="D552">
        <v>3</v>
      </c>
      <c r="E552">
        <v>6069.6831300000013</v>
      </c>
      <c r="F552">
        <v>1.2998332461476367</v>
      </c>
      <c r="G552">
        <v>104.73</v>
      </c>
      <c r="H552">
        <v>122.494</v>
      </c>
      <c r="I552">
        <v>22442</v>
      </c>
      <c r="J552">
        <v>1641</v>
      </c>
      <c r="K552">
        <v>729</v>
      </c>
      <c r="L552">
        <v>0.44424131627056673</v>
      </c>
    </row>
    <row r="553" spans="1:12" x14ac:dyDescent="0.25">
      <c r="A553">
        <v>3036</v>
      </c>
      <c r="B553" t="s">
        <v>76</v>
      </c>
      <c r="C553">
        <v>2019</v>
      </c>
      <c r="D553">
        <v>3</v>
      </c>
      <c r="E553">
        <v>6215.6970300000012</v>
      </c>
      <c r="F553">
        <v>1.331990006449749</v>
      </c>
      <c r="G553">
        <v>99.438999999999993</v>
      </c>
      <c r="H553">
        <v>122.494</v>
      </c>
      <c r="I553">
        <v>22528</v>
      </c>
      <c r="J553">
        <v>1686</v>
      </c>
      <c r="K553">
        <v>754</v>
      </c>
      <c r="L553">
        <v>0.4472123368920522</v>
      </c>
    </row>
    <row r="554" spans="1:12" x14ac:dyDescent="0.25">
      <c r="A554">
        <v>3036</v>
      </c>
      <c r="B554" t="s">
        <v>76</v>
      </c>
      <c r="C554">
        <v>2020</v>
      </c>
      <c r="D554">
        <v>3</v>
      </c>
      <c r="E554">
        <v>6452.8240799999985</v>
      </c>
      <c r="F554">
        <v>1.4068442069945994</v>
      </c>
      <c r="G554">
        <v>111.08199999999999</v>
      </c>
      <c r="H554">
        <v>122.494</v>
      </c>
      <c r="I554">
        <v>22564</v>
      </c>
      <c r="J554">
        <v>1671</v>
      </c>
      <c r="K554">
        <v>759</v>
      </c>
      <c r="L554">
        <v>0.45421903052064633</v>
      </c>
    </row>
    <row r="555" spans="1:12" x14ac:dyDescent="0.25">
      <c r="A555">
        <v>3036</v>
      </c>
      <c r="B555" t="s">
        <v>76</v>
      </c>
      <c r="C555">
        <v>2021</v>
      </c>
      <c r="D555">
        <v>3</v>
      </c>
      <c r="E555">
        <v>6794.9481644999996</v>
      </c>
      <c r="F555">
        <v>1.4583023676540063</v>
      </c>
      <c r="G555">
        <v>108.05200000000001</v>
      </c>
      <c r="H555">
        <v>122.494</v>
      </c>
      <c r="I555">
        <v>22738</v>
      </c>
      <c r="J555">
        <v>1691</v>
      </c>
      <c r="K555">
        <v>764</v>
      </c>
      <c r="L555">
        <v>0.45180366646954467</v>
      </c>
    </row>
    <row r="556" spans="1:12" x14ac:dyDescent="0.25">
      <c r="A556">
        <v>3037</v>
      </c>
      <c r="B556" t="s">
        <v>78</v>
      </c>
      <c r="C556">
        <v>2005</v>
      </c>
      <c r="D556">
        <v>3</v>
      </c>
      <c r="E556">
        <v>3037.7173399999997</v>
      </c>
      <c r="F556">
        <v>1</v>
      </c>
      <c r="G556">
        <v>101.863</v>
      </c>
      <c r="H556">
        <v>101.863</v>
      </c>
      <c r="I556">
        <v>18860</v>
      </c>
      <c r="J556">
        <v>275</v>
      </c>
      <c r="K556">
        <v>90</v>
      </c>
      <c r="L556">
        <v>0.32727272727272727</v>
      </c>
    </row>
    <row r="557" spans="1:12" x14ac:dyDescent="0.25">
      <c r="A557">
        <v>3037</v>
      </c>
      <c r="B557" t="s">
        <v>78</v>
      </c>
      <c r="C557">
        <v>2006</v>
      </c>
      <c r="D557">
        <v>3</v>
      </c>
      <c r="E557">
        <v>3204.6691700000001</v>
      </c>
      <c r="F557">
        <v>1.0181607380073696</v>
      </c>
      <c r="G557">
        <v>111.673</v>
      </c>
      <c r="H557">
        <v>111.673</v>
      </c>
      <c r="I557">
        <v>19025</v>
      </c>
      <c r="J557">
        <v>274</v>
      </c>
      <c r="K557">
        <v>90</v>
      </c>
      <c r="L557">
        <v>0.32846715328467152</v>
      </c>
    </row>
    <row r="558" spans="1:12" x14ac:dyDescent="0.25">
      <c r="A558">
        <v>3037</v>
      </c>
      <c r="B558" t="s">
        <v>78</v>
      </c>
      <c r="C558">
        <v>2007</v>
      </c>
      <c r="D558">
        <v>3</v>
      </c>
      <c r="E558">
        <v>3327.7473300000001</v>
      </c>
      <c r="F558">
        <v>1.0531931014872313</v>
      </c>
      <c r="G558">
        <v>107.69</v>
      </c>
      <c r="H558">
        <v>111.673</v>
      </c>
      <c r="I558">
        <v>19262</v>
      </c>
      <c r="J558">
        <v>274</v>
      </c>
      <c r="K558">
        <v>90</v>
      </c>
      <c r="L558">
        <v>0.32846715328467152</v>
      </c>
    </row>
    <row r="559" spans="1:12" x14ac:dyDescent="0.25">
      <c r="A559">
        <v>3037</v>
      </c>
      <c r="B559" t="s">
        <v>78</v>
      </c>
      <c r="C559">
        <v>2008</v>
      </c>
      <c r="D559">
        <v>3</v>
      </c>
      <c r="E559">
        <v>3575.1713199999999</v>
      </c>
      <c r="F559">
        <v>1.078564603993923</v>
      </c>
      <c r="G559">
        <v>105.205</v>
      </c>
      <c r="H559">
        <v>111.673</v>
      </c>
      <c r="I559">
        <v>19394</v>
      </c>
      <c r="J559">
        <v>274</v>
      </c>
      <c r="K559">
        <v>90</v>
      </c>
      <c r="L559">
        <v>0.32846715328467152</v>
      </c>
    </row>
    <row r="560" spans="1:12" x14ac:dyDescent="0.25">
      <c r="A560">
        <v>3037</v>
      </c>
      <c r="B560" t="s">
        <v>78</v>
      </c>
      <c r="C560">
        <v>2009</v>
      </c>
      <c r="D560">
        <v>3</v>
      </c>
      <c r="E560">
        <v>3609.0988600000001</v>
      </c>
      <c r="F560">
        <v>1.0915070880241431</v>
      </c>
      <c r="G560">
        <v>99.72</v>
      </c>
      <c r="H560">
        <v>111.673</v>
      </c>
      <c r="I560">
        <v>19531</v>
      </c>
      <c r="J560">
        <v>276</v>
      </c>
      <c r="K560">
        <v>92</v>
      </c>
      <c r="L560">
        <v>0.33333333333333331</v>
      </c>
    </row>
    <row r="561" spans="1:12" x14ac:dyDescent="0.25">
      <c r="A561">
        <v>3037</v>
      </c>
      <c r="B561" t="s">
        <v>78</v>
      </c>
      <c r="C561">
        <v>2010</v>
      </c>
      <c r="D561">
        <v>3</v>
      </c>
      <c r="E561">
        <v>3818.2637799999993</v>
      </c>
      <c r="F561">
        <v>1.1243125351578573</v>
      </c>
      <c r="G561">
        <v>103.1</v>
      </c>
      <c r="H561">
        <v>111.673</v>
      </c>
      <c r="I561">
        <v>19579</v>
      </c>
      <c r="J561">
        <v>277</v>
      </c>
      <c r="K561">
        <v>92</v>
      </c>
      <c r="L561">
        <v>0.33212996389891697</v>
      </c>
    </row>
    <row r="562" spans="1:12" x14ac:dyDescent="0.25">
      <c r="A562">
        <v>3037</v>
      </c>
      <c r="B562" t="s">
        <v>78</v>
      </c>
      <c r="C562">
        <v>2011</v>
      </c>
      <c r="D562">
        <v>3</v>
      </c>
      <c r="E562">
        <v>3938.5922799999998</v>
      </c>
      <c r="F562">
        <v>1.1430978626415853</v>
      </c>
      <c r="G562">
        <v>107.41500000000001</v>
      </c>
      <c r="H562">
        <v>111.673</v>
      </c>
      <c r="I562">
        <v>19885</v>
      </c>
      <c r="J562">
        <v>277</v>
      </c>
      <c r="K562">
        <v>92</v>
      </c>
      <c r="L562">
        <v>0.33212996389891697</v>
      </c>
    </row>
    <row r="563" spans="1:12" x14ac:dyDescent="0.25">
      <c r="A563">
        <v>3037</v>
      </c>
      <c r="B563" t="s">
        <v>78</v>
      </c>
      <c r="C563">
        <v>2012</v>
      </c>
      <c r="D563">
        <v>3</v>
      </c>
      <c r="E563">
        <v>4528.9112516520017</v>
      </c>
      <c r="F563">
        <v>1.1601447797801889</v>
      </c>
      <c r="G563">
        <v>104.736</v>
      </c>
      <c r="H563">
        <v>111.673</v>
      </c>
      <c r="I563">
        <v>20057</v>
      </c>
      <c r="J563">
        <v>277</v>
      </c>
      <c r="K563">
        <v>92</v>
      </c>
      <c r="L563">
        <v>0.33212996389891697</v>
      </c>
    </row>
    <row r="564" spans="1:12" x14ac:dyDescent="0.25">
      <c r="A564">
        <v>3037</v>
      </c>
      <c r="B564" t="s">
        <v>78</v>
      </c>
      <c r="C564">
        <v>2013</v>
      </c>
      <c r="D564">
        <v>3</v>
      </c>
      <c r="E564">
        <v>4923.3870500000012</v>
      </c>
      <c r="F564">
        <v>1.1787456307534185</v>
      </c>
      <c r="G564">
        <v>105.361</v>
      </c>
      <c r="H564">
        <v>111.673</v>
      </c>
      <c r="I564">
        <v>20187</v>
      </c>
      <c r="J564">
        <v>256</v>
      </c>
      <c r="K564">
        <v>94</v>
      </c>
      <c r="L564">
        <v>0.3671875</v>
      </c>
    </row>
    <row r="565" spans="1:12" x14ac:dyDescent="0.25">
      <c r="A565">
        <v>3037</v>
      </c>
      <c r="B565" t="s">
        <v>78</v>
      </c>
      <c r="C565">
        <v>2014</v>
      </c>
      <c r="D565">
        <v>3</v>
      </c>
      <c r="E565">
        <v>5001.5860000000002</v>
      </c>
      <c r="F565">
        <v>1.2033004656242552</v>
      </c>
      <c r="G565">
        <v>100.08</v>
      </c>
      <c r="H565">
        <v>111.673</v>
      </c>
      <c r="I565">
        <v>20362</v>
      </c>
      <c r="J565">
        <v>258</v>
      </c>
      <c r="K565">
        <v>93</v>
      </c>
      <c r="L565">
        <v>0.36046511627906974</v>
      </c>
    </row>
    <row r="566" spans="1:12" x14ac:dyDescent="0.25">
      <c r="A566">
        <v>3037</v>
      </c>
      <c r="B566" t="s">
        <v>78</v>
      </c>
      <c r="C566">
        <v>2015</v>
      </c>
      <c r="D566">
        <v>3</v>
      </c>
      <c r="E566">
        <v>5095.6540000000005</v>
      </c>
      <c r="F566">
        <v>1.2317327248241474</v>
      </c>
      <c r="G566">
        <v>104.538</v>
      </c>
      <c r="H566">
        <v>111.673</v>
      </c>
      <c r="I566">
        <v>20556</v>
      </c>
      <c r="J566">
        <v>260</v>
      </c>
      <c r="K566">
        <v>95</v>
      </c>
      <c r="L566">
        <v>0.36538461538461536</v>
      </c>
    </row>
    <row r="567" spans="1:12" x14ac:dyDescent="0.25">
      <c r="A567">
        <v>3037</v>
      </c>
      <c r="B567" t="s">
        <v>78</v>
      </c>
      <c r="C567">
        <v>2016</v>
      </c>
      <c r="D567">
        <v>3</v>
      </c>
      <c r="E567">
        <v>5538.9137599999995</v>
      </c>
      <c r="F567">
        <v>1.2460953688434946</v>
      </c>
      <c r="G567">
        <v>107.476</v>
      </c>
      <c r="H567">
        <v>111.673</v>
      </c>
      <c r="I567">
        <v>20825</v>
      </c>
      <c r="J567">
        <v>260</v>
      </c>
      <c r="K567">
        <v>95</v>
      </c>
      <c r="L567">
        <v>0.36538461538461536</v>
      </c>
    </row>
    <row r="568" spans="1:12" x14ac:dyDescent="0.25">
      <c r="A568">
        <v>3037</v>
      </c>
      <c r="B568" t="s">
        <v>78</v>
      </c>
      <c r="C568">
        <v>2017</v>
      </c>
      <c r="D568">
        <v>3</v>
      </c>
      <c r="E568">
        <v>5423.9436699999997</v>
      </c>
      <c r="F568">
        <v>1.2681506381321936</v>
      </c>
      <c r="G568">
        <v>104.45</v>
      </c>
      <c r="H568">
        <v>111.673</v>
      </c>
      <c r="I568">
        <v>21108</v>
      </c>
      <c r="J568">
        <v>262</v>
      </c>
      <c r="K568">
        <v>97</v>
      </c>
      <c r="L568">
        <v>0.37022900763358779</v>
      </c>
    </row>
    <row r="569" spans="1:12" x14ac:dyDescent="0.25">
      <c r="A569">
        <v>3037</v>
      </c>
      <c r="B569" t="s">
        <v>78</v>
      </c>
      <c r="C569">
        <v>2018</v>
      </c>
      <c r="D569">
        <v>3</v>
      </c>
      <c r="E569">
        <v>6168.2687400000004</v>
      </c>
      <c r="F569">
        <v>1.2998332461476367</v>
      </c>
      <c r="G569">
        <v>108.68899999999999</v>
      </c>
      <c r="H569">
        <v>111.673</v>
      </c>
      <c r="I569">
        <v>21369</v>
      </c>
      <c r="J569">
        <v>261</v>
      </c>
      <c r="K569">
        <v>95</v>
      </c>
      <c r="L569">
        <v>0.36398467432950193</v>
      </c>
    </row>
    <row r="570" spans="1:12" x14ac:dyDescent="0.25">
      <c r="A570">
        <v>3037</v>
      </c>
      <c r="B570" t="s">
        <v>78</v>
      </c>
      <c r="C570">
        <v>2019</v>
      </c>
      <c r="D570">
        <v>3</v>
      </c>
      <c r="E570">
        <v>5855.8531500000017</v>
      </c>
      <c r="F570">
        <v>1.331990006449749</v>
      </c>
      <c r="G570">
        <v>103.142</v>
      </c>
      <c r="H570">
        <v>111.673</v>
      </c>
      <c r="I570">
        <v>21382</v>
      </c>
      <c r="J570">
        <v>261</v>
      </c>
      <c r="K570">
        <v>96</v>
      </c>
      <c r="L570">
        <v>0.36781609195402298</v>
      </c>
    </row>
    <row r="571" spans="1:12" x14ac:dyDescent="0.25">
      <c r="A571">
        <v>3037</v>
      </c>
      <c r="B571" t="s">
        <v>78</v>
      </c>
      <c r="C571">
        <v>2020</v>
      </c>
      <c r="D571">
        <v>3</v>
      </c>
      <c r="E571">
        <v>6002.7839599999998</v>
      </c>
      <c r="F571">
        <v>1.4068442069945994</v>
      </c>
      <c r="G571">
        <v>116.73399999999999</v>
      </c>
      <c r="H571">
        <v>116.73399999999999</v>
      </c>
      <c r="I571">
        <v>21654</v>
      </c>
      <c r="J571">
        <v>263</v>
      </c>
      <c r="K571">
        <v>97</v>
      </c>
      <c r="L571">
        <v>0.36882129277566539</v>
      </c>
    </row>
    <row r="572" spans="1:12" x14ac:dyDescent="0.25">
      <c r="A572">
        <v>3037</v>
      </c>
      <c r="B572" t="s">
        <v>78</v>
      </c>
      <c r="C572">
        <v>2021</v>
      </c>
      <c r="D572">
        <v>3</v>
      </c>
      <c r="E572">
        <v>5861.3767200000002</v>
      </c>
      <c r="F572">
        <v>1.4583023676540063</v>
      </c>
      <c r="G572">
        <v>106.44799999999999</v>
      </c>
      <c r="H572">
        <v>116.73399999999999</v>
      </c>
      <c r="I572">
        <v>21908</v>
      </c>
      <c r="J572">
        <v>266</v>
      </c>
      <c r="K572">
        <v>100</v>
      </c>
      <c r="L572">
        <v>0.37593984962406013</v>
      </c>
    </row>
    <row r="573" spans="1:12" x14ac:dyDescent="0.25">
      <c r="A573">
        <v>3038</v>
      </c>
      <c r="B573" t="s">
        <v>104</v>
      </c>
      <c r="C573">
        <v>2017</v>
      </c>
      <c r="D573">
        <v>3</v>
      </c>
      <c r="E573">
        <v>253135.39759000001</v>
      </c>
      <c r="F573">
        <v>1.2681506381321936</v>
      </c>
      <c r="G573">
        <v>4721.2539999999999</v>
      </c>
      <c r="H573">
        <v>4721.2539999999999</v>
      </c>
      <c r="I573">
        <v>982023</v>
      </c>
      <c r="J573">
        <v>19779</v>
      </c>
      <c r="K573">
        <v>13167</v>
      </c>
      <c r="L573">
        <v>0.66570605187319887</v>
      </c>
    </row>
    <row r="574" spans="1:12" x14ac:dyDescent="0.25">
      <c r="A574">
        <v>3038</v>
      </c>
      <c r="B574" t="s">
        <v>104</v>
      </c>
      <c r="C574">
        <v>2018</v>
      </c>
      <c r="D574">
        <v>3</v>
      </c>
      <c r="E574">
        <v>226830.29759</v>
      </c>
      <c r="F574">
        <v>1.2998332461476367</v>
      </c>
      <c r="G574">
        <v>5106.3159999999998</v>
      </c>
      <c r="H574">
        <v>5106.3159999999998</v>
      </c>
      <c r="I574">
        <v>991103</v>
      </c>
      <c r="J574">
        <v>19897</v>
      </c>
      <c r="K574">
        <v>13321</v>
      </c>
      <c r="L574">
        <v>0.66949791425843097</v>
      </c>
    </row>
    <row r="575" spans="1:12" x14ac:dyDescent="0.25">
      <c r="A575">
        <v>3038</v>
      </c>
      <c r="B575" t="s">
        <v>104</v>
      </c>
      <c r="C575">
        <v>2019</v>
      </c>
      <c r="D575">
        <v>3</v>
      </c>
      <c r="E575">
        <v>257552.39223</v>
      </c>
      <c r="F575">
        <v>1.331990006449749</v>
      </c>
      <c r="G575">
        <v>4962.2169999999996</v>
      </c>
      <c r="H575">
        <v>5106.3159999999998</v>
      </c>
      <c r="I575">
        <v>1054614</v>
      </c>
      <c r="J575">
        <v>21112</v>
      </c>
      <c r="K575">
        <v>14149</v>
      </c>
      <c r="L575">
        <v>0.67018757104964</v>
      </c>
    </row>
    <row r="576" spans="1:12" x14ac:dyDescent="0.25">
      <c r="A576">
        <v>3038</v>
      </c>
      <c r="B576" t="s">
        <v>104</v>
      </c>
      <c r="C576">
        <v>2020</v>
      </c>
      <c r="D576">
        <v>3</v>
      </c>
      <c r="E576">
        <v>246360.01624999999</v>
      </c>
      <c r="F576">
        <v>1.4068442069945994</v>
      </c>
      <c r="G576">
        <v>5597.6149999999998</v>
      </c>
      <c r="H576">
        <v>5597.6149999999998</v>
      </c>
      <c r="I576">
        <v>1062040</v>
      </c>
      <c r="J576">
        <v>21171</v>
      </c>
      <c r="K576">
        <v>14192</v>
      </c>
      <c r="L576">
        <v>0.67035095177365267</v>
      </c>
    </row>
    <row r="577" spans="1:12" x14ac:dyDescent="0.25">
      <c r="A577">
        <v>3038</v>
      </c>
      <c r="B577" t="s">
        <v>104</v>
      </c>
      <c r="C577">
        <v>2021</v>
      </c>
      <c r="D577">
        <v>3</v>
      </c>
      <c r="E577">
        <v>250670.04598</v>
      </c>
      <c r="F577">
        <v>1.4583023676540063</v>
      </c>
      <c r="G577">
        <v>5262.4250000000002</v>
      </c>
      <c r="H577">
        <v>5597.6149999999998</v>
      </c>
      <c r="I577">
        <v>1069683</v>
      </c>
      <c r="J577">
        <v>21581</v>
      </c>
      <c r="K577">
        <v>14392</v>
      </c>
      <c r="L577">
        <v>0.66688290626013624</v>
      </c>
    </row>
    <row r="578" spans="1:12" x14ac:dyDescent="0.25">
      <c r="A578">
        <v>3039</v>
      </c>
      <c r="B578" t="s">
        <v>82</v>
      </c>
      <c r="C578">
        <v>2005</v>
      </c>
      <c r="D578">
        <v>3</v>
      </c>
      <c r="E578">
        <v>6190.1255400000009</v>
      </c>
      <c r="F578">
        <v>1</v>
      </c>
      <c r="G578">
        <v>111.411</v>
      </c>
      <c r="H578">
        <v>111.411</v>
      </c>
      <c r="I578">
        <v>20952</v>
      </c>
      <c r="J578">
        <v>378</v>
      </c>
      <c r="K578">
        <v>78</v>
      </c>
      <c r="L578">
        <v>0.20634920634920634</v>
      </c>
    </row>
    <row r="579" spans="1:12" x14ac:dyDescent="0.25">
      <c r="A579">
        <v>3039</v>
      </c>
      <c r="B579" t="s">
        <v>82</v>
      </c>
      <c r="C579">
        <v>2006</v>
      </c>
      <c r="D579">
        <v>3</v>
      </c>
      <c r="E579">
        <v>6594.0953900000004</v>
      </c>
      <c r="F579">
        <v>1.0181607380073696</v>
      </c>
      <c r="G579">
        <v>120.023</v>
      </c>
      <c r="H579">
        <v>120.023</v>
      </c>
      <c r="I579">
        <v>19234</v>
      </c>
      <c r="J579">
        <v>378</v>
      </c>
      <c r="K579">
        <v>79</v>
      </c>
      <c r="L579">
        <v>0.20899470899470898</v>
      </c>
    </row>
    <row r="580" spans="1:12" x14ac:dyDescent="0.25">
      <c r="A580">
        <v>3039</v>
      </c>
      <c r="B580" t="s">
        <v>82</v>
      </c>
      <c r="C580">
        <v>2007</v>
      </c>
      <c r="D580">
        <v>3</v>
      </c>
      <c r="E580">
        <v>7048.0222099999983</v>
      </c>
      <c r="F580">
        <v>1.0531931014872313</v>
      </c>
      <c r="G580">
        <v>120.218</v>
      </c>
      <c r="H580">
        <v>120.218</v>
      </c>
      <c r="I580">
        <v>21707</v>
      </c>
      <c r="J580">
        <v>373</v>
      </c>
      <c r="K580">
        <v>76</v>
      </c>
      <c r="L580">
        <v>0.20375335120643431</v>
      </c>
    </row>
    <row r="581" spans="1:12" x14ac:dyDescent="0.25">
      <c r="A581">
        <v>3039</v>
      </c>
      <c r="B581" t="s">
        <v>82</v>
      </c>
      <c r="C581">
        <v>2008</v>
      </c>
      <c r="D581">
        <v>3</v>
      </c>
      <c r="E581">
        <v>7336.5461300000006</v>
      </c>
      <c r="F581">
        <v>1.078564603993923</v>
      </c>
      <c r="G581">
        <v>113.672</v>
      </c>
      <c r="H581">
        <v>120.218</v>
      </c>
      <c r="I581">
        <v>20197</v>
      </c>
      <c r="J581">
        <v>366</v>
      </c>
      <c r="K581">
        <v>79</v>
      </c>
      <c r="L581">
        <v>0.21584699453551912</v>
      </c>
    </row>
    <row r="582" spans="1:12" x14ac:dyDescent="0.25">
      <c r="A582">
        <v>3039</v>
      </c>
      <c r="B582" t="s">
        <v>82</v>
      </c>
      <c r="C582">
        <v>2009</v>
      </c>
      <c r="D582">
        <v>3</v>
      </c>
      <c r="E582">
        <v>7064.1782200000007</v>
      </c>
      <c r="F582">
        <v>1.0915070880241431</v>
      </c>
      <c r="G582">
        <v>119.511</v>
      </c>
      <c r="H582">
        <v>120.218</v>
      </c>
      <c r="I582">
        <v>21390</v>
      </c>
      <c r="J582">
        <v>392</v>
      </c>
      <c r="K582">
        <v>86</v>
      </c>
      <c r="L582">
        <v>0.21938775510204081</v>
      </c>
    </row>
    <row r="583" spans="1:12" x14ac:dyDescent="0.25">
      <c r="A583">
        <v>3039</v>
      </c>
      <c r="B583" t="s">
        <v>82</v>
      </c>
      <c r="C583">
        <v>2010</v>
      </c>
      <c r="D583">
        <v>3</v>
      </c>
      <c r="E583">
        <v>7109.4823500000002</v>
      </c>
      <c r="F583">
        <v>1.1243125351578573</v>
      </c>
      <c r="G583">
        <v>117.25700000000001</v>
      </c>
      <c r="H583">
        <v>120.218</v>
      </c>
      <c r="I583">
        <v>21831</v>
      </c>
      <c r="J583">
        <v>392</v>
      </c>
      <c r="K583">
        <v>86</v>
      </c>
      <c r="L583">
        <v>0.21938775510204081</v>
      </c>
    </row>
    <row r="584" spans="1:12" x14ac:dyDescent="0.25">
      <c r="A584">
        <v>3039</v>
      </c>
      <c r="B584" t="s">
        <v>82</v>
      </c>
      <c r="C584">
        <v>2011</v>
      </c>
      <c r="D584">
        <v>3</v>
      </c>
      <c r="E584">
        <v>7063.4972300000009</v>
      </c>
      <c r="F584">
        <v>1.1430978626415853</v>
      </c>
      <c r="G584">
        <v>119.49600000000001</v>
      </c>
      <c r="H584">
        <v>120.218</v>
      </c>
      <c r="I584">
        <v>21791</v>
      </c>
      <c r="J584">
        <v>395</v>
      </c>
      <c r="K584">
        <v>88</v>
      </c>
      <c r="L584">
        <v>0.22278481012658227</v>
      </c>
    </row>
    <row r="585" spans="1:12" x14ac:dyDescent="0.25">
      <c r="A585">
        <v>3039</v>
      </c>
      <c r="B585" t="s">
        <v>82</v>
      </c>
      <c r="C585">
        <v>2012</v>
      </c>
      <c r="D585">
        <v>3</v>
      </c>
      <c r="E585">
        <v>6514.471019999999</v>
      </c>
      <c r="F585">
        <v>1.1601447797801889</v>
      </c>
      <c r="G585">
        <v>120.41300000000001</v>
      </c>
      <c r="H585">
        <v>120.41300000000001</v>
      </c>
      <c r="I585">
        <v>22204</v>
      </c>
      <c r="J585">
        <v>405</v>
      </c>
      <c r="K585">
        <v>103.00000000000001</v>
      </c>
      <c r="L585">
        <v>0.25432098765432104</v>
      </c>
    </row>
    <row r="586" spans="1:12" x14ac:dyDescent="0.25">
      <c r="A586">
        <v>3039</v>
      </c>
      <c r="B586" t="s">
        <v>82</v>
      </c>
      <c r="C586">
        <v>2013</v>
      </c>
      <c r="D586">
        <v>3</v>
      </c>
      <c r="E586">
        <v>7334.4396200000001</v>
      </c>
      <c r="F586">
        <v>1.1787456307534185</v>
      </c>
      <c r="G586">
        <v>136.28900000000002</v>
      </c>
      <c r="H586">
        <v>136.28900000000002</v>
      </c>
      <c r="I586">
        <v>21885</v>
      </c>
      <c r="J586">
        <v>398</v>
      </c>
      <c r="K586">
        <v>106</v>
      </c>
      <c r="L586">
        <v>0.26633165829145727</v>
      </c>
    </row>
    <row r="587" spans="1:12" x14ac:dyDescent="0.25">
      <c r="A587">
        <v>3039</v>
      </c>
      <c r="B587" t="s">
        <v>82</v>
      </c>
      <c r="C587">
        <v>2014</v>
      </c>
      <c r="D587">
        <v>3</v>
      </c>
      <c r="E587">
        <v>7244.4930000000004</v>
      </c>
      <c r="F587">
        <v>1.2033004656242552</v>
      </c>
      <c r="G587">
        <v>107.577</v>
      </c>
      <c r="H587">
        <v>136.28900000000002</v>
      </c>
      <c r="I587">
        <v>22066</v>
      </c>
      <c r="J587">
        <v>403</v>
      </c>
      <c r="K587">
        <v>109</v>
      </c>
      <c r="L587">
        <v>0.27047146401985112</v>
      </c>
    </row>
    <row r="588" spans="1:12" x14ac:dyDescent="0.25">
      <c r="A588">
        <v>3039</v>
      </c>
      <c r="B588" t="s">
        <v>82</v>
      </c>
      <c r="C588">
        <v>2015</v>
      </c>
      <c r="D588">
        <v>3</v>
      </c>
      <c r="E588">
        <v>7403.6730000000007</v>
      </c>
      <c r="F588">
        <v>1.2317327248241474</v>
      </c>
      <c r="G588">
        <v>109.042</v>
      </c>
      <c r="H588">
        <v>136.28900000000002</v>
      </c>
      <c r="I588">
        <v>22250</v>
      </c>
      <c r="J588">
        <v>413</v>
      </c>
      <c r="K588">
        <v>121</v>
      </c>
      <c r="L588">
        <v>0.29297820823244553</v>
      </c>
    </row>
    <row r="589" spans="1:12" x14ac:dyDescent="0.25">
      <c r="A589">
        <v>3039</v>
      </c>
      <c r="B589" t="s">
        <v>82</v>
      </c>
      <c r="C589">
        <v>2016</v>
      </c>
      <c r="D589">
        <v>3</v>
      </c>
      <c r="E589">
        <v>7840.0672599999998</v>
      </c>
      <c r="F589">
        <v>1.2460953688434946</v>
      </c>
      <c r="G589">
        <v>111.491</v>
      </c>
      <c r="H589">
        <v>136.28900000000002</v>
      </c>
      <c r="I589">
        <v>22470</v>
      </c>
      <c r="J589">
        <v>406</v>
      </c>
      <c r="K589">
        <v>120.00000000000001</v>
      </c>
      <c r="L589">
        <v>0.29556650246305421</v>
      </c>
    </row>
    <row r="590" spans="1:12" x14ac:dyDescent="0.25">
      <c r="A590">
        <v>3039</v>
      </c>
      <c r="B590" t="s">
        <v>82</v>
      </c>
      <c r="C590">
        <v>2017</v>
      </c>
      <c r="D590">
        <v>3</v>
      </c>
      <c r="E590">
        <v>7933.7904799999997</v>
      </c>
      <c r="F590">
        <v>1.2681506381321936</v>
      </c>
      <c r="G590">
        <v>108.53</v>
      </c>
      <c r="H590">
        <v>136.28900000000002</v>
      </c>
      <c r="I590">
        <v>22829</v>
      </c>
      <c r="J590">
        <v>408</v>
      </c>
      <c r="K590">
        <v>122</v>
      </c>
      <c r="L590">
        <v>0.29901960784313725</v>
      </c>
    </row>
    <row r="591" spans="1:12" x14ac:dyDescent="0.25">
      <c r="A591">
        <v>3039</v>
      </c>
      <c r="B591" t="s">
        <v>82</v>
      </c>
      <c r="C591">
        <v>2018</v>
      </c>
      <c r="D591">
        <v>3</v>
      </c>
      <c r="E591">
        <v>7895.6919000000007</v>
      </c>
      <c r="F591">
        <v>1.2998332461476367</v>
      </c>
      <c r="G591">
        <v>109.94099999999999</v>
      </c>
      <c r="H591">
        <v>136.28900000000002</v>
      </c>
      <c r="I591">
        <v>23111</v>
      </c>
      <c r="J591">
        <v>413</v>
      </c>
      <c r="K591">
        <v>121</v>
      </c>
      <c r="L591">
        <v>0.29297820823244553</v>
      </c>
    </row>
    <row r="592" spans="1:12" x14ac:dyDescent="0.25">
      <c r="A592">
        <v>3039</v>
      </c>
      <c r="B592" t="s">
        <v>82</v>
      </c>
      <c r="C592">
        <v>2019</v>
      </c>
      <c r="D592">
        <v>3</v>
      </c>
      <c r="E592">
        <v>7261.7215700000006</v>
      </c>
      <c r="F592">
        <v>1.331990006449749</v>
      </c>
      <c r="G592">
        <v>111.736</v>
      </c>
      <c r="H592">
        <v>136.28900000000002</v>
      </c>
      <c r="I592">
        <v>23384</v>
      </c>
      <c r="J592">
        <v>437</v>
      </c>
      <c r="K592">
        <v>142</v>
      </c>
      <c r="L592">
        <v>0.32494279176201374</v>
      </c>
    </row>
    <row r="593" spans="1:12" x14ac:dyDescent="0.25">
      <c r="A593">
        <v>3039</v>
      </c>
      <c r="B593" t="s">
        <v>82</v>
      </c>
      <c r="C593">
        <v>2020</v>
      </c>
      <c r="D593">
        <v>3</v>
      </c>
      <c r="E593">
        <v>7273.0168200000007</v>
      </c>
      <c r="F593">
        <v>1.4068442069945994</v>
      </c>
      <c r="G593">
        <v>118.142</v>
      </c>
      <c r="H593">
        <v>136.28900000000002</v>
      </c>
      <c r="I593">
        <v>23547</v>
      </c>
      <c r="J593">
        <v>443</v>
      </c>
      <c r="K593">
        <v>152</v>
      </c>
      <c r="L593">
        <v>0.34311512415349887</v>
      </c>
    </row>
    <row r="594" spans="1:12" x14ac:dyDescent="0.25">
      <c r="A594">
        <v>3039</v>
      </c>
      <c r="B594" t="s">
        <v>82</v>
      </c>
      <c r="C594">
        <v>2021</v>
      </c>
      <c r="D594">
        <v>3</v>
      </c>
      <c r="E594">
        <v>7347.6563399999995</v>
      </c>
      <c r="F594">
        <v>1.4583023676540063</v>
      </c>
      <c r="G594">
        <v>113.38500000000001</v>
      </c>
      <c r="H594">
        <v>136.28900000000002</v>
      </c>
      <c r="I594">
        <v>23976</v>
      </c>
      <c r="J594">
        <v>453</v>
      </c>
      <c r="K594">
        <v>162</v>
      </c>
      <c r="L594">
        <v>0.35761589403973509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33B28-EA62-4541-9182-AE8F1F8B3FF7}">
  <sheetPr>
    <tabColor theme="4" tint="0.79998168889431442"/>
  </sheetPr>
  <dimension ref="A1:K551"/>
  <sheetViews>
    <sheetView workbookViewId="0">
      <selection activeCell="P519" sqref="P519"/>
    </sheetView>
  </sheetViews>
  <sheetFormatPr defaultRowHeight="15" x14ac:dyDescent="0.25"/>
  <cols>
    <col min="1" max="1" width="10.140625" style="16"/>
    <col min="2" max="2" width="23.140625" style="16" customWidth="1"/>
    <col min="3" max="4" width="10.140625" style="16"/>
    <col min="5" max="5" width="10.85546875" style="17" bestFit="1" customWidth="1"/>
    <col min="6" max="7" width="10.140625" style="17"/>
    <col min="8" max="8" width="11.140625" style="17" customWidth="1"/>
    <col min="9" max="10" width="10.140625" style="17"/>
    <col min="11" max="11" width="10.140625" style="16"/>
  </cols>
  <sheetData>
    <row r="1" spans="1:11" x14ac:dyDescent="0.25">
      <c r="A1" s="137" t="s">
        <v>176</v>
      </c>
      <c r="B1" s="137"/>
      <c r="C1" s="137"/>
      <c r="D1" s="137"/>
      <c r="E1" s="137"/>
      <c r="F1" s="137"/>
      <c r="G1" s="137"/>
      <c r="H1" s="137"/>
      <c r="I1" s="137"/>
      <c r="J1" s="137"/>
      <c r="K1" s="137"/>
    </row>
    <row r="2" spans="1:11" x14ac:dyDescent="0.25">
      <c r="A2" s="15" t="s">
        <v>91</v>
      </c>
      <c r="B2" s="15" t="s">
        <v>2</v>
      </c>
      <c r="C2" s="15" t="s">
        <v>16</v>
      </c>
      <c r="D2" s="15" t="s">
        <v>17</v>
      </c>
      <c r="E2" s="15" t="s">
        <v>18</v>
      </c>
      <c r="F2" s="15" t="s">
        <v>6</v>
      </c>
      <c r="G2" s="15" t="s">
        <v>7</v>
      </c>
      <c r="H2" s="15" t="s">
        <v>8</v>
      </c>
      <c r="I2" s="15" t="s">
        <v>177</v>
      </c>
      <c r="J2" s="15" t="s">
        <v>178</v>
      </c>
      <c r="K2" s="15" t="s">
        <v>179</v>
      </c>
    </row>
    <row r="3" spans="1:11" x14ac:dyDescent="0.25">
      <c r="A3" s="18"/>
      <c r="B3" s="18" t="s">
        <v>180</v>
      </c>
      <c r="C3" s="18">
        <v>2005</v>
      </c>
      <c r="D3" s="18">
        <v>3</v>
      </c>
      <c r="E3" s="19">
        <v>151411.10851999998</v>
      </c>
      <c r="F3" s="19">
        <v>5005.2049999999999</v>
      </c>
      <c r="G3" s="19">
        <f>F3</f>
        <v>5005.2049999999999</v>
      </c>
      <c r="H3" s="19">
        <v>676678</v>
      </c>
      <c r="I3" s="19">
        <v>16734</v>
      </c>
      <c r="J3" s="19">
        <v>7600</v>
      </c>
      <c r="K3" s="20">
        <v>0.45416516065597534</v>
      </c>
    </row>
    <row r="4" spans="1:11" x14ac:dyDescent="0.25">
      <c r="B4" s="16" t="s">
        <v>180</v>
      </c>
      <c r="C4" s="16">
        <v>2006</v>
      </c>
      <c r="D4" s="16">
        <v>3</v>
      </c>
      <c r="E4" s="17">
        <v>159541.97953999997</v>
      </c>
      <c r="F4" s="17">
        <v>5018.2780000000002</v>
      </c>
      <c r="G4" s="17">
        <f>MAX(G3,F4)</f>
        <v>5018.2780000000002</v>
      </c>
      <c r="H4" s="17">
        <v>678106</v>
      </c>
      <c r="I4" s="17">
        <v>16700</v>
      </c>
      <c r="J4" s="17">
        <v>7600</v>
      </c>
      <c r="K4" s="21">
        <v>0.45508980751037598</v>
      </c>
    </row>
    <row r="5" spans="1:11" x14ac:dyDescent="0.25">
      <c r="B5" s="16" t="s">
        <v>180</v>
      </c>
      <c r="C5" s="16">
        <v>2007</v>
      </c>
      <c r="D5" s="16">
        <v>3</v>
      </c>
      <c r="E5" s="17">
        <v>156796.19667</v>
      </c>
      <c r="F5" s="17">
        <v>4788.3410000000003</v>
      </c>
      <c r="G5" s="17">
        <f t="shared" ref="G5:G20" si="0">MAX(G4,F5)</f>
        <v>5018.2780000000002</v>
      </c>
      <c r="H5" s="17">
        <v>679913</v>
      </c>
      <c r="I5" s="17">
        <v>9819</v>
      </c>
      <c r="J5" s="17">
        <v>5556</v>
      </c>
      <c r="K5" s="21">
        <v>0.56584173440933228</v>
      </c>
    </row>
    <row r="6" spans="1:11" x14ac:dyDescent="0.25">
      <c r="B6" s="16" t="s">
        <v>180</v>
      </c>
      <c r="C6" s="16">
        <v>2008</v>
      </c>
      <c r="D6" s="16">
        <v>3</v>
      </c>
      <c r="E6" s="17">
        <v>168093.62728000002</v>
      </c>
      <c r="F6" s="17">
        <v>4564.3490000000002</v>
      </c>
      <c r="G6" s="17">
        <f t="shared" si="0"/>
        <v>5018.2780000000002</v>
      </c>
      <c r="H6" s="17">
        <v>684145</v>
      </c>
      <c r="I6" s="17">
        <v>9816</v>
      </c>
      <c r="J6" s="17">
        <v>5598</v>
      </c>
      <c r="K6" s="21">
        <v>0.57029342651367188</v>
      </c>
    </row>
    <row r="7" spans="1:11" x14ac:dyDescent="0.25">
      <c r="B7" s="16" t="s">
        <v>180</v>
      </c>
      <c r="C7" s="16">
        <v>2009</v>
      </c>
      <c r="D7" s="16">
        <v>3</v>
      </c>
      <c r="E7" s="17">
        <v>178858.51565000004</v>
      </c>
      <c r="F7" s="17">
        <v>4607.3459999999995</v>
      </c>
      <c r="G7" s="17">
        <f t="shared" si="0"/>
        <v>5018.2780000000002</v>
      </c>
      <c r="H7" s="17">
        <v>689138</v>
      </c>
      <c r="I7" s="17">
        <v>9794</v>
      </c>
      <c r="J7" s="17">
        <v>5641</v>
      </c>
      <c r="K7" s="21">
        <v>0.57596486806869507</v>
      </c>
    </row>
    <row r="8" spans="1:11" x14ac:dyDescent="0.25">
      <c r="B8" s="16" t="s">
        <v>180</v>
      </c>
      <c r="C8" s="16">
        <v>2010</v>
      </c>
      <c r="D8" s="16">
        <v>3</v>
      </c>
      <c r="E8" s="17">
        <v>210337.86947000003</v>
      </c>
      <c r="F8" s="17">
        <v>4785.8760000000002</v>
      </c>
      <c r="G8" s="17">
        <f t="shared" si="0"/>
        <v>5018.2780000000002</v>
      </c>
      <c r="H8" s="17">
        <v>700386</v>
      </c>
      <c r="I8" s="17">
        <v>9990</v>
      </c>
      <c r="J8" s="17">
        <v>5776</v>
      </c>
      <c r="K8" s="21">
        <v>0.57817816734313965</v>
      </c>
    </row>
    <row r="9" spans="1:11" x14ac:dyDescent="0.25">
      <c r="B9" s="16" t="s">
        <v>180</v>
      </c>
      <c r="C9" s="16">
        <v>2011</v>
      </c>
      <c r="D9" s="16">
        <v>3</v>
      </c>
      <c r="E9" s="17">
        <v>232663.22729000001</v>
      </c>
      <c r="F9" s="17">
        <v>4919.1499999999996</v>
      </c>
      <c r="G9" s="17">
        <f t="shared" si="0"/>
        <v>5018.2780000000002</v>
      </c>
      <c r="H9" s="17">
        <v>709323</v>
      </c>
      <c r="I9" s="17">
        <v>10061</v>
      </c>
      <c r="J9" s="17">
        <v>5893</v>
      </c>
      <c r="K9" s="21">
        <v>0.5857270359992981</v>
      </c>
    </row>
    <row r="10" spans="1:11" x14ac:dyDescent="0.25">
      <c r="B10" s="16" t="s">
        <v>180</v>
      </c>
      <c r="C10" s="16">
        <v>2012</v>
      </c>
      <c r="D10" s="16">
        <v>3</v>
      </c>
      <c r="E10" s="17">
        <v>243420.29732999997</v>
      </c>
      <c r="F10" s="17">
        <v>4829.6270000000004</v>
      </c>
      <c r="G10" s="17">
        <f t="shared" si="0"/>
        <v>5018.2780000000002</v>
      </c>
      <c r="H10" s="17">
        <v>718661</v>
      </c>
      <c r="I10" s="17">
        <v>9913</v>
      </c>
      <c r="J10" s="17">
        <v>5764</v>
      </c>
      <c r="K10" s="21">
        <v>0.5814586877822876</v>
      </c>
    </row>
    <row r="11" spans="1:11" x14ac:dyDescent="0.25">
      <c r="B11" s="16" t="s">
        <v>180</v>
      </c>
      <c r="C11" s="16">
        <v>2013</v>
      </c>
      <c r="D11" s="16">
        <v>3</v>
      </c>
      <c r="E11" s="17">
        <v>246453.93025</v>
      </c>
      <c r="F11" s="17">
        <v>4914.8980000000001</v>
      </c>
      <c r="G11" s="17">
        <f t="shared" si="0"/>
        <v>5018.2780000000002</v>
      </c>
      <c r="H11" s="17">
        <v>734576</v>
      </c>
      <c r="I11" s="17">
        <v>10160</v>
      </c>
      <c r="J11" s="17">
        <v>6019</v>
      </c>
      <c r="K11" s="21">
        <v>0.59242123365402222</v>
      </c>
    </row>
    <row r="12" spans="1:11" x14ac:dyDescent="0.25">
      <c r="B12" s="16" t="s">
        <v>180</v>
      </c>
      <c r="C12" s="16">
        <v>2014</v>
      </c>
      <c r="D12" s="16">
        <v>3</v>
      </c>
      <c r="E12" s="17">
        <v>241101.95499999996</v>
      </c>
      <c r="F12" s="17">
        <v>4273.5039999999999</v>
      </c>
      <c r="G12" s="17">
        <f t="shared" si="0"/>
        <v>5018.2780000000002</v>
      </c>
      <c r="H12" s="17">
        <v>744252</v>
      </c>
      <c r="I12" s="17">
        <v>10184</v>
      </c>
      <c r="J12" s="17">
        <v>6065</v>
      </c>
      <c r="K12" s="21">
        <v>0.59554201364517212</v>
      </c>
    </row>
    <row r="13" spans="1:11" x14ac:dyDescent="0.25">
      <c r="B13" s="16" t="s">
        <v>180</v>
      </c>
      <c r="C13" s="16">
        <v>2015</v>
      </c>
      <c r="D13" s="16">
        <v>3</v>
      </c>
      <c r="E13" s="17">
        <v>243981.50724000001</v>
      </c>
      <c r="F13" s="17">
        <v>4404.3819999999996</v>
      </c>
      <c r="G13" s="17">
        <f t="shared" si="0"/>
        <v>5018.2780000000002</v>
      </c>
      <c r="H13" s="17">
        <v>758311</v>
      </c>
      <c r="I13" s="17">
        <v>10348</v>
      </c>
      <c r="J13" s="17">
        <v>6243</v>
      </c>
      <c r="K13" s="21">
        <v>0.60330498218536377</v>
      </c>
    </row>
    <row r="14" spans="1:11" x14ac:dyDescent="0.25">
      <c r="B14" s="16" t="s">
        <v>180</v>
      </c>
      <c r="C14" s="16">
        <v>2016</v>
      </c>
      <c r="D14" s="16">
        <v>3</v>
      </c>
      <c r="E14" s="17">
        <v>246599.83215</v>
      </c>
      <c r="F14" s="17">
        <v>4591.5590000000002</v>
      </c>
      <c r="G14" s="17">
        <f t="shared" si="0"/>
        <v>5018.2780000000002</v>
      </c>
      <c r="H14" s="17">
        <v>761920</v>
      </c>
      <c r="I14" s="17">
        <v>17134</v>
      </c>
      <c r="J14" s="17">
        <v>13044</v>
      </c>
      <c r="K14" s="21">
        <v>0.76129335165023804</v>
      </c>
    </row>
    <row r="15" spans="1:11" x14ac:dyDescent="0.25">
      <c r="B15" s="16" t="s">
        <v>180</v>
      </c>
      <c r="C15" s="16">
        <v>2017</v>
      </c>
      <c r="D15" s="16">
        <v>3</v>
      </c>
      <c r="E15" s="17">
        <v>250585.26430000001</v>
      </c>
      <c r="F15" s="17">
        <v>4246.6880000000001</v>
      </c>
      <c r="G15" s="17">
        <f t="shared" si="0"/>
        <v>5018.2780000000002</v>
      </c>
      <c r="H15" s="17">
        <v>767946</v>
      </c>
      <c r="I15" s="17">
        <v>17310</v>
      </c>
      <c r="J15" s="17">
        <v>13220</v>
      </c>
      <c r="K15" s="21">
        <v>0.76372039318084717</v>
      </c>
    </row>
    <row r="16" spans="1:11" x14ac:dyDescent="0.25">
      <c r="B16" s="16" t="s">
        <v>180</v>
      </c>
      <c r="C16" s="16">
        <v>2018</v>
      </c>
      <c r="D16" s="16">
        <v>3</v>
      </c>
      <c r="E16" s="17">
        <v>262947.23504</v>
      </c>
      <c r="F16" s="17">
        <v>4559.5320000000002</v>
      </c>
      <c r="G16" s="17">
        <f t="shared" si="0"/>
        <v>5018.2780000000002</v>
      </c>
      <c r="H16" s="17">
        <v>772624</v>
      </c>
      <c r="I16" s="17">
        <v>17297</v>
      </c>
      <c r="J16" s="17">
        <v>13207</v>
      </c>
      <c r="K16" s="21">
        <v>0.76354283094406128</v>
      </c>
    </row>
    <row r="17" spans="1:11" x14ac:dyDescent="0.25">
      <c r="B17" s="16" t="s">
        <v>180</v>
      </c>
      <c r="C17" s="16">
        <v>2019</v>
      </c>
      <c r="D17" s="16">
        <v>3</v>
      </c>
      <c r="E17" s="17">
        <v>267988.86542000005</v>
      </c>
      <c r="F17" s="17">
        <v>4271.8509999999997</v>
      </c>
      <c r="G17" s="17">
        <f t="shared" si="0"/>
        <v>5018.2780000000002</v>
      </c>
      <c r="H17" s="17">
        <v>777904</v>
      </c>
      <c r="I17" s="17">
        <v>10528</v>
      </c>
      <c r="J17" s="17">
        <v>6453</v>
      </c>
      <c r="K17" s="21">
        <v>0.61293691396713257</v>
      </c>
    </row>
    <row r="18" spans="1:11" x14ac:dyDescent="0.25">
      <c r="B18" s="16" t="s">
        <v>180</v>
      </c>
      <c r="C18" s="16">
        <v>2020</v>
      </c>
      <c r="D18" s="16">
        <v>3</v>
      </c>
      <c r="E18" s="17">
        <v>288196.03794000001</v>
      </c>
      <c r="F18" s="17">
        <v>4493.058</v>
      </c>
      <c r="G18" s="17">
        <f t="shared" si="0"/>
        <v>5018.2780000000002</v>
      </c>
      <c r="H18" s="17">
        <v>779176</v>
      </c>
      <c r="I18" s="17">
        <v>10597</v>
      </c>
      <c r="J18" s="17">
        <v>6525</v>
      </c>
      <c r="K18" s="21">
        <v>0.61574029922485352</v>
      </c>
    </row>
    <row r="19" spans="1:11" x14ac:dyDescent="0.25">
      <c r="B19" s="16" t="s">
        <v>180</v>
      </c>
      <c r="C19" s="16">
        <v>2021</v>
      </c>
      <c r="D19" s="16">
        <v>3</v>
      </c>
      <c r="E19" s="17">
        <v>277541.09062000003</v>
      </c>
      <c r="F19" s="17">
        <v>4385.5910000000003</v>
      </c>
      <c r="G19" s="17">
        <f t="shared" si="0"/>
        <v>5018.2780000000002</v>
      </c>
      <c r="H19" s="17">
        <v>785667</v>
      </c>
      <c r="I19" s="17">
        <v>10625</v>
      </c>
      <c r="J19" s="17">
        <v>6568</v>
      </c>
      <c r="K19" s="21">
        <v>0.61816471815109253</v>
      </c>
    </row>
    <row r="20" spans="1:11" x14ac:dyDescent="0.25">
      <c r="A20" s="22"/>
      <c r="B20" s="22" t="s">
        <v>180</v>
      </c>
      <c r="C20" s="22">
        <v>2022</v>
      </c>
      <c r="D20" s="22">
        <v>3</v>
      </c>
      <c r="E20" s="23">
        <v>280380.18569000001</v>
      </c>
      <c r="F20" s="23">
        <v>4276.4549999999999</v>
      </c>
      <c r="G20" s="17">
        <f t="shared" si="0"/>
        <v>5018.2780000000002</v>
      </c>
      <c r="H20" s="23">
        <v>790518</v>
      </c>
      <c r="I20" s="23">
        <v>10663</v>
      </c>
      <c r="J20" s="23">
        <v>6611</v>
      </c>
      <c r="K20" s="24">
        <v>0.6199944019317627</v>
      </c>
    </row>
    <row r="21" spans="1:11" x14ac:dyDescent="0.25">
      <c r="B21" s="16" t="s">
        <v>181</v>
      </c>
      <c r="C21" s="16">
        <v>2005</v>
      </c>
      <c r="D21" s="16">
        <v>3</v>
      </c>
      <c r="E21" s="17">
        <v>35950.437080000003</v>
      </c>
      <c r="F21" s="17">
        <v>1464.855</v>
      </c>
      <c r="G21" s="17">
        <f>F21</f>
        <v>1464.855</v>
      </c>
      <c r="H21" s="17">
        <v>278581</v>
      </c>
      <c r="I21" s="17">
        <v>5242</v>
      </c>
      <c r="J21" s="17">
        <v>1924</v>
      </c>
      <c r="K21" s="21">
        <v>0.36703547835350037</v>
      </c>
    </row>
    <row r="22" spans="1:11" x14ac:dyDescent="0.25">
      <c r="B22" s="16" t="s">
        <v>181</v>
      </c>
      <c r="C22" s="16">
        <v>2006</v>
      </c>
      <c r="D22" s="16">
        <v>3</v>
      </c>
      <c r="E22" s="17">
        <v>45703.150889999997</v>
      </c>
      <c r="F22" s="17">
        <v>1495.3030000000001</v>
      </c>
      <c r="G22" s="17">
        <f>MAX(G21,F22)</f>
        <v>1495.3030000000001</v>
      </c>
      <c r="H22" s="17">
        <v>282393</v>
      </c>
      <c r="I22" s="17">
        <v>5451</v>
      </c>
      <c r="J22" s="17">
        <v>2001</v>
      </c>
      <c r="K22" s="21">
        <v>0.36708861589431763</v>
      </c>
    </row>
    <row r="23" spans="1:11" x14ac:dyDescent="0.25">
      <c r="B23" s="16" t="s">
        <v>181</v>
      </c>
      <c r="C23" s="16">
        <v>2007</v>
      </c>
      <c r="D23" s="16">
        <v>3</v>
      </c>
      <c r="E23" s="17">
        <v>43007.076620000007</v>
      </c>
      <c r="F23" s="17">
        <v>1425.095</v>
      </c>
      <c r="G23" s="17">
        <f t="shared" ref="G23:G38" si="1">MAX(G22,F23)</f>
        <v>1495.3030000000001</v>
      </c>
      <c r="H23" s="17">
        <v>287006</v>
      </c>
      <c r="I23" s="17">
        <v>5739</v>
      </c>
      <c r="J23" s="17">
        <v>2841</v>
      </c>
      <c r="K23" s="21">
        <v>0.49503397941589355</v>
      </c>
    </row>
    <row r="24" spans="1:11" x14ac:dyDescent="0.25">
      <c r="B24" s="16" t="s">
        <v>181</v>
      </c>
      <c r="C24" s="16">
        <v>2008</v>
      </c>
      <c r="D24" s="16">
        <v>3</v>
      </c>
      <c r="E24" s="17">
        <v>52625.761450000005</v>
      </c>
      <c r="F24" s="17">
        <v>1355.421</v>
      </c>
      <c r="G24" s="17">
        <f t="shared" si="1"/>
        <v>1495.3030000000001</v>
      </c>
      <c r="H24" s="17">
        <v>291639</v>
      </c>
      <c r="I24" s="17">
        <v>5353</v>
      </c>
      <c r="J24" s="17">
        <v>2623</v>
      </c>
      <c r="K24" s="21">
        <v>0.49000561237335205</v>
      </c>
    </row>
    <row r="25" spans="1:11" x14ac:dyDescent="0.25">
      <c r="B25" s="16" t="s">
        <v>181</v>
      </c>
      <c r="C25" s="16">
        <v>2009</v>
      </c>
      <c r="D25" s="16">
        <v>3</v>
      </c>
      <c r="E25" s="17">
        <v>51971.530610000002</v>
      </c>
      <c r="F25" s="17">
        <v>1363.575</v>
      </c>
      <c r="G25" s="17">
        <f t="shared" si="1"/>
        <v>1495.3030000000001</v>
      </c>
      <c r="H25" s="17">
        <v>296007</v>
      </c>
      <c r="I25" s="17">
        <v>5387</v>
      </c>
      <c r="J25" s="17">
        <v>2677</v>
      </c>
      <c r="K25" s="21">
        <v>0.49693706631660461</v>
      </c>
    </row>
    <row r="26" spans="1:11" x14ac:dyDescent="0.25">
      <c r="B26" s="16" t="s">
        <v>181</v>
      </c>
      <c r="C26" s="16">
        <v>2010</v>
      </c>
      <c r="D26" s="16">
        <v>3</v>
      </c>
      <c r="E26" s="17">
        <v>55222.415209999999</v>
      </c>
      <c r="F26" s="17">
        <v>1518.1679999999999</v>
      </c>
      <c r="G26" s="17">
        <f t="shared" si="1"/>
        <v>1518.1679999999999</v>
      </c>
      <c r="H26" s="17">
        <v>300664</v>
      </c>
      <c r="I26" s="17">
        <v>5414</v>
      </c>
      <c r="J26" s="17">
        <v>2721</v>
      </c>
      <c r="K26" s="21">
        <v>0.50258588790893555</v>
      </c>
    </row>
    <row r="27" spans="1:11" x14ac:dyDescent="0.25">
      <c r="B27" s="16" t="s">
        <v>181</v>
      </c>
      <c r="C27" s="16">
        <v>2011</v>
      </c>
      <c r="D27" s="16">
        <v>3</v>
      </c>
      <c r="E27" s="17">
        <v>58451.099829999999</v>
      </c>
      <c r="F27" s="17">
        <v>1501.701</v>
      </c>
      <c r="G27" s="17">
        <f t="shared" si="1"/>
        <v>1518.1679999999999</v>
      </c>
      <c r="H27" s="17">
        <v>305266</v>
      </c>
      <c r="I27" s="17">
        <v>5606</v>
      </c>
      <c r="J27" s="17">
        <v>2690</v>
      </c>
      <c r="K27" s="21">
        <v>0.47984302043914795</v>
      </c>
    </row>
    <row r="28" spans="1:11" x14ac:dyDescent="0.25">
      <c r="B28" s="16" t="s">
        <v>181</v>
      </c>
      <c r="C28" s="16">
        <v>2012</v>
      </c>
      <c r="D28" s="16">
        <v>3</v>
      </c>
      <c r="E28" s="17">
        <v>72628.131349999996</v>
      </c>
      <c r="F28" s="17">
        <v>1458.4970000000001</v>
      </c>
      <c r="G28" s="17">
        <f t="shared" si="1"/>
        <v>1518.1679999999999</v>
      </c>
      <c r="H28" s="17">
        <v>309534</v>
      </c>
      <c r="I28" s="17">
        <v>5658</v>
      </c>
      <c r="J28" s="17">
        <v>2735</v>
      </c>
      <c r="K28" s="21">
        <v>0.48338636755943298</v>
      </c>
    </row>
    <row r="29" spans="1:11" x14ac:dyDescent="0.25">
      <c r="B29" s="16" t="s">
        <v>181</v>
      </c>
      <c r="C29" s="16">
        <v>2013</v>
      </c>
      <c r="D29" s="16">
        <v>3</v>
      </c>
      <c r="E29" s="17">
        <v>75351.959269999978</v>
      </c>
      <c r="F29" s="17">
        <v>1430.3030000000001</v>
      </c>
      <c r="G29" s="17">
        <f t="shared" si="1"/>
        <v>1518.1679999999999</v>
      </c>
      <c r="H29" s="17">
        <v>314722</v>
      </c>
      <c r="I29" s="17">
        <v>5484</v>
      </c>
      <c r="J29" s="17">
        <v>2781</v>
      </c>
      <c r="K29" s="21">
        <v>0.50711160898208618</v>
      </c>
    </row>
    <row r="30" spans="1:11" x14ac:dyDescent="0.25">
      <c r="B30" s="16" t="s">
        <v>181</v>
      </c>
      <c r="C30" s="16">
        <v>2014</v>
      </c>
      <c r="D30" s="16">
        <v>3</v>
      </c>
      <c r="E30" s="17">
        <v>80741.097680000006</v>
      </c>
      <c r="F30" s="17">
        <v>1307.6510000000001</v>
      </c>
      <c r="G30" s="17">
        <f t="shared" si="1"/>
        <v>1518.1679999999999</v>
      </c>
      <c r="H30" s="17">
        <v>319536</v>
      </c>
      <c r="I30" s="17">
        <v>5506</v>
      </c>
      <c r="J30" s="17">
        <v>2802</v>
      </c>
      <c r="K30" s="21">
        <v>0.50889939069747925</v>
      </c>
    </row>
    <row r="31" spans="1:11" x14ac:dyDescent="0.25">
      <c r="B31" s="16" t="s">
        <v>181</v>
      </c>
      <c r="C31" s="16">
        <v>2015</v>
      </c>
      <c r="D31" s="16">
        <v>3</v>
      </c>
      <c r="E31" s="17">
        <v>80348.453270000013</v>
      </c>
      <c r="F31" s="17">
        <v>1374.915</v>
      </c>
      <c r="G31" s="17">
        <f t="shared" si="1"/>
        <v>1518.1679999999999</v>
      </c>
      <c r="H31" s="17">
        <v>323919</v>
      </c>
      <c r="I31" s="17">
        <v>5572</v>
      </c>
      <c r="J31" s="17">
        <v>2849</v>
      </c>
      <c r="K31" s="21">
        <v>0.5113065242767334</v>
      </c>
    </row>
    <row r="32" spans="1:11" x14ac:dyDescent="0.25">
      <c r="B32" s="16" t="s">
        <v>181</v>
      </c>
      <c r="C32" s="16">
        <v>2016</v>
      </c>
      <c r="D32" s="16">
        <v>3</v>
      </c>
      <c r="E32" s="17">
        <v>82942.813939999993</v>
      </c>
      <c r="F32" s="17">
        <v>1391.443</v>
      </c>
      <c r="G32" s="17">
        <f t="shared" si="1"/>
        <v>1518.1679999999999</v>
      </c>
      <c r="H32" s="17">
        <v>327880</v>
      </c>
      <c r="I32" s="17">
        <v>5608</v>
      </c>
      <c r="J32" s="17">
        <v>2887</v>
      </c>
      <c r="K32" s="21">
        <v>0.5148003101348877</v>
      </c>
    </row>
    <row r="33" spans="1:11" x14ac:dyDescent="0.25">
      <c r="B33" s="16" t="s">
        <v>181</v>
      </c>
      <c r="C33" s="16">
        <v>2017</v>
      </c>
      <c r="D33" s="16">
        <v>3</v>
      </c>
      <c r="E33" s="17">
        <v>82668.401370000007</v>
      </c>
      <c r="F33" s="17">
        <v>1360.318</v>
      </c>
      <c r="G33" s="17">
        <f t="shared" si="1"/>
        <v>1518.1679999999999</v>
      </c>
      <c r="H33" s="17">
        <v>331777</v>
      </c>
      <c r="I33" s="17">
        <v>5712</v>
      </c>
      <c r="J33" s="17">
        <v>2980</v>
      </c>
      <c r="K33" s="21">
        <v>0.52170866727828979</v>
      </c>
    </row>
    <row r="34" spans="1:11" x14ac:dyDescent="0.25">
      <c r="B34" s="16" t="s">
        <v>181</v>
      </c>
      <c r="C34" s="16">
        <v>2018</v>
      </c>
      <c r="D34" s="16">
        <v>3</v>
      </c>
      <c r="E34" s="17">
        <v>87312.263729999991</v>
      </c>
      <c r="F34" s="17">
        <v>1441.3689999999999</v>
      </c>
      <c r="G34" s="17">
        <f t="shared" si="1"/>
        <v>1518.1679999999999</v>
      </c>
      <c r="H34" s="17">
        <v>335320</v>
      </c>
      <c r="I34" s="17">
        <v>5767</v>
      </c>
      <c r="J34" s="17">
        <v>3022</v>
      </c>
      <c r="K34" s="21">
        <v>0.52401596307754517</v>
      </c>
    </row>
    <row r="35" spans="1:11" x14ac:dyDescent="0.25">
      <c r="B35" s="16" t="s">
        <v>181</v>
      </c>
      <c r="C35" s="16">
        <v>2019</v>
      </c>
      <c r="D35" s="16">
        <v>3</v>
      </c>
      <c r="E35" s="17">
        <v>86536.61284999999</v>
      </c>
      <c r="F35" s="17">
        <v>1348.2149999999999</v>
      </c>
      <c r="G35" s="17">
        <f t="shared" si="1"/>
        <v>1518.1679999999999</v>
      </c>
      <c r="H35" s="17">
        <v>339771</v>
      </c>
      <c r="I35" s="17">
        <v>5836</v>
      </c>
      <c r="J35" s="17">
        <v>3094</v>
      </c>
      <c r="K35" s="21">
        <v>0.53015762567520142</v>
      </c>
    </row>
    <row r="36" spans="1:11" x14ac:dyDescent="0.25">
      <c r="B36" s="16" t="s">
        <v>181</v>
      </c>
      <c r="C36" s="16">
        <v>2020</v>
      </c>
      <c r="D36" s="16">
        <v>3</v>
      </c>
      <c r="E36" s="17">
        <v>83812.35665999999</v>
      </c>
      <c r="F36" s="17">
        <v>1437.8240000000001</v>
      </c>
      <c r="G36" s="17">
        <f t="shared" si="1"/>
        <v>1518.1679999999999</v>
      </c>
      <c r="H36" s="17">
        <v>346347</v>
      </c>
      <c r="I36" s="17">
        <v>5913</v>
      </c>
      <c r="J36" s="17">
        <v>3167</v>
      </c>
      <c r="K36" s="21">
        <v>0.53559952974319458</v>
      </c>
    </row>
    <row r="37" spans="1:11" x14ac:dyDescent="0.25">
      <c r="B37" s="16" t="s">
        <v>181</v>
      </c>
      <c r="C37" s="16">
        <v>2021</v>
      </c>
      <c r="D37" s="16">
        <v>3</v>
      </c>
      <c r="E37" s="17">
        <v>85023.181129999997</v>
      </c>
      <c r="F37" s="17">
        <v>1358.319</v>
      </c>
      <c r="G37" s="17">
        <f t="shared" si="1"/>
        <v>1518.1679999999999</v>
      </c>
      <c r="H37" s="17">
        <v>353315</v>
      </c>
      <c r="I37" s="17">
        <v>6000</v>
      </c>
      <c r="J37" s="17">
        <v>3234</v>
      </c>
      <c r="K37" s="21">
        <v>0.53899997472763062</v>
      </c>
    </row>
    <row r="38" spans="1:11" x14ac:dyDescent="0.25">
      <c r="A38" s="22"/>
      <c r="B38" s="22" t="s">
        <v>181</v>
      </c>
      <c r="C38" s="22">
        <v>2022</v>
      </c>
      <c r="D38" s="22">
        <v>3</v>
      </c>
      <c r="E38" s="23">
        <v>101402.03963</v>
      </c>
      <c r="F38" s="23">
        <v>1279.664</v>
      </c>
      <c r="G38" s="17">
        <f t="shared" si="1"/>
        <v>1518.1679999999999</v>
      </c>
      <c r="H38" s="23">
        <v>358901</v>
      </c>
      <c r="I38" s="23">
        <v>6226</v>
      </c>
      <c r="J38" s="23">
        <v>3463</v>
      </c>
      <c r="K38" s="24">
        <v>0.55621588230133057</v>
      </c>
    </row>
    <row r="39" spans="1:11" x14ac:dyDescent="0.25">
      <c r="B39" s="16" t="s">
        <v>182</v>
      </c>
      <c r="C39" s="16">
        <v>2005</v>
      </c>
      <c r="D39" s="16">
        <v>3</v>
      </c>
      <c r="E39" s="17">
        <v>22387.642459999999</v>
      </c>
      <c r="F39" s="17">
        <v>708.06299999999999</v>
      </c>
      <c r="G39" s="17">
        <f>F39</f>
        <v>708.06299999999999</v>
      </c>
      <c r="H39" s="17">
        <v>138046</v>
      </c>
      <c r="I39" s="17">
        <v>2536</v>
      </c>
      <c r="J39" s="17">
        <v>1280</v>
      </c>
      <c r="K39" s="21">
        <v>0.50473183393478394</v>
      </c>
    </row>
    <row r="40" spans="1:11" x14ac:dyDescent="0.25">
      <c r="B40" s="16" t="s">
        <v>182</v>
      </c>
      <c r="C40" s="16">
        <v>2006</v>
      </c>
      <c r="D40" s="16">
        <v>3</v>
      </c>
      <c r="E40" s="17">
        <v>23797.525369999996</v>
      </c>
      <c r="F40" s="17">
        <v>719.375</v>
      </c>
      <c r="G40" s="17">
        <f>MAX(G39,F40)</f>
        <v>719.375</v>
      </c>
      <c r="H40" s="17">
        <v>140007</v>
      </c>
      <c r="I40" s="17">
        <v>2568</v>
      </c>
      <c r="J40" s="17">
        <v>1309</v>
      </c>
      <c r="K40" s="21">
        <v>0.50973522663116455</v>
      </c>
    </row>
    <row r="41" spans="1:11" x14ac:dyDescent="0.25">
      <c r="B41" s="16" t="s">
        <v>182</v>
      </c>
      <c r="C41" s="16">
        <v>2007</v>
      </c>
      <c r="D41" s="16">
        <v>3</v>
      </c>
      <c r="E41" s="17">
        <v>25336.559649999999</v>
      </c>
      <c r="F41" s="17">
        <v>681.82500000000005</v>
      </c>
      <c r="G41" s="17">
        <f t="shared" ref="G41:G56" si="2">MAX(G40,F41)</f>
        <v>719.375</v>
      </c>
      <c r="H41" s="17">
        <v>142105</v>
      </c>
      <c r="I41" s="17">
        <v>2609</v>
      </c>
      <c r="J41" s="17">
        <v>1335</v>
      </c>
      <c r="K41" s="21">
        <v>0.51169031858444214</v>
      </c>
    </row>
    <row r="42" spans="1:11" x14ac:dyDescent="0.25">
      <c r="B42" s="16" t="s">
        <v>182</v>
      </c>
      <c r="C42" s="16">
        <v>2008</v>
      </c>
      <c r="D42" s="16">
        <v>3</v>
      </c>
      <c r="E42" s="17">
        <v>26848.020039999999</v>
      </c>
      <c r="F42" s="17">
        <v>659.56399999999996</v>
      </c>
      <c r="G42" s="17">
        <f t="shared" si="2"/>
        <v>719.375</v>
      </c>
      <c r="H42" s="17">
        <v>143797</v>
      </c>
      <c r="I42" s="17">
        <v>2781</v>
      </c>
      <c r="J42" s="17">
        <v>1412</v>
      </c>
      <c r="K42" s="21">
        <v>0.50773102045059204</v>
      </c>
    </row>
    <row r="43" spans="1:11" x14ac:dyDescent="0.25">
      <c r="B43" s="16" t="s">
        <v>182</v>
      </c>
      <c r="C43" s="16">
        <v>2009</v>
      </c>
      <c r="D43" s="16">
        <v>3</v>
      </c>
      <c r="E43" s="17">
        <v>27576.470160000001</v>
      </c>
      <c r="F43" s="17">
        <v>662.41800000000001</v>
      </c>
      <c r="G43" s="17">
        <f t="shared" si="2"/>
        <v>719.375</v>
      </c>
      <c r="H43" s="17">
        <v>145298</v>
      </c>
      <c r="I43" s="17">
        <v>2705</v>
      </c>
      <c r="J43" s="17">
        <v>1382</v>
      </c>
      <c r="K43" s="21">
        <v>0.51090574264526367</v>
      </c>
    </row>
    <row r="44" spans="1:11" x14ac:dyDescent="0.25">
      <c r="B44" s="16" t="s">
        <v>182</v>
      </c>
      <c r="C44" s="16">
        <v>2010</v>
      </c>
      <c r="D44" s="16">
        <v>3</v>
      </c>
      <c r="E44" s="17">
        <v>29978.33077</v>
      </c>
      <c r="F44" s="17">
        <v>687.625</v>
      </c>
      <c r="G44" s="17">
        <f t="shared" si="2"/>
        <v>719.375</v>
      </c>
      <c r="H44" s="17">
        <v>146974</v>
      </c>
      <c r="I44" s="17">
        <v>2774</v>
      </c>
      <c r="J44" s="17">
        <v>1410</v>
      </c>
      <c r="K44" s="21">
        <v>0.50829130411148071</v>
      </c>
    </row>
    <row r="45" spans="1:11" x14ac:dyDescent="0.25">
      <c r="B45" s="16" t="s">
        <v>182</v>
      </c>
      <c r="C45" s="16">
        <v>2011</v>
      </c>
      <c r="D45" s="16">
        <v>3</v>
      </c>
      <c r="E45" s="17">
        <v>30936.782069999997</v>
      </c>
      <c r="F45" s="17">
        <v>717.15499999999997</v>
      </c>
      <c r="G45" s="17">
        <f t="shared" si="2"/>
        <v>719.375</v>
      </c>
      <c r="H45" s="17">
        <v>148331</v>
      </c>
      <c r="I45" s="17">
        <v>2820</v>
      </c>
      <c r="J45" s="17">
        <v>1457</v>
      </c>
      <c r="K45" s="21">
        <v>0.51666665077209473</v>
      </c>
    </row>
    <row r="46" spans="1:11" x14ac:dyDescent="0.25">
      <c r="B46" s="16" t="s">
        <v>182</v>
      </c>
      <c r="C46" s="16">
        <v>2012</v>
      </c>
      <c r="D46" s="16">
        <v>3</v>
      </c>
      <c r="E46" s="17">
        <v>31241.806769999999</v>
      </c>
      <c r="F46" s="17">
        <v>693.26800000000003</v>
      </c>
      <c r="G46" s="17">
        <f t="shared" si="2"/>
        <v>719.375</v>
      </c>
      <c r="H46" s="17">
        <v>149742</v>
      </c>
      <c r="I46" s="17">
        <v>2842</v>
      </c>
      <c r="J46" s="17">
        <v>1480</v>
      </c>
      <c r="K46" s="21">
        <v>0.52075999975204468</v>
      </c>
    </row>
    <row r="47" spans="1:11" x14ac:dyDescent="0.25">
      <c r="B47" s="16" t="s">
        <v>182</v>
      </c>
      <c r="C47" s="16">
        <v>2013</v>
      </c>
      <c r="D47" s="16">
        <v>3</v>
      </c>
      <c r="E47" s="17">
        <v>31704.69543</v>
      </c>
      <c r="F47" s="17">
        <v>713.07299999999998</v>
      </c>
      <c r="G47" s="17">
        <f t="shared" si="2"/>
        <v>719.375</v>
      </c>
      <c r="H47" s="17">
        <v>150917</v>
      </c>
      <c r="I47" s="17">
        <v>2881</v>
      </c>
      <c r="J47" s="17">
        <v>1507</v>
      </c>
      <c r="K47" s="21">
        <v>0.52308225631713867</v>
      </c>
    </row>
    <row r="48" spans="1:11" x14ac:dyDescent="0.25">
      <c r="B48" s="16" t="s">
        <v>182</v>
      </c>
      <c r="C48" s="16">
        <v>2014</v>
      </c>
      <c r="D48" s="16">
        <v>3</v>
      </c>
      <c r="E48" s="17">
        <v>32376.767620000006</v>
      </c>
      <c r="F48" s="17">
        <v>646.07500000000005</v>
      </c>
      <c r="G48" s="17">
        <f t="shared" si="2"/>
        <v>719.375</v>
      </c>
      <c r="H48" s="17">
        <v>152544</v>
      </c>
      <c r="I48" s="17">
        <v>2916</v>
      </c>
      <c r="J48" s="17">
        <v>1537</v>
      </c>
      <c r="K48" s="21">
        <v>0.52709192037582397</v>
      </c>
    </row>
    <row r="49" spans="1:11" x14ac:dyDescent="0.25">
      <c r="B49" s="16" t="s">
        <v>182</v>
      </c>
      <c r="C49" s="16">
        <v>2015</v>
      </c>
      <c r="D49" s="16">
        <v>3</v>
      </c>
      <c r="E49" s="17">
        <v>34682.285980000001</v>
      </c>
      <c r="F49" s="17">
        <v>638.01700000000005</v>
      </c>
      <c r="G49" s="17">
        <f t="shared" si="2"/>
        <v>719.375</v>
      </c>
      <c r="H49" s="17">
        <v>153947</v>
      </c>
      <c r="I49" s="17">
        <v>2866</v>
      </c>
      <c r="J49" s="17">
        <v>1499</v>
      </c>
      <c r="K49" s="21">
        <v>0.52302861213684082</v>
      </c>
    </row>
    <row r="50" spans="1:11" x14ac:dyDescent="0.25">
      <c r="B50" s="16" t="s">
        <v>182</v>
      </c>
      <c r="C50" s="16">
        <v>2016</v>
      </c>
      <c r="D50" s="16">
        <v>3</v>
      </c>
      <c r="E50" s="17">
        <v>36356.144180000003</v>
      </c>
      <c r="F50" s="17">
        <v>683.79</v>
      </c>
      <c r="G50" s="17">
        <f t="shared" si="2"/>
        <v>719.375</v>
      </c>
      <c r="H50" s="17">
        <v>155496</v>
      </c>
      <c r="I50" s="17">
        <v>2864</v>
      </c>
      <c r="J50" s="17">
        <v>1492</v>
      </c>
      <c r="K50" s="21">
        <v>0.52094972133636475</v>
      </c>
    </row>
    <row r="51" spans="1:11" x14ac:dyDescent="0.25">
      <c r="B51" s="16" t="s">
        <v>182</v>
      </c>
      <c r="C51" s="16">
        <v>2017</v>
      </c>
      <c r="D51" s="16">
        <v>3</v>
      </c>
      <c r="E51" s="17">
        <v>37759.044269999999</v>
      </c>
      <c r="F51" s="17">
        <v>633.60400000000004</v>
      </c>
      <c r="G51" s="17">
        <f t="shared" si="2"/>
        <v>719.375</v>
      </c>
      <c r="H51" s="17">
        <v>157188</v>
      </c>
      <c r="I51" s="17">
        <v>2884</v>
      </c>
      <c r="J51" s="17">
        <v>1518</v>
      </c>
      <c r="K51" s="21">
        <v>0.52635228633880615</v>
      </c>
    </row>
    <row r="52" spans="1:11" x14ac:dyDescent="0.25">
      <c r="B52" s="16" t="s">
        <v>182</v>
      </c>
      <c r="C52" s="16">
        <v>2018</v>
      </c>
      <c r="D52" s="16">
        <v>3</v>
      </c>
      <c r="E52" s="17">
        <v>39443.233050000003</v>
      </c>
      <c r="F52" s="17">
        <v>689.99300000000005</v>
      </c>
      <c r="G52" s="17">
        <f t="shared" si="2"/>
        <v>719.375</v>
      </c>
      <c r="H52" s="17">
        <v>159039</v>
      </c>
      <c r="I52" s="17">
        <v>3034</v>
      </c>
      <c r="J52" s="17">
        <v>1651</v>
      </c>
      <c r="K52" s="21">
        <v>0.54416608810424805</v>
      </c>
    </row>
    <row r="53" spans="1:11" x14ac:dyDescent="0.25">
      <c r="B53" s="16" t="s">
        <v>182</v>
      </c>
      <c r="C53" s="16">
        <v>2019</v>
      </c>
      <c r="D53" s="16">
        <v>3</v>
      </c>
      <c r="E53" s="17">
        <v>40148.929469999995</v>
      </c>
      <c r="F53" s="17">
        <v>647.50599999999997</v>
      </c>
      <c r="G53" s="17">
        <f t="shared" si="2"/>
        <v>719.375</v>
      </c>
      <c r="H53" s="17">
        <v>160598</v>
      </c>
      <c r="I53" s="17">
        <v>3060</v>
      </c>
      <c r="J53" s="17">
        <v>1667</v>
      </c>
      <c r="K53" s="21">
        <v>0.54477125406265259</v>
      </c>
    </row>
    <row r="54" spans="1:11" x14ac:dyDescent="0.25">
      <c r="B54" s="16" t="s">
        <v>182</v>
      </c>
      <c r="C54" s="16">
        <v>2020</v>
      </c>
      <c r="D54" s="16">
        <v>3</v>
      </c>
      <c r="E54" s="17">
        <v>40629.316579999999</v>
      </c>
      <c r="F54" s="17">
        <v>684.14599999999996</v>
      </c>
      <c r="G54" s="17">
        <f t="shared" si="2"/>
        <v>719.375</v>
      </c>
      <c r="H54" s="17">
        <v>162140</v>
      </c>
      <c r="I54" s="17">
        <v>3070</v>
      </c>
      <c r="J54" s="17">
        <v>1680</v>
      </c>
      <c r="K54" s="21">
        <v>0.54723125696182251</v>
      </c>
    </row>
    <row r="55" spans="1:11" x14ac:dyDescent="0.25">
      <c r="B55" s="16" t="s">
        <v>182</v>
      </c>
      <c r="C55" s="16">
        <v>2021</v>
      </c>
      <c r="D55" s="16">
        <v>3</v>
      </c>
      <c r="E55" s="17">
        <v>43863.937370000007</v>
      </c>
      <c r="F55" s="17">
        <v>650.77700000000004</v>
      </c>
      <c r="G55" s="17">
        <f t="shared" si="2"/>
        <v>719.375</v>
      </c>
      <c r="H55" s="17">
        <v>164138</v>
      </c>
      <c r="I55" s="17">
        <v>3077</v>
      </c>
      <c r="J55" s="17">
        <v>1687</v>
      </c>
      <c r="K55" s="21">
        <v>0.54826128482818604</v>
      </c>
    </row>
    <row r="56" spans="1:11" x14ac:dyDescent="0.25">
      <c r="A56" s="22"/>
      <c r="B56" s="22" t="s">
        <v>182</v>
      </c>
      <c r="C56" s="22">
        <v>2022</v>
      </c>
      <c r="D56" s="22">
        <v>3</v>
      </c>
      <c r="E56" s="23">
        <v>45961.520170000003</v>
      </c>
      <c r="F56" s="23">
        <v>659.97900000000004</v>
      </c>
      <c r="G56" s="17">
        <f t="shared" si="2"/>
        <v>719.375</v>
      </c>
      <c r="H56" s="23">
        <v>166044</v>
      </c>
      <c r="I56" s="23">
        <v>3100</v>
      </c>
      <c r="J56" s="23">
        <v>1711</v>
      </c>
      <c r="K56" s="24">
        <v>0.55193549394607544</v>
      </c>
    </row>
    <row r="57" spans="1:11" x14ac:dyDescent="0.25">
      <c r="B57" s="16" t="s">
        <v>183</v>
      </c>
      <c r="C57" s="16">
        <v>2005</v>
      </c>
      <c r="D57" s="16">
        <v>3</v>
      </c>
      <c r="E57" s="17">
        <v>26244.890699999996</v>
      </c>
      <c r="F57" s="17">
        <v>665.19799999999998</v>
      </c>
      <c r="G57" s="17">
        <f>F57</f>
        <v>665.19799999999998</v>
      </c>
      <c r="H57" s="17">
        <v>142965</v>
      </c>
      <c r="I57" s="17">
        <v>2899</v>
      </c>
      <c r="J57" s="17">
        <v>1088</v>
      </c>
      <c r="K57" s="21">
        <v>0.37530183792114258</v>
      </c>
    </row>
    <row r="58" spans="1:11" x14ac:dyDescent="0.25">
      <c r="B58" s="16" t="s">
        <v>183</v>
      </c>
      <c r="C58" s="16">
        <v>2006</v>
      </c>
      <c r="D58" s="16">
        <v>3</v>
      </c>
      <c r="E58" s="17">
        <v>27967.254150000001</v>
      </c>
      <c r="F58" s="17">
        <v>699.07500000000005</v>
      </c>
      <c r="G58" s="17">
        <f>MAX(G57,F58)</f>
        <v>699.07500000000005</v>
      </c>
      <c r="H58" s="17">
        <v>144704</v>
      </c>
      <c r="I58" s="17">
        <v>2973</v>
      </c>
      <c r="J58" s="17">
        <v>1151</v>
      </c>
      <c r="K58" s="21">
        <v>0.38715103268623352</v>
      </c>
    </row>
    <row r="59" spans="1:11" x14ac:dyDescent="0.25">
      <c r="B59" s="16" t="s">
        <v>183</v>
      </c>
      <c r="C59" s="16">
        <v>2007</v>
      </c>
      <c r="D59" s="16">
        <v>3</v>
      </c>
      <c r="E59" s="17">
        <v>26517.182689999998</v>
      </c>
      <c r="F59" s="17">
        <v>665.96100000000001</v>
      </c>
      <c r="G59" s="17">
        <f t="shared" ref="G59:G74" si="3">MAX(G58,F59)</f>
        <v>699.07500000000005</v>
      </c>
      <c r="H59" s="17">
        <v>147503</v>
      </c>
      <c r="I59" s="17">
        <v>3087</v>
      </c>
      <c r="J59" s="17">
        <v>1210</v>
      </c>
      <c r="K59" s="21">
        <v>0.391966313123703</v>
      </c>
    </row>
    <row r="60" spans="1:11" x14ac:dyDescent="0.25">
      <c r="B60" s="16" t="s">
        <v>183</v>
      </c>
      <c r="C60" s="16">
        <v>2008</v>
      </c>
      <c r="D60" s="16">
        <v>3</v>
      </c>
      <c r="E60" s="17">
        <v>28176.455410000002</v>
      </c>
      <c r="F60" s="17">
        <v>612.12800000000004</v>
      </c>
      <c r="G60" s="17">
        <f t="shared" si="3"/>
        <v>699.07500000000005</v>
      </c>
      <c r="H60" s="17">
        <v>150086</v>
      </c>
      <c r="I60" s="17">
        <v>3165</v>
      </c>
      <c r="J60" s="17">
        <v>1284</v>
      </c>
      <c r="K60" s="21">
        <v>0.40568721294403076</v>
      </c>
    </row>
    <row r="61" spans="1:11" x14ac:dyDescent="0.25">
      <c r="B61" s="16" t="s">
        <v>183</v>
      </c>
      <c r="C61" s="16">
        <v>2009</v>
      </c>
      <c r="D61" s="16">
        <v>3</v>
      </c>
      <c r="E61" s="17">
        <v>27924.786260000001</v>
      </c>
      <c r="F61" s="17">
        <v>672.86500000000001</v>
      </c>
      <c r="G61" s="17">
        <f t="shared" si="3"/>
        <v>699.07500000000005</v>
      </c>
      <c r="H61" s="17">
        <v>150224</v>
      </c>
      <c r="I61" s="17">
        <v>3235</v>
      </c>
      <c r="J61" s="17">
        <v>1460</v>
      </c>
      <c r="K61" s="21">
        <v>0.45131376385688782</v>
      </c>
    </row>
    <row r="62" spans="1:11" x14ac:dyDescent="0.25">
      <c r="B62" s="16" t="s">
        <v>183</v>
      </c>
      <c r="C62" s="16">
        <v>2010</v>
      </c>
      <c r="D62" s="16">
        <v>3</v>
      </c>
      <c r="E62" s="17">
        <v>29411.112249999998</v>
      </c>
      <c r="F62" s="17">
        <v>701.49400000000003</v>
      </c>
      <c r="G62" s="17">
        <f t="shared" si="3"/>
        <v>701.49400000000003</v>
      </c>
      <c r="H62" s="17">
        <v>152238</v>
      </c>
      <c r="I62" s="17">
        <v>3352</v>
      </c>
      <c r="J62" s="17">
        <v>1579</v>
      </c>
      <c r="K62" s="21">
        <v>0.4710620641708374</v>
      </c>
    </row>
    <row r="63" spans="1:11" x14ac:dyDescent="0.25">
      <c r="B63" s="16" t="s">
        <v>183</v>
      </c>
      <c r="C63" s="16">
        <v>2011</v>
      </c>
      <c r="D63" s="16">
        <v>3</v>
      </c>
      <c r="E63" s="17">
        <v>29158.045330000001</v>
      </c>
      <c r="F63" s="17">
        <v>734.99200000000008</v>
      </c>
      <c r="G63" s="17">
        <f t="shared" si="3"/>
        <v>734.99200000000008</v>
      </c>
      <c r="H63" s="17">
        <v>154046</v>
      </c>
      <c r="I63" s="17">
        <v>3469</v>
      </c>
      <c r="J63" s="17">
        <v>1635</v>
      </c>
      <c r="K63" s="21">
        <v>0.47131738066673279</v>
      </c>
    </row>
    <row r="64" spans="1:11" x14ac:dyDescent="0.25">
      <c r="B64" s="16" t="s">
        <v>183</v>
      </c>
      <c r="C64" s="16">
        <v>2012</v>
      </c>
      <c r="D64" s="16">
        <v>3</v>
      </c>
      <c r="E64" s="17">
        <v>36444.499490000002</v>
      </c>
      <c r="F64" s="17">
        <v>734.51299999999992</v>
      </c>
      <c r="G64" s="17">
        <f t="shared" si="3"/>
        <v>734.99200000000008</v>
      </c>
      <c r="H64" s="17">
        <v>156195</v>
      </c>
      <c r="I64" s="17">
        <v>3604</v>
      </c>
      <c r="J64" s="17">
        <v>1654</v>
      </c>
      <c r="K64" s="21">
        <v>0.45893451571464539</v>
      </c>
    </row>
    <row r="65" spans="1:11" x14ac:dyDescent="0.25">
      <c r="B65" s="16" t="s">
        <v>183</v>
      </c>
      <c r="C65" s="16">
        <v>2013</v>
      </c>
      <c r="D65" s="16">
        <v>3</v>
      </c>
      <c r="E65" s="17">
        <v>36712.565089999996</v>
      </c>
      <c r="F65" s="17">
        <v>714.88599999999997</v>
      </c>
      <c r="G65" s="17">
        <f t="shared" si="3"/>
        <v>734.99200000000008</v>
      </c>
      <c r="H65" s="17">
        <v>157485</v>
      </c>
      <c r="I65" s="17">
        <v>3656</v>
      </c>
      <c r="J65" s="17">
        <v>1682</v>
      </c>
      <c r="K65" s="21">
        <v>0.46006563305854797</v>
      </c>
    </row>
    <row r="66" spans="1:11" x14ac:dyDescent="0.25">
      <c r="B66" s="16" t="s">
        <v>183</v>
      </c>
      <c r="C66" s="16">
        <v>2014</v>
      </c>
      <c r="D66" s="16">
        <v>3</v>
      </c>
      <c r="E66" s="17">
        <v>36796.359679999994</v>
      </c>
      <c r="F66" s="17">
        <v>617.02300000000002</v>
      </c>
      <c r="G66" s="17">
        <f t="shared" si="3"/>
        <v>734.99200000000008</v>
      </c>
      <c r="H66" s="17">
        <v>158982</v>
      </c>
      <c r="I66" s="17">
        <v>3631</v>
      </c>
      <c r="J66" s="17">
        <v>1682</v>
      </c>
      <c r="K66" s="21">
        <v>0.46323326230049133</v>
      </c>
    </row>
    <row r="67" spans="1:11" x14ac:dyDescent="0.25">
      <c r="B67" s="16" t="s">
        <v>183</v>
      </c>
      <c r="C67" s="16">
        <v>2015</v>
      </c>
      <c r="D67" s="16">
        <v>3</v>
      </c>
      <c r="E67" s="17">
        <v>37828.573060000002</v>
      </c>
      <c r="F67" s="17">
        <v>652.447</v>
      </c>
      <c r="G67" s="17">
        <f t="shared" si="3"/>
        <v>734.99200000000008</v>
      </c>
      <c r="H67" s="17">
        <v>160279</v>
      </c>
      <c r="I67" s="17">
        <v>3332</v>
      </c>
      <c r="J67" s="17">
        <v>1386</v>
      </c>
      <c r="K67" s="21">
        <v>0.41596639156341553</v>
      </c>
    </row>
    <row r="68" spans="1:11" x14ac:dyDescent="0.25">
      <c r="B68" s="16" t="s">
        <v>183</v>
      </c>
      <c r="C68" s="16">
        <v>2016</v>
      </c>
      <c r="D68" s="16">
        <v>3</v>
      </c>
      <c r="E68" s="17">
        <v>39306.879249999998</v>
      </c>
      <c r="F68" s="17">
        <v>684.68799999999999</v>
      </c>
      <c r="G68" s="17">
        <f t="shared" si="3"/>
        <v>734.99200000000008</v>
      </c>
      <c r="H68" s="17">
        <v>161711</v>
      </c>
      <c r="I68" s="17">
        <v>3666</v>
      </c>
      <c r="J68" s="17">
        <v>1711</v>
      </c>
      <c r="K68" s="21">
        <v>0.46672123670578003</v>
      </c>
    </row>
    <row r="69" spans="1:11" x14ac:dyDescent="0.25">
      <c r="B69" s="16" t="s">
        <v>183</v>
      </c>
      <c r="C69" s="16">
        <v>2017</v>
      </c>
      <c r="D69" s="16">
        <v>3</v>
      </c>
      <c r="E69" s="17">
        <v>40061.3217</v>
      </c>
      <c r="F69" s="17">
        <v>626.50599999999997</v>
      </c>
      <c r="G69" s="17">
        <f t="shared" si="3"/>
        <v>734.99200000000008</v>
      </c>
      <c r="H69" s="17">
        <v>162955</v>
      </c>
      <c r="I69" s="17">
        <v>3738</v>
      </c>
      <c r="J69" s="17">
        <v>1767</v>
      </c>
      <c r="K69" s="21">
        <v>0.47271266579627991</v>
      </c>
    </row>
    <row r="70" spans="1:11" x14ac:dyDescent="0.25">
      <c r="B70" s="16" t="s">
        <v>183</v>
      </c>
      <c r="C70" s="16">
        <v>2018</v>
      </c>
      <c r="D70" s="16">
        <v>3</v>
      </c>
      <c r="E70" s="17">
        <v>38629.272969999998</v>
      </c>
      <c r="F70" s="17">
        <v>696.63900000000001</v>
      </c>
      <c r="G70" s="17">
        <f t="shared" si="3"/>
        <v>734.99200000000008</v>
      </c>
      <c r="H70" s="17">
        <v>164732</v>
      </c>
      <c r="I70" s="17">
        <v>3785</v>
      </c>
      <c r="J70" s="17">
        <v>1836</v>
      </c>
      <c r="K70" s="21">
        <v>0.48507264256477356</v>
      </c>
    </row>
    <row r="71" spans="1:11" x14ac:dyDescent="0.25">
      <c r="B71" s="16" t="s">
        <v>183</v>
      </c>
      <c r="C71" s="16">
        <v>2019</v>
      </c>
      <c r="D71" s="16">
        <v>3</v>
      </c>
      <c r="E71" s="17">
        <v>31382.378919999999</v>
      </c>
      <c r="F71" s="17">
        <v>648.61800000000005</v>
      </c>
      <c r="G71" s="17">
        <f t="shared" si="3"/>
        <v>734.99200000000008</v>
      </c>
      <c r="H71" s="17">
        <v>167653</v>
      </c>
      <c r="I71" s="17">
        <v>3823</v>
      </c>
      <c r="J71" s="17">
        <v>1856</v>
      </c>
      <c r="K71" s="21">
        <v>0.4854826033115387</v>
      </c>
    </row>
    <row r="72" spans="1:11" x14ac:dyDescent="0.25">
      <c r="B72" s="16" t="s">
        <v>183</v>
      </c>
      <c r="C72" s="16">
        <v>2020</v>
      </c>
      <c r="D72" s="16">
        <v>3</v>
      </c>
      <c r="E72" s="17">
        <v>43648.186679999999</v>
      </c>
      <c r="F72" s="17">
        <v>750.59799999999996</v>
      </c>
      <c r="G72" s="17">
        <f t="shared" si="3"/>
        <v>750.59799999999996</v>
      </c>
      <c r="H72" s="17">
        <v>169489</v>
      </c>
      <c r="I72" s="17">
        <v>3867</v>
      </c>
      <c r="J72" s="17">
        <v>1932</v>
      </c>
      <c r="K72" s="21">
        <v>0.49961209297180176</v>
      </c>
    </row>
    <row r="73" spans="1:11" x14ac:dyDescent="0.25">
      <c r="B73" s="16" t="s">
        <v>183</v>
      </c>
      <c r="C73" s="16">
        <v>2021</v>
      </c>
      <c r="D73" s="16">
        <v>3</v>
      </c>
      <c r="E73" s="17">
        <v>44326.147499999999</v>
      </c>
      <c r="F73" s="17">
        <v>711.25699999999995</v>
      </c>
      <c r="G73" s="17">
        <f t="shared" si="3"/>
        <v>750.59799999999996</v>
      </c>
      <c r="H73" s="17">
        <v>171564</v>
      </c>
      <c r="I73" s="17">
        <v>3919</v>
      </c>
      <c r="J73" s="17">
        <v>1970</v>
      </c>
      <c r="K73" s="21">
        <v>0.50267922878265381</v>
      </c>
    </row>
    <row r="74" spans="1:11" x14ac:dyDescent="0.25">
      <c r="A74" s="22"/>
      <c r="B74" s="22" t="s">
        <v>183</v>
      </c>
      <c r="C74" s="22">
        <v>2022</v>
      </c>
      <c r="D74" s="22">
        <v>3</v>
      </c>
      <c r="E74" s="23">
        <v>46403.503509999995</v>
      </c>
      <c r="F74" s="23">
        <v>700.85900000000004</v>
      </c>
      <c r="G74" s="17">
        <f t="shared" si="3"/>
        <v>750.59799999999996</v>
      </c>
      <c r="H74" s="23">
        <v>174153</v>
      </c>
      <c r="I74" s="23">
        <v>3953</v>
      </c>
      <c r="J74" s="23">
        <v>1993</v>
      </c>
      <c r="K74" s="24">
        <v>0.50417405366897583</v>
      </c>
    </row>
    <row r="75" spans="1:11" x14ac:dyDescent="0.25">
      <c r="B75" s="16" t="s">
        <v>184</v>
      </c>
      <c r="C75" s="16">
        <v>2005</v>
      </c>
      <c r="D75" s="16">
        <v>3</v>
      </c>
      <c r="E75" s="17">
        <v>21119.617999999999</v>
      </c>
      <c r="F75" s="17">
        <v>640.29999999999995</v>
      </c>
      <c r="G75" s="17">
        <f>F75</f>
        <v>640.29999999999995</v>
      </c>
      <c r="H75" s="17">
        <v>84254</v>
      </c>
      <c r="I75" s="17">
        <v>1184</v>
      </c>
      <c r="J75" s="17">
        <v>371</v>
      </c>
      <c r="K75" s="21">
        <v>0.31334459781646729</v>
      </c>
    </row>
    <row r="76" spans="1:11" x14ac:dyDescent="0.25">
      <c r="B76" s="16" t="s">
        <v>184</v>
      </c>
      <c r="C76" s="16">
        <v>2006</v>
      </c>
      <c r="D76" s="16">
        <v>3</v>
      </c>
      <c r="E76" s="17">
        <v>21730.199000000001</v>
      </c>
      <c r="F76" s="17">
        <v>656.7</v>
      </c>
      <c r="G76" s="17">
        <f t="shared" ref="G76:G92" si="4">MAX(G75,F76)</f>
        <v>656.7</v>
      </c>
      <c r="H76" s="17">
        <v>84701</v>
      </c>
      <c r="I76" s="17">
        <v>1158</v>
      </c>
      <c r="J76" s="17">
        <v>446</v>
      </c>
      <c r="K76" s="21">
        <v>0.38514679670333862</v>
      </c>
    </row>
    <row r="77" spans="1:11" x14ac:dyDescent="0.25">
      <c r="B77" s="16" t="s">
        <v>184</v>
      </c>
      <c r="C77" s="16">
        <v>2007</v>
      </c>
      <c r="D77" s="16">
        <v>3</v>
      </c>
      <c r="E77" s="17">
        <v>29204.823</v>
      </c>
      <c r="F77" s="17">
        <v>577.9</v>
      </c>
      <c r="G77" s="17">
        <f t="shared" si="4"/>
        <v>656.7</v>
      </c>
      <c r="H77" s="17">
        <v>84757</v>
      </c>
      <c r="I77" s="17">
        <v>1133</v>
      </c>
      <c r="J77" s="17">
        <v>410</v>
      </c>
      <c r="K77" s="21">
        <v>0.3618711531162262</v>
      </c>
    </row>
    <row r="78" spans="1:11" x14ac:dyDescent="0.25">
      <c r="B78" s="16" t="s">
        <v>184</v>
      </c>
      <c r="C78" s="16">
        <v>2008</v>
      </c>
      <c r="D78" s="16">
        <v>3</v>
      </c>
      <c r="E78" s="17">
        <v>21938.518</v>
      </c>
      <c r="F78" s="17">
        <v>532.6</v>
      </c>
      <c r="G78" s="17">
        <f t="shared" si="4"/>
        <v>656.7</v>
      </c>
      <c r="H78" s="17">
        <v>84644</v>
      </c>
      <c r="I78" s="17">
        <v>1133</v>
      </c>
      <c r="J78" s="17">
        <v>410</v>
      </c>
      <c r="K78" s="21">
        <v>0.3618711531162262</v>
      </c>
    </row>
    <row r="79" spans="1:11" x14ac:dyDescent="0.25">
      <c r="B79" s="16" t="s">
        <v>184</v>
      </c>
      <c r="C79" s="16">
        <v>2009</v>
      </c>
      <c r="D79" s="16">
        <v>3</v>
      </c>
      <c r="E79" s="17">
        <v>19948.837880000003</v>
      </c>
      <c r="F79" s="17">
        <v>494.9</v>
      </c>
      <c r="G79" s="17">
        <f t="shared" si="4"/>
        <v>656.7</v>
      </c>
      <c r="H79" s="17">
        <v>84697</v>
      </c>
      <c r="I79" s="17">
        <v>1127</v>
      </c>
      <c r="J79" s="17">
        <v>414</v>
      </c>
      <c r="K79" s="21">
        <v>0.36734694242477417</v>
      </c>
    </row>
    <row r="80" spans="1:11" x14ac:dyDescent="0.25">
      <c r="B80" s="16" t="s">
        <v>184</v>
      </c>
      <c r="C80" s="16">
        <v>2010</v>
      </c>
      <c r="D80" s="16">
        <v>3</v>
      </c>
      <c r="E80" s="17">
        <v>21463.048999999999</v>
      </c>
      <c r="F80" s="17">
        <v>517.6</v>
      </c>
      <c r="G80" s="17">
        <f t="shared" si="4"/>
        <v>656.7</v>
      </c>
      <c r="H80" s="17">
        <v>84866</v>
      </c>
      <c r="I80" s="17">
        <v>1179</v>
      </c>
      <c r="J80" s="17">
        <v>466</v>
      </c>
      <c r="K80" s="21">
        <v>0.39525020122528076</v>
      </c>
    </row>
    <row r="81" spans="1:11" x14ac:dyDescent="0.25">
      <c r="B81" s="16" t="s">
        <v>184</v>
      </c>
      <c r="C81" s="16">
        <v>2011</v>
      </c>
      <c r="D81" s="16">
        <v>3</v>
      </c>
      <c r="E81" s="17">
        <v>22779.515429999996</v>
      </c>
      <c r="F81" s="17">
        <v>550.9</v>
      </c>
      <c r="G81" s="17">
        <f t="shared" si="4"/>
        <v>656.7</v>
      </c>
      <c r="H81" s="17">
        <v>85083</v>
      </c>
      <c r="I81" s="17">
        <v>1176</v>
      </c>
      <c r="J81" s="17">
        <v>467</v>
      </c>
      <c r="K81" s="21">
        <v>0.39710885286331177</v>
      </c>
    </row>
    <row r="82" spans="1:11" x14ac:dyDescent="0.25">
      <c r="B82" s="16" t="s">
        <v>184</v>
      </c>
      <c r="C82" s="16">
        <v>2012</v>
      </c>
      <c r="D82" s="16">
        <v>3</v>
      </c>
      <c r="E82" s="17">
        <v>26266.684540000002</v>
      </c>
      <c r="F82" s="17">
        <v>516.29999999999995</v>
      </c>
      <c r="G82" s="17">
        <f t="shared" si="4"/>
        <v>656.7</v>
      </c>
      <c r="H82" s="17">
        <v>85620</v>
      </c>
      <c r="I82" s="17">
        <v>1159</v>
      </c>
      <c r="J82" s="17">
        <v>468</v>
      </c>
      <c r="K82" s="21">
        <v>0.40379637479782104</v>
      </c>
    </row>
    <row r="83" spans="1:11" x14ac:dyDescent="0.25">
      <c r="B83" s="16" t="s">
        <v>184</v>
      </c>
      <c r="C83" s="16">
        <v>2013</v>
      </c>
      <c r="D83" s="16">
        <v>3</v>
      </c>
      <c r="E83" s="17">
        <v>22687.791530000006</v>
      </c>
      <c r="F83" s="17">
        <v>491.1</v>
      </c>
      <c r="G83" s="17">
        <f t="shared" si="4"/>
        <v>656.7</v>
      </c>
      <c r="H83" s="17">
        <v>86018</v>
      </c>
      <c r="I83" s="17">
        <v>1157</v>
      </c>
      <c r="J83" s="17">
        <v>469</v>
      </c>
      <c r="K83" s="21">
        <v>0.40535867214202881</v>
      </c>
    </row>
    <row r="84" spans="1:11" x14ac:dyDescent="0.25">
      <c r="B84" s="16" t="s">
        <v>184</v>
      </c>
      <c r="C84" s="16">
        <v>2014</v>
      </c>
      <c r="D84" s="16">
        <v>3</v>
      </c>
      <c r="E84" s="17">
        <v>24797.280770000005</v>
      </c>
      <c r="F84" s="17">
        <v>451.5</v>
      </c>
      <c r="G84" s="17">
        <f t="shared" si="4"/>
        <v>656.7</v>
      </c>
      <c r="H84" s="17">
        <v>86662</v>
      </c>
      <c r="I84" s="17">
        <v>1157</v>
      </c>
      <c r="J84" s="17">
        <v>469</v>
      </c>
      <c r="K84" s="21">
        <v>0.40535867214202881</v>
      </c>
    </row>
    <row r="85" spans="1:11" x14ac:dyDescent="0.25">
      <c r="B85" s="16" t="s">
        <v>184</v>
      </c>
      <c r="C85" s="16">
        <v>2015</v>
      </c>
      <c r="D85" s="16">
        <v>3</v>
      </c>
      <c r="E85" s="17">
        <v>25801.068554999998</v>
      </c>
      <c r="F85" s="17">
        <v>463.4</v>
      </c>
      <c r="G85" s="17">
        <f t="shared" si="4"/>
        <v>656.7</v>
      </c>
      <c r="H85" s="17">
        <v>87212</v>
      </c>
      <c r="I85" s="17">
        <v>1114</v>
      </c>
      <c r="J85" s="17">
        <v>444</v>
      </c>
      <c r="K85" s="21">
        <v>0.39856374263763428</v>
      </c>
    </row>
    <row r="86" spans="1:11" x14ac:dyDescent="0.25">
      <c r="B86" s="16" t="s">
        <v>184</v>
      </c>
      <c r="C86" s="16">
        <v>2016</v>
      </c>
      <c r="D86" s="16">
        <v>3</v>
      </c>
      <c r="E86" s="17">
        <v>26617.132160000001</v>
      </c>
      <c r="F86" s="17">
        <v>486.4</v>
      </c>
      <c r="G86" s="17">
        <f t="shared" si="4"/>
        <v>656.7</v>
      </c>
      <c r="H86" s="17">
        <v>87901</v>
      </c>
      <c r="I86" s="17">
        <v>1116</v>
      </c>
      <c r="J86" s="17">
        <v>448</v>
      </c>
      <c r="K86" s="21">
        <v>0.40143370628356934</v>
      </c>
    </row>
    <row r="87" spans="1:11" x14ac:dyDescent="0.25">
      <c r="B87" s="16" t="s">
        <v>184</v>
      </c>
      <c r="C87" s="16">
        <v>2017</v>
      </c>
      <c r="D87" s="16">
        <v>3</v>
      </c>
      <c r="E87" s="17">
        <v>27603.838680000001</v>
      </c>
      <c r="F87" s="17">
        <v>464.2</v>
      </c>
      <c r="G87" s="17">
        <f t="shared" si="4"/>
        <v>656.7</v>
      </c>
      <c r="H87" s="17">
        <v>88422</v>
      </c>
      <c r="I87" s="17">
        <v>1130</v>
      </c>
      <c r="J87" s="17">
        <v>457</v>
      </c>
      <c r="K87" s="21">
        <v>0.40442478656768799</v>
      </c>
    </row>
    <row r="88" spans="1:11" x14ac:dyDescent="0.25">
      <c r="B88" s="16" t="s">
        <v>184</v>
      </c>
      <c r="C88" s="16">
        <v>2018</v>
      </c>
      <c r="D88" s="16">
        <v>3</v>
      </c>
      <c r="E88" s="17">
        <v>26960.938149999998</v>
      </c>
      <c r="F88" s="17">
        <v>488.9</v>
      </c>
      <c r="G88" s="17">
        <f t="shared" si="4"/>
        <v>656.7</v>
      </c>
      <c r="H88" s="17">
        <v>88978</v>
      </c>
      <c r="I88" s="17">
        <v>1130</v>
      </c>
      <c r="J88" s="17">
        <v>457</v>
      </c>
      <c r="K88" s="21">
        <v>0.40442478656768799</v>
      </c>
    </row>
    <row r="89" spans="1:11" x14ac:dyDescent="0.25">
      <c r="B89" s="16" t="s">
        <v>184</v>
      </c>
      <c r="C89" s="16">
        <v>2019</v>
      </c>
      <c r="D89" s="16">
        <v>3</v>
      </c>
      <c r="E89" s="17">
        <v>26235.842420000001</v>
      </c>
      <c r="F89" s="17">
        <v>454.3</v>
      </c>
      <c r="G89" s="17">
        <f t="shared" si="4"/>
        <v>656.7</v>
      </c>
      <c r="H89" s="17">
        <v>89561</v>
      </c>
      <c r="I89" s="17">
        <v>1144</v>
      </c>
      <c r="J89" s="17">
        <v>466</v>
      </c>
      <c r="K89" s="21">
        <v>0.40734264254570007</v>
      </c>
    </row>
    <row r="90" spans="1:11" x14ac:dyDescent="0.25">
      <c r="B90" s="16" t="s">
        <v>184</v>
      </c>
      <c r="C90" s="16">
        <v>2020</v>
      </c>
      <c r="D90" s="16">
        <v>3</v>
      </c>
      <c r="E90" s="17">
        <v>26955.866679999999</v>
      </c>
      <c r="F90" s="17">
        <v>473.2</v>
      </c>
      <c r="G90" s="17">
        <f t="shared" si="4"/>
        <v>656.7</v>
      </c>
      <c r="H90" s="17">
        <v>90104</v>
      </c>
      <c r="I90" s="17">
        <v>1150</v>
      </c>
      <c r="J90" s="17">
        <v>469</v>
      </c>
      <c r="K90" s="21">
        <v>0.40782609581947327</v>
      </c>
    </row>
    <row r="91" spans="1:11" x14ac:dyDescent="0.25">
      <c r="B91" s="16" t="s">
        <v>184</v>
      </c>
      <c r="C91" s="16">
        <v>2021</v>
      </c>
      <c r="D91" s="16">
        <v>3</v>
      </c>
      <c r="E91" s="17">
        <v>26291.432100000002</v>
      </c>
      <c r="F91" s="17">
        <v>436.4</v>
      </c>
      <c r="G91" s="17">
        <f t="shared" si="4"/>
        <v>656.7</v>
      </c>
      <c r="H91" s="17">
        <v>90556</v>
      </c>
      <c r="I91" s="17">
        <v>1154</v>
      </c>
      <c r="J91" s="17">
        <v>472</v>
      </c>
      <c r="K91" s="21">
        <v>0.40901213884353638</v>
      </c>
    </row>
    <row r="92" spans="1:11" x14ac:dyDescent="0.25">
      <c r="A92" s="22"/>
      <c r="B92" s="22" t="s">
        <v>184</v>
      </c>
      <c r="C92" s="22">
        <v>2022</v>
      </c>
      <c r="D92" s="22">
        <v>3</v>
      </c>
      <c r="E92" s="23">
        <v>27434.783440000003</v>
      </c>
      <c r="F92" s="23">
        <v>464.9</v>
      </c>
      <c r="G92" s="17">
        <f t="shared" si="4"/>
        <v>656.7</v>
      </c>
      <c r="H92" s="23">
        <v>91128</v>
      </c>
      <c r="I92" s="23">
        <v>1162</v>
      </c>
      <c r="J92" s="23">
        <v>480</v>
      </c>
      <c r="K92" s="24">
        <v>0.41308090090751648</v>
      </c>
    </row>
    <row r="93" spans="1:11" x14ac:dyDescent="0.25">
      <c r="B93" s="16" t="s">
        <v>133</v>
      </c>
      <c r="C93" s="16">
        <v>2005</v>
      </c>
      <c r="D93" s="16">
        <v>3</v>
      </c>
      <c r="E93" s="17">
        <v>10761.507809999999</v>
      </c>
      <c r="F93" s="17">
        <v>364.96300000000002</v>
      </c>
      <c r="G93" s="17">
        <f>F93</f>
        <v>364.96300000000002</v>
      </c>
      <c r="H93" s="17">
        <v>59537</v>
      </c>
      <c r="I93" s="17">
        <v>1384</v>
      </c>
      <c r="J93" s="17">
        <v>570</v>
      </c>
      <c r="K93" s="21">
        <v>0.41184970736503601</v>
      </c>
    </row>
    <row r="94" spans="1:11" x14ac:dyDescent="0.25">
      <c r="B94" s="16" t="s">
        <v>133</v>
      </c>
      <c r="C94" s="16">
        <v>2006</v>
      </c>
      <c r="D94" s="16">
        <v>3</v>
      </c>
      <c r="E94" s="17">
        <v>12090.103450000001</v>
      </c>
      <c r="F94" s="17">
        <v>378.16199999999998</v>
      </c>
      <c r="G94" s="17">
        <f>MAX(G93,F94)</f>
        <v>378.16199999999998</v>
      </c>
      <c r="H94" s="17">
        <v>60749</v>
      </c>
      <c r="I94" s="17">
        <v>1511</v>
      </c>
      <c r="J94" s="17">
        <v>616</v>
      </c>
      <c r="K94" s="21">
        <v>0.40767702460289001</v>
      </c>
    </row>
    <row r="95" spans="1:11" x14ac:dyDescent="0.25">
      <c r="B95" s="16" t="s">
        <v>133</v>
      </c>
      <c r="C95" s="16">
        <v>2007</v>
      </c>
      <c r="D95" s="16">
        <v>3</v>
      </c>
      <c r="E95" s="17">
        <v>12683.82537</v>
      </c>
      <c r="F95" s="17">
        <v>367.28</v>
      </c>
      <c r="G95" s="17">
        <f t="shared" ref="G95:G110" si="5">MAX(G94,F95)</f>
        <v>378.16199999999998</v>
      </c>
      <c r="H95" s="17">
        <v>61776</v>
      </c>
      <c r="I95" s="17">
        <v>1548</v>
      </c>
      <c r="J95" s="17">
        <v>623</v>
      </c>
      <c r="K95" s="21">
        <v>0.40245479345321655</v>
      </c>
    </row>
    <row r="96" spans="1:11" x14ac:dyDescent="0.25">
      <c r="B96" s="16" t="s">
        <v>133</v>
      </c>
      <c r="C96" s="16">
        <v>2008</v>
      </c>
      <c r="D96" s="16">
        <v>3</v>
      </c>
      <c r="E96" s="17">
        <v>12953.23616</v>
      </c>
      <c r="F96" s="17">
        <v>346.40899999999999</v>
      </c>
      <c r="G96" s="17">
        <f t="shared" si="5"/>
        <v>378.16199999999998</v>
      </c>
      <c r="H96" s="17">
        <v>62737</v>
      </c>
      <c r="I96" s="17">
        <v>1643</v>
      </c>
      <c r="J96" s="17">
        <v>641</v>
      </c>
      <c r="K96" s="21">
        <v>0.39013999700546265</v>
      </c>
    </row>
    <row r="97" spans="1:11" x14ac:dyDescent="0.25">
      <c r="B97" s="16" t="s">
        <v>133</v>
      </c>
      <c r="C97" s="16">
        <v>2009</v>
      </c>
      <c r="D97" s="16">
        <v>3</v>
      </c>
      <c r="E97" s="17">
        <v>13204.62515</v>
      </c>
      <c r="F97" s="17">
        <v>350.428</v>
      </c>
      <c r="G97" s="17">
        <f t="shared" si="5"/>
        <v>378.16199999999998</v>
      </c>
      <c r="H97" s="17">
        <v>63532</v>
      </c>
      <c r="I97" s="17">
        <v>1718</v>
      </c>
      <c r="J97" s="17">
        <v>654</v>
      </c>
      <c r="K97" s="21">
        <v>0.38067519664764404</v>
      </c>
    </row>
    <row r="98" spans="1:11" x14ac:dyDescent="0.25">
      <c r="B98" s="16" t="s">
        <v>133</v>
      </c>
      <c r="C98" s="16">
        <v>2010</v>
      </c>
      <c r="D98" s="16">
        <v>3</v>
      </c>
      <c r="E98" s="17">
        <v>14001.053319999999</v>
      </c>
      <c r="F98" s="17">
        <v>364.92899999999997</v>
      </c>
      <c r="G98" s="17">
        <f t="shared" si="5"/>
        <v>378.16199999999998</v>
      </c>
      <c r="H98" s="17">
        <v>64329</v>
      </c>
      <c r="I98" s="17">
        <v>1542</v>
      </c>
      <c r="J98" s="17">
        <v>656</v>
      </c>
      <c r="K98" s="21">
        <v>0.42542153596878052</v>
      </c>
    </row>
    <row r="99" spans="1:11" x14ac:dyDescent="0.25">
      <c r="B99" s="16" t="s">
        <v>133</v>
      </c>
      <c r="C99" s="16">
        <v>2011</v>
      </c>
      <c r="D99" s="16">
        <v>3</v>
      </c>
      <c r="E99" s="17">
        <v>14489.525969999999</v>
      </c>
      <c r="F99" s="17">
        <v>379.69</v>
      </c>
      <c r="G99" s="17">
        <f t="shared" si="5"/>
        <v>379.69</v>
      </c>
      <c r="H99" s="17">
        <v>64329</v>
      </c>
      <c r="I99" s="17">
        <v>1703</v>
      </c>
      <c r="J99" s="17">
        <v>740</v>
      </c>
      <c r="K99" s="21">
        <v>0.43452730774879456</v>
      </c>
    </row>
    <row r="100" spans="1:11" x14ac:dyDescent="0.25">
      <c r="B100" s="16" t="s">
        <v>133</v>
      </c>
      <c r="C100" s="16">
        <v>2012</v>
      </c>
      <c r="D100" s="16">
        <v>3</v>
      </c>
      <c r="E100" s="17">
        <v>16507.20894</v>
      </c>
      <c r="F100" s="17">
        <v>373.21</v>
      </c>
      <c r="G100" s="17">
        <f t="shared" si="5"/>
        <v>379.69</v>
      </c>
      <c r="H100" s="17">
        <v>65377</v>
      </c>
      <c r="I100" s="17">
        <v>1520</v>
      </c>
      <c r="J100" s="17">
        <v>658</v>
      </c>
      <c r="K100" s="21">
        <v>0.43289473652839661</v>
      </c>
    </row>
    <row r="101" spans="1:11" x14ac:dyDescent="0.25">
      <c r="B101" s="16" t="s">
        <v>133</v>
      </c>
      <c r="C101" s="16">
        <v>2013</v>
      </c>
      <c r="D101" s="16">
        <v>3</v>
      </c>
      <c r="E101" s="17">
        <v>17351.648539999998</v>
      </c>
      <c r="F101" s="17">
        <v>376.298</v>
      </c>
      <c r="G101" s="17">
        <f t="shared" si="5"/>
        <v>379.69</v>
      </c>
      <c r="H101" s="17">
        <v>66704</v>
      </c>
      <c r="I101" s="17">
        <v>1518</v>
      </c>
      <c r="J101" s="17">
        <v>661</v>
      </c>
      <c r="K101" s="21">
        <v>0.43544137477874756</v>
      </c>
    </row>
    <row r="102" spans="1:11" x14ac:dyDescent="0.25">
      <c r="B102" s="16" t="s">
        <v>133</v>
      </c>
      <c r="C102" s="16">
        <v>2014</v>
      </c>
      <c r="D102" s="16">
        <v>3</v>
      </c>
      <c r="E102" s="17">
        <v>17488.4964</v>
      </c>
      <c r="F102" s="17">
        <v>325.553</v>
      </c>
      <c r="G102" s="17">
        <f t="shared" si="5"/>
        <v>379.69</v>
      </c>
      <c r="H102" s="17">
        <v>66366</v>
      </c>
      <c r="I102" s="17">
        <v>1520</v>
      </c>
      <c r="J102" s="17">
        <v>668</v>
      </c>
      <c r="K102" s="21">
        <v>0.43947368860244751</v>
      </c>
    </row>
    <row r="103" spans="1:11" x14ac:dyDescent="0.25">
      <c r="B103" s="16" t="s">
        <v>133</v>
      </c>
      <c r="C103" s="16">
        <v>2015</v>
      </c>
      <c r="D103" s="16">
        <v>3</v>
      </c>
      <c r="E103" s="17">
        <v>18054.639089999997</v>
      </c>
      <c r="F103" s="17">
        <v>340.35199999999998</v>
      </c>
      <c r="G103" s="17">
        <f t="shared" si="5"/>
        <v>379.69</v>
      </c>
      <c r="H103" s="17">
        <v>66656</v>
      </c>
      <c r="I103" s="17">
        <v>1536</v>
      </c>
      <c r="J103" s="17">
        <v>671</v>
      </c>
      <c r="K103" s="21">
        <v>0.4368489682674408</v>
      </c>
    </row>
    <row r="104" spans="1:11" x14ac:dyDescent="0.25">
      <c r="B104" s="16" t="s">
        <v>133</v>
      </c>
      <c r="C104" s="16">
        <v>2016</v>
      </c>
      <c r="D104" s="16">
        <v>3</v>
      </c>
      <c r="E104" s="17">
        <v>18432.292810000003</v>
      </c>
      <c r="F104" s="17">
        <v>360.23200000000003</v>
      </c>
      <c r="G104" s="17">
        <f t="shared" si="5"/>
        <v>379.69</v>
      </c>
      <c r="H104" s="17">
        <v>66824</v>
      </c>
      <c r="I104" s="17">
        <v>1506</v>
      </c>
      <c r="J104" s="17">
        <v>674</v>
      </c>
      <c r="K104" s="21">
        <v>0.44754317402839661</v>
      </c>
    </row>
    <row r="105" spans="1:11" x14ac:dyDescent="0.25">
      <c r="B105" s="16" t="s">
        <v>133</v>
      </c>
      <c r="C105" s="16">
        <v>2017</v>
      </c>
      <c r="D105" s="16">
        <v>3</v>
      </c>
      <c r="E105" s="17">
        <v>18527.720079999999</v>
      </c>
      <c r="F105" s="17">
        <v>321.21100000000001</v>
      </c>
      <c r="G105" s="17">
        <f t="shared" si="5"/>
        <v>379.69</v>
      </c>
      <c r="H105" s="17">
        <v>67122</v>
      </c>
      <c r="I105" s="17">
        <v>1534</v>
      </c>
      <c r="J105" s="17">
        <v>679</v>
      </c>
      <c r="K105" s="21">
        <v>0.44263362884521484</v>
      </c>
    </row>
    <row r="106" spans="1:11" x14ac:dyDescent="0.25">
      <c r="B106" s="16" t="s">
        <v>133</v>
      </c>
      <c r="C106" s="16">
        <v>2018</v>
      </c>
      <c r="D106" s="16">
        <v>3</v>
      </c>
      <c r="E106" s="17">
        <v>19177.60889</v>
      </c>
      <c r="F106" s="17">
        <v>351.43799999999999</v>
      </c>
      <c r="G106" s="17">
        <f t="shared" si="5"/>
        <v>379.69</v>
      </c>
      <c r="H106" s="17">
        <v>67940</v>
      </c>
      <c r="I106" s="17">
        <v>1535</v>
      </c>
      <c r="J106" s="17">
        <v>682</v>
      </c>
      <c r="K106" s="21">
        <v>0.44429966807365417</v>
      </c>
    </row>
    <row r="107" spans="1:11" x14ac:dyDescent="0.25">
      <c r="B107" s="16" t="s">
        <v>133</v>
      </c>
      <c r="C107" s="16">
        <v>2019</v>
      </c>
      <c r="D107" s="16">
        <v>3</v>
      </c>
      <c r="E107" s="17">
        <v>19472.199250000001</v>
      </c>
      <c r="F107" s="17">
        <v>323.41399999999999</v>
      </c>
      <c r="G107" s="17">
        <f t="shared" si="5"/>
        <v>379.69</v>
      </c>
      <c r="H107" s="17">
        <v>68205</v>
      </c>
      <c r="I107" s="17">
        <v>1539</v>
      </c>
      <c r="J107" s="17">
        <v>687</v>
      </c>
      <c r="K107" s="21">
        <v>0.44639375805854797</v>
      </c>
    </row>
    <row r="108" spans="1:11" x14ac:dyDescent="0.25">
      <c r="B108" s="16" t="s">
        <v>133</v>
      </c>
      <c r="C108" s="16">
        <v>2020</v>
      </c>
      <c r="D108" s="16">
        <v>3</v>
      </c>
      <c r="E108" s="17">
        <v>20386.198539999998</v>
      </c>
      <c r="F108" s="17">
        <v>350.36399999999998</v>
      </c>
      <c r="G108" s="17">
        <f t="shared" si="5"/>
        <v>379.69</v>
      </c>
      <c r="H108" s="17">
        <v>68568</v>
      </c>
      <c r="I108" s="17">
        <v>1513</v>
      </c>
      <c r="J108" s="17">
        <v>683</v>
      </c>
      <c r="K108" s="21">
        <v>0.45142102241516113</v>
      </c>
    </row>
    <row r="109" spans="1:11" x14ac:dyDescent="0.25">
      <c r="B109" s="16" t="s">
        <v>133</v>
      </c>
      <c r="C109" s="16">
        <v>2021</v>
      </c>
      <c r="D109" s="16">
        <v>3</v>
      </c>
      <c r="E109" s="17">
        <v>21427.706320000001</v>
      </c>
      <c r="F109" s="17">
        <v>344.65899999999999</v>
      </c>
      <c r="G109" s="17">
        <f t="shared" si="5"/>
        <v>379.69</v>
      </c>
      <c r="H109" s="17">
        <v>68742</v>
      </c>
      <c r="I109" s="17">
        <v>1516</v>
      </c>
      <c r="J109" s="17">
        <v>684</v>
      </c>
      <c r="K109" s="21">
        <v>0.45118734240531921</v>
      </c>
    </row>
    <row r="110" spans="1:11" x14ac:dyDescent="0.25">
      <c r="A110" s="22"/>
      <c r="B110" s="22" t="s">
        <v>133</v>
      </c>
      <c r="C110" s="22">
        <v>2022</v>
      </c>
      <c r="D110" s="22">
        <v>3</v>
      </c>
      <c r="E110" s="23">
        <v>22132.709489999997</v>
      </c>
      <c r="F110" s="23">
        <v>318.42</v>
      </c>
      <c r="G110" s="17">
        <f t="shared" si="5"/>
        <v>379.69</v>
      </c>
      <c r="H110" s="23">
        <v>68879</v>
      </c>
      <c r="I110" s="23">
        <v>1521</v>
      </c>
      <c r="J110" s="23">
        <v>686</v>
      </c>
      <c r="K110" s="24">
        <v>0.45101907849311829</v>
      </c>
    </row>
    <row r="111" spans="1:11" x14ac:dyDescent="0.25">
      <c r="B111" s="16" t="s">
        <v>185</v>
      </c>
      <c r="C111" s="16">
        <v>2005</v>
      </c>
      <c r="D111" s="16">
        <v>3</v>
      </c>
      <c r="E111" s="17">
        <v>9941.8752299999996</v>
      </c>
      <c r="F111" s="17">
        <v>335.42700000000002</v>
      </c>
      <c r="G111" s="17">
        <f>F111</f>
        <v>335.42700000000002</v>
      </c>
      <c r="H111" s="17">
        <v>54677</v>
      </c>
      <c r="I111" s="17">
        <v>1347</v>
      </c>
      <c r="J111" s="17">
        <v>812</v>
      </c>
      <c r="K111" s="21">
        <v>0.60282111167907715</v>
      </c>
    </row>
    <row r="112" spans="1:11" x14ac:dyDescent="0.25">
      <c r="B112" s="16" t="s">
        <v>185</v>
      </c>
      <c r="C112" s="16">
        <v>2006</v>
      </c>
      <c r="D112" s="16">
        <v>3</v>
      </c>
      <c r="E112" s="17">
        <v>11235.886920000001</v>
      </c>
      <c r="F112" s="17">
        <v>363.98700000000002</v>
      </c>
      <c r="G112" s="17">
        <f>MAX(G111,F112)</f>
        <v>363.98700000000002</v>
      </c>
      <c r="H112" s="17">
        <v>58220</v>
      </c>
      <c r="I112" s="17">
        <v>1372</v>
      </c>
      <c r="J112" s="17">
        <v>832</v>
      </c>
      <c r="K112" s="21">
        <v>0.60641402006149292</v>
      </c>
    </row>
    <row r="113" spans="1:11" x14ac:dyDescent="0.25">
      <c r="B113" s="16" t="s">
        <v>185</v>
      </c>
      <c r="C113" s="16">
        <v>2007</v>
      </c>
      <c r="D113" s="16">
        <v>3</v>
      </c>
      <c r="E113" s="17">
        <v>10460.61527</v>
      </c>
      <c r="F113" s="17">
        <v>351.18799999999999</v>
      </c>
      <c r="G113" s="17">
        <f t="shared" ref="G113:G128" si="6">MAX(G112,F113)</f>
        <v>363.98700000000002</v>
      </c>
      <c r="H113" s="17">
        <v>59883</v>
      </c>
      <c r="I113" s="17">
        <v>1397</v>
      </c>
      <c r="J113" s="17">
        <v>852</v>
      </c>
      <c r="K113" s="21">
        <v>0.6098783016204834</v>
      </c>
    </row>
    <row r="114" spans="1:11" x14ac:dyDescent="0.25">
      <c r="B114" s="16" t="s">
        <v>185</v>
      </c>
      <c r="C114" s="16">
        <v>2008</v>
      </c>
      <c r="D114" s="16">
        <v>3</v>
      </c>
      <c r="E114" s="17">
        <v>10120.875379999999</v>
      </c>
      <c r="F114" s="17">
        <v>347.83199999999999</v>
      </c>
      <c r="G114" s="17">
        <f t="shared" si="6"/>
        <v>363.98700000000002</v>
      </c>
      <c r="H114" s="17">
        <v>62038</v>
      </c>
      <c r="I114" s="17">
        <v>1414</v>
      </c>
      <c r="J114" s="17">
        <v>867</v>
      </c>
      <c r="K114" s="21">
        <v>0.61315417289733887</v>
      </c>
    </row>
    <row r="115" spans="1:11" x14ac:dyDescent="0.25">
      <c r="B115" s="16" t="s">
        <v>185</v>
      </c>
      <c r="C115" s="16">
        <v>2009</v>
      </c>
      <c r="D115" s="16">
        <v>3</v>
      </c>
      <c r="E115" s="17">
        <v>10224.013100000002</v>
      </c>
      <c r="F115" s="17">
        <v>339.62900000000002</v>
      </c>
      <c r="G115" s="17">
        <f t="shared" si="6"/>
        <v>363.98700000000002</v>
      </c>
      <c r="H115" s="17">
        <v>62179</v>
      </c>
      <c r="I115" s="17">
        <v>1428</v>
      </c>
      <c r="J115" s="17">
        <v>877</v>
      </c>
      <c r="K115" s="21">
        <v>0.61414563655853271</v>
      </c>
    </row>
    <row r="116" spans="1:11" x14ac:dyDescent="0.25">
      <c r="B116" s="16" t="s">
        <v>185</v>
      </c>
      <c r="C116" s="16">
        <v>2010</v>
      </c>
      <c r="D116" s="16">
        <v>3</v>
      </c>
      <c r="E116" s="17">
        <v>11017.74274</v>
      </c>
      <c r="F116" s="17">
        <v>354.83</v>
      </c>
      <c r="G116" s="17">
        <f t="shared" si="6"/>
        <v>363.98700000000002</v>
      </c>
      <c r="H116" s="17">
        <v>62674</v>
      </c>
      <c r="I116" s="17">
        <v>1439</v>
      </c>
      <c r="J116" s="17">
        <v>886</v>
      </c>
      <c r="K116" s="21">
        <v>0.61570537090301514</v>
      </c>
    </row>
    <row r="117" spans="1:11" x14ac:dyDescent="0.25">
      <c r="B117" s="16" t="s">
        <v>185</v>
      </c>
      <c r="C117" s="16">
        <v>2011</v>
      </c>
      <c r="D117" s="16">
        <v>3</v>
      </c>
      <c r="E117" s="17">
        <v>13133.11125</v>
      </c>
      <c r="F117" s="17">
        <v>380.1</v>
      </c>
      <c r="G117" s="17">
        <f t="shared" si="6"/>
        <v>380.1</v>
      </c>
      <c r="H117" s="17">
        <v>63614</v>
      </c>
      <c r="I117" s="17">
        <v>1455</v>
      </c>
      <c r="J117" s="17">
        <v>894</v>
      </c>
      <c r="K117" s="21">
        <v>0.61443299055099487</v>
      </c>
    </row>
    <row r="118" spans="1:11" x14ac:dyDescent="0.25">
      <c r="B118" s="16" t="s">
        <v>185</v>
      </c>
      <c r="C118" s="16">
        <v>2012</v>
      </c>
      <c r="D118" s="16">
        <v>3</v>
      </c>
      <c r="E118" s="17">
        <v>14309.069740000001</v>
      </c>
      <c r="F118" s="17">
        <v>362.48200000000003</v>
      </c>
      <c r="G118" s="17">
        <f t="shared" si="6"/>
        <v>380.1</v>
      </c>
      <c r="H118" s="17">
        <v>64106</v>
      </c>
      <c r="I118" s="17">
        <v>1529</v>
      </c>
      <c r="J118" s="17">
        <v>1070</v>
      </c>
      <c r="K118" s="21">
        <v>0.69980376958847046</v>
      </c>
    </row>
    <row r="119" spans="1:11" x14ac:dyDescent="0.25">
      <c r="B119" s="16" t="s">
        <v>185</v>
      </c>
      <c r="C119" s="16">
        <v>2013</v>
      </c>
      <c r="D119" s="16">
        <v>3</v>
      </c>
      <c r="E119" s="17">
        <v>17513.950869999997</v>
      </c>
      <c r="F119" s="17">
        <v>365.53699999999998</v>
      </c>
      <c r="G119" s="17">
        <f t="shared" si="6"/>
        <v>380.1</v>
      </c>
      <c r="H119" s="17">
        <v>64793</v>
      </c>
      <c r="I119" s="17">
        <v>1793</v>
      </c>
      <c r="J119" s="17">
        <v>1313</v>
      </c>
      <c r="K119" s="21">
        <v>0.73229223489761353</v>
      </c>
    </row>
    <row r="120" spans="1:11" x14ac:dyDescent="0.25">
      <c r="B120" s="16" t="s">
        <v>185</v>
      </c>
      <c r="C120" s="16">
        <v>2014</v>
      </c>
      <c r="D120" s="16">
        <v>3</v>
      </c>
      <c r="E120" s="17">
        <v>17498.629440000001</v>
      </c>
      <c r="F120" s="17">
        <v>330.02199999999999</v>
      </c>
      <c r="G120" s="17">
        <f t="shared" si="6"/>
        <v>380.1</v>
      </c>
      <c r="H120" s="17">
        <v>66530</v>
      </c>
      <c r="I120" s="17">
        <v>1834</v>
      </c>
      <c r="J120" s="17">
        <v>1348</v>
      </c>
      <c r="K120" s="21">
        <v>0.73500543832778931</v>
      </c>
    </row>
    <row r="121" spans="1:11" x14ac:dyDescent="0.25">
      <c r="B121" s="16" t="s">
        <v>185</v>
      </c>
      <c r="C121" s="16">
        <v>2015</v>
      </c>
      <c r="D121" s="16">
        <v>3</v>
      </c>
      <c r="E121" s="17">
        <v>18149.20218</v>
      </c>
      <c r="F121" s="17">
        <v>340.88</v>
      </c>
      <c r="G121" s="17">
        <f t="shared" si="6"/>
        <v>380.1</v>
      </c>
      <c r="H121" s="17">
        <v>67387</v>
      </c>
      <c r="I121" s="17">
        <v>1846</v>
      </c>
      <c r="J121" s="17">
        <v>1359</v>
      </c>
      <c r="K121" s="21">
        <v>0.73618632555007935</v>
      </c>
    </row>
    <row r="122" spans="1:11" x14ac:dyDescent="0.25">
      <c r="B122" s="16" t="s">
        <v>185</v>
      </c>
      <c r="C122" s="16">
        <v>2016</v>
      </c>
      <c r="D122" s="16">
        <v>3</v>
      </c>
      <c r="E122" s="17">
        <v>17980.233980000001</v>
      </c>
      <c r="F122" s="17">
        <v>373.87400000000002</v>
      </c>
      <c r="G122" s="17">
        <f t="shared" si="6"/>
        <v>380.1</v>
      </c>
      <c r="H122" s="17">
        <v>68810</v>
      </c>
      <c r="I122" s="17">
        <v>1883</v>
      </c>
      <c r="J122" s="17">
        <v>1389</v>
      </c>
      <c r="K122" s="21">
        <v>0.73765265941619873</v>
      </c>
    </row>
    <row r="123" spans="1:11" x14ac:dyDescent="0.25">
      <c r="B123" s="16" t="s">
        <v>185</v>
      </c>
      <c r="C123" s="16">
        <v>2017</v>
      </c>
      <c r="D123" s="16">
        <v>3</v>
      </c>
      <c r="E123" s="17">
        <v>18383.55341</v>
      </c>
      <c r="F123" s="17">
        <v>312.50900000000001</v>
      </c>
      <c r="G123" s="17">
        <f t="shared" si="6"/>
        <v>380.1</v>
      </c>
      <c r="H123" s="17">
        <v>70491</v>
      </c>
      <c r="I123" s="17">
        <v>1912</v>
      </c>
      <c r="J123" s="17">
        <v>1421</v>
      </c>
      <c r="K123" s="21">
        <v>0.74320083856582642</v>
      </c>
    </row>
    <row r="124" spans="1:11" x14ac:dyDescent="0.25">
      <c r="B124" s="16" t="s">
        <v>185</v>
      </c>
      <c r="C124" s="16">
        <v>2018</v>
      </c>
      <c r="D124" s="16">
        <v>3</v>
      </c>
      <c r="E124" s="17">
        <v>18787.857929999998</v>
      </c>
      <c r="F124" s="17">
        <v>364.78100000000001</v>
      </c>
      <c r="G124" s="17">
        <f t="shared" si="6"/>
        <v>380.1</v>
      </c>
      <c r="H124" s="17">
        <v>72108</v>
      </c>
      <c r="I124" s="17">
        <v>1914</v>
      </c>
      <c r="J124" s="17">
        <v>1425</v>
      </c>
      <c r="K124" s="21">
        <v>0.7445141077041626</v>
      </c>
    </row>
    <row r="125" spans="1:11" x14ac:dyDescent="0.25">
      <c r="B125" s="16" t="s">
        <v>185</v>
      </c>
      <c r="C125" s="16">
        <v>2019</v>
      </c>
      <c r="D125" s="16">
        <v>3</v>
      </c>
      <c r="E125" s="17">
        <v>18752.96571</v>
      </c>
      <c r="F125" s="17">
        <v>337.95299999999997</v>
      </c>
      <c r="G125" s="17">
        <f t="shared" si="6"/>
        <v>380.1</v>
      </c>
      <c r="H125" s="17">
        <v>73133</v>
      </c>
      <c r="I125" s="17">
        <v>1914</v>
      </c>
      <c r="J125" s="17">
        <v>1425</v>
      </c>
      <c r="K125" s="21">
        <v>0.7445141077041626</v>
      </c>
    </row>
    <row r="126" spans="1:11" x14ac:dyDescent="0.25">
      <c r="B126" s="16" t="s">
        <v>185</v>
      </c>
      <c r="C126" s="16">
        <v>2020</v>
      </c>
      <c r="D126" s="16">
        <v>3</v>
      </c>
      <c r="E126" s="17">
        <v>19146.598729999998</v>
      </c>
      <c r="F126" s="17">
        <v>368.09100000000001</v>
      </c>
      <c r="G126" s="17">
        <f t="shared" si="6"/>
        <v>380.1</v>
      </c>
      <c r="H126" s="17">
        <v>74001</v>
      </c>
      <c r="I126" s="17">
        <v>2000</v>
      </c>
      <c r="J126" s="17">
        <v>1506</v>
      </c>
      <c r="K126" s="21">
        <v>0.75300002098083496</v>
      </c>
    </row>
    <row r="127" spans="1:11" x14ac:dyDescent="0.25">
      <c r="B127" s="16" t="s">
        <v>185</v>
      </c>
      <c r="C127" s="16">
        <v>2021</v>
      </c>
      <c r="D127" s="16">
        <v>3</v>
      </c>
      <c r="E127" s="17">
        <v>19556.254670000002</v>
      </c>
      <c r="F127" s="17">
        <v>347.19</v>
      </c>
      <c r="G127" s="17">
        <f t="shared" si="6"/>
        <v>380.1</v>
      </c>
      <c r="H127" s="17">
        <v>75109</v>
      </c>
      <c r="I127" s="17">
        <v>2011</v>
      </c>
      <c r="J127" s="17">
        <v>1517</v>
      </c>
      <c r="K127" s="21">
        <v>0.75435107946395874</v>
      </c>
    </row>
    <row r="128" spans="1:11" x14ac:dyDescent="0.25">
      <c r="A128" s="22"/>
      <c r="B128" s="22" t="s">
        <v>185</v>
      </c>
      <c r="C128" s="22">
        <v>2022</v>
      </c>
      <c r="D128" s="22">
        <v>3</v>
      </c>
      <c r="E128" s="23">
        <v>21633.910789999998</v>
      </c>
      <c r="F128" s="23">
        <v>370.40800000000002</v>
      </c>
      <c r="G128" s="17">
        <f t="shared" si="6"/>
        <v>380.1</v>
      </c>
      <c r="H128" s="23">
        <v>75884</v>
      </c>
      <c r="I128" s="23">
        <v>2021</v>
      </c>
      <c r="J128" s="23">
        <v>1527</v>
      </c>
      <c r="K128" s="24">
        <v>0.75556653738021851</v>
      </c>
    </row>
    <row r="129" spans="2:11" x14ac:dyDescent="0.25">
      <c r="B129" s="16" t="s">
        <v>186</v>
      </c>
      <c r="C129" s="16">
        <v>2005</v>
      </c>
      <c r="D129" s="16">
        <v>3</v>
      </c>
      <c r="E129" s="17">
        <v>8061.814220000002</v>
      </c>
      <c r="F129" s="17">
        <v>217.81399999999999</v>
      </c>
      <c r="G129" s="17">
        <f>F129</f>
        <v>217.81399999999999</v>
      </c>
      <c r="H129" s="17">
        <v>49498</v>
      </c>
      <c r="I129" s="17">
        <v>924</v>
      </c>
      <c r="J129" s="17">
        <v>422</v>
      </c>
      <c r="K129" s="21">
        <v>0.45670995116233826</v>
      </c>
    </row>
    <row r="130" spans="2:11" x14ac:dyDescent="0.25">
      <c r="B130" s="16" t="s">
        <v>186</v>
      </c>
      <c r="C130" s="16">
        <v>2006</v>
      </c>
      <c r="D130" s="16">
        <v>3</v>
      </c>
      <c r="E130" s="17">
        <v>8005.2016300000005</v>
      </c>
      <c r="F130" s="17">
        <v>222.83199999999999</v>
      </c>
      <c r="G130" s="17">
        <f>MAX(G129,F130)</f>
        <v>222.83199999999999</v>
      </c>
      <c r="H130" s="17">
        <v>50528</v>
      </c>
      <c r="I130" s="17">
        <v>934</v>
      </c>
      <c r="J130" s="17">
        <v>431</v>
      </c>
      <c r="K130" s="21">
        <v>0.46145609021186829</v>
      </c>
    </row>
    <row r="131" spans="2:11" x14ac:dyDescent="0.25">
      <c r="B131" s="16" t="s">
        <v>186</v>
      </c>
      <c r="C131" s="16">
        <v>2007</v>
      </c>
      <c r="D131" s="16">
        <v>3</v>
      </c>
      <c r="E131" s="17">
        <v>8887.6481700000004</v>
      </c>
      <c r="F131" s="17">
        <v>221.904</v>
      </c>
      <c r="G131" s="17">
        <f t="shared" ref="G131:G146" si="7">MAX(G130,F131)</f>
        <v>222.83199999999999</v>
      </c>
      <c r="H131" s="17">
        <v>50980</v>
      </c>
      <c r="I131" s="17">
        <v>953</v>
      </c>
      <c r="J131" s="17">
        <v>440</v>
      </c>
      <c r="K131" s="21">
        <v>0.46169990301132202</v>
      </c>
    </row>
    <row r="132" spans="2:11" x14ac:dyDescent="0.25">
      <c r="B132" s="16" t="s">
        <v>186</v>
      </c>
      <c r="C132" s="16">
        <v>2008</v>
      </c>
      <c r="D132" s="16">
        <v>3</v>
      </c>
      <c r="E132" s="17">
        <v>8808.8829399999995</v>
      </c>
      <c r="F132" s="17">
        <v>208.345</v>
      </c>
      <c r="G132" s="17">
        <f t="shared" si="7"/>
        <v>222.83199999999999</v>
      </c>
      <c r="H132" s="17">
        <v>51813</v>
      </c>
      <c r="I132" s="17">
        <v>948</v>
      </c>
      <c r="J132" s="17">
        <v>438</v>
      </c>
      <c r="K132" s="21">
        <v>0.46202531456947327</v>
      </c>
    </row>
    <row r="133" spans="2:11" x14ac:dyDescent="0.25">
      <c r="B133" s="16" t="s">
        <v>186</v>
      </c>
      <c r="C133" s="16">
        <v>2009</v>
      </c>
      <c r="D133" s="16">
        <v>3</v>
      </c>
      <c r="E133" s="17">
        <v>8797.8307599999989</v>
      </c>
      <c r="F133" s="17">
        <v>210.06800000000001</v>
      </c>
      <c r="G133" s="17">
        <f t="shared" si="7"/>
        <v>222.83199999999999</v>
      </c>
      <c r="H133" s="17">
        <v>52184</v>
      </c>
      <c r="I133" s="17">
        <v>950</v>
      </c>
      <c r="J133" s="17">
        <v>439</v>
      </c>
      <c r="K133" s="21">
        <v>0.46210527420043945</v>
      </c>
    </row>
    <row r="134" spans="2:11" x14ac:dyDescent="0.25">
      <c r="B134" s="16" t="s">
        <v>186</v>
      </c>
      <c r="C134" s="16">
        <v>2010</v>
      </c>
      <c r="D134" s="16">
        <v>3</v>
      </c>
      <c r="E134" s="17">
        <v>8834.5069999999996</v>
      </c>
      <c r="F134" s="17">
        <v>220.11500000000001</v>
      </c>
      <c r="G134" s="17">
        <f t="shared" si="7"/>
        <v>222.83199999999999</v>
      </c>
      <c r="H134" s="17">
        <v>52710</v>
      </c>
      <c r="I134" s="17">
        <v>955</v>
      </c>
      <c r="J134" s="17">
        <v>393</v>
      </c>
      <c r="K134" s="21">
        <v>0.41151833534240723</v>
      </c>
    </row>
    <row r="135" spans="2:11" x14ac:dyDescent="0.25">
      <c r="B135" s="16" t="s">
        <v>186</v>
      </c>
      <c r="C135" s="16">
        <v>2011</v>
      </c>
      <c r="D135" s="16">
        <v>3</v>
      </c>
      <c r="E135" s="17">
        <v>10145.989720000001</v>
      </c>
      <c r="F135" s="17">
        <v>234.84899999999999</v>
      </c>
      <c r="G135" s="17">
        <f t="shared" si="7"/>
        <v>234.84899999999999</v>
      </c>
      <c r="H135" s="17">
        <v>53083</v>
      </c>
      <c r="I135" s="17">
        <v>987</v>
      </c>
      <c r="J135" s="17">
        <v>417</v>
      </c>
      <c r="K135" s="21">
        <v>0.42249241471290588</v>
      </c>
    </row>
    <row r="136" spans="2:11" x14ac:dyDescent="0.25">
      <c r="B136" s="16" t="s">
        <v>186</v>
      </c>
      <c r="C136" s="16">
        <v>2012</v>
      </c>
      <c r="D136" s="16">
        <v>3</v>
      </c>
      <c r="E136" s="17">
        <v>11240.450999999999</v>
      </c>
      <c r="F136" s="17">
        <v>231.09299999999999</v>
      </c>
      <c r="G136" s="17">
        <f t="shared" si="7"/>
        <v>234.84899999999999</v>
      </c>
      <c r="H136" s="17">
        <v>53361</v>
      </c>
      <c r="I136" s="17">
        <v>996</v>
      </c>
      <c r="J136" s="17">
        <v>423</v>
      </c>
      <c r="K136" s="21">
        <v>0.42469879984855652</v>
      </c>
    </row>
    <row r="137" spans="2:11" x14ac:dyDescent="0.25">
      <c r="B137" s="16" t="s">
        <v>186</v>
      </c>
      <c r="C137" s="16">
        <v>2013</v>
      </c>
      <c r="D137" s="16">
        <v>3</v>
      </c>
      <c r="E137" s="17">
        <v>11210.094849999998</v>
      </c>
      <c r="F137" s="17">
        <v>227.923</v>
      </c>
      <c r="G137" s="17">
        <f t="shared" si="7"/>
        <v>234.84899999999999</v>
      </c>
      <c r="H137" s="17">
        <v>53969</v>
      </c>
      <c r="I137" s="17">
        <v>1007</v>
      </c>
      <c r="J137" s="17">
        <v>429</v>
      </c>
      <c r="K137" s="21">
        <v>0.4260178804397583</v>
      </c>
    </row>
    <row r="138" spans="2:11" x14ac:dyDescent="0.25">
      <c r="B138" s="16" t="s">
        <v>186</v>
      </c>
      <c r="C138" s="16">
        <v>2014</v>
      </c>
      <c r="D138" s="16">
        <v>3</v>
      </c>
      <c r="E138" s="17">
        <v>11207.896000000001</v>
      </c>
      <c r="F138" s="17">
        <v>214.547</v>
      </c>
      <c r="G138" s="17">
        <f t="shared" si="7"/>
        <v>234.84899999999999</v>
      </c>
      <c r="H138" s="17">
        <v>54731</v>
      </c>
      <c r="I138" s="17">
        <v>950</v>
      </c>
      <c r="J138" s="17">
        <v>429</v>
      </c>
      <c r="K138" s="21">
        <v>0.45157894492149353</v>
      </c>
    </row>
    <row r="139" spans="2:11" x14ac:dyDescent="0.25">
      <c r="B139" s="16" t="s">
        <v>186</v>
      </c>
      <c r="C139" s="16">
        <v>2015</v>
      </c>
      <c r="D139" s="16">
        <v>3</v>
      </c>
      <c r="E139" s="17">
        <v>11830.187390000001</v>
      </c>
      <c r="F139" s="17">
        <v>211.375</v>
      </c>
      <c r="G139" s="17">
        <f t="shared" si="7"/>
        <v>234.84899999999999</v>
      </c>
      <c r="H139" s="17">
        <v>55949</v>
      </c>
      <c r="I139" s="17">
        <v>962</v>
      </c>
      <c r="J139" s="17">
        <v>441</v>
      </c>
      <c r="K139" s="21">
        <v>0.45841994881629944</v>
      </c>
    </row>
    <row r="140" spans="2:11" x14ac:dyDescent="0.25">
      <c r="B140" s="16" t="s">
        <v>186</v>
      </c>
      <c r="C140" s="16">
        <v>2016</v>
      </c>
      <c r="D140" s="16">
        <v>3</v>
      </c>
      <c r="E140" s="17">
        <v>12545.372290000001</v>
      </c>
      <c r="F140" s="17">
        <v>221.78100000000001</v>
      </c>
      <c r="G140" s="17">
        <f t="shared" si="7"/>
        <v>234.84899999999999</v>
      </c>
      <c r="H140" s="17">
        <v>56811</v>
      </c>
      <c r="I140" s="17">
        <v>970</v>
      </c>
      <c r="J140" s="17">
        <v>450</v>
      </c>
      <c r="K140" s="21">
        <v>0.46391752362251282</v>
      </c>
    </row>
    <row r="141" spans="2:11" x14ac:dyDescent="0.25">
      <c r="B141" s="16" t="s">
        <v>186</v>
      </c>
      <c r="C141" s="16">
        <v>2017</v>
      </c>
      <c r="D141" s="16">
        <v>3</v>
      </c>
      <c r="E141" s="17">
        <v>13074.58568</v>
      </c>
      <c r="F141" s="17">
        <v>208.62700000000001</v>
      </c>
      <c r="G141" s="17">
        <f t="shared" si="7"/>
        <v>234.84899999999999</v>
      </c>
      <c r="H141" s="17">
        <v>57584</v>
      </c>
      <c r="I141" s="17">
        <v>980</v>
      </c>
      <c r="J141" s="17">
        <v>460</v>
      </c>
      <c r="K141" s="21">
        <v>0.46938776969909668</v>
      </c>
    </row>
    <row r="142" spans="2:11" x14ac:dyDescent="0.25">
      <c r="B142" s="16" t="s">
        <v>186</v>
      </c>
      <c r="C142" s="16">
        <v>2018</v>
      </c>
      <c r="D142" s="16">
        <v>3</v>
      </c>
      <c r="E142" s="17">
        <v>13750.954</v>
      </c>
      <c r="F142" s="17">
        <v>232.44900000000001</v>
      </c>
      <c r="G142" s="17">
        <f t="shared" si="7"/>
        <v>234.84899999999999</v>
      </c>
      <c r="H142" s="17">
        <v>58745</v>
      </c>
      <c r="I142" s="17">
        <v>985</v>
      </c>
      <c r="J142" s="17">
        <v>462</v>
      </c>
      <c r="K142" s="21">
        <v>0.46903553605079651</v>
      </c>
    </row>
    <row r="143" spans="2:11" x14ac:dyDescent="0.25">
      <c r="B143" s="16" t="s">
        <v>186</v>
      </c>
      <c r="C143" s="16">
        <v>2019</v>
      </c>
      <c r="D143" s="16">
        <v>3</v>
      </c>
      <c r="E143" s="17">
        <v>13041.81422</v>
      </c>
      <c r="F143" s="17">
        <v>213.29599999999999</v>
      </c>
      <c r="G143" s="17">
        <f t="shared" si="7"/>
        <v>234.84899999999999</v>
      </c>
      <c r="H143" s="17">
        <v>59183</v>
      </c>
      <c r="I143" s="17">
        <v>1010</v>
      </c>
      <c r="J143" s="17">
        <v>463</v>
      </c>
      <c r="K143" s="21">
        <v>0.45841583609580994</v>
      </c>
    </row>
    <row r="144" spans="2:11" x14ac:dyDescent="0.25">
      <c r="B144" s="16" t="s">
        <v>186</v>
      </c>
      <c r="C144" s="16">
        <v>2020</v>
      </c>
      <c r="D144" s="16">
        <v>3</v>
      </c>
      <c r="E144" s="17">
        <v>14055.367129999999</v>
      </c>
      <c r="F144" s="17">
        <v>244.04</v>
      </c>
      <c r="G144" s="17">
        <f t="shared" si="7"/>
        <v>244.04</v>
      </c>
      <c r="H144" s="17">
        <v>59486</v>
      </c>
      <c r="I144" s="17">
        <v>1006</v>
      </c>
      <c r="J144" s="17">
        <v>470</v>
      </c>
      <c r="K144" s="21">
        <v>0.46719682216644287</v>
      </c>
    </row>
    <row r="145" spans="1:11" x14ac:dyDescent="0.25">
      <c r="B145" s="16" t="s">
        <v>186</v>
      </c>
      <c r="C145" s="16">
        <v>2021</v>
      </c>
      <c r="D145" s="16">
        <v>3</v>
      </c>
      <c r="E145" s="17">
        <v>13435.832640000001</v>
      </c>
      <c r="F145" s="17">
        <v>225.3</v>
      </c>
      <c r="G145" s="17">
        <f t="shared" si="7"/>
        <v>244.04</v>
      </c>
      <c r="H145" s="17">
        <v>60031</v>
      </c>
      <c r="I145" s="17">
        <v>989</v>
      </c>
      <c r="J145" s="17">
        <v>461</v>
      </c>
      <c r="K145" s="21">
        <v>0.46612739562988281</v>
      </c>
    </row>
    <row r="146" spans="1:11" x14ac:dyDescent="0.25">
      <c r="A146" s="22"/>
      <c r="B146" s="22" t="s">
        <v>186</v>
      </c>
      <c r="C146" s="22">
        <v>2022</v>
      </c>
      <c r="D146" s="22">
        <v>3</v>
      </c>
      <c r="E146" s="23">
        <v>14548.04213</v>
      </c>
      <c r="F146" s="23">
        <v>226.815</v>
      </c>
      <c r="G146" s="17">
        <f t="shared" si="7"/>
        <v>244.04</v>
      </c>
      <c r="H146" s="23">
        <v>60839</v>
      </c>
      <c r="I146" s="23">
        <v>998</v>
      </c>
      <c r="J146" s="23">
        <v>464</v>
      </c>
      <c r="K146" s="24">
        <v>0.46492984890937805</v>
      </c>
    </row>
    <row r="147" spans="1:11" x14ac:dyDescent="0.25">
      <c r="B147" s="16" t="s">
        <v>128</v>
      </c>
      <c r="C147" s="16">
        <v>2005</v>
      </c>
      <c r="D147" s="16">
        <v>3</v>
      </c>
      <c r="E147" s="17">
        <v>12169.919</v>
      </c>
      <c r="F147" s="17">
        <v>260.983</v>
      </c>
      <c r="G147" s="17">
        <f>F147</f>
        <v>260.983</v>
      </c>
      <c r="H147" s="17">
        <v>48671</v>
      </c>
      <c r="I147" s="17">
        <v>1978.5</v>
      </c>
      <c r="J147" s="17">
        <v>406.5</v>
      </c>
      <c r="K147" s="21">
        <v>0.20545868575572968</v>
      </c>
    </row>
    <row r="148" spans="1:11" x14ac:dyDescent="0.25">
      <c r="B148" s="16" t="s">
        <v>128</v>
      </c>
      <c r="C148" s="16">
        <v>2006</v>
      </c>
      <c r="D148" s="16">
        <v>3</v>
      </c>
      <c r="E148" s="17">
        <v>12591.91008</v>
      </c>
      <c r="F148" s="17">
        <v>268.95799999999997</v>
      </c>
      <c r="G148" s="17">
        <f>MAX(G147,F148)</f>
        <v>268.95799999999997</v>
      </c>
      <c r="H148" s="17">
        <v>47510</v>
      </c>
      <c r="I148" s="17">
        <v>1830</v>
      </c>
      <c r="J148" s="17">
        <v>372</v>
      </c>
      <c r="K148" s="21">
        <v>0.20327869057655334</v>
      </c>
    </row>
    <row r="149" spans="1:11" x14ac:dyDescent="0.25">
      <c r="B149" s="16" t="s">
        <v>128</v>
      </c>
      <c r="C149" s="16">
        <v>2007</v>
      </c>
      <c r="D149" s="16">
        <v>3</v>
      </c>
      <c r="E149" s="17">
        <v>13195.7071</v>
      </c>
      <c r="F149" s="17">
        <v>254.45699999999999</v>
      </c>
      <c r="G149" s="17">
        <f t="shared" ref="G149:G164" si="8">MAX(G148,F149)</f>
        <v>268.95799999999997</v>
      </c>
      <c r="H149" s="17">
        <v>50195</v>
      </c>
      <c r="I149" s="17">
        <v>2773</v>
      </c>
      <c r="J149" s="17">
        <v>757</v>
      </c>
      <c r="K149" s="21">
        <v>0.27298954129219055</v>
      </c>
    </row>
    <row r="150" spans="1:11" x14ac:dyDescent="0.25">
      <c r="B150" s="16" t="s">
        <v>128</v>
      </c>
      <c r="C150" s="16">
        <v>2008</v>
      </c>
      <c r="D150" s="16">
        <v>3</v>
      </c>
      <c r="E150" s="17">
        <v>12792.613660000001</v>
      </c>
      <c r="F150" s="17">
        <v>249.17500000000001</v>
      </c>
      <c r="G150" s="17">
        <f t="shared" si="8"/>
        <v>268.95799999999997</v>
      </c>
      <c r="H150" s="17">
        <v>50255</v>
      </c>
      <c r="I150" s="17">
        <v>1820</v>
      </c>
      <c r="J150" s="17">
        <v>433</v>
      </c>
      <c r="K150" s="21">
        <v>0.23791208863258362</v>
      </c>
    </row>
    <row r="151" spans="1:11" x14ac:dyDescent="0.25">
      <c r="B151" s="16" t="s">
        <v>128</v>
      </c>
      <c r="C151" s="16">
        <v>2009</v>
      </c>
      <c r="D151" s="16">
        <v>3</v>
      </c>
      <c r="E151" s="17">
        <v>13044.934130000001</v>
      </c>
      <c r="F151" s="17">
        <v>254.55699999999999</v>
      </c>
      <c r="G151" s="17">
        <f t="shared" si="8"/>
        <v>268.95799999999997</v>
      </c>
      <c r="H151" s="17">
        <v>50403</v>
      </c>
      <c r="I151" s="17">
        <v>1944</v>
      </c>
      <c r="J151" s="17">
        <v>469</v>
      </c>
      <c r="K151" s="21">
        <v>0.24125514924526215</v>
      </c>
    </row>
    <row r="152" spans="1:11" x14ac:dyDescent="0.25">
      <c r="B152" s="16" t="s">
        <v>128</v>
      </c>
      <c r="C152" s="16">
        <v>2010</v>
      </c>
      <c r="D152" s="16">
        <v>3</v>
      </c>
      <c r="E152" s="17">
        <v>13375.37595</v>
      </c>
      <c r="F152" s="17">
        <v>261.04500000000002</v>
      </c>
      <c r="G152" s="17">
        <f t="shared" si="8"/>
        <v>268.95799999999997</v>
      </c>
      <c r="H152" s="17">
        <v>51048</v>
      </c>
      <c r="I152" s="17">
        <v>1950</v>
      </c>
      <c r="J152" s="17">
        <v>479</v>
      </c>
      <c r="K152" s="21">
        <v>0.24564102292060852</v>
      </c>
    </row>
    <row r="153" spans="1:11" x14ac:dyDescent="0.25">
      <c r="B153" s="16" t="s">
        <v>128</v>
      </c>
      <c r="C153" s="16">
        <v>2011</v>
      </c>
      <c r="D153" s="16">
        <v>3</v>
      </c>
      <c r="E153" s="17">
        <v>14068.386280000001</v>
      </c>
      <c r="F153" s="17">
        <v>269.26900000000001</v>
      </c>
      <c r="G153" s="17">
        <f t="shared" si="8"/>
        <v>269.26900000000001</v>
      </c>
      <c r="H153" s="17">
        <v>51162</v>
      </c>
      <c r="I153" s="17">
        <v>1975</v>
      </c>
      <c r="J153" s="17">
        <v>491</v>
      </c>
      <c r="K153" s="21">
        <v>0.24860759079456329</v>
      </c>
    </row>
    <row r="154" spans="1:11" x14ac:dyDescent="0.25">
      <c r="B154" s="16" t="s">
        <v>128</v>
      </c>
      <c r="C154" s="16">
        <v>2012</v>
      </c>
      <c r="D154" s="16">
        <v>3</v>
      </c>
      <c r="E154" s="17">
        <v>14768.891310000001</v>
      </c>
      <c r="F154" s="17">
        <v>262.91699999999997</v>
      </c>
      <c r="G154" s="17">
        <f t="shared" si="8"/>
        <v>269.26900000000001</v>
      </c>
      <c r="H154" s="17">
        <v>50986</v>
      </c>
      <c r="I154" s="17">
        <v>1960</v>
      </c>
      <c r="J154" s="17">
        <v>500</v>
      </c>
      <c r="K154" s="21">
        <v>0.25510203838348389</v>
      </c>
    </row>
    <row r="155" spans="1:11" x14ac:dyDescent="0.25">
      <c r="B155" s="16" t="s">
        <v>128</v>
      </c>
      <c r="C155" s="16">
        <v>2013</v>
      </c>
      <c r="D155" s="16">
        <v>3</v>
      </c>
      <c r="E155" s="17">
        <v>14152.308570000001</v>
      </c>
      <c r="F155" s="17">
        <v>268.58300000000003</v>
      </c>
      <c r="G155" s="17">
        <f t="shared" si="8"/>
        <v>269.26900000000001</v>
      </c>
      <c r="H155" s="17">
        <v>51213</v>
      </c>
      <c r="I155" s="17">
        <v>1977</v>
      </c>
      <c r="J155" s="17">
        <v>519</v>
      </c>
      <c r="K155" s="21">
        <v>0.26251897215843201</v>
      </c>
    </row>
    <row r="156" spans="1:11" x14ac:dyDescent="0.25">
      <c r="B156" s="16" t="s">
        <v>128</v>
      </c>
      <c r="C156" s="16">
        <v>2014</v>
      </c>
      <c r="D156" s="16">
        <v>3</v>
      </c>
      <c r="E156" s="17">
        <v>17061.840709999997</v>
      </c>
      <c r="F156" s="17">
        <v>226.446</v>
      </c>
      <c r="G156" s="17">
        <f t="shared" si="8"/>
        <v>269.26900000000001</v>
      </c>
      <c r="H156" s="17">
        <v>51824</v>
      </c>
      <c r="I156" s="17">
        <v>1977</v>
      </c>
      <c r="J156" s="17">
        <v>519</v>
      </c>
      <c r="K156" s="21">
        <v>0.26251897215843201</v>
      </c>
    </row>
    <row r="157" spans="1:11" x14ac:dyDescent="0.25">
      <c r="B157" s="16" t="s">
        <v>128</v>
      </c>
      <c r="C157" s="16">
        <v>2015</v>
      </c>
      <c r="D157" s="16">
        <v>3</v>
      </c>
      <c r="E157" s="17">
        <v>16873.441070000001</v>
      </c>
      <c r="F157" s="17">
        <v>245.124</v>
      </c>
      <c r="G157" s="17">
        <f t="shared" si="8"/>
        <v>269.26900000000001</v>
      </c>
      <c r="H157" s="17">
        <v>52770</v>
      </c>
      <c r="I157" s="17">
        <v>1977</v>
      </c>
      <c r="J157" s="17">
        <v>519</v>
      </c>
      <c r="K157" s="21">
        <v>0.26251897215843201</v>
      </c>
    </row>
    <row r="158" spans="1:11" x14ac:dyDescent="0.25">
      <c r="B158" s="16" t="s">
        <v>128</v>
      </c>
      <c r="C158" s="16">
        <v>2016</v>
      </c>
      <c r="D158" s="16">
        <v>3</v>
      </c>
      <c r="E158" s="17">
        <v>17146.51973</v>
      </c>
      <c r="F158" s="17">
        <v>261.49299999999999</v>
      </c>
      <c r="G158" s="17">
        <f t="shared" si="8"/>
        <v>269.26900000000001</v>
      </c>
      <c r="H158" s="17">
        <v>53617</v>
      </c>
      <c r="I158" s="17">
        <v>2004</v>
      </c>
      <c r="J158" s="17">
        <v>549</v>
      </c>
      <c r="K158" s="21">
        <v>0.27395209670066833</v>
      </c>
    </row>
    <row r="159" spans="1:11" x14ac:dyDescent="0.25">
      <c r="B159" s="16" t="s">
        <v>128</v>
      </c>
      <c r="C159" s="16">
        <v>2017</v>
      </c>
      <c r="D159" s="16">
        <v>3</v>
      </c>
      <c r="E159" s="17">
        <v>18268.437850000002</v>
      </c>
      <c r="F159" s="17">
        <v>234.89</v>
      </c>
      <c r="G159" s="17">
        <f t="shared" si="8"/>
        <v>269.26900000000001</v>
      </c>
      <c r="H159" s="17">
        <v>54919</v>
      </c>
      <c r="I159" s="17">
        <v>2005</v>
      </c>
      <c r="J159" s="17">
        <v>557</v>
      </c>
      <c r="K159" s="21">
        <v>0.27780547738075256</v>
      </c>
    </row>
    <row r="160" spans="1:11" x14ac:dyDescent="0.25">
      <c r="B160" s="16" t="s">
        <v>128</v>
      </c>
      <c r="C160" s="16">
        <v>2018</v>
      </c>
      <c r="D160" s="16">
        <v>3</v>
      </c>
      <c r="E160" s="17">
        <v>18020.594739999997</v>
      </c>
      <c r="F160" s="17">
        <v>254.506</v>
      </c>
      <c r="G160" s="17">
        <f t="shared" si="8"/>
        <v>269.26900000000001</v>
      </c>
      <c r="H160" s="17">
        <v>55593</v>
      </c>
      <c r="I160" s="17">
        <v>2024</v>
      </c>
      <c r="J160" s="17">
        <v>573</v>
      </c>
      <c r="K160" s="21">
        <v>0.28310278058052063</v>
      </c>
    </row>
    <row r="161" spans="1:11" x14ac:dyDescent="0.25">
      <c r="B161" s="16" t="s">
        <v>128</v>
      </c>
      <c r="C161" s="16">
        <v>2019</v>
      </c>
      <c r="D161" s="16">
        <v>3</v>
      </c>
      <c r="E161" s="17">
        <v>19117.66243</v>
      </c>
      <c r="F161" s="17">
        <v>251.13300000000001</v>
      </c>
      <c r="G161" s="17">
        <f t="shared" si="8"/>
        <v>269.26900000000001</v>
      </c>
      <c r="H161" s="17">
        <v>56067</v>
      </c>
      <c r="I161" s="17">
        <v>2041</v>
      </c>
      <c r="J161" s="17">
        <v>586</v>
      </c>
      <c r="K161" s="21">
        <v>0.28711417317390442</v>
      </c>
    </row>
    <row r="162" spans="1:11" x14ac:dyDescent="0.25">
      <c r="B162" s="16" t="s">
        <v>128</v>
      </c>
      <c r="C162" s="16">
        <v>2020</v>
      </c>
      <c r="D162" s="16">
        <v>3</v>
      </c>
      <c r="E162" s="17">
        <v>18938.134299999998</v>
      </c>
      <c r="F162" s="17">
        <v>252.11500000000001</v>
      </c>
      <c r="G162" s="17">
        <f t="shared" si="8"/>
        <v>269.26900000000001</v>
      </c>
      <c r="H162" s="17">
        <v>56973</v>
      </c>
      <c r="I162" s="17">
        <v>2071</v>
      </c>
      <c r="J162" s="17">
        <v>598</v>
      </c>
      <c r="K162" s="21">
        <v>0.28874939680099487</v>
      </c>
    </row>
    <row r="163" spans="1:11" x14ac:dyDescent="0.25">
      <c r="B163" s="16" t="s">
        <v>128</v>
      </c>
      <c r="C163" s="16">
        <v>2021</v>
      </c>
      <c r="D163" s="16">
        <v>3</v>
      </c>
      <c r="E163" s="17">
        <v>18825.529240000003</v>
      </c>
      <c r="F163" s="17">
        <v>257.79199999999997</v>
      </c>
      <c r="G163" s="17">
        <f t="shared" si="8"/>
        <v>269.26900000000001</v>
      </c>
      <c r="H163" s="17">
        <v>57765</v>
      </c>
      <c r="I163" s="17">
        <v>2048</v>
      </c>
      <c r="J163" s="17">
        <v>585</v>
      </c>
      <c r="K163" s="21">
        <v>0.28564453125</v>
      </c>
    </row>
    <row r="164" spans="1:11" x14ac:dyDescent="0.25">
      <c r="A164" s="22"/>
      <c r="B164" s="22" t="s">
        <v>128</v>
      </c>
      <c r="C164" s="22">
        <v>2022</v>
      </c>
      <c r="D164" s="22">
        <v>3</v>
      </c>
      <c r="E164" s="23">
        <v>19887.536050000002</v>
      </c>
      <c r="F164" s="23">
        <v>250.24700000000001</v>
      </c>
      <c r="G164" s="17">
        <f t="shared" si="8"/>
        <v>269.26900000000001</v>
      </c>
      <c r="H164" s="23">
        <v>58222</v>
      </c>
      <c r="I164" s="23">
        <v>2057</v>
      </c>
      <c r="J164" s="23">
        <v>592</v>
      </c>
      <c r="K164" s="24">
        <v>0.28779774904251099</v>
      </c>
    </row>
    <row r="165" spans="1:11" x14ac:dyDescent="0.25">
      <c r="B165" s="16" t="s">
        <v>124</v>
      </c>
      <c r="C165" s="16">
        <v>2005</v>
      </c>
      <c r="D165" s="16">
        <v>3</v>
      </c>
      <c r="E165" s="17">
        <v>11849.10411</v>
      </c>
      <c r="F165" s="17">
        <v>220</v>
      </c>
      <c r="G165" s="17">
        <f>F165</f>
        <v>220</v>
      </c>
      <c r="H165" s="17">
        <v>55405</v>
      </c>
      <c r="I165" s="17">
        <v>1215.5</v>
      </c>
      <c r="J165" s="17">
        <v>241.5</v>
      </c>
      <c r="K165" s="21">
        <v>0.19868366420269012</v>
      </c>
    </row>
    <row r="166" spans="1:11" x14ac:dyDescent="0.25">
      <c r="B166" s="16" t="s">
        <v>124</v>
      </c>
      <c r="C166" s="16">
        <v>2006</v>
      </c>
      <c r="D166" s="16">
        <v>3</v>
      </c>
      <c r="E166" s="17">
        <v>12250.467229999998</v>
      </c>
      <c r="F166" s="17">
        <v>202.76400000000001</v>
      </c>
      <c r="G166" s="17">
        <f>MAX(G165,F166)</f>
        <v>220</v>
      </c>
      <c r="H166" s="17">
        <v>55384</v>
      </c>
      <c r="I166" s="17">
        <v>1215.5</v>
      </c>
      <c r="J166" s="17">
        <v>241.5</v>
      </c>
      <c r="K166" s="21">
        <v>0.19868366420269012</v>
      </c>
    </row>
    <row r="167" spans="1:11" x14ac:dyDescent="0.25">
      <c r="B167" s="16" t="s">
        <v>124</v>
      </c>
      <c r="C167" s="16">
        <v>2007</v>
      </c>
      <c r="D167" s="16">
        <v>3</v>
      </c>
      <c r="E167" s="17">
        <v>13444.68036</v>
      </c>
      <c r="F167" s="17">
        <v>211.59299999999999</v>
      </c>
      <c r="G167" s="17">
        <f t="shared" ref="G167:G182" si="9">MAX(G166,F167)</f>
        <v>220</v>
      </c>
      <c r="H167" s="17">
        <v>55063</v>
      </c>
      <c r="I167" s="17">
        <v>1258</v>
      </c>
      <c r="J167" s="17">
        <v>241</v>
      </c>
      <c r="K167" s="21">
        <v>0.19157393276691437</v>
      </c>
    </row>
    <row r="168" spans="1:11" x14ac:dyDescent="0.25">
      <c r="B168" s="16" t="s">
        <v>124</v>
      </c>
      <c r="C168" s="16">
        <v>2008</v>
      </c>
      <c r="D168" s="16">
        <v>3</v>
      </c>
      <c r="E168" s="17">
        <v>13318.7505</v>
      </c>
      <c r="F168" s="17">
        <v>208.965</v>
      </c>
      <c r="G168" s="17">
        <f t="shared" si="9"/>
        <v>220</v>
      </c>
      <c r="H168" s="17">
        <v>54944</v>
      </c>
      <c r="I168" s="17">
        <v>1270</v>
      </c>
      <c r="J168" s="17">
        <v>242</v>
      </c>
      <c r="K168" s="21">
        <v>0.19055117666721344</v>
      </c>
    </row>
    <row r="169" spans="1:11" x14ac:dyDescent="0.25">
      <c r="B169" s="16" t="s">
        <v>124</v>
      </c>
      <c r="C169" s="16">
        <v>2009</v>
      </c>
      <c r="D169" s="16">
        <v>3</v>
      </c>
      <c r="E169" s="17">
        <v>13372.378579999999</v>
      </c>
      <c r="F169" s="17">
        <v>208.96600000000001</v>
      </c>
      <c r="G169" s="17">
        <f t="shared" si="9"/>
        <v>220</v>
      </c>
      <c r="H169" s="17">
        <v>55032</v>
      </c>
      <c r="I169" s="17">
        <v>1284</v>
      </c>
      <c r="J169" s="17">
        <v>244</v>
      </c>
      <c r="K169" s="21">
        <v>0.19003115594387054</v>
      </c>
    </row>
    <row r="170" spans="1:11" x14ac:dyDescent="0.25">
      <c r="B170" s="16" t="s">
        <v>124</v>
      </c>
      <c r="C170" s="16">
        <v>2010</v>
      </c>
      <c r="D170" s="16">
        <v>3</v>
      </c>
      <c r="E170" s="17">
        <v>14029.845079999997</v>
      </c>
      <c r="F170" s="17">
        <v>197.80199999999999</v>
      </c>
      <c r="G170" s="17">
        <f t="shared" si="9"/>
        <v>220</v>
      </c>
      <c r="H170" s="17">
        <v>55088</v>
      </c>
      <c r="I170" s="17">
        <v>1276</v>
      </c>
      <c r="J170" s="17">
        <v>244</v>
      </c>
      <c r="K170" s="21">
        <v>0.19122256338596344</v>
      </c>
    </row>
    <row r="171" spans="1:11" x14ac:dyDescent="0.25">
      <c r="B171" s="16" t="s">
        <v>124</v>
      </c>
      <c r="C171" s="16">
        <v>2011</v>
      </c>
      <c r="D171" s="16">
        <v>3</v>
      </c>
      <c r="E171" s="17">
        <v>13861.003260000001</v>
      </c>
      <c r="F171" s="17">
        <v>191.79599999999999</v>
      </c>
      <c r="G171" s="17">
        <f t="shared" si="9"/>
        <v>220</v>
      </c>
      <c r="H171" s="17">
        <v>55337</v>
      </c>
      <c r="I171" s="17">
        <v>1284</v>
      </c>
      <c r="J171" s="17">
        <v>246</v>
      </c>
      <c r="K171" s="21">
        <v>0.19158878922462463</v>
      </c>
    </row>
    <row r="172" spans="1:11" x14ac:dyDescent="0.25">
      <c r="B172" s="16" t="s">
        <v>124</v>
      </c>
      <c r="C172" s="16">
        <v>2012</v>
      </c>
      <c r="D172" s="16">
        <v>3</v>
      </c>
      <c r="E172" s="17">
        <v>15202.35529</v>
      </c>
      <c r="F172" s="17">
        <v>188.94</v>
      </c>
      <c r="G172" s="17">
        <f t="shared" si="9"/>
        <v>220</v>
      </c>
      <c r="H172" s="17">
        <v>55566</v>
      </c>
      <c r="I172" s="17">
        <v>1255</v>
      </c>
      <c r="J172" s="17">
        <v>245</v>
      </c>
      <c r="K172" s="21">
        <v>0.19521912932395935</v>
      </c>
    </row>
    <row r="173" spans="1:11" x14ac:dyDescent="0.25">
      <c r="B173" s="16" t="s">
        <v>124</v>
      </c>
      <c r="C173" s="16">
        <v>2013</v>
      </c>
      <c r="D173" s="16">
        <v>3</v>
      </c>
      <c r="E173" s="17">
        <v>15172.306969999998</v>
      </c>
      <c r="F173" s="17">
        <v>202.46100000000001</v>
      </c>
      <c r="G173" s="17">
        <f t="shared" si="9"/>
        <v>220</v>
      </c>
      <c r="H173" s="17">
        <v>55757</v>
      </c>
      <c r="I173" s="17">
        <v>1243</v>
      </c>
      <c r="J173" s="17">
        <v>249</v>
      </c>
      <c r="K173" s="21">
        <v>0.20032180845737457</v>
      </c>
    </row>
    <row r="174" spans="1:11" x14ac:dyDescent="0.25">
      <c r="B174" s="16" t="s">
        <v>124</v>
      </c>
      <c r="C174" s="16">
        <v>2014</v>
      </c>
      <c r="D174" s="16">
        <v>3</v>
      </c>
      <c r="E174" s="17">
        <v>15756.939870000002</v>
      </c>
      <c r="F174" s="17">
        <v>204.267</v>
      </c>
      <c r="G174" s="17">
        <f t="shared" si="9"/>
        <v>220</v>
      </c>
      <c r="H174" s="17">
        <v>56040</v>
      </c>
      <c r="I174" s="17">
        <v>1236</v>
      </c>
      <c r="J174" s="17">
        <v>250</v>
      </c>
      <c r="K174" s="21">
        <v>0.20226536691188812</v>
      </c>
    </row>
    <row r="175" spans="1:11" x14ac:dyDescent="0.25">
      <c r="B175" s="16" t="s">
        <v>124</v>
      </c>
      <c r="C175" s="16">
        <v>2015</v>
      </c>
      <c r="D175" s="16">
        <v>3</v>
      </c>
      <c r="E175" s="17">
        <v>16581.942070000001</v>
      </c>
      <c r="F175" s="17">
        <v>199.21</v>
      </c>
      <c r="G175" s="17">
        <f t="shared" si="9"/>
        <v>220</v>
      </c>
      <c r="H175" s="17">
        <v>56183</v>
      </c>
      <c r="I175" s="17">
        <v>1279</v>
      </c>
      <c r="J175" s="17">
        <v>268</v>
      </c>
      <c r="K175" s="21">
        <v>0.20953869819641113</v>
      </c>
    </row>
    <row r="176" spans="1:11" x14ac:dyDescent="0.25">
      <c r="B176" s="16" t="s">
        <v>124</v>
      </c>
      <c r="C176" s="16">
        <v>2016</v>
      </c>
      <c r="D176" s="16">
        <v>3</v>
      </c>
      <c r="E176" s="17">
        <v>17535.856480000002</v>
      </c>
      <c r="F176" s="17">
        <v>187.41900000000001</v>
      </c>
      <c r="G176" s="17">
        <f t="shared" si="9"/>
        <v>220</v>
      </c>
      <c r="H176" s="17">
        <v>56332</v>
      </c>
      <c r="I176" s="17">
        <v>1286</v>
      </c>
      <c r="J176" s="17">
        <v>265</v>
      </c>
      <c r="K176" s="21">
        <v>0.20606531202793121</v>
      </c>
    </row>
    <row r="177" spans="1:11" x14ac:dyDescent="0.25">
      <c r="B177" s="16" t="s">
        <v>124</v>
      </c>
      <c r="C177" s="16">
        <v>2017</v>
      </c>
      <c r="D177" s="16">
        <v>3</v>
      </c>
      <c r="E177" s="17">
        <v>17995.970430000001</v>
      </c>
      <c r="F177" s="17">
        <v>172.96600000000001</v>
      </c>
      <c r="G177" s="17">
        <f t="shared" si="9"/>
        <v>220</v>
      </c>
      <c r="H177" s="17">
        <v>56425</v>
      </c>
      <c r="I177" s="17">
        <v>1257</v>
      </c>
      <c r="J177" s="17">
        <v>264</v>
      </c>
      <c r="K177" s="21">
        <v>0.21002386510372162</v>
      </c>
    </row>
    <row r="178" spans="1:11" x14ac:dyDescent="0.25">
      <c r="B178" s="16" t="s">
        <v>124</v>
      </c>
      <c r="C178" s="16">
        <v>2018</v>
      </c>
      <c r="D178" s="16">
        <v>3</v>
      </c>
      <c r="E178" s="17">
        <v>17939.49278</v>
      </c>
      <c r="F178" s="17">
        <v>184.53299999999999</v>
      </c>
      <c r="G178" s="17">
        <f t="shared" si="9"/>
        <v>220</v>
      </c>
      <c r="H178" s="17">
        <v>56515</v>
      </c>
      <c r="I178" s="17">
        <v>1252</v>
      </c>
      <c r="J178" s="17">
        <v>267</v>
      </c>
      <c r="K178" s="21">
        <v>0.21325878798961639</v>
      </c>
    </row>
    <row r="179" spans="1:11" x14ac:dyDescent="0.25">
      <c r="B179" s="16" t="s">
        <v>124</v>
      </c>
      <c r="C179" s="16">
        <v>2019</v>
      </c>
      <c r="D179" s="16">
        <v>3</v>
      </c>
      <c r="E179" s="17">
        <v>17159.444560000004</v>
      </c>
      <c r="F179" s="17">
        <v>180.43600000000001</v>
      </c>
      <c r="G179" s="17">
        <f t="shared" si="9"/>
        <v>220</v>
      </c>
      <c r="H179" s="17">
        <v>56700</v>
      </c>
      <c r="I179" s="17">
        <v>1268</v>
      </c>
      <c r="J179" s="17">
        <v>271</v>
      </c>
      <c r="K179" s="21">
        <v>0.21372239291667938</v>
      </c>
    </row>
    <row r="180" spans="1:11" x14ac:dyDescent="0.25">
      <c r="B180" s="16" t="s">
        <v>124</v>
      </c>
      <c r="C180" s="16">
        <v>2020</v>
      </c>
      <c r="D180" s="16">
        <v>3</v>
      </c>
      <c r="E180" s="17">
        <v>16453.367170000001</v>
      </c>
      <c r="F180" s="17">
        <v>163.65100000000001</v>
      </c>
      <c r="G180" s="17">
        <f t="shared" si="9"/>
        <v>220</v>
      </c>
      <c r="H180" s="17">
        <v>56887</v>
      </c>
      <c r="I180" s="17">
        <v>1266</v>
      </c>
      <c r="J180" s="17">
        <v>275</v>
      </c>
      <c r="K180" s="21">
        <v>0.21721959114074707</v>
      </c>
    </row>
    <row r="181" spans="1:11" x14ac:dyDescent="0.25">
      <c r="B181" s="16" t="s">
        <v>124</v>
      </c>
      <c r="C181" s="16">
        <v>2021</v>
      </c>
      <c r="D181" s="16">
        <v>3</v>
      </c>
      <c r="E181" s="17">
        <v>16318.80644</v>
      </c>
      <c r="F181" s="17">
        <v>167.43899999999999</v>
      </c>
      <c r="G181" s="17">
        <f t="shared" si="9"/>
        <v>220</v>
      </c>
      <c r="H181" s="17">
        <v>56945</v>
      </c>
      <c r="I181" s="17">
        <v>1261</v>
      </c>
      <c r="J181" s="17">
        <v>274</v>
      </c>
      <c r="K181" s="21">
        <v>0.21728786826133728</v>
      </c>
    </row>
    <row r="182" spans="1:11" x14ac:dyDescent="0.25">
      <c r="A182" s="22"/>
      <c r="B182" s="22" t="s">
        <v>124</v>
      </c>
      <c r="C182" s="22">
        <v>2022</v>
      </c>
      <c r="D182" s="22">
        <v>3</v>
      </c>
      <c r="E182" s="23">
        <v>19962.800370000001</v>
      </c>
      <c r="F182" s="23">
        <v>171.697</v>
      </c>
      <c r="G182" s="17">
        <f t="shared" si="9"/>
        <v>220</v>
      </c>
      <c r="H182" s="23">
        <v>57088</v>
      </c>
      <c r="I182" s="23">
        <v>1270</v>
      </c>
      <c r="J182" s="23">
        <v>277</v>
      </c>
      <c r="K182" s="24">
        <v>0.21811023354530334</v>
      </c>
    </row>
    <row r="183" spans="1:11" x14ac:dyDescent="0.25">
      <c r="B183" s="16" t="s">
        <v>173</v>
      </c>
      <c r="C183" s="16">
        <v>2005</v>
      </c>
      <c r="D183" s="16">
        <v>3</v>
      </c>
      <c r="E183" s="17">
        <v>9581.0637600000009</v>
      </c>
      <c r="F183" s="17">
        <v>193.60400000000001</v>
      </c>
      <c r="G183" s="17">
        <f>F183</f>
        <v>193.60400000000001</v>
      </c>
      <c r="H183" s="17">
        <v>45915</v>
      </c>
      <c r="I183" s="17">
        <v>870</v>
      </c>
      <c r="J183" s="17">
        <v>175</v>
      </c>
      <c r="K183" s="21">
        <v>0.20114941895008087</v>
      </c>
    </row>
    <row r="184" spans="1:11" x14ac:dyDescent="0.25">
      <c r="B184" s="16" t="s">
        <v>173</v>
      </c>
      <c r="C184" s="16">
        <v>2006</v>
      </c>
      <c r="D184" s="16">
        <v>3</v>
      </c>
      <c r="E184" s="17">
        <v>9526.9239899999993</v>
      </c>
      <c r="F184" s="17">
        <v>187.511</v>
      </c>
      <c r="G184" s="17">
        <f>MAX(G183,F184)</f>
        <v>193.60400000000001</v>
      </c>
      <c r="H184" s="17">
        <v>46020</v>
      </c>
      <c r="I184" s="17">
        <v>871</v>
      </c>
      <c r="J184" s="17">
        <v>175</v>
      </c>
      <c r="K184" s="21">
        <v>0.20091848075389862</v>
      </c>
    </row>
    <row r="185" spans="1:11" x14ac:dyDescent="0.25">
      <c r="B185" s="16" t="s">
        <v>173</v>
      </c>
      <c r="C185" s="16">
        <v>2007</v>
      </c>
      <c r="D185" s="16">
        <v>3</v>
      </c>
      <c r="E185" s="17">
        <v>15998.26138</v>
      </c>
      <c r="F185" s="17">
        <v>195.45200000000003</v>
      </c>
      <c r="G185" s="17">
        <f t="shared" ref="G185:G200" si="10">MAX(G184,F185)</f>
        <v>195.45200000000003</v>
      </c>
      <c r="H185" s="17">
        <v>46451</v>
      </c>
      <c r="I185" s="17">
        <v>871</v>
      </c>
      <c r="J185" s="17">
        <v>175</v>
      </c>
      <c r="K185" s="21">
        <v>0.20091848075389862</v>
      </c>
    </row>
    <row r="186" spans="1:11" x14ac:dyDescent="0.25">
      <c r="B186" s="16" t="s">
        <v>173</v>
      </c>
      <c r="C186" s="16">
        <v>2008</v>
      </c>
      <c r="D186" s="16">
        <v>3</v>
      </c>
      <c r="E186" s="17">
        <v>10723.48717</v>
      </c>
      <c r="F186" s="17">
        <v>189.10499999999999</v>
      </c>
      <c r="G186" s="17">
        <f t="shared" si="10"/>
        <v>195.45200000000003</v>
      </c>
      <c r="H186" s="17">
        <v>46215</v>
      </c>
      <c r="I186" s="17">
        <v>871</v>
      </c>
      <c r="J186" s="17">
        <v>175</v>
      </c>
      <c r="K186" s="21">
        <v>0.20091848075389862</v>
      </c>
    </row>
    <row r="187" spans="1:11" x14ac:dyDescent="0.25">
      <c r="B187" s="16" t="s">
        <v>173</v>
      </c>
      <c r="C187" s="16">
        <v>2009</v>
      </c>
      <c r="D187" s="16">
        <v>3</v>
      </c>
      <c r="E187" s="17">
        <v>11434.818070000001</v>
      </c>
      <c r="F187" s="17">
        <v>206.94</v>
      </c>
      <c r="G187" s="17">
        <f t="shared" si="10"/>
        <v>206.94</v>
      </c>
      <c r="H187" s="17">
        <v>46349</v>
      </c>
      <c r="I187" s="17">
        <v>944</v>
      </c>
      <c r="J187" s="17">
        <v>213</v>
      </c>
      <c r="K187" s="21">
        <v>0.2256355881690979</v>
      </c>
    </row>
    <row r="188" spans="1:11" x14ac:dyDescent="0.25">
      <c r="B188" s="16" t="s">
        <v>173</v>
      </c>
      <c r="C188" s="16">
        <v>2010</v>
      </c>
      <c r="D188" s="16">
        <v>3</v>
      </c>
      <c r="E188" s="17">
        <v>8139.8805999999995</v>
      </c>
      <c r="F188" s="17">
        <v>206.94</v>
      </c>
      <c r="G188" s="17">
        <f t="shared" si="10"/>
        <v>206.94</v>
      </c>
      <c r="H188" s="17">
        <v>46710</v>
      </c>
      <c r="I188" s="17">
        <v>944</v>
      </c>
      <c r="J188" s="17">
        <v>213</v>
      </c>
      <c r="K188" s="21">
        <v>0.2256355881690979</v>
      </c>
    </row>
    <row r="189" spans="1:11" x14ac:dyDescent="0.25">
      <c r="B189" s="16" t="s">
        <v>173</v>
      </c>
      <c r="C189" s="16">
        <v>2011</v>
      </c>
      <c r="D189" s="16">
        <v>3</v>
      </c>
      <c r="E189" s="17">
        <v>13090.276840000002</v>
      </c>
      <c r="F189" s="17">
        <v>196.11500000000001</v>
      </c>
      <c r="G189" s="17">
        <f t="shared" si="10"/>
        <v>206.94</v>
      </c>
      <c r="H189" s="17">
        <v>46748</v>
      </c>
      <c r="I189" s="17">
        <v>962</v>
      </c>
      <c r="J189" s="17">
        <v>225</v>
      </c>
      <c r="K189" s="21">
        <v>0.23388773202896118</v>
      </c>
    </row>
    <row r="190" spans="1:11" x14ac:dyDescent="0.25">
      <c r="B190" s="16" t="s">
        <v>173</v>
      </c>
      <c r="C190" s="16">
        <v>2012</v>
      </c>
      <c r="D190" s="16">
        <v>3</v>
      </c>
      <c r="E190" s="17">
        <v>14004.64754</v>
      </c>
      <c r="F190" s="17">
        <v>180.33199999999999</v>
      </c>
      <c r="G190" s="17">
        <f t="shared" si="10"/>
        <v>206.94</v>
      </c>
      <c r="H190" s="17">
        <v>46879</v>
      </c>
      <c r="I190" s="17">
        <v>971</v>
      </c>
      <c r="J190" s="17">
        <v>228</v>
      </c>
      <c r="K190" s="21">
        <v>0.23480947315692902</v>
      </c>
    </row>
    <row r="191" spans="1:11" x14ac:dyDescent="0.25">
      <c r="B191" s="16" t="s">
        <v>173</v>
      </c>
      <c r="C191" s="16">
        <v>2013</v>
      </c>
      <c r="D191" s="16">
        <v>3</v>
      </c>
      <c r="E191" s="17">
        <v>12161.302640000002</v>
      </c>
      <c r="F191" s="17">
        <v>195.749</v>
      </c>
      <c r="G191" s="17">
        <f t="shared" si="10"/>
        <v>206.94</v>
      </c>
      <c r="H191" s="17">
        <v>47074</v>
      </c>
      <c r="I191" s="17">
        <v>980</v>
      </c>
      <c r="J191" s="17">
        <v>231</v>
      </c>
      <c r="K191" s="21">
        <v>0.23571428656578064</v>
      </c>
    </row>
    <row r="192" spans="1:11" x14ac:dyDescent="0.25">
      <c r="B192" s="16" t="s">
        <v>173</v>
      </c>
      <c r="C192" s="16">
        <v>2014</v>
      </c>
      <c r="D192" s="16">
        <v>3</v>
      </c>
      <c r="E192" s="17">
        <v>15498.931699999999</v>
      </c>
      <c r="F192" s="17">
        <v>194.17400000000001</v>
      </c>
      <c r="G192" s="17">
        <f t="shared" si="10"/>
        <v>206.94</v>
      </c>
      <c r="H192" s="17">
        <v>47187</v>
      </c>
      <c r="I192" s="17">
        <v>996</v>
      </c>
      <c r="J192" s="17">
        <v>244</v>
      </c>
      <c r="K192" s="21">
        <v>0.24497991800308228</v>
      </c>
    </row>
    <row r="193" spans="1:11" x14ac:dyDescent="0.25">
      <c r="B193" s="16" t="s">
        <v>173</v>
      </c>
      <c r="C193" s="16">
        <v>2015</v>
      </c>
      <c r="D193" s="16">
        <v>3</v>
      </c>
      <c r="E193" s="17">
        <v>14178.2575</v>
      </c>
      <c r="F193" s="17">
        <v>185.13200000000001</v>
      </c>
      <c r="G193" s="17">
        <f t="shared" si="10"/>
        <v>206.94</v>
      </c>
      <c r="H193" s="17">
        <v>47298</v>
      </c>
      <c r="I193" s="17">
        <v>1001</v>
      </c>
      <c r="J193" s="17">
        <v>248</v>
      </c>
      <c r="K193" s="21">
        <v>0.24775224924087524</v>
      </c>
    </row>
    <row r="194" spans="1:11" x14ac:dyDescent="0.25">
      <c r="B194" s="16" t="s">
        <v>173</v>
      </c>
      <c r="C194" s="16">
        <v>2016</v>
      </c>
      <c r="D194" s="16">
        <v>3</v>
      </c>
      <c r="E194" s="17">
        <v>15424.452650000001</v>
      </c>
      <c r="F194" s="17">
        <v>171.316</v>
      </c>
      <c r="G194" s="17">
        <f t="shared" si="10"/>
        <v>206.94</v>
      </c>
      <c r="H194" s="17">
        <v>47362</v>
      </c>
      <c r="I194" s="17">
        <v>1001</v>
      </c>
      <c r="J194" s="17">
        <v>250</v>
      </c>
      <c r="K194" s="21">
        <v>0.24975025653839111</v>
      </c>
    </row>
    <row r="195" spans="1:11" x14ac:dyDescent="0.25">
      <c r="B195" s="16" t="s">
        <v>173</v>
      </c>
      <c r="C195" s="16">
        <v>2017</v>
      </c>
      <c r="D195" s="16">
        <v>3</v>
      </c>
      <c r="E195" s="17">
        <v>14927.496740000001</v>
      </c>
      <c r="F195" s="17">
        <v>163.61099999999999</v>
      </c>
      <c r="G195" s="17">
        <f t="shared" si="10"/>
        <v>206.94</v>
      </c>
      <c r="H195" s="17">
        <v>47427</v>
      </c>
      <c r="I195" s="17">
        <v>1005</v>
      </c>
      <c r="J195" s="17">
        <v>251</v>
      </c>
      <c r="K195" s="21">
        <v>0.24975124001502991</v>
      </c>
    </row>
    <row r="196" spans="1:11" x14ac:dyDescent="0.25">
      <c r="B196" s="16" t="s">
        <v>173</v>
      </c>
      <c r="C196" s="16">
        <v>2018</v>
      </c>
      <c r="D196" s="16">
        <v>3</v>
      </c>
      <c r="E196" s="17">
        <v>15344.61377</v>
      </c>
      <c r="F196" s="17">
        <v>167.80600000000001</v>
      </c>
      <c r="G196" s="17">
        <f t="shared" si="10"/>
        <v>206.94</v>
      </c>
      <c r="H196" s="17">
        <v>47626</v>
      </c>
      <c r="I196" s="17">
        <v>1009</v>
      </c>
      <c r="J196" s="17">
        <v>253</v>
      </c>
      <c r="K196" s="21">
        <v>0.25074329972267151</v>
      </c>
    </row>
    <row r="197" spans="1:11" x14ac:dyDescent="0.25">
      <c r="B197" s="16" t="s">
        <v>173</v>
      </c>
      <c r="C197" s="16">
        <v>2019</v>
      </c>
      <c r="D197" s="16">
        <v>3</v>
      </c>
      <c r="E197" s="17">
        <v>15781.564130000001</v>
      </c>
      <c r="F197" s="17">
        <v>176.84299999999999</v>
      </c>
      <c r="G197" s="17">
        <f t="shared" si="10"/>
        <v>206.94</v>
      </c>
      <c r="H197" s="17">
        <v>47725</v>
      </c>
      <c r="I197" s="17">
        <v>1015</v>
      </c>
      <c r="J197" s="17">
        <v>253</v>
      </c>
      <c r="K197" s="21">
        <v>0.24926108121871948</v>
      </c>
    </row>
    <row r="198" spans="1:11" x14ac:dyDescent="0.25">
      <c r="B198" s="16" t="s">
        <v>173</v>
      </c>
      <c r="C198" s="16">
        <v>2020</v>
      </c>
      <c r="D198" s="16">
        <v>3</v>
      </c>
      <c r="E198" s="17">
        <v>15752.24042</v>
      </c>
      <c r="F198" s="17">
        <v>183.53700000000001</v>
      </c>
      <c r="G198" s="17">
        <f t="shared" si="10"/>
        <v>206.94</v>
      </c>
      <c r="H198" s="17">
        <v>47865</v>
      </c>
      <c r="I198" s="17">
        <v>1015</v>
      </c>
      <c r="J198" s="17">
        <v>256</v>
      </c>
      <c r="K198" s="21">
        <v>0.25221675634384155</v>
      </c>
    </row>
    <row r="199" spans="1:11" x14ac:dyDescent="0.25">
      <c r="B199" s="16" t="s">
        <v>173</v>
      </c>
      <c r="C199" s="16">
        <v>2021</v>
      </c>
      <c r="D199" s="16">
        <v>3</v>
      </c>
      <c r="E199" s="17">
        <v>15745.313330000001</v>
      </c>
      <c r="F199" s="17">
        <v>148.673</v>
      </c>
      <c r="G199" s="17">
        <f t="shared" si="10"/>
        <v>206.94</v>
      </c>
      <c r="H199" s="17">
        <v>47865</v>
      </c>
      <c r="I199" s="17">
        <v>1019</v>
      </c>
      <c r="J199" s="17">
        <v>258</v>
      </c>
      <c r="K199" s="21">
        <v>0.25318941473960876</v>
      </c>
    </row>
    <row r="200" spans="1:11" x14ac:dyDescent="0.25">
      <c r="A200" s="22"/>
      <c r="B200" s="22" t="s">
        <v>173</v>
      </c>
      <c r="C200" s="22">
        <v>2022</v>
      </c>
      <c r="D200" s="22">
        <v>3</v>
      </c>
      <c r="E200" s="23">
        <v>16052.23782</v>
      </c>
      <c r="F200" s="23">
        <v>163.773</v>
      </c>
      <c r="G200" s="17">
        <f t="shared" si="10"/>
        <v>206.94</v>
      </c>
      <c r="H200" s="23">
        <v>47962</v>
      </c>
      <c r="I200" s="23">
        <v>1030</v>
      </c>
      <c r="J200" s="23">
        <v>261</v>
      </c>
      <c r="K200" s="24">
        <v>0.25339806079864502</v>
      </c>
    </row>
    <row r="201" spans="1:11" x14ac:dyDescent="0.25">
      <c r="B201" s="16" t="s">
        <v>54</v>
      </c>
      <c r="C201" s="16">
        <v>2005</v>
      </c>
      <c r="D201" s="16">
        <v>3</v>
      </c>
      <c r="E201" s="17">
        <v>10742.327869999999</v>
      </c>
      <c r="F201" s="17">
        <v>299.17999999999995</v>
      </c>
      <c r="G201" s="17">
        <f>F201</f>
        <v>299.17999999999995</v>
      </c>
      <c r="H201" s="17">
        <v>54802</v>
      </c>
      <c r="I201" s="17">
        <v>1150</v>
      </c>
      <c r="J201" s="17">
        <v>327</v>
      </c>
      <c r="K201" s="21">
        <v>0.28434783220291138</v>
      </c>
    </row>
    <row r="202" spans="1:11" x14ac:dyDescent="0.25">
      <c r="B202" s="16" t="s">
        <v>54</v>
      </c>
      <c r="C202" s="16">
        <v>2006</v>
      </c>
      <c r="D202" s="16">
        <v>3</v>
      </c>
      <c r="E202" s="17">
        <v>10157.353790000001</v>
      </c>
      <c r="F202" s="17">
        <v>306.05899999999997</v>
      </c>
      <c r="G202" s="17">
        <f>MAX(G201,F202)</f>
        <v>306.05899999999997</v>
      </c>
      <c r="H202" s="17">
        <v>55264</v>
      </c>
      <c r="I202" s="17">
        <v>1144</v>
      </c>
      <c r="J202" s="17">
        <v>317</v>
      </c>
      <c r="K202" s="21">
        <v>0.2770979106426239</v>
      </c>
    </row>
    <row r="203" spans="1:11" x14ac:dyDescent="0.25">
      <c r="B203" s="16" t="s">
        <v>54</v>
      </c>
      <c r="C203" s="16">
        <v>2007</v>
      </c>
      <c r="D203" s="16">
        <v>3</v>
      </c>
      <c r="E203" s="17">
        <v>10332.77541</v>
      </c>
      <c r="F203" s="17">
        <v>290.15499999999997</v>
      </c>
      <c r="G203" s="17">
        <f t="shared" ref="G203:G218" si="11">MAX(G202,F203)</f>
        <v>306.05899999999997</v>
      </c>
      <c r="H203" s="17">
        <v>55082</v>
      </c>
      <c r="I203" s="17">
        <v>1132</v>
      </c>
      <c r="J203" s="17">
        <v>320</v>
      </c>
      <c r="K203" s="21">
        <v>0.28268551826477051</v>
      </c>
    </row>
    <row r="204" spans="1:11" x14ac:dyDescent="0.25">
      <c r="B204" s="16" t="s">
        <v>54</v>
      </c>
      <c r="C204" s="16">
        <v>2008</v>
      </c>
      <c r="D204" s="16">
        <v>3</v>
      </c>
      <c r="E204" s="17">
        <v>10195.082619999999</v>
      </c>
      <c r="F204" s="17">
        <v>269.84399999999999</v>
      </c>
      <c r="G204" s="17">
        <f t="shared" si="11"/>
        <v>306.05899999999997</v>
      </c>
      <c r="H204" s="17">
        <v>55253</v>
      </c>
      <c r="I204" s="17">
        <v>1145</v>
      </c>
      <c r="J204" s="17">
        <v>337</v>
      </c>
      <c r="K204" s="21">
        <v>0.2943231463432312</v>
      </c>
    </row>
    <row r="205" spans="1:11" x14ac:dyDescent="0.25">
      <c r="B205" s="16" t="s">
        <v>54</v>
      </c>
      <c r="C205" s="16">
        <v>2009</v>
      </c>
      <c r="D205" s="16">
        <v>3</v>
      </c>
      <c r="E205" s="17">
        <v>10431.71515</v>
      </c>
      <c r="F205" s="17">
        <v>246.572</v>
      </c>
      <c r="G205" s="17">
        <f t="shared" si="11"/>
        <v>306.05899999999997</v>
      </c>
      <c r="H205" s="17">
        <v>56074</v>
      </c>
      <c r="I205" s="17">
        <v>1178</v>
      </c>
      <c r="J205" s="17">
        <v>340</v>
      </c>
      <c r="K205" s="21">
        <v>0.28862479329109192</v>
      </c>
    </row>
    <row r="206" spans="1:11" x14ac:dyDescent="0.25">
      <c r="B206" s="16" t="s">
        <v>54</v>
      </c>
      <c r="C206" s="16">
        <v>2010</v>
      </c>
      <c r="D206" s="16">
        <v>3</v>
      </c>
      <c r="E206" s="17">
        <v>11507.16516</v>
      </c>
      <c r="F206" s="17">
        <v>260.447</v>
      </c>
      <c r="G206" s="17">
        <f t="shared" si="11"/>
        <v>306.05899999999997</v>
      </c>
      <c r="H206" s="17">
        <v>56311</v>
      </c>
      <c r="I206" s="17">
        <v>1255</v>
      </c>
      <c r="J206" s="17">
        <v>399</v>
      </c>
      <c r="K206" s="21">
        <v>0.31792828440666199</v>
      </c>
    </row>
    <row r="207" spans="1:11" x14ac:dyDescent="0.25">
      <c r="B207" s="16" t="s">
        <v>54</v>
      </c>
      <c r="C207" s="16">
        <v>2011</v>
      </c>
      <c r="D207" s="16">
        <v>3</v>
      </c>
      <c r="E207" s="17">
        <v>12117.515079999999</v>
      </c>
      <c r="F207" s="17">
        <v>238.91899999999998</v>
      </c>
      <c r="G207" s="17">
        <f t="shared" si="11"/>
        <v>306.05899999999997</v>
      </c>
      <c r="H207" s="17">
        <v>56556</v>
      </c>
      <c r="I207" s="17">
        <v>1194</v>
      </c>
      <c r="J207" s="17">
        <v>360</v>
      </c>
      <c r="K207" s="21">
        <v>0.30150753259658813</v>
      </c>
    </row>
    <row r="208" spans="1:11" x14ac:dyDescent="0.25">
      <c r="B208" s="16" t="s">
        <v>54</v>
      </c>
      <c r="C208" s="16">
        <v>2012</v>
      </c>
      <c r="D208" s="16">
        <v>3</v>
      </c>
      <c r="E208" s="17">
        <v>13929.380940000001</v>
      </c>
      <c r="F208" s="17">
        <v>262.786</v>
      </c>
      <c r="G208" s="17">
        <f t="shared" si="11"/>
        <v>306.05899999999997</v>
      </c>
      <c r="H208" s="17">
        <v>56795</v>
      </c>
      <c r="I208" s="17">
        <v>1211</v>
      </c>
      <c r="J208" s="17">
        <v>368</v>
      </c>
      <c r="K208" s="21">
        <v>0.30388107895851135</v>
      </c>
    </row>
    <row r="209" spans="1:11" x14ac:dyDescent="0.25">
      <c r="B209" s="16" t="s">
        <v>54</v>
      </c>
      <c r="C209" s="16">
        <v>2013</v>
      </c>
      <c r="D209" s="16">
        <v>3</v>
      </c>
      <c r="E209" s="17">
        <v>13592.474490000001</v>
      </c>
      <c r="F209" s="17">
        <v>253.559</v>
      </c>
      <c r="G209" s="17">
        <f t="shared" si="11"/>
        <v>306.05899999999997</v>
      </c>
      <c r="H209" s="17">
        <v>56231</v>
      </c>
      <c r="I209" s="17">
        <v>1210</v>
      </c>
      <c r="J209" s="17">
        <v>378</v>
      </c>
      <c r="K209" s="21">
        <v>0.31239670515060425</v>
      </c>
    </row>
    <row r="210" spans="1:11" x14ac:dyDescent="0.25">
      <c r="B210" s="16" t="s">
        <v>54</v>
      </c>
      <c r="C210" s="16">
        <v>2014</v>
      </c>
      <c r="D210" s="16">
        <v>3</v>
      </c>
      <c r="E210" s="17">
        <v>13454.992770000001</v>
      </c>
      <c r="F210" s="17">
        <v>227.636</v>
      </c>
      <c r="G210" s="17">
        <f t="shared" si="11"/>
        <v>306.05899999999997</v>
      </c>
      <c r="H210" s="17">
        <v>57421</v>
      </c>
      <c r="I210" s="17">
        <v>1213</v>
      </c>
      <c r="J210" s="17">
        <v>380</v>
      </c>
      <c r="K210" s="21">
        <v>0.3132728636264801</v>
      </c>
    </row>
    <row r="211" spans="1:11" x14ac:dyDescent="0.25">
      <c r="B211" s="16" t="s">
        <v>54</v>
      </c>
      <c r="C211" s="16">
        <v>2015</v>
      </c>
      <c r="D211" s="16">
        <v>3</v>
      </c>
      <c r="E211" s="17">
        <v>13410.598830000001</v>
      </c>
      <c r="F211" s="17">
        <v>232.75299999999999</v>
      </c>
      <c r="G211" s="17">
        <f t="shared" si="11"/>
        <v>306.05899999999997</v>
      </c>
      <c r="H211" s="17">
        <v>57731</v>
      </c>
      <c r="I211" s="17">
        <v>1216</v>
      </c>
      <c r="J211" s="17">
        <v>396</v>
      </c>
      <c r="K211" s="21">
        <v>0.32565790414810181</v>
      </c>
    </row>
    <row r="212" spans="1:11" x14ac:dyDescent="0.25">
      <c r="B212" s="16" t="s">
        <v>54</v>
      </c>
      <c r="C212" s="16">
        <v>2016</v>
      </c>
      <c r="D212" s="16">
        <v>3</v>
      </c>
      <c r="E212" s="17">
        <v>14969.89431</v>
      </c>
      <c r="F212" s="17">
        <v>254.21799999999999</v>
      </c>
      <c r="G212" s="17">
        <f t="shared" si="11"/>
        <v>306.05899999999997</v>
      </c>
      <c r="H212" s="17">
        <v>58079</v>
      </c>
      <c r="I212" s="17">
        <v>1195</v>
      </c>
      <c r="J212" s="17">
        <v>375</v>
      </c>
      <c r="K212" s="21">
        <v>0.31380751729011536</v>
      </c>
    </row>
    <row r="213" spans="1:11" x14ac:dyDescent="0.25">
      <c r="B213" s="16" t="s">
        <v>54</v>
      </c>
      <c r="C213" s="16">
        <v>2017</v>
      </c>
      <c r="D213" s="16">
        <v>3</v>
      </c>
      <c r="E213" s="17">
        <v>14410.843000000001</v>
      </c>
      <c r="F213" s="17">
        <v>228.19200000000001</v>
      </c>
      <c r="G213" s="17">
        <f t="shared" si="11"/>
        <v>306.05899999999997</v>
      </c>
      <c r="H213" s="17">
        <v>58661</v>
      </c>
      <c r="I213" s="17">
        <v>1236</v>
      </c>
      <c r="J213" s="17">
        <v>400</v>
      </c>
      <c r="K213" s="21">
        <v>0.32362458109855652</v>
      </c>
    </row>
    <row r="214" spans="1:11" x14ac:dyDescent="0.25">
      <c r="B214" s="16" t="s">
        <v>54</v>
      </c>
      <c r="C214" s="16">
        <v>2018</v>
      </c>
      <c r="D214" s="16">
        <v>3</v>
      </c>
      <c r="E214" s="17">
        <v>14671.273730000001</v>
      </c>
      <c r="F214" s="17">
        <v>231.78200000000001</v>
      </c>
      <c r="G214" s="17">
        <f t="shared" si="11"/>
        <v>306.05899999999997</v>
      </c>
      <c r="H214" s="17">
        <v>59186</v>
      </c>
      <c r="I214" s="17">
        <v>1243</v>
      </c>
      <c r="J214" s="17">
        <v>408</v>
      </c>
      <c r="K214" s="21">
        <v>0.32823812961578369</v>
      </c>
    </row>
    <row r="215" spans="1:11" x14ac:dyDescent="0.25">
      <c r="B215" s="16" t="s">
        <v>54</v>
      </c>
      <c r="C215" s="16">
        <v>2019</v>
      </c>
      <c r="D215" s="16">
        <v>3</v>
      </c>
      <c r="E215" s="17">
        <v>14210.551460000001</v>
      </c>
      <c r="F215" s="17">
        <v>229.17400000000001</v>
      </c>
      <c r="G215" s="17">
        <f t="shared" si="11"/>
        <v>306.05899999999997</v>
      </c>
      <c r="H215" s="17">
        <v>59810</v>
      </c>
      <c r="I215" s="17">
        <v>980</v>
      </c>
      <c r="J215" s="17">
        <v>386</v>
      </c>
      <c r="K215" s="21">
        <v>0.39387756586074829</v>
      </c>
    </row>
    <row r="216" spans="1:11" x14ac:dyDescent="0.25">
      <c r="B216" s="16" t="s">
        <v>54</v>
      </c>
      <c r="C216" s="16">
        <v>2020</v>
      </c>
      <c r="D216" s="16">
        <v>3</v>
      </c>
      <c r="E216" s="17">
        <v>14254.828820000001</v>
      </c>
      <c r="F216" s="17">
        <v>252.03399999999999</v>
      </c>
      <c r="G216" s="17">
        <f t="shared" si="11"/>
        <v>306.05899999999997</v>
      </c>
      <c r="H216" s="17">
        <v>60587</v>
      </c>
      <c r="I216" s="17">
        <v>992</v>
      </c>
      <c r="J216" s="17">
        <v>399</v>
      </c>
      <c r="K216" s="21">
        <v>0.40221774578094482</v>
      </c>
    </row>
    <row r="217" spans="1:11" x14ac:dyDescent="0.25">
      <c r="B217" s="16" t="s">
        <v>54</v>
      </c>
      <c r="C217" s="16">
        <v>2021</v>
      </c>
      <c r="D217" s="16">
        <v>3</v>
      </c>
      <c r="E217" s="17">
        <v>14383.49985</v>
      </c>
      <c r="F217" s="17">
        <v>245.24</v>
      </c>
      <c r="G217" s="17">
        <f t="shared" si="11"/>
        <v>306.05899999999997</v>
      </c>
      <c r="H217" s="17">
        <v>61507</v>
      </c>
      <c r="I217" s="17">
        <v>997</v>
      </c>
      <c r="J217" s="17">
        <v>403</v>
      </c>
      <c r="K217" s="21">
        <v>0.40421262383460999</v>
      </c>
    </row>
    <row r="218" spans="1:11" x14ac:dyDescent="0.25">
      <c r="A218" s="22"/>
      <c r="B218" s="22" t="s">
        <v>54</v>
      </c>
      <c r="C218" s="22">
        <v>2022</v>
      </c>
      <c r="D218" s="22">
        <v>3</v>
      </c>
      <c r="E218" s="23">
        <v>16110.99977</v>
      </c>
      <c r="F218" s="23">
        <v>248.595</v>
      </c>
      <c r="G218" s="17">
        <f t="shared" si="11"/>
        <v>306.05899999999997</v>
      </c>
      <c r="H218" s="23">
        <v>62442</v>
      </c>
      <c r="I218" s="23">
        <v>1004</v>
      </c>
      <c r="J218" s="23">
        <v>420</v>
      </c>
      <c r="K218" s="24">
        <v>0.41832670569419861</v>
      </c>
    </row>
    <row r="219" spans="1:11" x14ac:dyDescent="0.25">
      <c r="B219" s="16" t="s">
        <v>142</v>
      </c>
      <c r="C219" s="16">
        <v>2005</v>
      </c>
      <c r="D219" s="16">
        <v>3</v>
      </c>
      <c r="E219" s="17">
        <v>9016.6370000000006</v>
      </c>
      <c r="F219" s="17">
        <v>219.364</v>
      </c>
      <c r="G219" s="17">
        <f>F219</f>
        <v>219.364</v>
      </c>
      <c r="H219" s="17">
        <v>35208</v>
      </c>
      <c r="I219" s="17">
        <v>785</v>
      </c>
      <c r="J219" s="17">
        <v>180</v>
      </c>
      <c r="K219" s="21">
        <v>0.22929936647415161</v>
      </c>
    </row>
    <row r="220" spans="1:11" x14ac:dyDescent="0.25">
      <c r="B220" s="16" t="s">
        <v>142</v>
      </c>
      <c r="C220" s="16">
        <v>2006</v>
      </c>
      <c r="D220" s="16">
        <v>3</v>
      </c>
      <c r="E220" s="17">
        <v>9564.473</v>
      </c>
      <c r="F220" s="17">
        <v>219.364</v>
      </c>
      <c r="G220" s="17">
        <f>MAX(G219,F220)</f>
        <v>219.364</v>
      </c>
      <c r="H220" s="17">
        <v>35510</v>
      </c>
      <c r="I220" s="17">
        <v>746</v>
      </c>
      <c r="J220" s="17">
        <v>163</v>
      </c>
      <c r="K220" s="21">
        <v>0.21849866211414337</v>
      </c>
    </row>
    <row r="221" spans="1:11" x14ac:dyDescent="0.25">
      <c r="B221" s="16" t="s">
        <v>142</v>
      </c>
      <c r="C221" s="16">
        <v>2007</v>
      </c>
      <c r="D221" s="16">
        <v>3</v>
      </c>
      <c r="E221" s="17">
        <v>9077.7950999999975</v>
      </c>
      <c r="F221" s="17">
        <v>208.36600000000001</v>
      </c>
      <c r="G221" s="17">
        <f t="shared" ref="G221:G236" si="12">MAX(G220,F221)</f>
        <v>219.364</v>
      </c>
      <c r="H221" s="17">
        <v>35906</v>
      </c>
      <c r="I221" s="17">
        <v>746</v>
      </c>
      <c r="J221" s="17">
        <v>169</v>
      </c>
      <c r="K221" s="21">
        <v>0.22654154896736145</v>
      </c>
    </row>
    <row r="222" spans="1:11" x14ac:dyDescent="0.25">
      <c r="B222" s="16" t="s">
        <v>142</v>
      </c>
      <c r="C222" s="16">
        <v>2008</v>
      </c>
      <c r="D222" s="16">
        <v>3</v>
      </c>
      <c r="E222" s="17">
        <v>9108.652</v>
      </c>
      <c r="F222" s="17">
        <v>191.64</v>
      </c>
      <c r="G222" s="17">
        <f t="shared" si="12"/>
        <v>219.364</v>
      </c>
      <c r="H222" s="17">
        <v>36218</v>
      </c>
      <c r="I222" s="17">
        <v>747</v>
      </c>
      <c r="J222" s="17">
        <v>173</v>
      </c>
      <c r="K222" s="21">
        <v>0.23159304261207581</v>
      </c>
    </row>
    <row r="223" spans="1:11" x14ac:dyDescent="0.25">
      <c r="B223" s="16" t="s">
        <v>142</v>
      </c>
      <c r="C223" s="16">
        <v>2009</v>
      </c>
      <c r="D223" s="16">
        <v>3</v>
      </c>
      <c r="E223" s="17">
        <v>10145.078</v>
      </c>
      <c r="F223" s="17">
        <v>168.89400000000001</v>
      </c>
      <c r="G223" s="17">
        <f t="shared" si="12"/>
        <v>219.364</v>
      </c>
      <c r="H223" s="17">
        <v>35323</v>
      </c>
      <c r="I223" s="17">
        <v>751</v>
      </c>
      <c r="J223" s="17">
        <v>177</v>
      </c>
      <c r="K223" s="21">
        <v>0.23568575084209442</v>
      </c>
    </row>
    <row r="224" spans="1:11" x14ac:dyDescent="0.25">
      <c r="B224" s="16" t="s">
        <v>142</v>
      </c>
      <c r="C224" s="16">
        <v>2010</v>
      </c>
      <c r="D224" s="16">
        <v>3</v>
      </c>
      <c r="E224" s="17">
        <v>10254.82</v>
      </c>
      <c r="F224" s="17">
        <v>188.56200000000001</v>
      </c>
      <c r="G224" s="17">
        <f t="shared" si="12"/>
        <v>219.364</v>
      </c>
      <c r="H224" s="17">
        <v>35688</v>
      </c>
      <c r="I224" s="17">
        <v>752</v>
      </c>
      <c r="J224" s="17">
        <v>178</v>
      </c>
      <c r="K224" s="21">
        <v>0.23670212924480438</v>
      </c>
    </row>
    <row r="225" spans="1:11" x14ac:dyDescent="0.25">
      <c r="B225" s="16" t="s">
        <v>142</v>
      </c>
      <c r="C225" s="16">
        <v>2011</v>
      </c>
      <c r="D225" s="16">
        <v>3</v>
      </c>
      <c r="E225" s="17">
        <v>11063.52</v>
      </c>
      <c r="F225" s="17">
        <v>187.65799999999999</v>
      </c>
      <c r="G225" s="17">
        <f t="shared" si="12"/>
        <v>219.364</v>
      </c>
      <c r="H225" s="17">
        <v>35772</v>
      </c>
      <c r="I225" s="17">
        <v>777</v>
      </c>
      <c r="J225" s="17">
        <v>196</v>
      </c>
      <c r="K225" s="21">
        <v>0.2522522509098053</v>
      </c>
    </row>
    <row r="226" spans="1:11" x14ac:dyDescent="0.25">
      <c r="B226" s="16" t="s">
        <v>142</v>
      </c>
      <c r="C226" s="16">
        <v>2012</v>
      </c>
      <c r="D226" s="16">
        <v>3</v>
      </c>
      <c r="E226" s="17">
        <v>11546.153</v>
      </c>
      <c r="F226" s="17">
        <v>182.50899999999999</v>
      </c>
      <c r="G226" s="17">
        <f t="shared" si="12"/>
        <v>219.364</v>
      </c>
      <c r="H226" s="17">
        <v>35820</v>
      </c>
      <c r="I226" s="17">
        <v>797</v>
      </c>
      <c r="J226" s="17">
        <v>212</v>
      </c>
      <c r="K226" s="21">
        <v>0.2659974992275238</v>
      </c>
    </row>
    <row r="227" spans="1:11" x14ac:dyDescent="0.25">
      <c r="B227" s="16" t="s">
        <v>142</v>
      </c>
      <c r="C227" s="16">
        <v>2013</v>
      </c>
      <c r="D227" s="16">
        <v>3</v>
      </c>
      <c r="E227" s="17">
        <v>12540.602000000001</v>
      </c>
      <c r="F227" s="17">
        <v>176.33099999999999</v>
      </c>
      <c r="G227" s="17">
        <f t="shared" si="12"/>
        <v>219.364</v>
      </c>
      <c r="H227" s="17">
        <v>35982</v>
      </c>
      <c r="I227" s="17">
        <v>801</v>
      </c>
      <c r="J227" s="17">
        <v>215</v>
      </c>
      <c r="K227" s="21">
        <v>0.26841446757316589</v>
      </c>
    </row>
    <row r="228" spans="1:11" x14ac:dyDescent="0.25">
      <c r="B228" s="16" t="s">
        <v>142</v>
      </c>
      <c r="C228" s="16">
        <v>2014</v>
      </c>
      <c r="D228" s="16">
        <v>3</v>
      </c>
      <c r="E228" s="17">
        <v>12151.620999999999</v>
      </c>
      <c r="F228" s="17">
        <v>169.643</v>
      </c>
      <c r="G228" s="17">
        <f t="shared" si="12"/>
        <v>219.364</v>
      </c>
      <c r="H228" s="17">
        <v>36115</v>
      </c>
      <c r="I228" s="17">
        <v>788</v>
      </c>
      <c r="J228" s="17">
        <v>214</v>
      </c>
      <c r="K228" s="21">
        <v>0.27157360315322876</v>
      </c>
    </row>
    <row r="229" spans="1:11" x14ac:dyDescent="0.25">
      <c r="B229" s="16" t="s">
        <v>142</v>
      </c>
      <c r="C229" s="16">
        <v>2015</v>
      </c>
      <c r="D229" s="16">
        <v>3</v>
      </c>
      <c r="E229" s="17">
        <v>12303.656999999999</v>
      </c>
      <c r="F229" s="17">
        <v>149.53200000000001</v>
      </c>
      <c r="G229" s="17">
        <f t="shared" si="12"/>
        <v>219.364</v>
      </c>
      <c r="H229" s="17">
        <v>36208</v>
      </c>
      <c r="I229" s="17">
        <v>783</v>
      </c>
      <c r="J229" s="17">
        <v>211</v>
      </c>
      <c r="K229" s="21">
        <v>0.26947638392448425</v>
      </c>
    </row>
    <row r="230" spans="1:11" x14ac:dyDescent="0.25">
      <c r="B230" s="16" t="s">
        <v>142</v>
      </c>
      <c r="C230" s="16">
        <v>2016</v>
      </c>
      <c r="D230" s="16">
        <v>3</v>
      </c>
      <c r="E230" s="17">
        <v>13762.042099999999</v>
      </c>
      <c r="F230" s="17">
        <v>164.28399999999999</v>
      </c>
      <c r="G230" s="17">
        <f t="shared" si="12"/>
        <v>219.364</v>
      </c>
      <c r="H230" s="17">
        <v>36355</v>
      </c>
      <c r="I230" s="17">
        <v>773</v>
      </c>
      <c r="J230" s="17">
        <v>205</v>
      </c>
      <c r="K230" s="21">
        <v>0.26520052552223206</v>
      </c>
    </row>
    <row r="231" spans="1:11" x14ac:dyDescent="0.25">
      <c r="B231" s="16" t="s">
        <v>142</v>
      </c>
      <c r="C231" s="16">
        <v>2017</v>
      </c>
      <c r="D231" s="16">
        <v>3</v>
      </c>
      <c r="E231" s="17">
        <v>13831.8097</v>
      </c>
      <c r="F231" s="17">
        <v>154.393</v>
      </c>
      <c r="G231" s="17">
        <f t="shared" si="12"/>
        <v>219.364</v>
      </c>
      <c r="H231" s="17">
        <v>36585</v>
      </c>
      <c r="I231" s="17">
        <v>775</v>
      </c>
      <c r="J231" s="17">
        <v>209</v>
      </c>
      <c r="K231" s="21">
        <v>0.26967743039131165</v>
      </c>
    </row>
    <row r="232" spans="1:11" x14ac:dyDescent="0.25">
      <c r="B232" s="16" t="s">
        <v>142</v>
      </c>
      <c r="C232" s="16">
        <v>2018</v>
      </c>
      <c r="D232" s="16">
        <v>3</v>
      </c>
      <c r="E232" s="17">
        <v>14110.609</v>
      </c>
      <c r="F232" s="17">
        <v>161.52500000000001</v>
      </c>
      <c r="G232" s="17">
        <f t="shared" si="12"/>
        <v>219.364</v>
      </c>
      <c r="H232" s="17">
        <v>36691</v>
      </c>
      <c r="I232" s="17">
        <v>783</v>
      </c>
      <c r="J232" s="17">
        <v>221</v>
      </c>
      <c r="K232" s="21">
        <v>0.28224775195121765</v>
      </c>
    </row>
    <row r="233" spans="1:11" x14ac:dyDescent="0.25">
      <c r="B233" s="16" t="s">
        <v>142</v>
      </c>
      <c r="C233" s="16">
        <v>2019</v>
      </c>
      <c r="D233" s="16">
        <v>3</v>
      </c>
      <c r="E233" s="17">
        <v>13644.112999999999</v>
      </c>
      <c r="F233" s="17">
        <v>151.86799999999999</v>
      </c>
      <c r="G233" s="17">
        <f t="shared" si="12"/>
        <v>219.364</v>
      </c>
      <c r="H233" s="17">
        <v>36743</v>
      </c>
      <c r="I233" s="17">
        <v>773</v>
      </c>
      <c r="J233" s="17">
        <v>210</v>
      </c>
      <c r="K233" s="21">
        <v>0.27166882157325745</v>
      </c>
    </row>
    <row r="234" spans="1:11" x14ac:dyDescent="0.25">
      <c r="B234" s="16" t="s">
        <v>142</v>
      </c>
      <c r="C234" s="16">
        <v>2020</v>
      </c>
      <c r="D234" s="16">
        <v>3</v>
      </c>
      <c r="E234" s="17">
        <v>13161.101000000001</v>
      </c>
      <c r="F234" s="17">
        <v>155.79400000000001</v>
      </c>
      <c r="G234" s="17">
        <f t="shared" si="12"/>
        <v>219.364</v>
      </c>
      <c r="H234" s="17">
        <v>36916</v>
      </c>
      <c r="I234" s="17">
        <v>781</v>
      </c>
      <c r="J234" s="17">
        <v>218</v>
      </c>
      <c r="K234" s="21">
        <v>0.27912932634353638</v>
      </c>
    </row>
    <row r="235" spans="1:11" x14ac:dyDescent="0.25">
      <c r="B235" s="16" t="s">
        <v>142</v>
      </c>
      <c r="C235" s="16">
        <v>2021</v>
      </c>
      <c r="D235" s="16">
        <v>3</v>
      </c>
      <c r="E235" s="17">
        <v>13449.282999999999</v>
      </c>
      <c r="F235" s="17">
        <v>157.50299999999999</v>
      </c>
      <c r="G235" s="17">
        <f t="shared" si="12"/>
        <v>219.364</v>
      </c>
      <c r="H235" s="17">
        <v>37016</v>
      </c>
      <c r="I235" s="17">
        <v>774</v>
      </c>
      <c r="J235" s="17">
        <v>213</v>
      </c>
      <c r="K235" s="21">
        <v>0.27519381046295166</v>
      </c>
    </row>
    <row r="236" spans="1:11" x14ac:dyDescent="0.25">
      <c r="A236" s="22"/>
      <c r="B236" s="22" t="s">
        <v>142</v>
      </c>
      <c r="C236" s="22">
        <v>2022</v>
      </c>
      <c r="D236" s="22">
        <v>3</v>
      </c>
      <c r="E236" s="23">
        <v>14512.637000000001</v>
      </c>
      <c r="F236" s="23">
        <v>170.238</v>
      </c>
      <c r="G236" s="17">
        <f t="shared" si="12"/>
        <v>219.364</v>
      </c>
      <c r="H236" s="23">
        <v>37321</v>
      </c>
      <c r="I236" s="23">
        <v>779</v>
      </c>
      <c r="J236" s="23">
        <v>221</v>
      </c>
      <c r="K236" s="24">
        <v>0.28369703888893127</v>
      </c>
    </row>
    <row r="237" spans="1:11" x14ac:dyDescent="0.25">
      <c r="B237" s="16" t="s">
        <v>187</v>
      </c>
      <c r="C237" s="16">
        <v>2005</v>
      </c>
      <c r="D237" s="16">
        <v>3</v>
      </c>
      <c r="E237" s="17">
        <v>7223.3099499999989</v>
      </c>
      <c r="F237" s="17">
        <v>199.35999999999999</v>
      </c>
      <c r="G237" s="17">
        <f>F237</f>
        <v>199.35999999999999</v>
      </c>
      <c r="H237" s="17">
        <v>36682</v>
      </c>
      <c r="I237" s="17">
        <v>1115</v>
      </c>
      <c r="J237" s="17">
        <v>457</v>
      </c>
      <c r="K237" s="21">
        <v>0.40986546874046326</v>
      </c>
    </row>
    <row r="238" spans="1:11" x14ac:dyDescent="0.25">
      <c r="B238" s="16" t="s">
        <v>187</v>
      </c>
      <c r="C238" s="16">
        <v>2006</v>
      </c>
      <c r="D238" s="16">
        <v>3</v>
      </c>
      <c r="E238" s="17">
        <v>7299.0868399999999</v>
      </c>
      <c r="F238" s="17">
        <v>203.11800000000002</v>
      </c>
      <c r="G238" s="17">
        <f>MAX(G237,F238)</f>
        <v>203.11800000000002</v>
      </c>
      <c r="H238" s="17">
        <v>37318</v>
      </c>
      <c r="I238" s="17">
        <v>1125</v>
      </c>
      <c r="J238" s="17">
        <v>466</v>
      </c>
      <c r="K238" s="21">
        <v>0.41422221064567566</v>
      </c>
    </row>
    <row r="239" spans="1:11" x14ac:dyDescent="0.25">
      <c r="B239" s="16" t="s">
        <v>187</v>
      </c>
      <c r="C239" s="16">
        <v>2007</v>
      </c>
      <c r="D239" s="16">
        <v>3</v>
      </c>
      <c r="E239" s="17">
        <v>7277.9299200000005</v>
      </c>
      <c r="F239" s="17">
        <v>195.327</v>
      </c>
      <c r="G239" s="17">
        <f t="shared" ref="G239:G254" si="13">MAX(G238,F239)</f>
        <v>203.11800000000002</v>
      </c>
      <c r="H239" s="17">
        <v>37902</v>
      </c>
      <c r="I239" s="17">
        <v>1149</v>
      </c>
      <c r="J239" s="17">
        <v>490</v>
      </c>
      <c r="K239" s="21">
        <v>0.42645779252052307</v>
      </c>
    </row>
    <row r="240" spans="1:11" x14ac:dyDescent="0.25">
      <c r="B240" s="16" t="s">
        <v>187</v>
      </c>
      <c r="C240" s="16">
        <v>2008</v>
      </c>
      <c r="D240" s="16">
        <v>3</v>
      </c>
      <c r="E240" s="17">
        <v>8112.6317900000004</v>
      </c>
      <c r="F240" s="17">
        <v>179.636</v>
      </c>
      <c r="G240" s="17">
        <f t="shared" si="13"/>
        <v>203.11800000000002</v>
      </c>
      <c r="H240" s="17">
        <v>38647</v>
      </c>
      <c r="I240" s="17">
        <v>1165</v>
      </c>
      <c r="J240" s="17">
        <v>503</v>
      </c>
      <c r="K240" s="21">
        <v>0.43175965547561646</v>
      </c>
    </row>
    <row r="241" spans="1:11" x14ac:dyDescent="0.25">
      <c r="B241" s="16" t="s">
        <v>187</v>
      </c>
      <c r="C241" s="16">
        <v>2009</v>
      </c>
      <c r="D241" s="16">
        <v>3</v>
      </c>
      <c r="E241" s="17">
        <v>8334.0502099999994</v>
      </c>
      <c r="F241" s="17">
        <v>180.47500000000002</v>
      </c>
      <c r="G241" s="17">
        <f t="shared" si="13"/>
        <v>203.11800000000002</v>
      </c>
      <c r="H241" s="17">
        <v>39322</v>
      </c>
      <c r="I241" s="17">
        <v>1168</v>
      </c>
      <c r="J241" s="17">
        <v>504</v>
      </c>
      <c r="K241" s="21">
        <v>0.43150684237480164</v>
      </c>
    </row>
    <row r="242" spans="1:11" x14ac:dyDescent="0.25">
      <c r="B242" s="16" t="s">
        <v>187</v>
      </c>
      <c r="C242" s="16">
        <v>2010</v>
      </c>
      <c r="D242" s="16">
        <v>3</v>
      </c>
      <c r="E242" s="17">
        <v>8523.5034400000004</v>
      </c>
      <c r="F242" s="17">
        <v>194.69</v>
      </c>
      <c r="G242" s="17">
        <f t="shared" si="13"/>
        <v>203.11800000000002</v>
      </c>
      <c r="H242" s="17">
        <v>39825</v>
      </c>
      <c r="I242" s="17">
        <v>1190</v>
      </c>
      <c r="J242" s="17">
        <v>520</v>
      </c>
      <c r="K242" s="21">
        <v>0.43697479367256165</v>
      </c>
    </row>
    <row r="243" spans="1:11" x14ac:dyDescent="0.25">
      <c r="B243" s="16" t="s">
        <v>187</v>
      </c>
      <c r="C243" s="16">
        <v>2011</v>
      </c>
      <c r="D243" s="16">
        <v>3</v>
      </c>
      <c r="E243" s="17">
        <v>8399.8063099999999</v>
      </c>
      <c r="F243" s="17">
        <v>194.352</v>
      </c>
      <c r="G243" s="17">
        <f t="shared" si="13"/>
        <v>203.11800000000002</v>
      </c>
      <c r="H243" s="17">
        <v>40289</v>
      </c>
      <c r="I243" s="17">
        <v>978</v>
      </c>
      <c r="J243" s="17">
        <v>538</v>
      </c>
      <c r="K243" s="21">
        <v>0.55010223388671875</v>
      </c>
    </row>
    <row r="244" spans="1:11" x14ac:dyDescent="0.25">
      <c r="B244" s="16" t="s">
        <v>187</v>
      </c>
      <c r="C244" s="16">
        <v>2012</v>
      </c>
      <c r="D244" s="16">
        <v>3</v>
      </c>
      <c r="E244" s="17">
        <v>10562.919910000001</v>
      </c>
      <c r="F244" s="17">
        <v>193.26500000000001</v>
      </c>
      <c r="G244" s="17">
        <f t="shared" si="13"/>
        <v>203.11800000000002</v>
      </c>
      <c r="H244" s="17">
        <v>40858</v>
      </c>
      <c r="I244" s="17">
        <v>964</v>
      </c>
      <c r="J244" s="17">
        <v>509</v>
      </c>
      <c r="K244" s="21">
        <v>0.52800828218460083</v>
      </c>
    </row>
    <row r="245" spans="1:11" x14ac:dyDescent="0.25">
      <c r="B245" s="16" t="s">
        <v>187</v>
      </c>
      <c r="C245" s="16">
        <v>2013</v>
      </c>
      <c r="D245" s="16">
        <v>3</v>
      </c>
      <c r="E245" s="17">
        <v>9678.771130000001</v>
      </c>
      <c r="F245" s="17">
        <v>188.93800000000002</v>
      </c>
      <c r="G245" s="17">
        <f t="shared" si="13"/>
        <v>203.11800000000002</v>
      </c>
      <c r="H245" s="17">
        <v>41639</v>
      </c>
      <c r="I245" s="17">
        <v>979</v>
      </c>
      <c r="J245" s="17">
        <v>536</v>
      </c>
      <c r="K245" s="21">
        <v>0.5474974513053894</v>
      </c>
    </row>
    <row r="246" spans="1:11" x14ac:dyDescent="0.25">
      <c r="B246" s="16" t="s">
        <v>187</v>
      </c>
      <c r="C246" s="16">
        <v>2014</v>
      </c>
      <c r="D246" s="16">
        <v>3</v>
      </c>
      <c r="E246" s="17">
        <v>10382.526900000001</v>
      </c>
      <c r="F246" s="17">
        <v>167.18900000000002</v>
      </c>
      <c r="G246" s="17">
        <f t="shared" si="13"/>
        <v>203.11800000000002</v>
      </c>
      <c r="H246" s="17">
        <v>41906</v>
      </c>
      <c r="I246" s="17">
        <v>974</v>
      </c>
      <c r="J246" s="17">
        <v>530</v>
      </c>
      <c r="K246" s="21">
        <v>0.54414784908294678</v>
      </c>
    </row>
    <row r="247" spans="1:11" x14ac:dyDescent="0.25">
      <c r="B247" s="16" t="s">
        <v>187</v>
      </c>
      <c r="C247" s="16">
        <v>2015</v>
      </c>
      <c r="D247" s="16">
        <v>3</v>
      </c>
      <c r="E247" s="17">
        <v>9939.7059300000001</v>
      </c>
      <c r="F247" s="17">
        <v>173.41800000000001</v>
      </c>
      <c r="G247" s="17">
        <f t="shared" si="13"/>
        <v>203.11800000000002</v>
      </c>
      <c r="H247" s="17">
        <v>42267</v>
      </c>
      <c r="I247" s="17">
        <v>984</v>
      </c>
      <c r="J247" s="17">
        <v>537</v>
      </c>
      <c r="K247" s="21">
        <v>0.54573172330856323</v>
      </c>
    </row>
    <row r="248" spans="1:11" x14ac:dyDescent="0.25">
      <c r="B248" s="16" t="s">
        <v>187</v>
      </c>
      <c r="C248" s="16">
        <v>2016</v>
      </c>
      <c r="D248" s="16">
        <v>3</v>
      </c>
      <c r="E248" s="17">
        <v>10324.72049</v>
      </c>
      <c r="F248" s="17">
        <v>179.001</v>
      </c>
      <c r="G248" s="17">
        <f t="shared" si="13"/>
        <v>203.11800000000002</v>
      </c>
      <c r="H248" s="17">
        <v>42696</v>
      </c>
      <c r="I248" s="17">
        <v>989</v>
      </c>
      <c r="J248" s="17">
        <v>541</v>
      </c>
      <c r="K248" s="21">
        <v>0.54701721668243408</v>
      </c>
    </row>
    <row r="249" spans="1:11" x14ac:dyDescent="0.25">
      <c r="B249" s="16" t="s">
        <v>187</v>
      </c>
      <c r="C249" s="16">
        <v>2017</v>
      </c>
      <c r="D249" s="16">
        <v>3</v>
      </c>
      <c r="E249" s="17">
        <v>12044.2464</v>
      </c>
      <c r="F249" s="17">
        <v>166.44</v>
      </c>
      <c r="G249" s="17">
        <f t="shared" si="13"/>
        <v>203.11800000000002</v>
      </c>
      <c r="H249" s="17">
        <v>42979</v>
      </c>
      <c r="I249" s="17">
        <v>985</v>
      </c>
      <c r="J249" s="17">
        <v>542</v>
      </c>
      <c r="K249" s="21">
        <v>0.55025380849838257</v>
      </c>
    </row>
    <row r="250" spans="1:11" x14ac:dyDescent="0.25">
      <c r="B250" s="16" t="s">
        <v>187</v>
      </c>
      <c r="C250" s="16">
        <v>2018</v>
      </c>
      <c r="D250" s="16">
        <v>3</v>
      </c>
      <c r="E250" s="17">
        <v>11592.21659</v>
      </c>
      <c r="F250" s="17">
        <v>182.453</v>
      </c>
      <c r="G250" s="17">
        <f t="shared" si="13"/>
        <v>203.11800000000002</v>
      </c>
      <c r="H250" s="17">
        <v>43524</v>
      </c>
      <c r="I250" s="17">
        <v>1019</v>
      </c>
      <c r="J250" s="17">
        <v>551</v>
      </c>
      <c r="K250" s="21">
        <v>0.5407261848449707</v>
      </c>
    </row>
    <row r="251" spans="1:11" x14ac:dyDescent="0.25">
      <c r="B251" s="16" t="s">
        <v>187</v>
      </c>
      <c r="C251" s="16">
        <v>2019</v>
      </c>
      <c r="D251" s="16">
        <v>3</v>
      </c>
      <c r="E251" s="17">
        <v>12940.55514</v>
      </c>
      <c r="F251" s="17">
        <v>166.024</v>
      </c>
      <c r="G251" s="17">
        <f t="shared" si="13"/>
        <v>203.11800000000002</v>
      </c>
      <c r="H251" s="17">
        <v>43931</v>
      </c>
      <c r="I251" s="17">
        <v>1028</v>
      </c>
      <c r="J251" s="17">
        <v>559</v>
      </c>
      <c r="K251" s="21">
        <v>0.5437743067741394</v>
      </c>
    </row>
    <row r="252" spans="1:11" x14ac:dyDescent="0.25">
      <c r="B252" s="16" t="s">
        <v>187</v>
      </c>
      <c r="C252" s="16">
        <v>2020</v>
      </c>
      <c r="D252" s="16">
        <v>3</v>
      </c>
      <c r="E252" s="17">
        <v>12554.438460000001</v>
      </c>
      <c r="F252" s="17">
        <v>185.06800000000001</v>
      </c>
      <c r="G252" s="17">
        <f t="shared" si="13"/>
        <v>203.11800000000002</v>
      </c>
      <c r="H252" s="17">
        <v>44187</v>
      </c>
      <c r="I252" s="17">
        <v>1029</v>
      </c>
      <c r="J252" s="17">
        <v>559</v>
      </c>
      <c r="K252" s="21">
        <v>0.54324585199356079</v>
      </c>
    </row>
    <row r="253" spans="1:11" x14ac:dyDescent="0.25">
      <c r="B253" s="16" t="s">
        <v>187</v>
      </c>
      <c r="C253" s="16">
        <v>2021</v>
      </c>
      <c r="D253" s="16">
        <v>3</v>
      </c>
      <c r="E253" s="17">
        <v>12747.402900000001</v>
      </c>
      <c r="F253" s="17">
        <v>175.68600000000001</v>
      </c>
      <c r="G253" s="17">
        <f t="shared" si="13"/>
        <v>203.11800000000002</v>
      </c>
      <c r="H253" s="17">
        <v>44519</v>
      </c>
      <c r="I253" s="17">
        <v>1024</v>
      </c>
      <c r="J253" s="17">
        <v>558</v>
      </c>
      <c r="K253" s="21">
        <v>0.544921875</v>
      </c>
    </row>
    <row r="254" spans="1:11" x14ac:dyDescent="0.25">
      <c r="A254" s="22"/>
      <c r="B254" s="22" t="s">
        <v>187</v>
      </c>
      <c r="C254" s="22">
        <v>2022</v>
      </c>
      <c r="D254" s="22">
        <v>3</v>
      </c>
      <c r="E254" s="23">
        <v>14103.69901</v>
      </c>
      <c r="F254" s="23">
        <v>173.351</v>
      </c>
      <c r="G254" s="17">
        <f t="shared" si="13"/>
        <v>203.11800000000002</v>
      </c>
      <c r="H254" s="23">
        <v>44795</v>
      </c>
      <c r="I254" s="23">
        <v>1028</v>
      </c>
      <c r="J254" s="23">
        <v>562</v>
      </c>
      <c r="K254" s="24">
        <v>0.5466926097869873</v>
      </c>
    </row>
    <row r="255" spans="1:11" x14ac:dyDescent="0.25">
      <c r="B255" s="16" t="s">
        <v>188</v>
      </c>
      <c r="C255" s="16">
        <v>2005</v>
      </c>
      <c r="D255" s="16">
        <v>3</v>
      </c>
      <c r="E255" s="17">
        <v>6965.4882800000005</v>
      </c>
      <c r="F255" s="17">
        <v>156.33600000000001</v>
      </c>
      <c r="G255" s="17">
        <f>F255</f>
        <v>156.33600000000001</v>
      </c>
      <c r="H255" s="17">
        <v>32497</v>
      </c>
      <c r="I255" s="17">
        <v>715</v>
      </c>
      <c r="J255" s="17">
        <v>111</v>
      </c>
      <c r="K255" s="21">
        <v>0.15524475276470184</v>
      </c>
    </row>
    <row r="256" spans="1:11" x14ac:dyDescent="0.25">
      <c r="B256" s="16" t="s">
        <v>188</v>
      </c>
      <c r="C256" s="16">
        <v>2006</v>
      </c>
      <c r="D256" s="16">
        <v>3</v>
      </c>
      <c r="E256" s="17">
        <v>6684.7452899999998</v>
      </c>
      <c r="F256" s="17">
        <v>137.316</v>
      </c>
      <c r="G256" s="17">
        <f>MAX(G255,F256)</f>
        <v>156.33600000000001</v>
      </c>
      <c r="H256" s="17">
        <v>32438</v>
      </c>
      <c r="I256" s="17">
        <v>722</v>
      </c>
      <c r="J256" s="17">
        <v>112</v>
      </c>
      <c r="K256" s="21">
        <v>0.15512464940547943</v>
      </c>
    </row>
    <row r="257" spans="1:11" x14ac:dyDescent="0.25">
      <c r="B257" s="16" t="s">
        <v>188</v>
      </c>
      <c r="C257" s="16">
        <v>2007</v>
      </c>
      <c r="D257" s="16">
        <v>3</v>
      </c>
      <c r="E257" s="17">
        <v>7647.24701</v>
      </c>
      <c r="F257" s="17">
        <v>139.708</v>
      </c>
      <c r="G257" s="17">
        <f t="shared" ref="G257:G272" si="14">MAX(G256,F257)</f>
        <v>156.33600000000001</v>
      </c>
      <c r="H257" s="17">
        <v>32512</v>
      </c>
      <c r="I257" s="17">
        <v>725</v>
      </c>
      <c r="J257" s="17">
        <v>114</v>
      </c>
      <c r="K257" s="21">
        <v>0.15724137425422668</v>
      </c>
    </row>
    <row r="258" spans="1:11" x14ac:dyDescent="0.25">
      <c r="B258" s="16" t="s">
        <v>188</v>
      </c>
      <c r="C258" s="16">
        <v>2008</v>
      </c>
      <c r="D258" s="16">
        <v>3</v>
      </c>
      <c r="E258" s="17">
        <v>7294.3379999999997</v>
      </c>
      <c r="F258" s="17">
        <v>139.124</v>
      </c>
      <c r="G258" s="17">
        <f t="shared" si="14"/>
        <v>156.33600000000001</v>
      </c>
      <c r="H258" s="17">
        <v>32734</v>
      </c>
      <c r="I258" s="17">
        <v>728</v>
      </c>
      <c r="J258" s="17">
        <v>116</v>
      </c>
      <c r="K258" s="21">
        <v>0.15934066474437714</v>
      </c>
    </row>
    <row r="259" spans="1:11" x14ac:dyDescent="0.25">
      <c r="B259" s="16" t="s">
        <v>188</v>
      </c>
      <c r="C259" s="16">
        <v>2009</v>
      </c>
      <c r="D259" s="16">
        <v>3</v>
      </c>
      <c r="E259" s="17">
        <v>7938.5681099999993</v>
      </c>
      <c r="F259" s="17">
        <v>147.108</v>
      </c>
      <c r="G259" s="17">
        <f t="shared" si="14"/>
        <v>156.33600000000001</v>
      </c>
      <c r="H259" s="17">
        <v>32808</v>
      </c>
      <c r="I259" s="17">
        <v>732</v>
      </c>
      <c r="J259" s="17">
        <v>116</v>
      </c>
      <c r="K259" s="21">
        <v>0.15846994519233704</v>
      </c>
    </row>
    <row r="260" spans="1:11" x14ac:dyDescent="0.25">
      <c r="B260" s="16" t="s">
        <v>188</v>
      </c>
      <c r="C260" s="16">
        <v>2010</v>
      </c>
      <c r="D260" s="16">
        <v>3</v>
      </c>
      <c r="E260" s="17">
        <v>8687.5834599999998</v>
      </c>
      <c r="F260" s="17">
        <v>141.244</v>
      </c>
      <c r="G260" s="17">
        <f t="shared" si="14"/>
        <v>156.33600000000001</v>
      </c>
      <c r="H260" s="17">
        <v>32870</v>
      </c>
      <c r="I260" s="17">
        <v>733</v>
      </c>
      <c r="J260" s="17">
        <v>117</v>
      </c>
      <c r="K260" s="21">
        <v>0.15961800515651703</v>
      </c>
    </row>
    <row r="261" spans="1:11" x14ac:dyDescent="0.25">
      <c r="B261" s="16" t="s">
        <v>188</v>
      </c>
      <c r="C261" s="16">
        <v>2011</v>
      </c>
      <c r="D261" s="16">
        <v>3</v>
      </c>
      <c r="E261" s="17">
        <v>8571.2939999999999</v>
      </c>
      <c r="F261" s="17">
        <v>149.857</v>
      </c>
      <c r="G261" s="17">
        <f t="shared" si="14"/>
        <v>156.33600000000001</v>
      </c>
      <c r="H261" s="17">
        <v>32998</v>
      </c>
      <c r="I261" s="17">
        <v>737</v>
      </c>
      <c r="J261" s="17">
        <v>120</v>
      </c>
      <c r="K261" s="21">
        <v>0.16282224655151367</v>
      </c>
    </row>
    <row r="262" spans="1:11" x14ac:dyDescent="0.25">
      <c r="B262" s="16" t="s">
        <v>188</v>
      </c>
      <c r="C262" s="16">
        <v>2012</v>
      </c>
      <c r="D262" s="16">
        <v>3</v>
      </c>
      <c r="E262" s="17">
        <v>10293.948859999999</v>
      </c>
      <c r="F262" s="17">
        <v>132.09</v>
      </c>
      <c r="G262" s="17">
        <f t="shared" si="14"/>
        <v>156.33600000000001</v>
      </c>
      <c r="H262" s="17">
        <v>33058</v>
      </c>
      <c r="I262" s="17">
        <v>739</v>
      </c>
      <c r="J262" s="17">
        <v>120</v>
      </c>
      <c r="K262" s="21">
        <v>0.16238158941268921</v>
      </c>
    </row>
    <row r="263" spans="1:11" x14ac:dyDescent="0.25">
      <c r="B263" s="16" t="s">
        <v>188</v>
      </c>
      <c r="C263" s="16">
        <v>2013</v>
      </c>
      <c r="D263" s="16">
        <v>3</v>
      </c>
      <c r="E263" s="17">
        <v>12205.88609</v>
      </c>
      <c r="F263" s="17">
        <v>139.36099999999999</v>
      </c>
      <c r="G263" s="17">
        <f t="shared" si="14"/>
        <v>156.33600000000001</v>
      </c>
      <c r="H263" s="17">
        <v>33367</v>
      </c>
      <c r="I263" s="17">
        <v>741</v>
      </c>
      <c r="J263" s="17">
        <v>121</v>
      </c>
      <c r="K263" s="21">
        <v>0.16329284012317657</v>
      </c>
    </row>
    <row r="264" spans="1:11" x14ac:dyDescent="0.25">
      <c r="B264" s="16" t="s">
        <v>188</v>
      </c>
      <c r="C264" s="16">
        <v>2014</v>
      </c>
      <c r="D264" s="16">
        <v>3</v>
      </c>
      <c r="E264" s="17">
        <v>11037.339969999999</v>
      </c>
      <c r="F264" s="17">
        <v>143.172</v>
      </c>
      <c r="G264" s="17">
        <f t="shared" si="14"/>
        <v>156.33600000000001</v>
      </c>
      <c r="H264" s="17">
        <v>33487</v>
      </c>
      <c r="I264" s="17">
        <v>744</v>
      </c>
      <c r="J264" s="17">
        <v>122</v>
      </c>
      <c r="K264" s="21">
        <v>0.16397848725318909</v>
      </c>
    </row>
    <row r="265" spans="1:11" x14ac:dyDescent="0.25">
      <c r="B265" s="16" t="s">
        <v>188</v>
      </c>
      <c r="C265" s="16">
        <v>2015</v>
      </c>
      <c r="D265" s="16">
        <v>3</v>
      </c>
      <c r="E265" s="17">
        <v>11236.86752</v>
      </c>
      <c r="F265" s="17">
        <v>138.33600000000001</v>
      </c>
      <c r="G265" s="17">
        <f t="shared" si="14"/>
        <v>156.33600000000001</v>
      </c>
      <c r="H265" s="17">
        <v>33386</v>
      </c>
      <c r="I265" s="17">
        <v>744</v>
      </c>
      <c r="J265" s="17">
        <v>122</v>
      </c>
      <c r="K265" s="21">
        <v>0.16397848725318909</v>
      </c>
    </row>
    <row r="266" spans="1:11" x14ac:dyDescent="0.25">
      <c r="B266" s="16" t="s">
        <v>188</v>
      </c>
      <c r="C266" s="16">
        <v>2016</v>
      </c>
      <c r="D266" s="16">
        <v>3</v>
      </c>
      <c r="E266" s="17">
        <v>11314.55566</v>
      </c>
      <c r="F266" s="17">
        <v>125.30500000000001</v>
      </c>
      <c r="G266" s="17">
        <f t="shared" si="14"/>
        <v>156.33600000000001</v>
      </c>
      <c r="H266" s="17">
        <v>33487</v>
      </c>
      <c r="I266" s="17">
        <v>743</v>
      </c>
      <c r="J266" s="17">
        <v>122</v>
      </c>
      <c r="K266" s="21">
        <v>0.16419918835163116</v>
      </c>
    </row>
    <row r="267" spans="1:11" x14ac:dyDescent="0.25">
      <c r="B267" s="16" t="s">
        <v>188</v>
      </c>
      <c r="C267" s="16">
        <v>2017</v>
      </c>
      <c r="D267" s="16">
        <v>3</v>
      </c>
      <c r="E267" s="17">
        <v>11598.527320000001</v>
      </c>
      <c r="F267" s="17">
        <v>125.68300000000001</v>
      </c>
      <c r="G267" s="17">
        <f t="shared" si="14"/>
        <v>156.33600000000001</v>
      </c>
      <c r="H267" s="17">
        <v>33579</v>
      </c>
      <c r="I267" s="17">
        <v>740</v>
      </c>
      <c r="J267" s="17">
        <v>123</v>
      </c>
      <c r="K267" s="21">
        <v>0.16621620953083038</v>
      </c>
    </row>
    <row r="268" spans="1:11" x14ac:dyDescent="0.25">
      <c r="B268" s="16" t="s">
        <v>188</v>
      </c>
      <c r="C268" s="16">
        <v>2018</v>
      </c>
      <c r="D268" s="16">
        <v>3</v>
      </c>
      <c r="E268" s="17">
        <v>11552.732900000001</v>
      </c>
      <c r="F268" s="17">
        <v>128.53800000000001</v>
      </c>
      <c r="G268" s="17">
        <f t="shared" si="14"/>
        <v>156.33600000000001</v>
      </c>
      <c r="H268" s="17">
        <v>33613</v>
      </c>
      <c r="I268" s="17">
        <v>740</v>
      </c>
      <c r="J268" s="17">
        <v>122</v>
      </c>
      <c r="K268" s="21">
        <v>0.16486486792564392</v>
      </c>
    </row>
    <row r="269" spans="1:11" x14ac:dyDescent="0.25">
      <c r="B269" s="16" t="s">
        <v>188</v>
      </c>
      <c r="C269" s="16">
        <v>2019</v>
      </c>
      <c r="D269" s="16">
        <v>3</v>
      </c>
      <c r="E269" s="17">
        <v>11459.38039</v>
      </c>
      <c r="F269" s="17">
        <v>132.81800000000001</v>
      </c>
      <c r="G269" s="17">
        <f t="shared" si="14"/>
        <v>156.33600000000001</v>
      </c>
      <c r="H269" s="17">
        <v>33647</v>
      </c>
      <c r="I269" s="17">
        <v>738</v>
      </c>
      <c r="J269" s="17">
        <v>122</v>
      </c>
      <c r="K269" s="21">
        <v>0.16531164944171906</v>
      </c>
    </row>
    <row r="270" spans="1:11" x14ac:dyDescent="0.25">
      <c r="B270" s="16" t="s">
        <v>188</v>
      </c>
      <c r="C270" s="16">
        <v>2020</v>
      </c>
      <c r="D270" s="16">
        <v>3</v>
      </c>
      <c r="E270" s="17">
        <v>11458.06741</v>
      </c>
      <c r="F270" s="17">
        <v>112.83499999999999</v>
      </c>
      <c r="G270" s="17">
        <f t="shared" si="14"/>
        <v>156.33600000000001</v>
      </c>
      <c r="H270" s="17">
        <v>33751</v>
      </c>
      <c r="I270" s="17">
        <v>738</v>
      </c>
      <c r="J270" s="17">
        <v>123</v>
      </c>
      <c r="K270" s="21">
        <v>0.1666666716337204</v>
      </c>
    </row>
    <row r="271" spans="1:11" x14ac:dyDescent="0.25">
      <c r="B271" s="16" t="s">
        <v>188</v>
      </c>
      <c r="C271" s="16">
        <v>2021</v>
      </c>
      <c r="D271" s="16">
        <v>3</v>
      </c>
      <c r="E271" s="17">
        <v>12425.08583</v>
      </c>
      <c r="F271" s="17">
        <v>111.371</v>
      </c>
      <c r="G271" s="17">
        <f t="shared" si="14"/>
        <v>156.33600000000001</v>
      </c>
      <c r="H271" s="17">
        <v>33865</v>
      </c>
      <c r="I271" s="17">
        <v>738</v>
      </c>
      <c r="J271" s="17">
        <v>124</v>
      </c>
      <c r="K271" s="21">
        <v>0.16802167892456055</v>
      </c>
    </row>
    <row r="272" spans="1:11" x14ac:dyDescent="0.25">
      <c r="A272" s="22"/>
      <c r="B272" s="22" t="s">
        <v>188</v>
      </c>
      <c r="C272" s="22">
        <v>2022</v>
      </c>
      <c r="D272" s="22">
        <v>0</v>
      </c>
      <c r="E272" s="23">
        <v>11923.33921</v>
      </c>
      <c r="F272" s="23">
        <v>118.97499999999999</v>
      </c>
      <c r="G272" s="17">
        <f t="shared" si="14"/>
        <v>156.33600000000001</v>
      </c>
      <c r="H272" s="23">
        <v>33938</v>
      </c>
      <c r="I272" s="23">
        <v>739</v>
      </c>
      <c r="J272" s="23">
        <v>125</v>
      </c>
      <c r="K272" s="24">
        <v>0.16914749145507813</v>
      </c>
    </row>
    <row r="273" spans="2:11" x14ac:dyDescent="0.25">
      <c r="B273" s="16" t="s">
        <v>127</v>
      </c>
      <c r="C273" s="16">
        <v>2005</v>
      </c>
      <c r="D273" s="16">
        <v>3</v>
      </c>
      <c r="E273" s="17">
        <v>4206.2708300000004</v>
      </c>
      <c r="F273" s="17">
        <v>120.578</v>
      </c>
      <c r="G273" s="17">
        <f>F273</f>
        <v>120.578</v>
      </c>
      <c r="H273" s="17">
        <v>19858</v>
      </c>
      <c r="I273" s="17">
        <v>788</v>
      </c>
      <c r="J273" s="17">
        <v>241</v>
      </c>
      <c r="K273" s="21">
        <v>0.30583757162094116</v>
      </c>
    </row>
    <row r="274" spans="2:11" x14ac:dyDescent="0.25">
      <c r="B274" s="16" t="s">
        <v>127</v>
      </c>
      <c r="C274" s="16">
        <v>2006</v>
      </c>
      <c r="D274" s="16">
        <v>3</v>
      </c>
      <c r="E274" s="17">
        <v>4117.7446200000004</v>
      </c>
      <c r="F274" s="17">
        <v>126.855</v>
      </c>
      <c r="G274" s="17">
        <f>MAX(G273,F274)</f>
        <v>126.855</v>
      </c>
      <c r="H274" s="17">
        <v>20975</v>
      </c>
      <c r="I274" s="17">
        <v>792</v>
      </c>
      <c r="J274" s="17">
        <v>261</v>
      </c>
      <c r="K274" s="21">
        <v>0.32954546809196472</v>
      </c>
    </row>
    <row r="275" spans="2:11" x14ac:dyDescent="0.25">
      <c r="B275" s="16" t="s">
        <v>127</v>
      </c>
      <c r="C275" s="16">
        <v>2007</v>
      </c>
      <c r="D275" s="16">
        <v>3</v>
      </c>
      <c r="E275" s="17">
        <v>4482.2661799999996</v>
      </c>
      <c r="F275" s="17">
        <v>130.375</v>
      </c>
      <c r="G275" s="17">
        <f t="shared" ref="G275:G290" si="15">MAX(G274,F275)</f>
        <v>130.375</v>
      </c>
      <c r="H275" s="17">
        <v>22811</v>
      </c>
      <c r="I275" s="17">
        <v>833</v>
      </c>
      <c r="J275" s="17">
        <v>293</v>
      </c>
      <c r="K275" s="21">
        <v>0.35174068808555603</v>
      </c>
    </row>
    <row r="276" spans="2:11" x14ac:dyDescent="0.25">
      <c r="B276" s="16" t="s">
        <v>127</v>
      </c>
      <c r="C276" s="16">
        <v>2008</v>
      </c>
      <c r="D276" s="16">
        <v>3</v>
      </c>
      <c r="E276" s="17">
        <v>5116.3936299999996</v>
      </c>
      <c r="F276" s="17">
        <v>125.846</v>
      </c>
      <c r="G276" s="17">
        <f t="shared" si="15"/>
        <v>130.375</v>
      </c>
      <c r="H276" s="17">
        <v>25373</v>
      </c>
      <c r="I276" s="17">
        <v>866</v>
      </c>
      <c r="J276" s="17">
        <v>320</v>
      </c>
      <c r="K276" s="21">
        <v>0.36951500177383423</v>
      </c>
    </row>
    <row r="277" spans="2:11" x14ac:dyDescent="0.25">
      <c r="B277" s="16" t="s">
        <v>127</v>
      </c>
      <c r="C277" s="16">
        <v>2009</v>
      </c>
      <c r="D277" s="16">
        <v>3</v>
      </c>
      <c r="E277" s="17">
        <v>5365.8097300000009</v>
      </c>
      <c r="F277" s="17">
        <v>134.672</v>
      </c>
      <c r="G277" s="17">
        <f t="shared" si="15"/>
        <v>134.672</v>
      </c>
      <c r="H277" s="17">
        <v>27323</v>
      </c>
      <c r="I277" s="17">
        <v>866</v>
      </c>
      <c r="J277" s="17">
        <v>320</v>
      </c>
      <c r="K277" s="21">
        <v>0.36951500177383423</v>
      </c>
    </row>
    <row r="278" spans="2:11" x14ac:dyDescent="0.25">
      <c r="B278" s="16" t="s">
        <v>127</v>
      </c>
      <c r="C278" s="16">
        <v>2010</v>
      </c>
      <c r="D278" s="16">
        <v>3</v>
      </c>
      <c r="E278" s="17">
        <v>5592.5171799999998</v>
      </c>
      <c r="F278" s="17">
        <v>147.30699999999999</v>
      </c>
      <c r="G278" s="17">
        <f t="shared" si="15"/>
        <v>147.30699999999999</v>
      </c>
      <c r="H278" s="17">
        <v>29142</v>
      </c>
      <c r="I278" s="17">
        <v>938</v>
      </c>
      <c r="J278" s="17">
        <v>362</v>
      </c>
      <c r="K278" s="21">
        <v>0.38592749834060669</v>
      </c>
    </row>
    <row r="279" spans="2:11" x14ac:dyDescent="0.25">
      <c r="B279" s="16" t="s">
        <v>127</v>
      </c>
      <c r="C279" s="16">
        <v>2011</v>
      </c>
      <c r="D279" s="16">
        <v>3</v>
      </c>
      <c r="E279" s="17">
        <v>6396.7640000000001</v>
      </c>
      <c r="F279" s="17">
        <v>161.63499999999999</v>
      </c>
      <c r="G279" s="17">
        <f t="shared" si="15"/>
        <v>161.63499999999999</v>
      </c>
      <c r="H279" s="17">
        <v>30485</v>
      </c>
      <c r="I279" s="17">
        <v>950</v>
      </c>
      <c r="J279" s="17">
        <v>383</v>
      </c>
      <c r="K279" s="21">
        <v>0.40315788984298706</v>
      </c>
    </row>
    <row r="280" spans="2:11" x14ac:dyDescent="0.25">
      <c r="B280" s="16" t="s">
        <v>127</v>
      </c>
      <c r="C280" s="16">
        <v>2012</v>
      </c>
      <c r="D280" s="16">
        <v>3</v>
      </c>
      <c r="E280" s="17">
        <v>6761.9960000000001</v>
      </c>
      <c r="F280" s="17">
        <v>166.57900000000001</v>
      </c>
      <c r="G280" s="17">
        <f t="shared" si="15"/>
        <v>166.57900000000001</v>
      </c>
      <c r="H280" s="17">
        <v>32324</v>
      </c>
      <c r="I280" s="17">
        <v>983</v>
      </c>
      <c r="J280" s="17">
        <v>399</v>
      </c>
      <c r="K280" s="21">
        <v>0.40590029954910278</v>
      </c>
    </row>
    <row r="281" spans="2:11" x14ac:dyDescent="0.25">
      <c r="B281" s="16" t="s">
        <v>127</v>
      </c>
      <c r="C281" s="16">
        <v>2013</v>
      </c>
      <c r="D281" s="16">
        <v>3</v>
      </c>
      <c r="E281" s="17">
        <v>8435.973</v>
      </c>
      <c r="F281" s="17">
        <v>173.828</v>
      </c>
      <c r="G281" s="17">
        <f t="shared" si="15"/>
        <v>173.828</v>
      </c>
      <c r="H281" s="17">
        <v>34073</v>
      </c>
      <c r="I281" s="17">
        <v>994</v>
      </c>
      <c r="J281" s="17">
        <v>412</v>
      </c>
      <c r="K281" s="21">
        <v>0.41448691487312317</v>
      </c>
    </row>
    <row r="282" spans="2:11" x14ac:dyDescent="0.25">
      <c r="B282" s="16" t="s">
        <v>127</v>
      </c>
      <c r="C282" s="16">
        <v>2014</v>
      </c>
      <c r="D282" s="16">
        <v>3</v>
      </c>
      <c r="E282" s="17">
        <v>8543.8970000000008</v>
      </c>
      <c r="F282" s="17">
        <v>157.63399999999999</v>
      </c>
      <c r="G282" s="17">
        <f t="shared" si="15"/>
        <v>173.828</v>
      </c>
      <c r="H282" s="17">
        <v>35111</v>
      </c>
      <c r="I282" s="17">
        <v>1009</v>
      </c>
      <c r="J282" s="17">
        <v>422</v>
      </c>
      <c r="K282" s="21">
        <v>0.41823586821556091</v>
      </c>
    </row>
    <row r="283" spans="2:11" x14ac:dyDescent="0.25">
      <c r="B283" s="16" t="s">
        <v>127</v>
      </c>
      <c r="C283" s="16">
        <v>2015</v>
      </c>
      <c r="D283" s="16">
        <v>3</v>
      </c>
      <c r="E283" s="17">
        <v>9898.2070000000003</v>
      </c>
      <c r="F283" s="17">
        <v>166.33099999999999</v>
      </c>
      <c r="G283" s="17">
        <f t="shared" si="15"/>
        <v>173.828</v>
      </c>
      <c r="H283" s="17">
        <v>35865</v>
      </c>
      <c r="I283" s="17">
        <v>1213.5</v>
      </c>
      <c r="J283" s="17">
        <v>461.5</v>
      </c>
      <c r="K283" s="21">
        <v>0.38030490279197693</v>
      </c>
    </row>
    <row r="284" spans="2:11" x14ac:dyDescent="0.25">
      <c r="B284" s="16" t="s">
        <v>127</v>
      </c>
      <c r="C284" s="16">
        <v>2016</v>
      </c>
      <c r="D284" s="16">
        <v>3</v>
      </c>
      <c r="E284" s="17">
        <v>9047.3459999999995</v>
      </c>
      <c r="F284" s="17">
        <v>178.292</v>
      </c>
      <c r="G284" s="17">
        <f t="shared" si="15"/>
        <v>178.292</v>
      </c>
      <c r="H284" s="17">
        <v>36818</v>
      </c>
      <c r="I284" s="17">
        <v>1209.5</v>
      </c>
      <c r="J284" s="17">
        <v>461.5</v>
      </c>
      <c r="K284" s="21">
        <v>0.38156262040138245</v>
      </c>
    </row>
    <row r="285" spans="2:11" x14ac:dyDescent="0.25">
      <c r="B285" s="16" t="s">
        <v>127</v>
      </c>
      <c r="C285" s="16">
        <v>2017</v>
      </c>
      <c r="D285" s="16">
        <v>3</v>
      </c>
      <c r="E285" s="17">
        <v>8305.1450000000004</v>
      </c>
      <c r="F285" s="17">
        <v>162.86500000000001</v>
      </c>
      <c r="G285" s="17">
        <f t="shared" si="15"/>
        <v>178.292</v>
      </c>
      <c r="H285" s="17">
        <v>37895</v>
      </c>
      <c r="I285" s="17">
        <v>1210.5</v>
      </c>
      <c r="J285" s="17">
        <v>461.5</v>
      </c>
      <c r="K285" s="21">
        <v>0.38124743103981018</v>
      </c>
    </row>
    <row r="286" spans="2:11" x14ac:dyDescent="0.25">
      <c r="B286" s="16" t="s">
        <v>127</v>
      </c>
      <c r="C286" s="16">
        <v>2018</v>
      </c>
      <c r="D286" s="16">
        <v>3</v>
      </c>
      <c r="E286" s="17">
        <v>8818.0149999999994</v>
      </c>
      <c r="F286" s="17">
        <v>180.30500000000001</v>
      </c>
      <c r="G286" s="17">
        <f t="shared" si="15"/>
        <v>180.30500000000001</v>
      </c>
      <c r="H286" s="17">
        <v>39579</v>
      </c>
      <c r="I286" s="17">
        <v>1197.5</v>
      </c>
      <c r="J286" s="17">
        <v>461.5</v>
      </c>
      <c r="K286" s="21">
        <v>0.38538622856140137</v>
      </c>
    </row>
    <row r="287" spans="2:11" x14ac:dyDescent="0.25">
      <c r="B287" s="16" t="s">
        <v>127</v>
      </c>
      <c r="C287" s="16">
        <v>2019</v>
      </c>
      <c r="D287" s="16">
        <v>3</v>
      </c>
      <c r="E287" s="17">
        <v>9364.3950000000004</v>
      </c>
      <c r="F287" s="17">
        <v>169.70400000000001</v>
      </c>
      <c r="G287" s="17">
        <f t="shared" si="15"/>
        <v>180.30500000000001</v>
      </c>
      <c r="H287" s="17">
        <v>40388</v>
      </c>
      <c r="I287" s="17">
        <v>1097</v>
      </c>
      <c r="J287" s="17">
        <v>501</v>
      </c>
      <c r="K287" s="21">
        <v>0.45670008659362793</v>
      </c>
    </row>
    <row r="288" spans="2:11" x14ac:dyDescent="0.25">
      <c r="B288" s="16" t="s">
        <v>127</v>
      </c>
      <c r="C288" s="16">
        <v>2020</v>
      </c>
      <c r="D288" s="16">
        <v>3</v>
      </c>
      <c r="E288" s="17">
        <v>9826.3349999999991</v>
      </c>
      <c r="F288" s="17">
        <v>194.762</v>
      </c>
      <c r="G288" s="17">
        <f t="shared" si="15"/>
        <v>194.762</v>
      </c>
      <c r="H288" s="17">
        <v>41221</v>
      </c>
      <c r="I288" s="17">
        <v>1116</v>
      </c>
      <c r="J288" s="17">
        <v>508</v>
      </c>
      <c r="K288" s="21">
        <v>0.45519712567329407</v>
      </c>
    </row>
    <row r="289" spans="1:11" x14ac:dyDescent="0.25">
      <c r="B289" s="16" t="s">
        <v>127</v>
      </c>
      <c r="C289" s="16">
        <v>2021</v>
      </c>
      <c r="D289" s="16">
        <v>3</v>
      </c>
      <c r="E289" s="17">
        <v>11325.130999999999</v>
      </c>
      <c r="F289" s="17">
        <v>190.21</v>
      </c>
      <c r="G289" s="17">
        <f t="shared" si="15"/>
        <v>194.762</v>
      </c>
      <c r="H289" s="17">
        <v>42082</v>
      </c>
      <c r="I289" s="17">
        <v>1134</v>
      </c>
      <c r="J289" s="17">
        <v>523</v>
      </c>
      <c r="K289" s="21">
        <v>0.46119928359985352</v>
      </c>
    </row>
    <row r="290" spans="1:11" x14ac:dyDescent="0.25">
      <c r="A290" s="22"/>
      <c r="B290" s="22" t="s">
        <v>127</v>
      </c>
      <c r="C290" s="22">
        <v>2022</v>
      </c>
      <c r="D290" s="22">
        <v>3</v>
      </c>
      <c r="E290" s="23">
        <v>12045.138999999999</v>
      </c>
      <c r="F290" s="23">
        <v>189.339</v>
      </c>
      <c r="G290" s="17">
        <f t="shared" si="15"/>
        <v>194.762</v>
      </c>
      <c r="H290" s="23">
        <v>42634</v>
      </c>
      <c r="I290" s="23">
        <v>1142</v>
      </c>
      <c r="J290" s="23">
        <v>534</v>
      </c>
      <c r="K290" s="24">
        <v>0.46760070323944092</v>
      </c>
    </row>
    <row r="291" spans="1:11" x14ac:dyDescent="0.25">
      <c r="B291" s="16" t="s">
        <v>189</v>
      </c>
      <c r="C291" s="16">
        <v>2005</v>
      </c>
      <c r="D291" s="16">
        <v>3</v>
      </c>
      <c r="E291" s="17">
        <v>9091.0446499999998</v>
      </c>
      <c r="F291" s="17">
        <v>117</v>
      </c>
      <c r="G291" s="17">
        <f>F291</f>
        <v>117</v>
      </c>
      <c r="H291" s="17">
        <v>27902</v>
      </c>
      <c r="I291" s="17">
        <v>974</v>
      </c>
      <c r="J291" s="17">
        <v>33</v>
      </c>
      <c r="K291" s="21">
        <v>3.3880904316902161E-2</v>
      </c>
    </row>
    <row r="292" spans="1:11" x14ac:dyDescent="0.25">
      <c r="B292" s="16" t="s">
        <v>189</v>
      </c>
      <c r="C292" s="16">
        <v>2006</v>
      </c>
      <c r="D292" s="16">
        <v>3</v>
      </c>
      <c r="E292" s="17">
        <v>9958.8917700000002</v>
      </c>
      <c r="F292" s="17">
        <v>116.94800000000001</v>
      </c>
      <c r="G292" s="17">
        <f>MAX(G291,F292)</f>
        <v>117</v>
      </c>
      <c r="H292" s="17">
        <v>28024</v>
      </c>
      <c r="I292" s="17">
        <v>994</v>
      </c>
      <c r="J292" s="17">
        <v>49</v>
      </c>
      <c r="K292" s="21">
        <v>4.9295775592327118E-2</v>
      </c>
    </row>
    <row r="293" spans="1:11" x14ac:dyDescent="0.25">
      <c r="B293" s="16" t="s">
        <v>189</v>
      </c>
      <c r="C293" s="16">
        <v>2007</v>
      </c>
      <c r="D293" s="16">
        <v>3</v>
      </c>
      <c r="E293" s="17">
        <v>10558.0663</v>
      </c>
      <c r="F293" s="17">
        <v>111.437</v>
      </c>
      <c r="G293" s="17">
        <f t="shared" ref="G293:G308" si="16">MAX(G292,F293)</f>
        <v>117</v>
      </c>
      <c r="H293" s="17">
        <v>28205</v>
      </c>
      <c r="I293" s="17">
        <v>1015.5</v>
      </c>
      <c r="J293" s="17">
        <v>64.5</v>
      </c>
      <c r="K293" s="21">
        <v>6.3515506684780121E-2</v>
      </c>
    </row>
    <row r="294" spans="1:11" x14ac:dyDescent="0.25">
      <c r="B294" s="16" t="s">
        <v>189</v>
      </c>
      <c r="C294" s="16">
        <v>2008</v>
      </c>
      <c r="D294" s="16">
        <v>3</v>
      </c>
      <c r="E294" s="17">
        <v>9641.8723900000005</v>
      </c>
      <c r="F294" s="17">
        <v>109.60900000000001</v>
      </c>
      <c r="G294" s="17">
        <f t="shared" si="16"/>
        <v>117</v>
      </c>
      <c r="H294" s="17">
        <v>28388</v>
      </c>
      <c r="I294" s="17">
        <v>1012</v>
      </c>
      <c r="J294" s="17">
        <v>66</v>
      </c>
      <c r="K294" s="21">
        <v>6.5217390656471252E-2</v>
      </c>
    </row>
    <row r="295" spans="1:11" x14ac:dyDescent="0.25">
      <c r="B295" s="16" t="s">
        <v>189</v>
      </c>
      <c r="C295" s="16">
        <v>2009</v>
      </c>
      <c r="D295" s="16">
        <v>3</v>
      </c>
      <c r="E295" s="17">
        <v>9538.9029350000019</v>
      </c>
      <c r="F295" s="17">
        <v>108.797</v>
      </c>
      <c r="G295" s="17">
        <f t="shared" si="16"/>
        <v>117</v>
      </c>
      <c r="H295" s="17">
        <v>28291</v>
      </c>
      <c r="I295" s="17">
        <v>1012</v>
      </c>
      <c r="J295" s="17">
        <v>69</v>
      </c>
      <c r="K295" s="21">
        <v>6.8181820213794708E-2</v>
      </c>
    </row>
    <row r="296" spans="1:11" x14ac:dyDescent="0.25">
      <c r="B296" s="16" t="s">
        <v>189</v>
      </c>
      <c r="C296" s="16">
        <v>2010</v>
      </c>
      <c r="D296" s="16">
        <v>3</v>
      </c>
      <c r="E296" s="17">
        <v>10199.283295000001</v>
      </c>
      <c r="F296" s="17">
        <v>116.4</v>
      </c>
      <c r="G296" s="17">
        <f t="shared" si="16"/>
        <v>117</v>
      </c>
      <c r="H296" s="17">
        <v>28365</v>
      </c>
      <c r="I296" s="17">
        <v>1019</v>
      </c>
      <c r="J296" s="17">
        <v>72</v>
      </c>
      <c r="K296" s="21">
        <v>7.0657506585121155E-2</v>
      </c>
    </row>
    <row r="297" spans="1:11" x14ac:dyDescent="0.25">
      <c r="B297" s="16" t="s">
        <v>189</v>
      </c>
      <c r="C297" s="16">
        <v>2011</v>
      </c>
      <c r="D297" s="16">
        <v>3</v>
      </c>
      <c r="E297" s="17">
        <v>10132.844924999998</v>
      </c>
      <c r="F297" s="17">
        <v>111.024</v>
      </c>
      <c r="G297" s="17">
        <f t="shared" si="16"/>
        <v>117</v>
      </c>
      <c r="H297" s="17">
        <v>28397</v>
      </c>
      <c r="I297" s="17">
        <v>1022</v>
      </c>
      <c r="J297" s="17">
        <v>71</v>
      </c>
      <c r="K297" s="21">
        <v>6.9471627473831177E-2</v>
      </c>
    </row>
    <row r="298" spans="1:11" x14ac:dyDescent="0.25">
      <c r="B298" s="16" t="s">
        <v>189</v>
      </c>
      <c r="C298" s="16">
        <v>2012</v>
      </c>
      <c r="D298" s="16">
        <v>3</v>
      </c>
      <c r="E298" s="17">
        <v>8193.9413000000004</v>
      </c>
      <c r="F298" s="17">
        <v>109.45099999999999</v>
      </c>
      <c r="G298" s="17">
        <f t="shared" si="16"/>
        <v>117</v>
      </c>
      <c r="H298" s="17">
        <v>28498</v>
      </c>
      <c r="I298" s="17">
        <v>1027</v>
      </c>
      <c r="J298" s="17">
        <v>73</v>
      </c>
      <c r="K298" s="21">
        <v>7.1080818772315979E-2</v>
      </c>
    </row>
    <row r="299" spans="1:11" x14ac:dyDescent="0.25">
      <c r="B299" s="16" t="s">
        <v>189</v>
      </c>
      <c r="C299" s="16">
        <v>2013</v>
      </c>
      <c r="D299" s="16">
        <v>3</v>
      </c>
      <c r="E299" s="17">
        <v>8862.218469999998</v>
      </c>
      <c r="F299" s="17">
        <v>107.389</v>
      </c>
      <c r="G299" s="17">
        <f t="shared" si="16"/>
        <v>117</v>
      </c>
      <c r="H299" s="17">
        <v>28584</v>
      </c>
      <c r="I299" s="17">
        <v>1023</v>
      </c>
      <c r="J299" s="17">
        <v>72</v>
      </c>
      <c r="K299" s="21">
        <v>7.0381231606006622E-2</v>
      </c>
    </row>
    <row r="300" spans="1:11" x14ac:dyDescent="0.25">
      <c r="B300" s="16" t="s">
        <v>189</v>
      </c>
      <c r="C300" s="16">
        <v>2014</v>
      </c>
      <c r="D300" s="16">
        <v>3</v>
      </c>
      <c r="E300" s="17">
        <v>9432.9689299999991</v>
      </c>
      <c r="F300" s="17">
        <v>98.855999999999995</v>
      </c>
      <c r="G300" s="17">
        <f t="shared" si="16"/>
        <v>117</v>
      </c>
      <c r="H300" s="17">
        <v>28627</v>
      </c>
      <c r="I300" s="17">
        <v>1011</v>
      </c>
      <c r="J300" s="17">
        <v>76</v>
      </c>
      <c r="K300" s="21">
        <v>7.5173094868659973E-2</v>
      </c>
    </row>
    <row r="301" spans="1:11" x14ac:dyDescent="0.25">
      <c r="B301" s="16" t="s">
        <v>189</v>
      </c>
      <c r="C301" s="16">
        <v>2015</v>
      </c>
      <c r="D301" s="16">
        <v>3</v>
      </c>
      <c r="E301" s="17">
        <v>9517.0889499999994</v>
      </c>
      <c r="F301" s="17">
        <v>94.32</v>
      </c>
      <c r="G301" s="17">
        <f t="shared" si="16"/>
        <v>117</v>
      </c>
      <c r="H301" s="17">
        <v>28713</v>
      </c>
      <c r="I301" s="17">
        <v>1028</v>
      </c>
      <c r="J301" s="17">
        <v>81</v>
      </c>
      <c r="K301" s="21">
        <v>7.879377156496048E-2</v>
      </c>
    </row>
    <row r="302" spans="1:11" x14ac:dyDescent="0.25">
      <c r="B302" s="16" t="s">
        <v>189</v>
      </c>
      <c r="C302" s="16">
        <v>2016</v>
      </c>
      <c r="D302" s="16">
        <v>3</v>
      </c>
      <c r="E302" s="17">
        <v>9608.6622499999994</v>
      </c>
      <c r="F302" s="17">
        <v>101.753</v>
      </c>
      <c r="G302" s="17">
        <f t="shared" si="16"/>
        <v>117</v>
      </c>
      <c r="H302" s="17">
        <v>28808</v>
      </c>
      <c r="I302" s="17">
        <v>1025</v>
      </c>
      <c r="J302" s="17">
        <v>84</v>
      </c>
      <c r="K302" s="21">
        <v>8.1951215863227844E-2</v>
      </c>
    </row>
    <row r="303" spans="1:11" x14ac:dyDescent="0.25">
      <c r="B303" s="16" t="s">
        <v>189</v>
      </c>
      <c r="C303" s="16">
        <v>2017</v>
      </c>
      <c r="D303" s="16">
        <v>3</v>
      </c>
      <c r="E303" s="17">
        <v>9267.7919699999984</v>
      </c>
      <c r="F303" s="17">
        <v>88.875</v>
      </c>
      <c r="G303" s="17">
        <f t="shared" si="16"/>
        <v>117</v>
      </c>
      <c r="H303" s="17">
        <v>29056</v>
      </c>
      <c r="I303" s="17">
        <v>1027</v>
      </c>
      <c r="J303" s="17">
        <v>85</v>
      </c>
      <c r="K303" s="21">
        <v>8.2765333354473114E-2</v>
      </c>
    </row>
    <row r="304" spans="1:11" x14ac:dyDescent="0.25">
      <c r="B304" s="16" t="s">
        <v>189</v>
      </c>
      <c r="C304" s="16">
        <v>2018</v>
      </c>
      <c r="D304" s="16">
        <v>3</v>
      </c>
      <c r="E304" s="17">
        <v>10661.138120000001</v>
      </c>
      <c r="F304" s="17">
        <v>98.015000000000001</v>
      </c>
      <c r="G304" s="17">
        <f t="shared" si="16"/>
        <v>117</v>
      </c>
      <c r="H304" s="17">
        <v>29245</v>
      </c>
      <c r="I304" s="17">
        <v>1038</v>
      </c>
      <c r="J304" s="17">
        <v>92</v>
      </c>
      <c r="K304" s="21">
        <v>8.8631987571716309E-2</v>
      </c>
    </row>
    <row r="305" spans="1:11" x14ac:dyDescent="0.25">
      <c r="B305" s="16" t="s">
        <v>189</v>
      </c>
      <c r="C305" s="16">
        <v>2019</v>
      </c>
      <c r="D305" s="16">
        <v>3</v>
      </c>
      <c r="E305" s="17">
        <v>10242.9691</v>
      </c>
      <c r="F305" s="17">
        <v>92.986999999999995</v>
      </c>
      <c r="G305" s="17">
        <f t="shared" si="16"/>
        <v>117</v>
      </c>
      <c r="H305" s="17">
        <v>29455</v>
      </c>
      <c r="I305" s="17">
        <v>1038</v>
      </c>
      <c r="J305" s="17">
        <v>101</v>
      </c>
      <c r="K305" s="21">
        <v>9.7302503883838654E-2</v>
      </c>
    </row>
    <row r="306" spans="1:11" x14ac:dyDescent="0.25">
      <c r="B306" s="16" t="s">
        <v>189</v>
      </c>
      <c r="C306" s="16">
        <v>2020</v>
      </c>
      <c r="D306" s="16">
        <v>3</v>
      </c>
      <c r="E306" s="17">
        <v>9612.6401400000013</v>
      </c>
      <c r="F306" s="17">
        <v>101.774</v>
      </c>
      <c r="G306" s="17">
        <f t="shared" si="16"/>
        <v>117</v>
      </c>
      <c r="H306" s="17">
        <v>29718</v>
      </c>
      <c r="I306" s="17">
        <v>1035</v>
      </c>
      <c r="J306" s="17">
        <v>100</v>
      </c>
      <c r="K306" s="21">
        <v>9.6618354320526123E-2</v>
      </c>
    </row>
    <row r="307" spans="1:11" x14ac:dyDescent="0.25">
      <c r="B307" s="16" t="s">
        <v>189</v>
      </c>
      <c r="C307" s="16">
        <v>2021</v>
      </c>
      <c r="D307" s="16">
        <v>3</v>
      </c>
      <c r="E307" s="17">
        <v>10146.679219999998</v>
      </c>
      <c r="F307" s="17">
        <v>101.104</v>
      </c>
      <c r="G307" s="17">
        <f t="shared" si="16"/>
        <v>117</v>
      </c>
      <c r="H307" s="17">
        <v>30041</v>
      </c>
      <c r="I307" s="17">
        <v>1009</v>
      </c>
      <c r="J307" s="17">
        <v>96</v>
      </c>
      <c r="K307" s="21">
        <v>9.5143705606460571E-2</v>
      </c>
    </row>
    <row r="308" spans="1:11" x14ac:dyDescent="0.25">
      <c r="A308" s="22"/>
      <c r="B308" s="22" t="s">
        <v>189</v>
      </c>
      <c r="C308" s="22">
        <v>2022</v>
      </c>
      <c r="D308" s="22">
        <v>3</v>
      </c>
      <c r="E308" s="23">
        <v>9890.9607699999997</v>
      </c>
      <c r="F308" s="23">
        <v>98.75</v>
      </c>
      <c r="G308" s="17">
        <f t="shared" si="16"/>
        <v>117</v>
      </c>
      <c r="H308" s="23">
        <v>30433</v>
      </c>
      <c r="I308" s="23">
        <v>1012</v>
      </c>
      <c r="J308" s="23">
        <v>100</v>
      </c>
      <c r="K308" s="24">
        <v>9.8814226686954498E-2</v>
      </c>
    </row>
    <row r="309" spans="1:11" x14ac:dyDescent="0.25">
      <c r="B309" s="16" t="s">
        <v>190</v>
      </c>
      <c r="C309" s="16">
        <v>2005</v>
      </c>
      <c r="D309" s="16">
        <v>3</v>
      </c>
      <c r="E309" s="17">
        <v>6579.8047100000003</v>
      </c>
      <c r="F309" s="17">
        <v>138.84200000000001</v>
      </c>
      <c r="G309" s="17">
        <f>F309</f>
        <v>138.84200000000001</v>
      </c>
      <c r="H309" s="17">
        <v>27437</v>
      </c>
      <c r="I309" s="17">
        <v>457</v>
      </c>
      <c r="J309" s="17">
        <v>225</v>
      </c>
      <c r="K309" s="21">
        <v>0.49234136939048767</v>
      </c>
    </row>
    <row r="310" spans="1:11" x14ac:dyDescent="0.25">
      <c r="B310" s="16" t="s">
        <v>190</v>
      </c>
      <c r="C310" s="16">
        <v>2006</v>
      </c>
      <c r="D310" s="16">
        <v>3</v>
      </c>
      <c r="E310" s="17">
        <v>6270.3220499999998</v>
      </c>
      <c r="F310" s="17">
        <v>142.30000000000001</v>
      </c>
      <c r="G310" s="17">
        <f>MAX(G309,F310)</f>
        <v>142.30000000000001</v>
      </c>
      <c r="H310" s="17">
        <v>27636</v>
      </c>
      <c r="I310" s="17">
        <v>462</v>
      </c>
      <c r="J310" s="17">
        <v>229</v>
      </c>
      <c r="K310" s="21">
        <v>0.49567100405693054</v>
      </c>
    </row>
    <row r="311" spans="1:11" x14ac:dyDescent="0.25">
      <c r="B311" s="16" t="s">
        <v>190</v>
      </c>
      <c r="C311" s="16">
        <v>2007</v>
      </c>
      <c r="D311" s="16">
        <v>3</v>
      </c>
      <c r="E311" s="17">
        <v>5758.36967</v>
      </c>
      <c r="F311" s="17">
        <v>142.30000000000001</v>
      </c>
      <c r="G311" s="17">
        <f t="shared" ref="G311:G326" si="17">MAX(G310,F311)</f>
        <v>142.30000000000001</v>
      </c>
      <c r="H311" s="17">
        <v>27789</v>
      </c>
      <c r="I311" s="17">
        <v>469</v>
      </c>
      <c r="J311" s="17">
        <v>236</v>
      </c>
      <c r="K311" s="21">
        <v>0.50319826602935791</v>
      </c>
    </row>
    <row r="312" spans="1:11" x14ac:dyDescent="0.25">
      <c r="B312" s="16" t="s">
        <v>190</v>
      </c>
      <c r="C312" s="16">
        <v>2008</v>
      </c>
      <c r="D312" s="16">
        <v>3</v>
      </c>
      <c r="E312" s="17">
        <v>5498.8983699999999</v>
      </c>
      <c r="F312" s="17">
        <v>137.328</v>
      </c>
      <c r="G312" s="17">
        <f t="shared" si="17"/>
        <v>142.30000000000001</v>
      </c>
      <c r="H312" s="17">
        <v>27929</v>
      </c>
      <c r="I312" s="17">
        <v>467</v>
      </c>
      <c r="J312" s="17">
        <v>240</v>
      </c>
      <c r="K312" s="21">
        <v>0.51391863822937012</v>
      </c>
    </row>
    <row r="313" spans="1:11" x14ac:dyDescent="0.25">
      <c r="B313" s="16" t="s">
        <v>190</v>
      </c>
      <c r="C313" s="16">
        <v>2009</v>
      </c>
      <c r="D313" s="16">
        <v>3</v>
      </c>
      <c r="E313" s="17">
        <v>5189.1829500000003</v>
      </c>
      <c r="F313" s="17">
        <v>122.372</v>
      </c>
      <c r="G313" s="17">
        <f t="shared" si="17"/>
        <v>142.30000000000001</v>
      </c>
      <c r="H313" s="17">
        <v>28054</v>
      </c>
      <c r="I313" s="17">
        <v>458</v>
      </c>
      <c r="J313" s="17">
        <v>239</v>
      </c>
      <c r="K313" s="21">
        <v>0.52183407545089722</v>
      </c>
    </row>
    <row r="314" spans="1:11" x14ac:dyDescent="0.25">
      <c r="B314" s="16" t="s">
        <v>190</v>
      </c>
      <c r="C314" s="16">
        <v>2010</v>
      </c>
      <c r="D314" s="16">
        <v>3</v>
      </c>
      <c r="E314" s="17">
        <v>5480.3544000000002</v>
      </c>
      <c r="F314" s="17">
        <v>143.41999999999999</v>
      </c>
      <c r="G314" s="17">
        <f t="shared" si="17"/>
        <v>143.41999999999999</v>
      </c>
      <c r="H314" s="17">
        <v>28183</v>
      </c>
      <c r="I314" s="17">
        <v>476</v>
      </c>
      <c r="J314" s="17">
        <v>259</v>
      </c>
      <c r="K314" s="21">
        <v>0.54411762952804565</v>
      </c>
    </row>
    <row r="315" spans="1:11" x14ac:dyDescent="0.25">
      <c r="B315" s="16" t="s">
        <v>190</v>
      </c>
      <c r="C315" s="16">
        <v>2011</v>
      </c>
      <c r="D315" s="16">
        <v>3</v>
      </c>
      <c r="E315" s="17">
        <v>5546.9291600000006</v>
      </c>
      <c r="F315" s="17">
        <v>125.47799999999999</v>
      </c>
      <c r="G315" s="17">
        <f t="shared" si="17"/>
        <v>143.41999999999999</v>
      </c>
      <c r="H315" s="17">
        <v>28094</v>
      </c>
      <c r="I315" s="17">
        <v>465</v>
      </c>
      <c r="J315" s="17">
        <v>254</v>
      </c>
      <c r="K315" s="21">
        <v>0.54623657464981079</v>
      </c>
    </row>
    <row r="316" spans="1:11" x14ac:dyDescent="0.25">
      <c r="B316" s="16" t="s">
        <v>190</v>
      </c>
      <c r="C316" s="16">
        <v>2012</v>
      </c>
      <c r="D316" s="16">
        <v>3</v>
      </c>
      <c r="E316" s="17">
        <v>6032.8593100000007</v>
      </c>
      <c r="F316" s="17">
        <v>122.227</v>
      </c>
      <c r="G316" s="17">
        <f t="shared" si="17"/>
        <v>143.41999999999999</v>
      </c>
      <c r="H316" s="17">
        <v>28130</v>
      </c>
      <c r="I316" s="17">
        <v>448</v>
      </c>
      <c r="J316" s="17">
        <v>248</v>
      </c>
      <c r="K316" s="21">
        <v>0.55357140302658081</v>
      </c>
    </row>
    <row r="317" spans="1:11" x14ac:dyDescent="0.25">
      <c r="B317" s="16" t="s">
        <v>190</v>
      </c>
      <c r="C317" s="16">
        <v>2013</v>
      </c>
      <c r="D317" s="16">
        <v>3</v>
      </c>
      <c r="E317" s="17">
        <v>6047.57287</v>
      </c>
      <c r="F317" s="17">
        <v>133.124</v>
      </c>
      <c r="G317" s="17">
        <f t="shared" si="17"/>
        <v>143.41999999999999</v>
      </c>
      <c r="H317" s="17">
        <v>28400</v>
      </c>
      <c r="I317" s="17">
        <v>467</v>
      </c>
      <c r="J317" s="17">
        <v>272</v>
      </c>
      <c r="K317" s="21">
        <v>0.58244109153747559</v>
      </c>
    </row>
    <row r="318" spans="1:11" x14ac:dyDescent="0.25">
      <c r="B318" s="16" t="s">
        <v>190</v>
      </c>
      <c r="C318" s="16">
        <v>2014</v>
      </c>
      <c r="D318" s="16">
        <v>3</v>
      </c>
      <c r="E318" s="17">
        <v>6748.7873100000006</v>
      </c>
      <c r="F318" s="17">
        <v>122.20099999999999</v>
      </c>
      <c r="G318" s="17">
        <f t="shared" si="17"/>
        <v>143.41999999999999</v>
      </c>
      <c r="H318" s="17">
        <v>28640</v>
      </c>
      <c r="I318" s="17">
        <v>461</v>
      </c>
      <c r="J318" s="17">
        <v>269</v>
      </c>
      <c r="K318" s="21">
        <v>0.58351409435272217</v>
      </c>
    </row>
    <row r="319" spans="1:11" x14ac:dyDescent="0.25">
      <c r="B319" s="16" t="s">
        <v>190</v>
      </c>
      <c r="C319" s="16">
        <v>2015</v>
      </c>
      <c r="D319" s="16">
        <v>3</v>
      </c>
      <c r="E319" s="17">
        <v>6802.7164399999992</v>
      </c>
      <c r="F319" s="17">
        <v>109.044</v>
      </c>
      <c r="G319" s="17">
        <f t="shared" si="17"/>
        <v>143.41999999999999</v>
      </c>
      <c r="H319" s="17">
        <v>28892</v>
      </c>
      <c r="I319" s="17">
        <v>448</v>
      </c>
      <c r="J319" s="17">
        <v>260</v>
      </c>
      <c r="K319" s="21">
        <v>0.5803571343421936</v>
      </c>
    </row>
    <row r="320" spans="1:11" x14ac:dyDescent="0.25">
      <c r="B320" s="16" t="s">
        <v>190</v>
      </c>
      <c r="C320" s="16">
        <v>2016</v>
      </c>
      <c r="D320" s="16">
        <v>3</v>
      </c>
      <c r="E320" s="17">
        <v>6904.6287630000006</v>
      </c>
      <c r="F320" s="17">
        <v>119.44799999999999</v>
      </c>
      <c r="G320" s="17">
        <f t="shared" si="17"/>
        <v>143.41999999999999</v>
      </c>
      <c r="H320" s="17">
        <v>29327</v>
      </c>
      <c r="I320" s="17">
        <v>449</v>
      </c>
      <c r="J320" s="17">
        <v>263</v>
      </c>
      <c r="K320" s="21">
        <v>0.58574610948562622</v>
      </c>
    </row>
    <row r="321" spans="1:11" x14ac:dyDescent="0.25">
      <c r="B321" s="16" t="s">
        <v>190</v>
      </c>
      <c r="C321" s="16">
        <v>2017</v>
      </c>
      <c r="D321" s="16">
        <v>3</v>
      </c>
      <c r="E321" s="17">
        <v>6946.4876499999991</v>
      </c>
      <c r="F321" s="17">
        <v>109.252</v>
      </c>
      <c r="G321" s="17">
        <f t="shared" si="17"/>
        <v>143.41999999999999</v>
      </c>
      <c r="H321" s="17">
        <v>29756</v>
      </c>
      <c r="I321" s="17">
        <v>455</v>
      </c>
      <c r="J321" s="17">
        <v>265</v>
      </c>
      <c r="K321" s="21">
        <v>0.58241760730743408</v>
      </c>
    </row>
    <row r="322" spans="1:11" x14ac:dyDescent="0.25">
      <c r="B322" s="16" t="s">
        <v>190</v>
      </c>
      <c r="C322" s="16">
        <v>2018</v>
      </c>
      <c r="D322" s="16">
        <v>3</v>
      </c>
      <c r="E322" s="17">
        <v>7554.1195700000007</v>
      </c>
      <c r="F322" s="17">
        <v>126.059</v>
      </c>
      <c r="G322" s="17">
        <f t="shared" si="17"/>
        <v>143.41999999999999</v>
      </c>
      <c r="H322" s="17">
        <v>30012</v>
      </c>
      <c r="I322" s="17">
        <v>457</v>
      </c>
      <c r="J322" s="17">
        <v>269</v>
      </c>
      <c r="K322" s="21">
        <v>0.58862143754959106</v>
      </c>
    </row>
    <row r="323" spans="1:11" x14ac:dyDescent="0.25">
      <c r="B323" s="16" t="s">
        <v>190</v>
      </c>
      <c r="C323" s="16">
        <v>2019</v>
      </c>
      <c r="D323" s="16">
        <v>3</v>
      </c>
      <c r="E323" s="17">
        <v>7390.4630099999995</v>
      </c>
      <c r="F323" s="17">
        <v>120.116</v>
      </c>
      <c r="G323" s="17">
        <f t="shared" si="17"/>
        <v>143.41999999999999</v>
      </c>
      <c r="H323" s="17">
        <v>30393</v>
      </c>
      <c r="I323" s="17">
        <v>456</v>
      </c>
      <c r="J323" s="17">
        <v>273</v>
      </c>
      <c r="K323" s="21">
        <v>0.59868419170379639</v>
      </c>
    </row>
    <row r="324" spans="1:11" x14ac:dyDescent="0.25">
      <c r="B324" s="16" t="s">
        <v>190</v>
      </c>
      <c r="C324" s="16">
        <v>2020</v>
      </c>
      <c r="D324" s="16">
        <v>3</v>
      </c>
      <c r="E324" s="17">
        <v>7965.7467500000002</v>
      </c>
      <c r="F324" s="17">
        <v>126.42</v>
      </c>
      <c r="G324" s="17">
        <f t="shared" si="17"/>
        <v>143.41999999999999</v>
      </c>
      <c r="H324" s="17">
        <v>30661</v>
      </c>
      <c r="I324" s="17">
        <v>455</v>
      </c>
      <c r="J324" s="17">
        <v>274</v>
      </c>
      <c r="K324" s="21">
        <v>0.60219782590866089</v>
      </c>
    </row>
    <row r="325" spans="1:11" x14ac:dyDescent="0.25">
      <c r="B325" s="16" t="s">
        <v>190</v>
      </c>
      <c r="C325" s="16">
        <v>2021</v>
      </c>
      <c r="D325" s="16">
        <v>3</v>
      </c>
      <c r="E325" s="17">
        <v>7491.99064</v>
      </c>
      <c r="F325" s="17">
        <v>123.024</v>
      </c>
      <c r="G325" s="17">
        <f t="shared" si="17"/>
        <v>143.41999999999999</v>
      </c>
      <c r="H325" s="17">
        <v>30904</v>
      </c>
      <c r="I325" s="17">
        <v>454</v>
      </c>
      <c r="J325" s="17">
        <v>273</v>
      </c>
      <c r="K325" s="21">
        <v>0.60132157802581787</v>
      </c>
    </row>
    <row r="326" spans="1:11" x14ac:dyDescent="0.25">
      <c r="A326" s="22"/>
      <c r="B326" s="22" t="s">
        <v>190</v>
      </c>
      <c r="C326" s="22">
        <v>2022</v>
      </c>
      <c r="D326" s="22">
        <v>3</v>
      </c>
      <c r="E326" s="23">
        <v>8387.5319600000003</v>
      </c>
      <c r="F326" s="23">
        <v>122.714</v>
      </c>
      <c r="G326" s="17">
        <f t="shared" si="17"/>
        <v>143.41999999999999</v>
      </c>
      <c r="H326" s="23">
        <v>31135</v>
      </c>
      <c r="I326" s="23">
        <v>458</v>
      </c>
      <c r="J326" s="23">
        <v>277</v>
      </c>
      <c r="K326" s="24">
        <v>0.60480350255966187</v>
      </c>
    </row>
    <row r="327" spans="1:11" x14ac:dyDescent="0.25">
      <c r="B327" s="16" t="s">
        <v>106</v>
      </c>
      <c r="C327" s="16">
        <v>2005</v>
      </c>
      <c r="D327" s="16">
        <v>3</v>
      </c>
      <c r="E327" s="17">
        <v>5194.8339999999998</v>
      </c>
      <c r="F327" s="17">
        <v>143.124</v>
      </c>
      <c r="G327" s="17">
        <f>F327</f>
        <v>143.124</v>
      </c>
      <c r="H327" s="17">
        <v>26265</v>
      </c>
      <c r="I327" s="17">
        <v>348</v>
      </c>
      <c r="J327" s="17">
        <v>106</v>
      </c>
      <c r="K327" s="21">
        <v>0.30459770560264587</v>
      </c>
    </row>
    <row r="328" spans="1:11" x14ac:dyDescent="0.25">
      <c r="B328" s="16" t="s">
        <v>106</v>
      </c>
      <c r="C328" s="16">
        <v>2006</v>
      </c>
      <c r="D328" s="16">
        <v>3</v>
      </c>
      <c r="E328" s="17">
        <v>4618.1459999999997</v>
      </c>
      <c r="F328" s="17">
        <v>125.8</v>
      </c>
      <c r="G328" s="17">
        <f>MAX(G327,F328)</f>
        <v>143.124</v>
      </c>
      <c r="H328" s="17">
        <v>26525</v>
      </c>
      <c r="I328" s="17">
        <v>348</v>
      </c>
      <c r="J328" s="17">
        <v>106</v>
      </c>
      <c r="K328" s="21">
        <v>0.30459770560264587</v>
      </c>
    </row>
    <row r="329" spans="1:11" x14ac:dyDescent="0.25">
      <c r="B329" s="16" t="s">
        <v>106</v>
      </c>
      <c r="C329" s="16">
        <v>2007</v>
      </c>
      <c r="D329" s="16">
        <v>3</v>
      </c>
      <c r="E329" s="17">
        <v>4795.79943</v>
      </c>
      <c r="F329" s="17">
        <v>132.34299999999999</v>
      </c>
      <c r="G329" s="17">
        <f t="shared" ref="G329:G344" si="18">MAX(G328,F329)</f>
        <v>143.124</v>
      </c>
      <c r="H329" s="17">
        <v>26632</v>
      </c>
      <c r="I329" s="17">
        <v>348</v>
      </c>
      <c r="J329" s="17">
        <v>106</v>
      </c>
      <c r="K329" s="21">
        <v>0.30459770560264587</v>
      </c>
    </row>
    <row r="330" spans="1:11" x14ac:dyDescent="0.25">
      <c r="B330" s="16" t="s">
        <v>106</v>
      </c>
      <c r="C330" s="16">
        <v>2008</v>
      </c>
      <c r="D330" s="16">
        <v>3</v>
      </c>
      <c r="E330" s="17">
        <v>5200.3031199999996</v>
      </c>
      <c r="F330" s="17">
        <v>126.17400000000001</v>
      </c>
      <c r="G330" s="17">
        <f t="shared" si="18"/>
        <v>143.124</v>
      </c>
      <c r="H330" s="17">
        <v>26940</v>
      </c>
      <c r="I330" s="17">
        <v>386</v>
      </c>
      <c r="J330" s="17">
        <v>134</v>
      </c>
      <c r="K330" s="21">
        <v>0.34715026617050171</v>
      </c>
    </row>
    <row r="331" spans="1:11" x14ac:dyDescent="0.25">
      <c r="B331" s="16" t="s">
        <v>106</v>
      </c>
      <c r="C331" s="16">
        <v>2009</v>
      </c>
      <c r="D331" s="16">
        <v>3</v>
      </c>
      <c r="E331" s="17">
        <v>5316.5649999999996</v>
      </c>
      <c r="F331" s="17">
        <v>134.41200000000001</v>
      </c>
      <c r="G331" s="17">
        <f t="shared" si="18"/>
        <v>143.124</v>
      </c>
      <c r="H331" s="17">
        <v>26832</v>
      </c>
      <c r="I331" s="17">
        <v>357</v>
      </c>
      <c r="J331" s="17">
        <v>124</v>
      </c>
      <c r="K331" s="21">
        <v>0.34733894467353821</v>
      </c>
    </row>
    <row r="332" spans="1:11" x14ac:dyDescent="0.25">
      <c r="B332" s="16" t="s">
        <v>106</v>
      </c>
      <c r="C332" s="16">
        <v>2010</v>
      </c>
      <c r="D332" s="16">
        <v>3</v>
      </c>
      <c r="E332" s="17">
        <v>6002.6859999999997</v>
      </c>
      <c r="F332" s="17">
        <v>125.098</v>
      </c>
      <c r="G332" s="17">
        <f t="shared" si="18"/>
        <v>143.124</v>
      </c>
      <c r="H332" s="17">
        <v>26944</v>
      </c>
      <c r="I332" s="17">
        <v>361</v>
      </c>
      <c r="J332" s="17">
        <v>128</v>
      </c>
      <c r="K332" s="21">
        <v>0.35457062721252441</v>
      </c>
    </row>
    <row r="333" spans="1:11" x14ac:dyDescent="0.25">
      <c r="B333" s="16" t="s">
        <v>106</v>
      </c>
      <c r="C333" s="16">
        <v>2011</v>
      </c>
      <c r="D333" s="16">
        <v>3</v>
      </c>
      <c r="E333" s="17">
        <v>6011.741</v>
      </c>
      <c r="F333" s="17">
        <v>136.59700000000001</v>
      </c>
      <c r="G333" s="17">
        <f t="shared" si="18"/>
        <v>143.124</v>
      </c>
      <c r="H333" s="17">
        <v>26844</v>
      </c>
      <c r="I333" s="17">
        <v>362</v>
      </c>
      <c r="J333" s="17">
        <v>129</v>
      </c>
      <c r="K333" s="21">
        <v>0.35635358095169067</v>
      </c>
    </row>
    <row r="334" spans="1:11" x14ac:dyDescent="0.25">
      <c r="B334" s="16" t="s">
        <v>106</v>
      </c>
      <c r="C334" s="16">
        <v>2012</v>
      </c>
      <c r="D334" s="16">
        <v>3</v>
      </c>
      <c r="E334" s="17">
        <v>6291.5259999999998</v>
      </c>
      <c r="F334" s="17">
        <v>122.717</v>
      </c>
      <c r="G334" s="17">
        <f t="shared" si="18"/>
        <v>143.124</v>
      </c>
      <c r="H334" s="17">
        <v>26775</v>
      </c>
      <c r="I334" s="17">
        <v>361</v>
      </c>
      <c r="J334" s="17">
        <v>129</v>
      </c>
      <c r="K334" s="21">
        <v>0.35734072327613831</v>
      </c>
    </row>
    <row r="335" spans="1:11" x14ac:dyDescent="0.25">
      <c r="B335" s="16" t="s">
        <v>106</v>
      </c>
      <c r="C335" s="16">
        <v>2013</v>
      </c>
      <c r="D335" s="16">
        <v>3</v>
      </c>
      <c r="E335" s="17">
        <v>7015.348</v>
      </c>
      <c r="F335" s="17">
        <v>133.035</v>
      </c>
      <c r="G335" s="17">
        <f t="shared" si="18"/>
        <v>143.124</v>
      </c>
      <c r="H335" s="17">
        <v>27098</v>
      </c>
      <c r="I335" s="17">
        <v>362</v>
      </c>
      <c r="J335" s="17">
        <v>129</v>
      </c>
      <c r="K335" s="21">
        <v>0.35635358095169067</v>
      </c>
    </row>
    <row r="336" spans="1:11" x14ac:dyDescent="0.25">
      <c r="B336" s="16" t="s">
        <v>106</v>
      </c>
      <c r="C336" s="16">
        <v>2014</v>
      </c>
      <c r="D336" s="16">
        <v>3</v>
      </c>
      <c r="E336" s="17">
        <v>6468.1589999999997</v>
      </c>
      <c r="F336" s="17">
        <v>134.47300000000001</v>
      </c>
      <c r="G336" s="17">
        <f t="shared" si="18"/>
        <v>143.124</v>
      </c>
      <c r="H336" s="17">
        <v>27356</v>
      </c>
      <c r="I336" s="17">
        <v>357</v>
      </c>
      <c r="J336" s="17">
        <v>127</v>
      </c>
      <c r="K336" s="21">
        <v>0.35574230551719666</v>
      </c>
    </row>
    <row r="337" spans="1:11" x14ac:dyDescent="0.25">
      <c r="B337" s="16" t="s">
        <v>106</v>
      </c>
      <c r="C337" s="16">
        <v>2015</v>
      </c>
      <c r="D337" s="16">
        <v>3</v>
      </c>
      <c r="E337" s="17">
        <v>7566.5349999999999</v>
      </c>
      <c r="F337" s="17">
        <v>131.75200000000001</v>
      </c>
      <c r="G337" s="17">
        <f t="shared" si="18"/>
        <v>143.124</v>
      </c>
      <c r="H337" s="17">
        <v>27467</v>
      </c>
      <c r="I337" s="17">
        <v>356</v>
      </c>
      <c r="J337" s="17">
        <v>125</v>
      </c>
      <c r="K337" s="21">
        <v>0.35112360119819641</v>
      </c>
    </row>
    <row r="338" spans="1:11" x14ac:dyDescent="0.25">
      <c r="B338" s="16" t="s">
        <v>106</v>
      </c>
      <c r="C338" s="16">
        <v>2016</v>
      </c>
      <c r="D338" s="16">
        <v>3</v>
      </c>
      <c r="E338" s="17">
        <v>7148.7349999999997</v>
      </c>
      <c r="F338" s="17">
        <v>122.976</v>
      </c>
      <c r="G338" s="17">
        <f t="shared" si="18"/>
        <v>143.124</v>
      </c>
      <c r="H338" s="17">
        <v>27541</v>
      </c>
      <c r="I338" s="17">
        <v>336</v>
      </c>
      <c r="J338" s="17">
        <v>110</v>
      </c>
      <c r="K338" s="21">
        <v>0.3273809552192688</v>
      </c>
    </row>
    <row r="339" spans="1:11" x14ac:dyDescent="0.25">
      <c r="B339" s="16" t="s">
        <v>106</v>
      </c>
      <c r="C339" s="16">
        <v>2017</v>
      </c>
      <c r="D339" s="16">
        <v>3</v>
      </c>
      <c r="E339" s="17">
        <v>7124.9480000000003</v>
      </c>
      <c r="F339" s="17">
        <v>117.931</v>
      </c>
      <c r="G339" s="17">
        <f t="shared" si="18"/>
        <v>143.124</v>
      </c>
      <c r="H339" s="17">
        <v>27582</v>
      </c>
      <c r="I339" s="17">
        <v>360.5</v>
      </c>
      <c r="J339" s="17">
        <v>133</v>
      </c>
      <c r="K339" s="21">
        <v>0.36893203854560852</v>
      </c>
    </row>
    <row r="340" spans="1:11" x14ac:dyDescent="0.25">
      <c r="B340" s="16" t="s">
        <v>106</v>
      </c>
      <c r="C340" s="16">
        <v>2018</v>
      </c>
      <c r="D340" s="16">
        <v>3</v>
      </c>
      <c r="E340" s="17">
        <v>7644.49</v>
      </c>
      <c r="F340" s="17">
        <v>126.565</v>
      </c>
      <c r="G340" s="17">
        <f t="shared" si="18"/>
        <v>143.124</v>
      </c>
      <c r="H340" s="17">
        <v>27658</v>
      </c>
      <c r="I340" s="17">
        <v>357.5</v>
      </c>
      <c r="J340" s="17">
        <v>130</v>
      </c>
      <c r="K340" s="21">
        <v>0.36363637447357178</v>
      </c>
    </row>
    <row r="341" spans="1:11" x14ac:dyDescent="0.25">
      <c r="B341" s="16" t="s">
        <v>106</v>
      </c>
      <c r="C341" s="16">
        <v>2019</v>
      </c>
      <c r="D341" s="16">
        <v>3</v>
      </c>
      <c r="E341" s="17">
        <v>7211.6606600000005</v>
      </c>
      <c r="F341" s="17">
        <v>126.161</v>
      </c>
      <c r="G341" s="17">
        <f t="shared" si="18"/>
        <v>143.124</v>
      </c>
      <c r="H341" s="17">
        <v>27778</v>
      </c>
      <c r="I341" s="17">
        <v>359.5</v>
      </c>
      <c r="J341" s="17">
        <v>132</v>
      </c>
      <c r="K341" s="21">
        <v>0.36717662215232849</v>
      </c>
    </row>
    <row r="342" spans="1:11" x14ac:dyDescent="0.25">
      <c r="B342" s="16" t="s">
        <v>106</v>
      </c>
      <c r="C342" s="16">
        <v>2020</v>
      </c>
      <c r="D342" s="16">
        <v>3</v>
      </c>
      <c r="E342" s="17">
        <v>7364.433790000001</v>
      </c>
      <c r="F342" s="17">
        <v>115.637</v>
      </c>
      <c r="G342" s="17">
        <f t="shared" si="18"/>
        <v>143.124</v>
      </c>
      <c r="H342" s="17">
        <v>27718</v>
      </c>
      <c r="I342" s="17">
        <v>359.5</v>
      </c>
      <c r="J342" s="17">
        <v>132</v>
      </c>
      <c r="K342" s="21">
        <v>0.36717662215232849</v>
      </c>
    </row>
    <row r="343" spans="1:11" x14ac:dyDescent="0.25">
      <c r="B343" s="16" t="s">
        <v>106</v>
      </c>
      <c r="C343" s="16">
        <v>2021</v>
      </c>
      <c r="D343" s="16">
        <v>3</v>
      </c>
      <c r="E343" s="17">
        <v>7020.0191500000001</v>
      </c>
      <c r="F343" s="17">
        <v>111.66800000000001</v>
      </c>
      <c r="G343" s="17">
        <f t="shared" si="18"/>
        <v>143.124</v>
      </c>
      <c r="H343" s="17">
        <v>27994</v>
      </c>
      <c r="I343" s="17">
        <v>358.5</v>
      </c>
      <c r="J343" s="17">
        <v>131</v>
      </c>
      <c r="K343" s="21">
        <v>0.3654114305973053</v>
      </c>
    </row>
    <row r="344" spans="1:11" x14ac:dyDescent="0.25">
      <c r="A344" s="22"/>
      <c r="B344" s="16" t="s">
        <v>106</v>
      </c>
      <c r="C344" s="16">
        <v>2022</v>
      </c>
      <c r="D344" s="16">
        <v>3</v>
      </c>
      <c r="E344" s="17">
        <v>8180.5832099999998</v>
      </c>
      <c r="F344" s="17">
        <v>118.72199999999999</v>
      </c>
      <c r="G344" s="17">
        <f t="shared" si="18"/>
        <v>143.124</v>
      </c>
      <c r="H344" s="17">
        <v>27992</v>
      </c>
      <c r="I344" s="17">
        <v>334</v>
      </c>
      <c r="J344" s="17">
        <v>105</v>
      </c>
      <c r="K344" s="25">
        <v>0.314371258020401</v>
      </c>
    </row>
    <row r="345" spans="1:11" x14ac:dyDescent="0.25">
      <c r="B345" s="16" t="s">
        <v>191</v>
      </c>
      <c r="C345" s="16">
        <v>2005</v>
      </c>
      <c r="D345" s="16">
        <v>3</v>
      </c>
      <c r="E345" s="17">
        <v>4199.1809999999996</v>
      </c>
      <c r="F345" s="17">
        <v>83.355000000000004</v>
      </c>
      <c r="G345" s="17">
        <f>F345</f>
        <v>83.355000000000004</v>
      </c>
      <c r="H345" s="17">
        <v>20699</v>
      </c>
      <c r="I345" s="17">
        <v>432</v>
      </c>
      <c r="J345" s="17">
        <v>118</v>
      </c>
      <c r="K345" s="21">
        <v>0.27314814925193787</v>
      </c>
    </row>
    <row r="346" spans="1:11" x14ac:dyDescent="0.25">
      <c r="B346" s="16" t="s">
        <v>191</v>
      </c>
      <c r="C346" s="16">
        <v>2006</v>
      </c>
      <c r="D346" s="16">
        <v>3</v>
      </c>
      <c r="E346" s="17">
        <v>4227.6610000000001</v>
      </c>
      <c r="F346" s="17">
        <v>86.856999999999999</v>
      </c>
      <c r="G346" s="17">
        <f t="shared" ref="G346:G362" si="19">MAX(G345,F346)</f>
        <v>86.856999999999999</v>
      </c>
      <c r="H346" s="17">
        <v>20983</v>
      </c>
      <c r="I346" s="17">
        <v>435</v>
      </c>
      <c r="J346" s="17">
        <v>126</v>
      </c>
      <c r="K346" s="21">
        <v>0.2896551787853241</v>
      </c>
    </row>
    <row r="347" spans="1:11" x14ac:dyDescent="0.25">
      <c r="B347" s="16" t="s">
        <v>191</v>
      </c>
      <c r="C347" s="16">
        <v>2007</v>
      </c>
      <c r="D347" s="16">
        <v>3</v>
      </c>
      <c r="E347" s="17">
        <v>4534.7389999999996</v>
      </c>
      <c r="F347" s="17">
        <v>90.204999999999998</v>
      </c>
      <c r="G347" s="17">
        <f t="shared" si="19"/>
        <v>90.204999999999998</v>
      </c>
      <c r="H347" s="17">
        <v>21297</v>
      </c>
      <c r="I347" s="17">
        <v>435</v>
      </c>
      <c r="J347" s="17">
        <v>126</v>
      </c>
      <c r="K347" s="21">
        <v>0.2896551787853241</v>
      </c>
    </row>
    <row r="348" spans="1:11" x14ac:dyDescent="0.25">
      <c r="B348" s="16" t="s">
        <v>191</v>
      </c>
      <c r="C348" s="16">
        <v>2008</v>
      </c>
      <c r="D348" s="16">
        <v>3</v>
      </c>
      <c r="E348" s="17">
        <v>5003.5820000000003</v>
      </c>
      <c r="F348" s="17">
        <v>84.988</v>
      </c>
      <c r="G348" s="17">
        <f t="shared" si="19"/>
        <v>90.204999999999998</v>
      </c>
      <c r="H348" s="17">
        <v>21592</v>
      </c>
      <c r="I348" s="17">
        <v>440</v>
      </c>
      <c r="J348" s="17">
        <v>131</v>
      </c>
      <c r="K348" s="21">
        <v>0.29772728681564331</v>
      </c>
    </row>
    <row r="349" spans="1:11" x14ac:dyDescent="0.25">
      <c r="B349" s="16" t="s">
        <v>191</v>
      </c>
      <c r="C349" s="16">
        <v>2009</v>
      </c>
      <c r="D349" s="16">
        <v>3</v>
      </c>
      <c r="E349" s="17">
        <v>4577.47325</v>
      </c>
      <c r="F349" s="17">
        <v>80.150999999999996</v>
      </c>
      <c r="G349" s="17">
        <f t="shared" si="19"/>
        <v>90.204999999999998</v>
      </c>
      <c r="H349" s="17">
        <v>21744</v>
      </c>
      <c r="I349" s="17">
        <v>436</v>
      </c>
      <c r="J349" s="17">
        <v>126</v>
      </c>
      <c r="K349" s="21">
        <v>0.28899082541465759</v>
      </c>
    </row>
    <row r="350" spans="1:11" x14ac:dyDescent="0.25">
      <c r="B350" s="16" t="s">
        <v>191</v>
      </c>
      <c r="C350" s="16">
        <v>2010</v>
      </c>
      <c r="D350" s="16">
        <v>3</v>
      </c>
      <c r="E350" s="17">
        <v>4294.3197799999989</v>
      </c>
      <c r="F350" s="17">
        <v>89.468000000000004</v>
      </c>
      <c r="G350" s="17">
        <f t="shared" si="19"/>
        <v>90.204999999999998</v>
      </c>
      <c r="H350" s="17">
        <v>22007</v>
      </c>
      <c r="I350" s="17">
        <v>515</v>
      </c>
      <c r="J350" s="17">
        <v>144</v>
      </c>
      <c r="K350" s="21">
        <v>0.27961164712905884</v>
      </c>
    </row>
    <row r="351" spans="1:11" x14ac:dyDescent="0.25">
      <c r="B351" s="16" t="s">
        <v>191</v>
      </c>
      <c r="C351" s="16">
        <v>2011</v>
      </c>
      <c r="D351" s="16">
        <v>3</v>
      </c>
      <c r="E351" s="17">
        <v>4596.5190000000002</v>
      </c>
      <c r="F351" s="17">
        <v>86.667000000000002</v>
      </c>
      <c r="G351" s="17">
        <f t="shared" si="19"/>
        <v>90.204999999999998</v>
      </c>
      <c r="H351" s="17">
        <v>22257</v>
      </c>
      <c r="I351" s="17">
        <v>515</v>
      </c>
      <c r="J351" s="17">
        <v>144</v>
      </c>
      <c r="K351" s="21">
        <v>0.27961164712905884</v>
      </c>
    </row>
    <row r="352" spans="1:11" x14ac:dyDescent="0.25">
      <c r="B352" s="16" t="s">
        <v>191</v>
      </c>
      <c r="C352" s="16">
        <v>2012</v>
      </c>
      <c r="D352" s="16">
        <v>3</v>
      </c>
      <c r="E352" s="17">
        <v>4658.3190000000004</v>
      </c>
      <c r="F352" s="17">
        <v>83.915999999999997</v>
      </c>
      <c r="G352" s="17">
        <f t="shared" si="19"/>
        <v>90.204999999999998</v>
      </c>
      <c r="H352" s="17">
        <v>22593</v>
      </c>
      <c r="I352" s="17">
        <v>515</v>
      </c>
      <c r="J352" s="17">
        <v>144</v>
      </c>
      <c r="K352" s="21">
        <v>0.27961164712905884</v>
      </c>
    </row>
    <row r="353" spans="1:11" x14ac:dyDescent="0.25">
      <c r="B353" s="16" t="s">
        <v>191</v>
      </c>
      <c r="C353" s="16">
        <v>2013</v>
      </c>
      <c r="D353" s="16">
        <v>3</v>
      </c>
      <c r="E353" s="17">
        <v>5755.8519999999999</v>
      </c>
      <c r="F353" s="17">
        <v>84.001000000000005</v>
      </c>
      <c r="G353" s="17">
        <f t="shared" si="19"/>
        <v>90.204999999999998</v>
      </c>
      <c r="H353" s="17">
        <v>22725</v>
      </c>
      <c r="I353" s="17">
        <v>516</v>
      </c>
      <c r="J353" s="17">
        <v>144</v>
      </c>
      <c r="K353" s="21">
        <v>0.27906978130340576</v>
      </c>
    </row>
    <row r="354" spans="1:11" x14ac:dyDescent="0.25">
      <c r="B354" s="16" t="s">
        <v>191</v>
      </c>
      <c r="C354" s="16">
        <v>2014</v>
      </c>
      <c r="D354" s="16">
        <v>3</v>
      </c>
      <c r="E354" s="17">
        <v>5267.9970000000003</v>
      </c>
      <c r="F354" s="17">
        <v>86.152000000000001</v>
      </c>
      <c r="G354" s="17">
        <f t="shared" si="19"/>
        <v>90.204999999999998</v>
      </c>
      <c r="H354" s="17">
        <v>22822</v>
      </c>
      <c r="I354" s="17">
        <v>517</v>
      </c>
      <c r="J354" s="17">
        <v>145</v>
      </c>
      <c r="K354" s="21">
        <v>0.28046420216560364</v>
      </c>
    </row>
    <row r="355" spans="1:11" x14ac:dyDescent="0.25">
      <c r="B355" s="16" t="s">
        <v>191</v>
      </c>
      <c r="C355" s="16">
        <v>2015</v>
      </c>
      <c r="D355" s="16">
        <v>3</v>
      </c>
      <c r="E355" s="17">
        <v>5260.62</v>
      </c>
      <c r="F355" s="17">
        <v>93.376000000000005</v>
      </c>
      <c r="G355" s="17">
        <f t="shared" si="19"/>
        <v>93.376000000000005</v>
      </c>
      <c r="H355" s="17">
        <v>22954</v>
      </c>
      <c r="I355" s="17">
        <v>522</v>
      </c>
      <c r="J355" s="17">
        <v>146</v>
      </c>
      <c r="K355" s="21">
        <v>0.27969348430633545</v>
      </c>
    </row>
    <row r="356" spans="1:11" x14ac:dyDescent="0.25">
      <c r="B356" s="16" t="s">
        <v>191</v>
      </c>
      <c r="C356" s="16">
        <v>2016</v>
      </c>
      <c r="D356" s="16">
        <v>3</v>
      </c>
      <c r="E356" s="17">
        <v>5782.9110000000001</v>
      </c>
      <c r="F356" s="17">
        <v>71.203000000000003</v>
      </c>
      <c r="G356" s="17">
        <f t="shared" si="19"/>
        <v>93.376000000000005</v>
      </c>
      <c r="H356" s="17">
        <v>23168</v>
      </c>
      <c r="I356" s="17">
        <v>530</v>
      </c>
      <c r="J356" s="17">
        <v>152</v>
      </c>
      <c r="K356" s="21">
        <v>0.28679245710372925</v>
      </c>
    </row>
    <row r="357" spans="1:11" x14ac:dyDescent="0.25">
      <c r="B357" s="16" t="s">
        <v>191</v>
      </c>
      <c r="C357" s="16">
        <v>2017</v>
      </c>
      <c r="D357" s="16">
        <v>3</v>
      </c>
      <c r="E357" s="17">
        <v>6246.598</v>
      </c>
      <c r="F357" s="17">
        <v>74.293000000000006</v>
      </c>
      <c r="G357" s="17">
        <f t="shared" si="19"/>
        <v>93.376000000000005</v>
      </c>
      <c r="H357" s="17">
        <v>23373</v>
      </c>
      <c r="I357" s="17">
        <v>541</v>
      </c>
      <c r="J357" s="17">
        <v>157</v>
      </c>
      <c r="K357" s="21">
        <v>0.29020333290100098</v>
      </c>
    </row>
    <row r="358" spans="1:11" x14ac:dyDescent="0.25">
      <c r="B358" s="16" t="s">
        <v>191</v>
      </c>
      <c r="C358" s="16">
        <v>2018</v>
      </c>
      <c r="D358" s="16">
        <v>3</v>
      </c>
      <c r="E358" s="17">
        <v>5512.8040700000001</v>
      </c>
      <c r="F358" s="17">
        <v>77.361999999999995</v>
      </c>
      <c r="G358" s="17">
        <f t="shared" si="19"/>
        <v>93.376000000000005</v>
      </c>
      <c r="H358" s="17">
        <v>23547</v>
      </c>
      <c r="I358" s="17">
        <v>545</v>
      </c>
      <c r="J358" s="17">
        <v>159</v>
      </c>
      <c r="K358" s="21">
        <v>0.29174312949180603</v>
      </c>
    </row>
    <row r="359" spans="1:11" x14ac:dyDescent="0.25">
      <c r="B359" s="16" t="s">
        <v>191</v>
      </c>
      <c r="C359" s="16">
        <v>2019</v>
      </c>
      <c r="D359" s="16">
        <v>3</v>
      </c>
      <c r="E359" s="17">
        <v>5958.6178399999999</v>
      </c>
      <c r="F359" s="17">
        <v>80.823999999999998</v>
      </c>
      <c r="G359" s="17">
        <f t="shared" si="19"/>
        <v>93.376000000000005</v>
      </c>
      <c r="H359" s="17">
        <v>23774</v>
      </c>
      <c r="I359" s="17">
        <v>560</v>
      </c>
      <c r="J359" s="17">
        <v>167</v>
      </c>
      <c r="K359" s="21">
        <v>0.29821428656578064</v>
      </c>
    </row>
    <row r="360" spans="1:11" x14ac:dyDescent="0.25">
      <c r="B360" s="16" t="s">
        <v>191</v>
      </c>
      <c r="C360" s="16">
        <v>2020</v>
      </c>
      <c r="D360" s="16">
        <v>3</v>
      </c>
      <c r="E360" s="17">
        <v>6080.3979100000006</v>
      </c>
      <c r="F360" s="17">
        <v>74.977999999999994</v>
      </c>
      <c r="G360" s="17">
        <f t="shared" si="19"/>
        <v>93.376000000000005</v>
      </c>
      <c r="H360" s="17">
        <v>23953</v>
      </c>
      <c r="I360" s="17">
        <v>577</v>
      </c>
      <c r="J360" s="17">
        <v>167</v>
      </c>
      <c r="K360" s="21">
        <v>0.28942808508872986</v>
      </c>
    </row>
    <row r="361" spans="1:11" x14ac:dyDescent="0.25">
      <c r="B361" s="16" t="s">
        <v>191</v>
      </c>
      <c r="C361" s="16">
        <v>2021</v>
      </c>
      <c r="D361" s="16">
        <v>3</v>
      </c>
      <c r="E361" s="17">
        <v>6775.0893399999995</v>
      </c>
      <c r="F361" s="17">
        <v>77.697000000000003</v>
      </c>
      <c r="G361" s="17">
        <f t="shared" si="19"/>
        <v>93.376000000000005</v>
      </c>
      <c r="H361" s="17">
        <v>24201</v>
      </c>
      <c r="I361" s="17">
        <v>583</v>
      </c>
      <c r="J361" s="17">
        <v>170</v>
      </c>
      <c r="K361" s="21">
        <v>0.29159519076347351</v>
      </c>
    </row>
    <row r="362" spans="1:11" x14ac:dyDescent="0.25">
      <c r="A362" s="22"/>
      <c r="B362" s="22" t="s">
        <v>191</v>
      </c>
      <c r="C362" s="22">
        <v>2022</v>
      </c>
      <c r="D362" s="22">
        <v>3</v>
      </c>
      <c r="E362" s="23">
        <v>7934.9823899999992</v>
      </c>
      <c r="F362" s="23">
        <v>77.91</v>
      </c>
      <c r="G362" s="17">
        <f t="shared" si="19"/>
        <v>93.376000000000005</v>
      </c>
      <c r="H362" s="23">
        <v>24429</v>
      </c>
      <c r="I362" s="23">
        <v>589</v>
      </c>
      <c r="J362" s="23">
        <v>175</v>
      </c>
      <c r="K362" s="24">
        <v>0.29711374640464783</v>
      </c>
    </row>
    <row r="363" spans="1:11" x14ac:dyDescent="0.25">
      <c r="B363" s="16" t="s">
        <v>192</v>
      </c>
      <c r="C363" s="16">
        <v>2005</v>
      </c>
      <c r="D363" s="16">
        <v>3</v>
      </c>
      <c r="E363" s="17">
        <v>3714.3240000000001</v>
      </c>
      <c r="F363" s="17">
        <v>104.312</v>
      </c>
      <c r="G363" s="17">
        <f>F363</f>
        <v>104.312</v>
      </c>
      <c r="H363" s="17">
        <v>21430</v>
      </c>
      <c r="I363" s="17">
        <v>430</v>
      </c>
      <c r="J363" s="17">
        <v>104</v>
      </c>
      <c r="K363" s="21">
        <v>0.24186046421527863</v>
      </c>
    </row>
    <row r="364" spans="1:11" x14ac:dyDescent="0.25">
      <c r="B364" s="16" t="s">
        <v>192</v>
      </c>
      <c r="C364" s="16">
        <v>2006</v>
      </c>
      <c r="D364" s="16">
        <v>3</v>
      </c>
      <c r="E364" s="17">
        <v>3517.37</v>
      </c>
      <c r="F364" s="17">
        <v>104.372</v>
      </c>
      <c r="G364" s="17">
        <f>MAX(G363,F364)</f>
        <v>104.372</v>
      </c>
      <c r="H364" s="17">
        <v>21295</v>
      </c>
      <c r="I364" s="17">
        <v>431</v>
      </c>
      <c r="J364" s="17">
        <v>104</v>
      </c>
      <c r="K364" s="21">
        <v>0.24129930138587952</v>
      </c>
    </row>
    <row r="365" spans="1:11" x14ac:dyDescent="0.25">
      <c r="B365" s="16" t="s">
        <v>192</v>
      </c>
      <c r="C365" s="16">
        <v>2007</v>
      </c>
      <c r="D365" s="16">
        <v>3</v>
      </c>
      <c r="E365" s="17">
        <v>4510.3108700000003</v>
      </c>
      <c r="F365" s="17">
        <v>104.372</v>
      </c>
      <c r="G365" s="17">
        <f t="shared" ref="G365:G380" si="20">MAX(G364,F365)</f>
        <v>104.372</v>
      </c>
      <c r="H365" s="17">
        <v>21389</v>
      </c>
      <c r="I365" s="17">
        <v>438</v>
      </c>
      <c r="J365" s="17">
        <v>109</v>
      </c>
      <c r="K365" s="21">
        <v>0.24885845184326172</v>
      </c>
    </row>
    <row r="366" spans="1:11" x14ac:dyDescent="0.25">
      <c r="B366" s="16" t="s">
        <v>192</v>
      </c>
      <c r="C366" s="16">
        <v>2008</v>
      </c>
      <c r="D366" s="16">
        <v>3</v>
      </c>
      <c r="E366" s="17">
        <v>4547.3068599999997</v>
      </c>
      <c r="F366" s="17">
        <v>94.801000000000002</v>
      </c>
      <c r="G366" s="17">
        <f t="shared" si="20"/>
        <v>104.372</v>
      </c>
      <c r="H366" s="17">
        <v>21706</v>
      </c>
      <c r="I366" s="17">
        <v>443</v>
      </c>
      <c r="J366" s="17">
        <v>113</v>
      </c>
      <c r="K366" s="21">
        <v>0.2550790011882782</v>
      </c>
    </row>
    <row r="367" spans="1:11" x14ac:dyDescent="0.25">
      <c r="B367" s="16" t="s">
        <v>192</v>
      </c>
      <c r="C367" s="16">
        <v>2009</v>
      </c>
      <c r="D367" s="16">
        <v>3</v>
      </c>
      <c r="E367" s="17">
        <v>4793.3580000000002</v>
      </c>
      <c r="F367" s="17">
        <v>85.983000000000004</v>
      </c>
      <c r="G367" s="17">
        <f t="shared" si="20"/>
        <v>104.372</v>
      </c>
      <c r="H367" s="17">
        <v>21702</v>
      </c>
      <c r="I367" s="17">
        <v>443</v>
      </c>
      <c r="J367" s="17">
        <v>113</v>
      </c>
      <c r="K367" s="21">
        <v>0.2550790011882782</v>
      </c>
    </row>
    <row r="368" spans="1:11" x14ac:dyDescent="0.25">
      <c r="B368" s="16" t="s">
        <v>192</v>
      </c>
      <c r="C368" s="16">
        <v>2010</v>
      </c>
      <c r="D368" s="16">
        <v>3</v>
      </c>
      <c r="E368" s="17">
        <v>4733.326</v>
      </c>
      <c r="F368" s="17">
        <v>96.028000000000006</v>
      </c>
      <c r="G368" s="17">
        <f t="shared" si="20"/>
        <v>104.372</v>
      </c>
      <c r="H368" s="17">
        <v>21411</v>
      </c>
      <c r="I368" s="17">
        <v>441</v>
      </c>
      <c r="J368" s="17">
        <v>112</v>
      </c>
      <c r="K368" s="21">
        <v>0.25396826863288879</v>
      </c>
    </row>
    <row r="369" spans="1:11" x14ac:dyDescent="0.25">
      <c r="B369" s="16" t="s">
        <v>192</v>
      </c>
      <c r="C369" s="16">
        <v>2011</v>
      </c>
      <c r="D369" s="16">
        <v>3</v>
      </c>
      <c r="E369" s="17">
        <v>5277.7383300000001</v>
      </c>
      <c r="F369" s="17">
        <v>98.477999999999994</v>
      </c>
      <c r="G369" s="17">
        <f t="shared" si="20"/>
        <v>104.372</v>
      </c>
      <c r="H369" s="17">
        <v>21768</v>
      </c>
      <c r="I369" s="17">
        <v>445.5</v>
      </c>
      <c r="J369" s="17">
        <v>112</v>
      </c>
      <c r="K369" s="21">
        <v>0.25140291452407837</v>
      </c>
    </row>
    <row r="370" spans="1:11" x14ac:dyDescent="0.25">
      <c r="B370" s="16" t="s">
        <v>192</v>
      </c>
      <c r="C370" s="16">
        <v>2012</v>
      </c>
      <c r="D370" s="16">
        <v>3</v>
      </c>
      <c r="E370" s="17">
        <v>6287.7302100000006</v>
      </c>
      <c r="F370" s="17">
        <v>89</v>
      </c>
      <c r="G370" s="17">
        <f t="shared" si="20"/>
        <v>104.372</v>
      </c>
      <c r="H370" s="17">
        <v>22053</v>
      </c>
      <c r="I370" s="17">
        <v>461</v>
      </c>
      <c r="J370" s="17">
        <v>123</v>
      </c>
      <c r="K370" s="21">
        <v>0.26681128144264221</v>
      </c>
    </row>
    <row r="371" spans="1:11" x14ac:dyDescent="0.25">
      <c r="B371" s="16" t="s">
        <v>192</v>
      </c>
      <c r="C371" s="16">
        <v>2013</v>
      </c>
      <c r="D371" s="16">
        <v>3</v>
      </c>
      <c r="E371" s="17">
        <v>6201.7350500000002</v>
      </c>
      <c r="F371" s="17">
        <v>93.582999999999998</v>
      </c>
      <c r="G371" s="17">
        <f t="shared" si="20"/>
        <v>104.372</v>
      </c>
      <c r="H371" s="17">
        <v>22330</v>
      </c>
      <c r="I371" s="17">
        <v>448</v>
      </c>
      <c r="J371" s="17">
        <v>117</v>
      </c>
      <c r="K371" s="21">
        <v>0.26116070151329041</v>
      </c>
    </row>
    <row r="372" spans="1:11" x14ac:dyDescent="0.25">
      <c r="B372" s="16" t="s">
        <v>192</v>
      </c>
      <c r="C372" s="16">
        <v>2014</v>
      </c>
      <c r="D372" s="16">
        <v>3</v>
      </c>
      <c r="E372" s="17">
        <v>6228.5921400000007</v>
      </c>
      <c r="F372" s="17">
        <v>76.387</v>
      </c>
      <c r="G372" s="17">
        <f t="shared" si="20"/>
        <v>104.372</v>
      </c>
      <c r="H372" s="17">
        <v>22470</v>
      </c>
      <c r="I372" s="17">
        <v>466</v>
      </c>
      <c r="J372" s="17">
        <v>133</v>
      </c>
      <c r="K372" s="21">
        <v>0.28540772199630737</v>
      </c>
    </row>
    <row r="373" spans="1:11" x14ac:dyDescent="0.25">
      <c r="B373" s="16" t="s">
        <v>192</v>
      </c>
      <c r="C373" s="16">
        <v>2015</v>
      </c>
      <c r="D373" s="16">
        <v>3</v>
      </c>
      <c r="E373" s="17">
        <v>6323.2690000000002</v>
      </c>
      <c r="F373" s="17">
        <v>73.421999999999997</v>
      </c>
      <c r="G373" s="17">
        <f t="shared" si="20"/>
        <v>104.372</v>
      </c>
      <c r="H373" s="17">
        <v>22666</v>
      </c>
      <c r="I373" s="17">
        <v>480</v>
      </c>
      <c r="J373" s="17">
        <v>142</v>
      </c>
      <c r="K373" s="21">
        <v>0.29583331942558289</v>
      </c>
    </row>
    <row r="374" spans="1:11" x14ac:dyDescent="0.25">
      <c r="B374" s="16" t="s">
        <v>192</v>
      </c>
      <c r="C374" s="16">
        <v>2016</v>
      </c>
      <c r="D374" s="16">
        <v>3</v>
      </c>
      <c r="E374" s="17">
        <v>6742.7370000000001</v>
      </c>
      <c r="F374" s="17">
        <v>77.48</v>
      </c>
      <c r="G374" s="17">
        <f t="shared" si="20"/>
        <v>104.372</v>
      </c>
      <c r="H374" s="17">
        <v>22853</v>
      </c>
      <c r="I374" s="17">
        <v>480</v>
      </c>
      <c r="J374" s="17">
        <v>142</v>
      </c>
      <c r="K374" s="21">
        <v>0.29583331942558289</v>
      </c>
    </row>
    <row r="375" spans="1:11" x14ac:dyDescent="0.25">
      <c r="B375" s="16" t="s">
        <v>192</v>
      </c>
      <c r="C375" s="16">
        <v>2017</v>
      </c>
      <c r="D375" s="16">
        <v>3</v>
      </c>
      <c r="E375" s="17">
        <v>6770.8928900000001</v>
      </c>
      <c r="F375" s="17">
        <v>73.021000000000001</v>
      </c>
      <c r="G375" s="17">
        <f t="shared" si="20"/>
        <v>104.372</v>
      </c>
      <c r="H375" s="17">
        <v>23048</v>
      </c>
      <c r="I375" s="17">
        <v>479</v>
      </c>
      <c r="J375" s="17">
        <v>142</v>
      </c>
      <c r="K375" s="21">
        <v>0.29645094275474548</v>
      </c>
    </row>
    <row r="376" spans="1:11" x14ac:dyDescent="0.25">
      <c r="B376" s="16" t="s">
        <v>192</v>
      </c>
      <c r="C376" s="16">
        <v>2018</v>
      </c>
      <c r="D376" s="16">
        <v>3</v>
      </c>
      <c r="E376" s="17">
        <v>6813.3043499999994</v>
      </c>
      <c r="F376" s="17">
        <v>79.116</v>
      </c>
      <c r="G376" s="17">
        <f t="shared" si="20"/>
        <v>104.372</v>
      </c>
      <c r="H376" s="17">
        <v>23366</v>
      </c>
      <c r="I376" s="17">
        <v>481</v>
      </c>
      <c r="J376" s="17">
        <v>147</v>
      </c>
      <c r="K376" s="21">
        <v>0.30561330914497375</v>
      </c>
    </row>
    <row r="377" spans="1:11" x14ac:dyDescent="0.25">
      <c r="B377" s="16" t="s">
        <v>192</v>
      </c>
      <c r="C377" s="16">
        <v>2019</v>
      </c>
      <c r="D377" s="16">
        <v>3</v>
      </c>
      <c r="E377" s="17">
        <v>6951.0404600000002</v>
      </c>
      <c r="F377" s="17">
        <v>73.287999999999997</v>
      </c>
      <c r="G377" s="17">
        <f t="shared" si="20"/>
        <v>104.372</v>
      </c>
      <c r="H377" s="17">
        <v>23664</v>
      </c>
      <c r="I377" s="17">
        <v>490</v>
      </c>
      <c r="J377" s="17">
        <v>155</v>
      </c>
      <c r="K377" s="21">
        <v>0.31632652878761292</v>
      </c>
    </row>
    <row r="378" spans="1:11" x14ac:dyDescent="0.25">
      <c r="B378" s="16" t="s">
        <v>192</v>
      </c>
      <c r="C378" s="16">
        <v>2020</v>
      </c>
      <c r="D378" s="16">
        <v>3</v>
      </c>
      <c r="E378" s="17">
        <v>6839.765800000001</v>
      </c>
      <c r="F378" s="17">
        <v>79.771000000000001</v>
      </c>
      <c r="G378" s="17">
        <f t="shared" si="20"/>
        <v>104.372</v>
      </c>
      <c r="H378" s="17">
        <v>24054</v>
      </c>
      <c r="I378" s="17">
        <v>494</v>
      </c>
      <c r="J378" s="17">
        <v>158</v>
      </c>
      <c r="K378" s="21">
        <v>0.31983804702758789</v>
      </c>
    </row>
    <row r="379" spans="1:11" x14ac:dyDescent="0.25">
      <c r="B379" s="16" t="s">
        <v>192</v>
      </c>
      <c r="C379" s="16">
        <v>2021</v>
      </c>
      <c r="D379" s="16">
        <v>3</v>
      </c>
      <c r="E379" s="17">
        <v>6825.0277599999999</v>
      </c>
      <c r="F379" s="17">
        <v>79.522999999999996</v>
      </c>
      <c r="G379" s="17">
        <f t="shared" si="20"/>
        <v>104.372</v>
      </c>
      <c r="H379" s="17">
        <v>24627</v>
      </c>
      <c r="I379" s="17">
        <v>497</v>
      </c>
      <c r="J379" s="17">
        <v>159</v>
      </c>
      <c r="K379" s="21">
        <v>0.31991952657699585</v>
      </c>
    </row>
    <row r="380" spans="1:11" x14ac:dyDescent="0.25">
      <c r="A380" s="22"/>
      <c r="B380" s="22" t="s">
        <v>192</v>
      </c>
      <c r="C380" s="22">
        <v>2022</v>
      </c>
      <c r="D380" s="22">
        <v>3</v>
      </c>
      <c r="E380" s="23">
        <v>7103.6907000000001</v>
      </c>
      <c r="F380" s="23">
        <v>76.730999999999995</v>
      </c>
      <c r="G380" s="17">
        <f t="shared" si="20"/>
        <v>104.372</v>
      </c>
      <c r="H380" s="23">
        <v>25063</v>
      </c>
      <c r="I380" s="23">
        <v>497</v>
      </c>
      <c r="J380" s="23">
        <v>160</v>
      </c>
      <c r="K380" s="24">
        <v>0.32193160057067871</v>
      </c>
    </row>
    <row r="381" spans="1:11" x14ac:dyDescent="0.25">
      <c r="B381" s="16" t="s">
        <v>193</v>
      </c>
      <c r="C381" s="16">
        <v>2005</v>
      </c>
      <c r="D381" s="16">
        <v>3</v>
      </c>
      <c r="E381" s="17">
        <v>3783.4859999999999</v>
      </c>
      <c r="F381" s="17">
        <v>123.7826640625</v>
      </c>
      <c r="G381" s="17">
        <f>F381</f>
        <v>123.7826640625</v>
      </c>
      <c r="H381" s="17">
        <v>19873</v>
      </c>
      <c r="I381" s="17">
        <v>1320</v>
      </c>
      <c r="J381" s="17">
        <v>445</v>
      </c>
      <c r="K381" s="21">
        <v>0.33712121844291687</v>
      </c>
    </row>
    <row r="382" spans="1:11" x14ac:dyDescent="0.25">
      <c r="B382" s="16" t="s">
        <v>193</v>
      </c>
      <c r="C382" s="16">
        <v>2006</v>
      </c>
      <c r="D382" s="16">
        <v>3</v>
      </c>
      <c r="E382" s="17">
        <v>4394.9579999999996</v>
      </c>
      <c r="F382" s="17">
        <v>123.72213281250001</v>
      </c>
      <c r="G382" s="17">
        <f>MAX(G381,F382)</f>
        <v>123.7826640625</v>
      </c>
      <c r="H382" s="17">
        <v>19007</v>
      </c>
      <c r="I382" s="17">
        <v>1332</v>
      </c>
      <c r="J382" s="17">
        <v>456</v>
      </c>
      <c r="K382" s="21">
        <v>0.34234234690666199</v>
      </c>
    </row>
    <row r="383" spans="1:11" x14ac:dyDescent="0.25">
      <c r="B383" s="16" t="s">
        <v>193</v>
      </c>
      <c r="C383" s="16">
        <v>2007</v>
      </c>
      <c r="D383" s="16">
        <v>3</v>
      </c>
      <c r="E383" s="17">
        <v>4256.72</v>
      </c>
      <c r="F383" s="17">
        <v>122.494</v>
      </c>
      <c r="G383" s="17">
        <f t="shared" ref="G383:G398" si="21">MAX(G382,F383)</f>
        <v>123.7826640625</v>
      </c>
      <c r="H383" s="17">
        <v>20214</v>
      </c>
      <c r="I383" s="17">
        <v>1344</v>
      </c>
      <c r="J383" s="17">
        <v>463</v>
      </c>
      <c r="K383" s="21">
        <v>0.3444940447807312</v>
      </c>
    </row>
    <row r="384" spans="1:11" x14ac:dyDescent="0.25">
      <c r="B384" s="16" t="s">
        <v>193</v>
      </c>
      <c r="C384" s="16">
        <v>2008</v>
      </c>
      <c r="D384" s="16">
        <v>3</v>
      </c>
      <c r="E384" s="17">
        <v>5081.9210000000003</v>
      </c>
      <c r="F384" s="17">
        <v>99.539000000000001</v>
      </c>
      <c r="G384" s="17">
        <f t="shared" si="21"/>
        <v>123.7826640625</v>
      </c>
      <c r="H384" s="17">
        <v>20818</v>
      </c>
      <c r="I384" s="17">
        <v>1363</v>
      </c>
      <c r="J384" s="17">
        <v>481</v>
      </c>
      <c r="K384" s="21">
        <v>0.35289803147315979</v>
      </c>
    </row>
    <row r="385" spans="1:11" x14ac:dyDescent="0.25">
      <c r="B385" s="16" t="s">
        <v>193</v>
      </c>
      <c r="C385" s="16">
        <v>2009</v>
      </c>
      <c r="D385" s="16">
        <v>3</v>
      </c>
      <c r="E385" s="17">
        <v>4428.1940000000004</v>
      </c>
      <c r="F385" s="17">
        <v>97.838999999999999</v>
      </c>
      <c r="G385" s="17">
        <f t="shared" si="21"/>
        <v>123.7826640625</v>
      </c>
      <c r="H385" s="17">
        <v>21044</v>
      </c>
      <c r="I385" s="17">
        <v>1363</v>
      </c>
      <c r="J385" s="17">
        <v>481</v>
      </c>
      <c r="K385" s="21">
        <v>0.35289803147315979</v>
      </c>
    </row>
    <row r="386" spans="1:11" x14ac:dyDescent="0.25">
      <c r="B386" s="16" t="s">
        <v>193</v>
      </c>
      <c r="C386" s="16">
        <v>2010</v>
      </c>
      <c r="D386" s="16">
        <v>3</v>
      </c>
      <c r="E386" s="17">
        <v>4379.8779999999997</v>
      </c>
      <c r="F386" s="17">
        <v>107.148</v>
      </c>
      <c r="G386" s="17">
        <f t="shared" si="21"/>
        <v>123.7826640625</v>
      </c>
      <c r="H386" s="17">
        <v>20790</v>
      </c>
      <c r="I386" s="17">
        <v>1404</v>
      </c>
      <c r="J386" s="17">
        <v>545</v>
      </c>
      <c r="K386" s="21">
        <v>0.38817664980888367</v>
      </c>
    </row>
    <row r="387" spans="1:11" x14ac:dyDescent="0.25">
      <c r="B387" s="16" t="s">
        <v>193</v>
      </c>
      <c r="C387" s="16">
        <v>2011</v>
      </c>
      <c r="D387" s="16">
        <v>3</v>
      </c>
      <c r="E387" s="17">
        <v>4815.8670000000002</v>
      </c>
      <c r="F387" s="17">
        <v>110.39100000000001</v>
      </c>
      <c r="G387" s="17">
        <f t="shared" si="21"/>
        <v>123.7826640625</v>
      </c>
      <c r="H387" s="17">
        <v>21232</v>
      </c>
      <c r="I387" s="17">
        <v>1464</v>
      </c>
      <c r="J387" s="17">
        <v>576</v>
      </c>
      <c r="K387" s="21">
        <v>0.39344263076782227</v>
      </c>
    </row>
    <row r="388" spans="1:11" x14ac:dyDescent="0.25">
      <c r="B388" s="16" t="s">
        <v>193</v>
      </c>
      <c r="C388" s="16">
        <v>2012</v>
      </c>
      <c r="D388" s="16">
        <v>3</v>
      </c>
      <c r="E388" s="17">
        <v>5916.9889999999996</v>
      </c>
      <c r="F388" s="17">
        <v>110.83499999999999</v>
      </c>
      <c r="G388" s="17">
        <f t="shared" si="21"/>
        <v>123.7826640625</v>
      </c>
      <c r="H388" s="17">
        <v>20893</v>
      </c>
      <c r="I388" s="17">
        <v>1497</v>
      </c>
      <c r="J388" s="17">
        <v>605</v>
      </c>
      <c r="K388" s="21">
        <v>0.40414160490036011</v>
      </c>
    </row>
    <row r="389" spans="1:11" x14ac:dyDescent="0.25">
      <c r="B389" s="16" t="s">
        <v>193</v>
      </c>
      <c r="C389" s="16">
        <v>2013</v>
      </c>
      <c r="D389" s="16">
        <v>3</v>
      </c>
      <c r="E389" s="17">
        <v>5177.6189999999997</v>
      </c>
      <c r="F389" s="17">
        <v>111.279</v>
      </c>
      <c r="G389" s="17">
        <f t="shared" si="21"/>
        <v>123.7826640625</v>
      </c>
      <c r="H389" s="17">
        <v>21499</v>
      </c>
      <c r="I389" s="17">
        <v>1527</v>
      </c>
      <c r="J389" s="17">
        <v>636</v>
      </c>
      <c r="K389" s="21">
        <v>0.41650295257568359</v>
      </c>
    </row>
    <row r="390" spans="1:11" x14ac:dyDescent="0.25">
      <c r="B390" s="16" t="s">
        <v>193</v>
      </c>
      <c r="C390" s="16">
        <v>2014</v>
      </c>
      <c r="D390" s="16">
        <v>3</v>
      </c>
      <c r="E390" s="17">
        <v>5303.7950000000001</v>
      </c>
      <c r="F390" s="17">
        <v>98.677000000000007</v>
      </c>
      <c r="G390" s="17">
        <f t="shared" si="21"/>
        <v>123.7826640625</v>
      </c>
      <c r="H390" s="17">
        <v>21534</v>
      </c>
      <c r="I390" s="17">
        <v>1527</v>
      </c>
      <c r="J390" s="17">
        <v>631</v>
      </c>
      <c r="K390" s="21">
        <v>0.41322854161262512</v>
      </c>
    </row>
    <row r="391" spans="1:11" x14ac:dyDescent="0.25">
      <c r="B391" s="16" t="s">
        <v>193</v>
      </c>
      <c r="C391" s="16">
        <v>2015</v>
      </c>
      <c r="D391" s="16">
        <v>3</v>
      </c>
      <c r="E391" s="17">
        <v>5893.9065999999993</v>
      </c>
      <c r="F391" s="17">
        <v>101.316</v>
      </c>
      <c r="G391" s="17">
        <f t="shared" si="21"/>
        <v>123.7826640625</v>
      </c>
      <c r="H391" s="17">
        <v>21929</v>
      </c>
      <c r="I391" s="17">
        <v>1556</v>
      </c>
      <c r="J391" s="17">
        <v>654</v>
      </c>
      <c r="K391" s="21">
        <v>0.42030847072601318</v>
      </c>
    </row>
    <row r="392" spans="1:11" x14ac:dyDescent="0.25">
      <c r="B392" s="16" t="s">
        <v>193</v>
      </c>
      <c r="C392" s="16">
        <v>2016</v>
      </c>
      <c r="D392" s="16">
        <v>3</v>
      </c>
      <c r="E392" s="17">
        <v>6128.9947000000002</v>
      </c>
      <c r="F392" s="17">
        <v>107.53100000000001</v>
      </c>
      <c r="G392" s="17">
        <f t="shared" si="21"/>
        <v>123.7826640625</v>
      </c>
      <c r="H392" s="17">
        <v>22112</v>
      </c>
      <c r="I392" s="17">
        <v>1613</v>
      </c>
      <c r="J392" s="17">
        <v>701</v>
      </c>
      <c r="K392" s="21">
        <v>0.43459391593933105</v>
      </c>
    </row>
    <row r="393" spans="1:11" x14ac:dyDescent="0.25">
      <c r="B393" s="16" t="s">
        <v>193</v>
      </c>
      <c r="C393" s="16">
        <v>2017</v>
      </c>
      <c r="D393" s="16">
        <v>3</v>
      </c>
      <c r="E393" s="17">
        <v>6094.6638499999999</v>
      </c>
      <c r="F393" s="17">
        <v>95.399000000000001</v>
      </c>
      <c r="G393" s="17">
        <f t="shared" si="21"/>
        <v>123.7826640625</v>
      </c>
      <c r="H393" s="17">
        <v>22195</v>
      </c>
      <c r="I393" s="17">
        <v>1645</v>
      </c>
      <c r="J393" s="17">
        <v>724</v>
      </c>
      <c r="K393" s="21">
        <v>0.44012159109115601</v>
      </c>
    </row>
    <row r="394" spans="1:11" x14ac:dyDescent="0.25">
      <c r="B394" s="16" t="s">
        <v>193</v>
      </c>
      <c r="C394" s="16">
        <v>2018</v>
      </c>
      <c r="D394" s="16">
        <v>3</v>
      </c>
      <c r="E394" s="17">
        <v>6158.0308000000005</v>
      </c>
      <c r="F394" s="17">
        <v>104.73</v>
      </c>
      <c r="G394" s="17">
        <f t="shared" si="21"/>
        <v>123.7826640625</v>
      </c>
      <c r="H394" s="17">
        <v>22442</v>
      </c>
      <c r="I394" s="17">
        <v>1641</v>
      </c>
      <c r="J394" s="17">
        <v>729</v>
      </c>
      <c r="K394" s="21">
        <v>0.44424131512641907</v>
      </c>
    </row>
    <row r="395" spans="1:11" x14ac:dyDescent="0.25">
      <c r="B395" s="16" t="s">
        <v>193</v>
      </c>
      <c r="C395" s="16">
        <v>2019</v>
      </c>
      <c r="D395" s="16">
        <v>3</v>
      </c>
      <c r="E395" s="17">
        <v>6415.8087400000004</v>
      </c>
      <c r="F395" s="17">
        <v>99.438999999999993</v>
      </c>
      <c r="G395" s="17">
        <f t="shared" si="21"/>
        <v>123.7826640625</v>
      </c>
      <c r="H395" s="17">
        <v>22528</v>
      </c>
      <c r="I395" s="17">
        <v>903</v>
      </c>
      <c r="J395" s="17">
        <v>266</v>
      </c>
      <c r="K395" s="21">
        <v>0.29457363486289978</v>
      </c>
    </row>
    <row r="396" spans="1:11" x14ac:dyDescent="0.25">
      <c r="B396" s="16" t="s">
        <v>193</v>
      </c>
      <c r="C396" s="16">
        <v>2020</v>
      </c>
      <c r="D396" s="16">
        <v>3</v>
      </c>
      <c r="E396" s="17">
        <v>6721.9465799999998</v>
      </c>
      <c r="F396" s="17">
        <v>111.08199999999999</v>
      </c>
      <c r="G396" s="17">
        <f t="shared" si="21"/>
        <v>123.7826640625</v>
      </c>
      <c r="H396" s="17">
        <v>22564</v>
      </c>
      <c r="I396" s="17">
        <v>890</v>
      </c>
      <c r="J396" s="17">
        <v>266</v>
      </c>
      <c r="K396" s="21">
        <v>0.29887640476226807</v>
      </c>
    </row>
    <row r="397" spans="1:11" x14ac:dyDescent="0.25">
      <c r="B397" s="16" t="s">
        <v>193</v>
      </c>
      <c r="C397" s="16">
        <v>2021</v>
      </c>
      <c r="D397" s="16">
        <v>3</v>
      </c>
      <c r="E397" s="17">
        <v>7053.4401399999997</v>
      </c>
      <c r="F397" s="17">
        <v>108.05200000000001</v>
      </c>
      <c r="G397" s="17">
        <f t="shared" si="21"/>
        <v>123.7826640625</v>
      </c>
      <c r="H397" s="17">
        <v>22738</v>
      </c>
      <c r="I397" s="17">
        <v>899</v>
      </c>
      <c r="J397" s="17">
        <v>268</v>
      </c>
      <c r="K397" s="21">
        <v>0.2981090247631073</v>
      </c>
    </row>
    <row r="398" spans="1:11" x14ac:dyDescent="0.25">
      <c r="A398" s="22"/>
      <c r="B398" s="22" t="s">
        <v>193</v>
      </c>
      <c r="C398" s="22">
        <v>2022</v>
      </c>
      <c r="D398" s="22">
        <v>3</v>
      </c>
      <c r="E398" s="23">
        <v>7510.5604300000005</v>
      </c>
      <c r="F398" s="23">
        <v>106.61</v>
      </c>
      <c r="G398" s="17">
        <f t="shared" si="21"/>
        <v>123.7826640625</v>
      </c>
      <c r="H398" s="23">
        <v>22908</v>
      </c>
      <c r="I398" s="23">
        <v>905</v>
      </c>
      <c r="J398" s="23">
        <v>277</v>
      </c>
      <c r="K398" s="24">
        <v>0.30607736110687256</v>
      </c>
    </row>
    <row r="399" spans="1:11" x14ac:dyDescent="0.25">
      <c r="B399" s="16" t="s">
        <v>194</v>
      </c>
      <c r="C399" s="16">
        <v>2005</v>
      </c>
      <c r="D399" s="16">
        <v>3</v>
      </c>
      <c r="E399" s="17">
        <v>3180.8498899999995</v>
      </c>
      <c r="F399" s="17">
        <v>101.863</v>
      </c>
      <c r="G399" s="17">
        <f>F399</f>
        <v>101.863</v>
      </c>
      <c r="H399" s="17">
        <v>18860</v>
      </c>
      <c r="I399" s="17">
        <v>275</v>
      </c>
      <c r="J399" s="17">
        <v>90</v>
      </c>
      <c r="K399" s="21">
        <v>0.32727271318435669</v>
      </c>
    </row>
    <row r="400" spans="1:11" x14ac:dyDescent="0.25">
      <c r="B400" s="16" t="s">
        <v>194</v>
      </c>
      <c r="C400" s="16">
        <v>2006</v>
      </c>
      <c r="D400" s="16">
        <v>3</v>
      </c>
      <c r="E400" s="17">
        <v>3438.7749599999997</v>
      </c>
      <c r="F400" s="17">
        <v>111.673</v>
      </c>
      <c r="G400" s="17">
        <f>MAX(G399,F400)</f>
        <v>111.673</v>
      </c>
      <c r="H400" s="17">
        <v>19025</v>
      </c>
      <c r="I400" s="17">
        <v>274</v>
      </c>
      <c r="J400" s="17">
        <v>90</v>
      </c>
      <c r="K400" s="21">
        <v>0.32846716046333313</v>
      </c>
    </row>
    <row r="401" spans="1:11" x14ac:dyDescent="0.25">
      <c r="B401" s="16" t="s">
        <v>194</v>
      </c>
      <c r="C401" s="16">
        <v>2007</v>
      </c>
      <c r="D401" s="16">
        <v>3</v>
      </c>
      <c r="E401" s="17">
        <v>3535.7663200000002</v>
      </c>
      <c r="F401" s="17">
        <v>107.69</v>
      </c>
      <c r="G401" s="17">
        <f t="shared" ref="G401:G416" si="22">MAX(G400,F401)</f>
        <v>111.673</v>
      </c>
      <c r="H401" s="17">
        <v>19262</v>
      </c>
      <c r="I401" s="17">
        <v>274</v>
      </c>
      <c r="J401" s="17">
        <v>90</v>
      </c>
      <c r="K401" s="21">
        <v>0.32846716046333313</v>
      </c>
    </row>
    <row r="402" spans="1:11" x14ac:dyDescent="0.25">
      <c r="B402" s="16" t="s">
        <v>194</v>
      </c>
      <c r="C402" s="16">
        <v>2008</v>
      </c>
      <c r="D402" s="16">
        <v>3</v>
      </c>
      <c r="E402" s="17">
        <v>3603.7819</v>
      </c>
      <c r="F402" s="17">
        <v>105.205</v>
      </c>
      <c r="G402" s="17">
        <f t="shared" si="22"/>
        <v>111.673</v>
      </c>
      <c r="H402" s="17">
        <v>19394</v>
      </c>
      <c r="I402" s="17">
        <v>274</v>
      </c>
      <c r="J402" s="17">
        <v>90</v>
      </c>
      <c r="K402" s="21">
        <v>0.32846716046333313</v>
      </c>
    </row>
    <row r="403" spans="1:11" x14ac:dyDescent="0.25">
      <c r="B403" s="16" t="s">
        <v>194</v>
      </c>
      <c r="C403" s="16">
        <v>2009</v>
      </c>
      <c r="D403" s="16">
        <v>3</v>
      </c>
      <c r="E403" s="17">
        <v>3655.0349999999999</v>
      </c>
      <c r="F403" s="17">
        <v>99.72</v>
      </c>
      <c r="G403" s="17">
        <f t="shared" si="22"/>
        <v>111.673</v>
      </c>
      <c r="H403" s="17">
        <v>19531</v>
      </c>
      <c r="I403" s="17">
        <v>276</v>
      </c>
      <c r="J403" s="17">
        <v>92</v>
      </c>
      <c r="K403" s="21">
        <v>0.3333333432674408</v>
      </c>
    </row>
    <row r="404" spans="1:11" x14ac:dyDescent="0.25">
      <c r="B404" s="16" t="s">
        <v>194</v>
      </c>
      <c r="C404" s="16">
        <v>2010</v>
      </c>
      <c r="D404" s="16">
        <v>3</v>
      </c>
      <c r="E404" s="17">
        <v>3989.8154100000002</v>
      </c>
      <c r="F404" s="17">
        <v>103.1</v>
      </c>
      <c r="G404" s="17">
        <f t="shared" si="22"/>
        <v>111.673</v>
      </c>
      <c r="H404" s="17">
        <v>19579</v>
      </c>
      <c r="I404" s="17">
        <v>277</v>
      </c>
      <c r="J404" s="17">
        <v>92</v>
      </c>
      <c r="K404" s="21">
        <v>0.33212995529174805</v>
      </c>
    </row>
    <row r="405" spans="1:11" x14ac:dyDescent="0.25">
      <c r="B405" s="16" t="s">
        <v>194</v>
      </c>
      <c r="C405" s="16">
        <v>2011</v>
      </c>
      <c r="D405" s="16">
        <v>3</v>
      </c>
      <c r="E405" s="17">
        <v>3967.23045</v>
      </c>
      <c r="F405" s="17">
        <v>107.41500000000001</v>
      </c>
      <c r="G405" s="17">
        <f t="shared" si="22"/>
        <v>111.673</v>
      </c>
      <c r="H405" s="17">
        <v>19885</v>
      </c>
      <c r="I405" s="17">
        <v>277</v>
      </c>
      <c r="J405" s="17">
        <v>92</v>
      </c>
      <c r="K405" s="21">
        <v>0.33212995529174805</v>
      </c>
    </row>
    <row r="406" spans="1:11" x14ac:dyDescent="0.25">
      <c r="B406" s="16" t="s">
        <v>194</v>
      </c>
      <c r="C406" s="16">
        <v>2012</v>
      </c>
      <c r="D406" s="16">
        <v>3</v>
      </c>
      <c r="E406" s="17">
        <v>4830.0209999999997</v>
      </c>
      <c r="F406" s="17">
        <v>104.736</v>
      </c>
      <c r="G406" s="17">
        <f t="shared" si="22"/>
        <v>111.673</v>
      </c>
      <c r="H406" s="17">
        <v>20057</v>
      </c>
      <c r="I406" s="17">
        <v>277</v>
      </c>
      <c r="J406" s="17">
        <v>92</v>
      </c>
      <c r="K406" s="21">
        <v>0.33212995529174805</v>
      </c>
    </row>
    <row r="407" spans="1:11" x14ac:dyDescent="0.25">
      <c r="B407" s="16" t="s">
        <v>194</v>
      </c>
      <c r="C407" s="16">
        <v>2013</v>
      </c>
      <c r="D407" s="16">
        <v>3</v>
      </c>
      <c r="E407" s="17">
        <v>5049.0507200000011</v>
      </c>
      <c r="F407" s="17">
        <v>105.361</v>
      </c>
      <c r="G407" s="17">
        <f t="shared" si="22"/>
        <v>111.673</v>
      </c>
      <c r="H407" s="17">
        <v>20187</v>
      </c>
      <c r="I407" s="17">
        <v>256</v>
      </c>
      <c r="J407" s="17">
        <v>94</v>
      </c>
      <c r="K407" s="21">
        <v>0.3671875</v>
      </c>
    </row>
    <row r="408" spans="1:11" x14ac:dyDescent="0.25">
      <c r="B408" s="16" t="s">
        <v>194</v>
      </c>
      <c r="C408" s="16">
        <v>2014</v>
      </c>
      <c r="D408" s="16">
        <v>3</v>
      </c>
      <c r="E408" s="17">
        <v>6556.8169699999999</v>
      </c>
      <c r="F408" s="17">
        <v>100.08</v>
      </c>
      <c r="G408" s="17">
        <f t="shared" si="22"/>
        <v>111.673</v>
      </c>
      <c r="H408" s="17">
        <v>20362</v>
      </c>
      <c r="I408" s="17">
        <v>258</v>
      </c>
      <c r="J408" s="17">
        <v>93</v>
      </c>
      <c r="K408" s="21">
        <v>0.36046510934829712</v>
      </c>
    </row>
    <row r="409" spans="1:11" x14ac:dyDescent="0.25">
      <c r="B409" s="16" t="s">
        <v>194</v>
      </c>
      <c r="C409" s="16">
        <v>2015</v>
      </c>
      <c r="D409" s="16">
        <v>3</v>
      </c>
      <c r="E409" s="17">
        <v>5354.4773800000003</v>
      </c>
      <c r="F409" s="17">
        <v>104.538</v>
      </c>
      <c r="G409" s="17">
        <f t="shared" si="22"/>
        <v>111.673</v>
      </c>
      <c r="H409" s="17">
        <v>20556</v>
      </c>
      <c r="I409" s="17">
        <v>260</v>
      </c>
      <c r="J409" s="17">
        <v>95</v>
      </c>
      <c r="K409" s="21">
        <v>0.36538460850715637</v>
      </c>
    </row>
    <row r="410" spans="1:11" x14ac:dyDescent="0.25">
      <c r="B410" s="16" t="s">
        <v>194</v>
      </c>
      <c r="C410" s="16">
        <v>2016</v>
      </c>
      <c r="D410" s="16">
        <v>3</v>
      </c>
      <c r="E410" s="17">
        <v>5743.0018599999994</v>
      </c>
      <c r="F410" s="17">
        <v>107.476</v>
      </c>
      <c r="G410" s="17">
        <f t="shared" si="22"/>
        <v>111.673</v>
      </c>
      <c r="H410" s="17">
        <v>20825</v>
      </c>
      <c r="I410" s="17">
        <v>260</v>
      </c>
      <c r="J410" s="17">
        <v>95</v>
      </c>
      <c r="K410" s="21">
        <v>0.36538460850715637</v>
      </c>
    </row>
    <row r="411" spans="1:11" x14ac:dyDescent="0.25">
      <c r="B411" s="16" t="s">
        <v>194</v>
      </c>
      <c r="C411" s="16">
        <v>2017</v>
      </c>
      <c r="D411" s="16">
        <v>3</v>
      </c>
      <c r="E411" s="17">
        <v>5698.82413</v>
      </c>
      <c r="F411" s="17">
        <v>104.45</v>
      </c>
      <c r="G411" s="17">
        <f t="shared" si="22"/>
        <v>111.673</v>
      </c>
      <c r="H411" s="17">
        <v>21108</v>
      </c>
      <c r="I411" s="17">
        <v>262</v>
      </c>
      <c r="J411" s="17">
        <v>97</v>
      </c>
      <c r="K411" s="21">
        <v>0.37022900581359863</v>
      </c>
    </row>
    <row r="412" spans="1:11" x14ac:dyDescent="0.25">
      <c r="B412" s="16" t="s">
        <v>194</v>
      </c>
      <c r="C412" s="16">
        <v>2018</v>
      </c>
      <c r="D412" s="16">
        <v>3</v>
      </c>
      <c r="E412" s="17">
        <v>6387.5636699999995</v>
      </c>
      <c r="F412" s="17">
        <v>108.68899999999999</v>
      </c>
      <c r="G412" s="17">
        <f t="shared" si="22"/>
        <v>111.673</v>
      </c>
      <c r="H412" s="17">
        <v>21369</v>
      </c>
      <c r="I412" s="17">
        <v>261</v>
      </c>
      <c r="J412" s="17">
        <v>95</v>
      </c>
      <c r="K412" s="21">
        <v>0.36398467421531677</v>
      </c>
    </row>
    <row r="413" spans="1:11" x14ac:dyDescent="0.25">
      <c r="B413" s="16" t="s">
        <v>194</v>
      </c>
      <c r="C413" s="16">
        <v>2019</v>
      </c>
      <c r="D413" s="16">
        <v>3</v>
      </c>
      <c r="E413" s="17">
        <v>6114.1024299999999</v>
      </c>
      <c r="F413" s="17">
        <v>103.142</v>
      </c>
      <c r="G413" s="17">
        <f t="shared" si="22"/>
        <v>111.673</v>
      </c>
      <c r="H413" s="17">
        <v>21382</v>
      </c>
      <c r="I413" s="17">
        <v>261</v>
      </c>
      <c r="J413" s="17">
        <v>96</v>
      </c>
      <c r="K413" s="21">
        <v>0.36781609058380127</v>
      </c>
    </row>
    <row r="414" spans="1:11" x14ac:dyDescent="0.25">
      <c r="B414" s="16" t="s">
        <v>194</v>
      </c>
      <c r="C414" s="16">
        <v>2020</v>
      </c>
      <c r="D414" s="16">
        <v>3</v>
      </c>
      <c r="E414" s="17">
        <v>6177.9721300000001</v>
      </c>
      <c r="F414" s="17">
        <v>116.73399999999999</v>
      </c>
      <c r="G414" s="17">
        <f t="shared" si="22"/>
        <v>116.73399999999999</v>
      </c>
      <c r="H414" s="17">
        <v>21654</v>
      </c>
      <c r="I414" s="17">
        <v>263</v>
      </c>
      <c r="J414" s="17">
        <v>97</v>
      </c>
      <c r="K414" s="21">
        <v>0.36882129311561584</v>
      </c>
    </row>
    <row r="415" spans="1:11" x14ac:dyDescent="0.25">
      <c r="B415" s="16" t="s">
        <v>194</v>
      </c>
      <c r="C415" s="16">
        <v>2021</v>
      </c>
      <c r="D415" s="16">
        <v>3</v>
      </c>
      <c r="E415" s="17">
        <v>6144.8625099999999</v>
      </c>
      <c r="F415" s="17">
        <v>106.44799999999999</v>
      </c>
      <c r="G415" s="17">
        <f t="shared" si="22"/>
        <v>116.73399999999999</v>
      </c>
      <c r="H415" s="17">
        <v>21908</v>
      </c>
      <c r="I415" s="17">
        <v>266</v>
      </c>
      <c r="J415" s="17">
        <v>100</v>
      </c>
      <c r="K415" s="21">
        <v>0.37593984603881836</v>
      </c>
    </row>
    <row r="416" spans="1:11" x14ac:dyDescent="0.25">
      <c r="A416" s="22"/>
      <c r="B416" s="22" t="s">
        <v>194</v>
      </c>
      <c r="C416" s="22">
        <v>2022</v>
      </c>
      <c r="D416" s="22">
        <v>3</v>
      </c>
      <c r="E416" s="23">
        <v>6881.6082500000002</v>
      </c>
      <c r="F416" s="23">
        <v>107.738</v>
      </c>
      <c r="G416" s="17">
        <f t="shared" si="22"/>
        <v>116.73399999999999</v>
      </c>
      <c r="H416" s="23">
        <v>22211</v>
      </c>
      <c r="I416" s="23">
        <v>287</v>
      </c>
      <c r="J416" s="23">
        <v>127</v>
      </c>
      <c r="K416" s="24">
        <v>0.44250869750976563</v>
      </c>
    </row>
    <row r="417" spans="2:11" x14ac:dyDescent="0.25">
      <c r="B417" s="16" t="s">
        <v>82</v>
      </c>
      <c r="C417" s="16">
        <v>2005</v>
      </c>
      <c r="D417" s="16">
        <v>3</v>
      </c>
      <c r="E417" s="17">
        <v>6563.0150700000013</v>
      </c>
      <c r="F417" s="17">
        <v>122.38714648437501</v>
      </c>
      <c r="G417" s="17">
        <f>F417</f>
        <v>122.38714648437501</v>
      </c>
      <c r="H417" s="17">
        <v>20952</v>
      </c>
      <c r="I417" s="17">
        <v>378</v>
      </c>
      <c r="J417" s="17">
        <v>78</v>
      </c>
      <c r="K417" s="21">
        <v>0.2063492089509964</v>
      </c>
    </row>
    <row r="418" spans="2:11" x14ac:dyDescent="0.25">
      <c r="B418" s="16" t="s">
        <v>82</v>
      </c>
      <c r="C418" s="16">
        <v>2006</v>
      </c>
      <c r="D418" s="16">
        <v>3</v>
      </c>
      <c r="E418" s="17">
        <v>6667.0417799999996</v>
      </c>
      <c r="F418" s="17">
        <v>120.128</v>
      </c>
      <c r="G418" s="17">
        <f>MAX(G417,F418)</f>
        <v>122.38714648437501</v>
      </c>
      <c r="H418" s="17">
        <v>21239</v>
      </c>
      <c r="I418" s="17">
        <v>378</v>
      </c>
      <c r="J418" s="17">
        <v>79</v>
      </c>
      <c r="K418" s="21">
        <v>0.20899471640586853</v>
      </c>
    </row>
    <row r="419" spans="2:11" x14ac:dyDescent="0.25">
      <c r="B419" s="16" t="s">
        <v>82</v>
      </c>
      <c r="C419" s="16">
        <v>2007</v>
      </c>
      <c r="D419" s="16">
        <v>3</v>
      </c>
      <c r="E419" s="17">
        <v>7290.9219300000004</v>
      </c>
      <c r="F419" s="17">
        <v>120.973</v>
      </c>
      <c r="G419" s="17">
        <f t="shared" ref="G419:G434" si="23">MAX(G418,F419)</f>
        <v>122.38714648437501</v>
      </c>
      <c r="H419" s="17">
        <v>21707</v>
      </c>
      <c r="I419" s="17">
        <v>387</v>
      </c>
      <c r="J419" s="17">
        <v>83</v>
      </c>
      <c r="K419" s="21">
        <v>0.2144702821969986</v>
      </c>
    </row>
    <row r="420" spans="2:11" x14ac:dyDescent="0.25">
      <c r="B420" s="16" t="s">
        <v>82</v>
      </c>
      <c r="C420" s="16">
        <v>2008</v>
      </c>
      <c r="D420" s="16">
        <v>3</v>
      </c>
      <c r="E420" s="17">
        <v>7285.5163250000005</v>
      </c>
      <c r="F420" s="17">
        <v>119.82600000000001</v>
      </c>
      <c r="G420" s="17">
        <f t="shared" si="23"/>
        <v>122.38714648437501</v>
      </c>
      <c r="H420" s="17">
        <v>21874.5</v>
      </c>
      <c r="I420" s="17">
        <v>387</v>
      </c>
      <c r="J420" s="17">
        <v>83</v>
      </c>
      <c r="K420" s="21">
        <v>0.2144702821969986</v>
      </c>
    </row>
    <row r="421" spans="2:11" x14ac:dyDescent="0.25">
      <c r="B421" s="16" t="s">
        <v>82</v>
      </c>
      <c r="C421" s="16">
        <v>2009</v>
      </c>
      <c r="D421" s="16">
        <v>3</v>
      </c>
      <c r="E421" s="17">
        <v>7114.3665499999988</v>
      </c>
      <c r="F421" s="17">
        <v>120.09599999999999</v>
      </c>
      <c r="G421" s="17">
        <f t="shared" si="23"/>
        <v>122.38714648437501</v>
      </c>
      <c r="H421" s="17">
        <v>21390</v>
      </c>
      <c r="I421" s="17">
        <v>392</v>
      </c>
      <c r="J421" s="17">
        <v>86</v>
      </c>
      <c r="K421" s="21">
        <v>0.21938775479793549</v>
      </c>
    </row>
    <row r="422" spans="2:11" x14ac:dyDescent="0.25">
      <c r="B422" s="16" t="s">
        <v>82</v>
      </c>
      <c r="C422" s="16">
        <v>2010</v>
      </c>
      <c r="D422" s="16">
        <v>3</v>
      </c>
      <c r="E422" s="17">
        <v>7291.0705399999988</v>
      </c>
      <c r="F422" s="17">
        <v>118.33800000000001</v>
      </c>
      <c r="G422" s="17">
        <f t="shared" si="23"/>
        <v>122.38714648437501</v>
      </c>
      <c r="H422" s="17">
        <v>21831</v>
      </c>
      <c r="I422" s="17">
        <v>392</v>
      </c>
      <c r="J422" s="17">
        <v>86</v>
      </c>
      <c r="K422" s="21">
        <v>0.21938775479793549</v>
      </c>
    </row>
    <row r="423" spans="2:11" x14ac:dyDescent="0.25">
      <c r="B423" s="16" t="s">
        <v>82</v>
      </c>
      <c r="C423" s="16">
        <v>2011</v>
      </c>
      <c r="D423" s="16">
        <v>3</v>
      </c>
      <c r="E423" s="17">
        <v>7085.6295799999998</v>
      </c>
      <c r="F423" s="17">
        <v>119.49600000000001</v>
      </c>
      <c r="G423" s="17">
        <f t="shared" si="23"/>
        <v>122.38714648437501</v>
      </c>
      <c r="H423" s="17">
        <v>21787</v>
      </c>
      <c r="I423" s="17">
        <v>395</v>
      </c>
      <c r="J423" s="17">
        <v>88</v>
      </c>
      <c r="K423" s="21">
        <v>0.22278481721878052</v>
      </c>
    </row>
    <row r="424" spans="2:11" x14ac:dyDescent="0.25">
      <c r="B424" s="16" t="s">
        <v>82</v>
      </c>
      <c r="C424" s="16">
        <v>2012</v>
      </c>
      <c r="D424" s="16">
        <v>3</v>
      </c>
      <c r="E424" s="17">
        <v>6614.2328499999994</v>
      </c>
      <c r="F424" s="17">
        <v>120.41300000000001</v>
      </c>
      <c r="G424" s="17">
        <f t="shared" si="23"/>
        <v>122.38714648437501</v>
      </c>
      <c r="H424" s="17">
        <v>22200</v>
      </c>
      <c r="I424" s="17">
        <v>405</v>
      </c>
      <c r="J424" s="17">
        <v>103</v>
      </c>
      <c r="K424" s="21">
        <v>0.25432097911834717</v>
      </c>
    </row>
    <row r="425" spans="2:11" x14ac:dyDescent="0.25">
      <c r="B425" s="16" t="s">
        <v>82</v>
      </c>
      <c r="C425" s="16">
        <v>2013</v>
      </c>
      <c r="D425" s="16">
        <v>3</v>
      </c>
      <c r="E425" s="17">
        <v>7523.0926500000005</v>
      </c>
      <c r="F425" s="17">
        <v>136.28900000000002</v>
      </c>
      <c r="G425" s="17">
        <f t="shared" si="23"/>
        <v>136.28900000000002</v>
      </c>
      <c r="H425" s="17">
        <v>21881</v>
      </c>
      <c r="I425" s="17">
        <v>398</v>
      </c>
      <c r="J425" s="17">
        <v>106</v>
      </c>
      <c r="K425" s="21">
        <v>0.26633167266845703</v>
      </c>
    </row>
    <row r="426" spans="2:11" x14ac:dyDescent="0.25">
      <c r="B426" s="16" t="s">
        <v>82</v>
      </c>
      <c r="C426" s="16">
        <v>2014</v>
      </c>
      <c r="D426" s="16">
        <v>3</v>
      </c>
      <c r="E426" s="17">
        <v>7361.3799199999994</v>
      </c>
      <c r="F426" s="17">
        <v>107.577</v>
      </c>
      <c r="G426" s="17">
        <f t="shared" si="23"/>
        <v>136.28900000000002</v>
      </c>
      <c r="H426" s="17">
        <v>22062</v>
      </c>
      <c r="I426" s="17">
        <v>403</v>
      </c>
      <c r="J426" s="17">
        <v>109</v>
      </c>
      <c r="K426" s="21">
        <v>0.27047145366668701</v>
      </c>
    </row>
    <row r="427" spans="2:11" x14ac:dyDescent="0.25">
      <c r="B427" s="16" t="s">
        <v>82</v>
      </c>
      <c r="C427" s="16">
        <v>2015</v>
      </c>
      <c r="D427" s="16">
        <v>3</v>
      </c>
      <c r="E427" s="17">
        <v>7619.2071899999992</v>
      </c>
      <c r="F427" s="17">
        <v>109.042</v>
      </c>
      <c r="G427" s="17">
        <f t="shared" si="23"/>
        <v>136.28900000000002</v>
      </c>
      <c r="H427" s="17">
        <v>22246</v>
      </c>
      <c r="I427" s="17">
        <v>413</v>
      </c>
      <c r="J427" s="17">
        <v>121</v>
      </c>
      <c r="K427" s="21">
        <v>0.2929781973361969</v>
      </c>
    </row>
    <row r="428" spans="2:11" x14ac:dyDescent="0.25">
      <c r="B428" s="16" t="s">
        <v>82</v>
      </c>
      <c r="C428" s="16">
        <v>2016</v>
      </c>
      <c r="D428" s="16">
        <v>3</v>
      </c>
      <c r="E428" s="17">
        <v>7948.7783799999997</v>
      </c>
      <c r="F428" s="17">
        <v>111.491</v>
      </c>
      <c r="G428" s="17">
        <f t="shared" si="23"/>
        <v>136.28900000000002</v>
      </c>
      <c r="H428" s="17">
        <v>22466</v>
      </c>
      <c r="I428" s="17">
        <v>406</v>
      </c>
      <c r="J428" s="17">
        <v>120</v>
      </c>
      <c r="K428" s="21">
        <v>0.29556649923324585</v>
      </c>
    </row>
    <row r="429" spans="2:11" x14ac:dyDescent="0.25">
      <c r="B429" s="16" t="s">
        <v>82</v>
      </c>
      <c r="C429" s="16">
        <v>2017</v>
      </c>
      <c r="D429" s="16">
        <v>3</v>
      </c>
      <c r="E429" s="17">
        <v>7484.0959499999999</v>
      </c>
      <c r="F429" s="17">
        <v>108.53</v>
      </c>
      <c r="G429" s="17">
        <f t="shared" si="23"/>
        <v>136.28900000000002</v>
      </c>
      <c r="H429" s="17">
        <v>22825</v>
      </c>
      <c r="I429" s="17">
        <v>408</v>
      </c>
      <c r="J429" s="17">
        <v>122</v>
      </c>
      <c r="K429" s="21">
        <v>0.29901960492134094</v>
      </c>
    </row>
    <row r="430" spans="2:11" x14ac:dyDescent="0.25">
      <c r="B430" s="16" t="s">
        <v>82</v>
      </c>
      <c r="C430" s="16">
        <v>2018</v>
      </c>
      <c r="D430" s="16">
        <v>3</v>
      </c>
      <c r="E430" s="17">
        <v>8064.2540399999998</v>
      </c>
      <c r="F430" s="17">
        <v>109.941</v>
      </c>
      <c r="G430" s="17">
        <f t="shared" si="23"/>
        <v>136.28900000000002</v>
      </c>
      <c r="H430" s="17">
        <v>23107</v>
      </c>
      <c r="I430" s="17">
        <v>413</v>
      </c>
      <c r="J430" s="17">
        <v>121</v>
      </c>
      <c r="K430" s="21">
        <v>0.2929781973361969</v>
      </c>
    </row>
    <row r="431" spans="2:11" x14ac:dyDescent="0.25">
      <c r="B431" s="16" t="s">
        <v>82</v>
      </c>
      <c r="C431" s="16">
        <v>2019</v>
      </c>
      <c r="D431" s="16">
        <v>3</v>
      </c>
      <c r="E431" s="17">
        <v>7376.2941600000004</v>
      </c>
      <c r="F431" s="17">
        <v>111.736</v>
      </c>
      <c r="G431" s="17">
        <f t="shared" si="23"/>
        <v>136.28900000000002</v>
      </c>
      <c r="H431" s="17">
        <v>23380</v>
      </c>
      <c r="I431" s="17">
        <v>437</v>
      </c>
      <c r="J431" s="17">
        <v>142</v>
      </c>
      <c r="K431" s="21">
        <v>0.32494279742240906</v>
      </c>
    </row>
    <row r="432" spans="2:11" x14ac:dyDescent="0.25">
      <c r="B432" s="16" t="s">
        <v>82</v>
      </c>
      <c r="C432" s="16">
        <v>2020</v>
      </c>
      <c r="D432" s="16">
        <v>3</v>
      </c>
      <c r="E432" s="17">
        <v>7427.0397899999998</v>
      </c>
      <c r="F432" s="17">
        <v>118.142</v>
      </c>
      <c r="G432" s="17">
        <f t="shared" si="23"/>
        <v>136.28900000000002</v>
      </c>
      <c r="H432" s="17">
        <v>23547</v>
      </c>
      <c r="I432" s="17">
        <v>443</v>
      </c>
      <c r="J432" s="17">
        <v>152</v>
      </c>
      <c r="K432" s="21">
        <v>0.34311512112617493</v>
      </c>
    </row>
    <row r="433" spans="1:11" x14ac:dyDescent="0.25">
      <c r="B433" s="16" t="s">
        <v>82</v>
      </c>
      <c r="C433" s="16">
        <v>2021</v>
      </c>
      <c r="D433" s="16">
        <v>3</v>
      </c>
      <c r="E433" s="17">
        <v>7502.6760700000004</v>
      </c>
      <c r="F433" s="17">
        <v>113.38500000000001</v>
      </c>
      <c r="G433" s="17">
        <f t="shared" si="23"/>
        <v>136.28900000000002</v>
      </c>
      <c r="H433" s="17">
        <v>23976</v>
      </c>
      <c r="I433" s="17">
        <v>453</v>
      </c>
      <c r="J433" s="17">
        <v>162</v>
      </c>
      <c r="K433" s="21">
        <v>0.3576158881187439</v>
      </c>
    </row>
    <row r="434" spans="1:11" x14ac:dyDescent="0.25">
      <c r="A434" s="22"/>
      <c r="B434" s="22" t="s">
        <v>82</v>
      </c>
      <c r="C434" s="22">
        <v>2022</v>
      </c>
      <c r="D434" s="22">
        <v>3</v>
      </c>
      <c r="E434" s="23">
        <v>7837.7387399999998</v>
      </c>
      <c r="F434" s="23">
        <v>110.24</v>
      </c>
      <c r="G434" s="17">
        <f t="shared" si="23"/>
        <v>136.28900000000002</v>
      </c>
      <c r="H434" s="23">
        <v>24386</v>
      </c>
      <c r="I434" s="23">
        <v>458</v>
      </c>
      <c r="J434" s="23">
        <v>165</v>
      </c>
      <c r="K434" s="24">
        <v>0.36026200652122498</v>
      </c>
    </row>
    <row r="435" spans="1:11" x14ac:dyDescent="0.25">
      <c r="B435" s="16" t="s">
        <v>46</v>
      </c>
      <c r="C435" s="16">
        <v>2005</v>
      </c>
      <c r="D435" s="16">
        <v>3</v>
      </c>
      <c r="E435" s="17">
        <v>18644.423030000002</v>
      </c>
      <c r="F435" s="17">
        <v>551.28399999999999</v>
      </c>
      <c r="G435" s="17">
        <f>F435</f>
        <v>551.28399999999999</v>
      </c>
      <c r="H435" s="17">
        <v>92481</v>
      </c>
      <c r="I435" s="17">
        <v>1999</v>
      </c>
      <c r="J435" s="17">
        <v>592</v>
      </c>
      <c r="K435" s="21">
        <v>0.29614806175231934</v>
      </c>
    </row>
    <row r="436" spans="1:11" x14ac:dyDescent="0.25">
      <c r="B436" s="16" t="s">
        <v>46</v>
      </c>
      <c r="C436" s="16">
        <v>2006</v>
      </c>
      <c r="D436" s="16">
        <v>3</v>
      </c>
      <c r="E436" s="17">
        <v>17724.831300000002</v>
      </c>
      <c r="F436" s="17">
        <v>552.19299999999998</v>
      </c>
      <c r="G436" s="17">
        <f>MAX(G435,F436)</f>
        <v>552.19299999999998</v>
      </c>
      <c r="H436" s="17">
        <v>94472</v>
      </c>
      <c r="I436" s="17">
        <v>1909</v>
      </c>
      <c r="J436" s="17">
        <v>621</v>
      </c>
      <c r="K436" s="21">
        <v>0.32530120015144348</v>
      </c>
    </row>
    <row r="437" spans="1:11" x14ac:dyDescent="0.25">
      <c r="B437" s="16" t="s">
        <v>46</v>
      </c>
      <c r="C437" s="16">
        <v>2007</v>
      </c>
      <c r="D437" s="16">
        <v>3</v>
      </c>
      <c r="E437" s="17">
        <v>18301.48445</v>
      </c>
      <c r="F437" s="17">
        <v>546.88900000000001</v>
      </c>
      <c r="G437" s="17">
        <f t="shared" ref="G437:G452" si="24">MAX(G436,F437)</f>
        <v>552.19299999999998</v>
      </c>
      <c r="H437" s="17">
        <v>95391</v>
      </c>
      <c r="I437" s="17">
        <v>1911</v>
      </c>
      <c r="J437" s="17">
        <v>628</v>
      </c>
      <c r="K437" s="21">
        <v>0.32862377166748047</v>
      </c>
    </row>
    <row r="438" spans="1:11" x14ac:dyDescent="0.25">
      <c r="B438" s="16" t="s">
        <v>46</v>
      </c>
      <c r="C438" s="16">
        <v>2008</v>
      </c>
      <c r="D438" s="16">
        <v>3</v>
      </c>
      <c r="E438" s="17">
        <v>20107.963173</v>
      </c>
      <c r="F438" s="17">
        <v>520.548</v>
      </c>
      <c r="G438" s="17">
        <f t="shared" si="24"/>
        <v>552.19299999999998</v>
      </c>
      <c r="H438" s="17">
        <v>96226</v>
      </c>
      <c r="I438" s="17">
        <v>1918</v>
      </c>
      <c r="J438" s="17">
        <v>641</v>
      </c>
      <c r="K438" s="21">
        <v>0.33420228958129883</v>
      </c>
    </row>
    <row r="439" spans="1:11" x14ac:dyDescent="0.25">
      <c r="B439" s="16" t="s">
        <v>46</v>
      </c>
      <c r="C439" s="16">
        <v>2009</v>
      </c>
      <c r="D439" s="16">
        <v>3</v>
      </c>
      <c r="E439" s="17">
        <v>21291.72077</v>
      </c>
      <c r="F439" s="17">
        <v>514.15100000000007</v>
      </c>
      <c r="G439" s="17">
        <f t="shared" si="24"/>
        <v>552.19299999999998</v>
      </c>
      <c r="H439" s="17">
        <v>96922</v>
      </c>
      <c r="I439" s="17">
        <v>1966</v>
      </c>
      <c r="J439" s="17">
        <v>710</v>
      </c>
      <c r="K439" s="21">
        <v>0.36113935708999634</v>
      </c>
    </row>
    <row r="440" spans="1:11" x14ac:dyDescent="0.25">
      <c r="B440" s="16" t="s">
        <v>46</v>
      </c>
      <c r="C440" s="16">
        <v>2010</v>
      </c>
      <c r="D440" s="16">
        <v>3</v>
      </c>
      <c r="E440" s="17">
        <v>20657.914660000002</v>
      </c>
      <c r="F440" s="17">
        <v>538.95399999999995</v>
      </c>
      <c r="G440" s="17">
        <f t="shared" si="24"/>
        <v>552.19299999999998</v>
      </c>
      <c r="H440" s="17">
        <v>98211</v>
      </c>
      <c r="I440" s="17">
        <v>1939</v>
      </c>
      <c r="J440" s="17">
        <v>683</v>
      </c>
      <c r="K440" s="21">
        <v>0.35224342346191406</v>
      </c>
    </row>
    <row r="441" spans="1:11" x14ac:dyDescent="0.25">
      <c r="B441" s="16" t="s">
        <v>46</v>
      </c>
      <c r="C441" s="16">
        <v>2011</v>
      </c>
      <c r="D441" s="16">
        <v>3</v>
      </c>
      <c r="E441" s="17">
        <v>22234.997500000001</v>
      </c>
      <c r="F441" s="17">
        <v>559.90499999999997</v>
      </c>
      <c r="G441" s="17">
        <f t="shared" si="24"/>
        <v>559.90499999999997</v>
      </c>
      <c r="H441" s="17">
        <v>99289</v>
      </c>
      <c r="I441" s="17">
        <v>1981</v>
      </c>
      <c r="J441" s="17">
        <v>708</v>
      </c>
      <c r="K441" s="21">
        <v>0.35739526152610779</v>
      </c>
    </row>
    <row r="442" spans="1:11" x14ac:dyDescent="0.25">
      <c r="B442" s="16" t="s">
        <v>46</v>
      </c>
      <c r="C442" s="16">
        <v>2012</v>
      </c>
      <c r="D442" s="16">
        <v>3</v>
      </c>
      <c r="E442" s="17">
        <v>26746.517799999998</v>
      </c>
      <c r="F442" s="17">
        <v>543.75900000000001</v>
      </c>
      <c r="G442" s="17">
        <f t="shared" si="24"/>
        <v>559.90499999999997</v>
      </c>
      <c r="H442" s="17">
        <v>100026</v>
      </c>
      <c r="I442" s="17">
        <v>2129</v>
      </c>
      <c r="J442" s="17">
        <v>727</v>
      </c>
      <c r="K442" s="21">
        <v>0.34147486090660095</v>
      </c>
    </row>
    <row r="443" spans="1:11" x14ac:dyDescent="0.25">
      <c r="B443" s="16" t="s">
        <v>46</v>
      </c>
      <c r="C443" s="16">
        <v>2013</v>
      </c>
      <c r="D443" s="16">
        <v>3</v>
      </c>
      <c r="E443" s="17">
        <v>27389.934939999999</v>
      </c>
      <c r="F443" s="17">
        <v>550.274</v>
      </c>
      <c r="G443" s="17">
        <f t="shared" si="24"/>
        <v>559.90499999999997</v>
      </c>
      <c r="H443" s="17">
        <v>100613</v>
      </c>
      <c r="I443" s="17">
        <v>2189.5</v>
      </c>
      <c r="J443" s="17">
        <v>721.5</v>
      </c>
      <c r="K443" s="21">
        <v>0.32952728867530823</v>
      </c>
    </row>
    <row r="444" spans="1:11" x14ac:dyDescent="0.25">
      <c r="B444" s="16" t="s">
        <v>46</v>
      </c>
      <c r="C444" s="16">
        <v>2014</v>
      </c>
      <c r="D444" s="16">
        <v>3</v>
      </c>
      <c r="E444" s="17">
        <v>27679.836240000001</v>
      </c>
      <c r="F444" s="17">
        <v>506.19400000000002</v>
      </c>
      <c r="G444" s="17">
        <f t="shared" si="24"/>
        <v>559.90499999999997</v>
      </c>
      <c r="H444" s="17">
        <v>101444</v>
      </c>
      <c r="I444" s="17">
        <v>2197</v>
      </c>
      <c r="J444" s="17">
        <v>739</v>
      </c>
      <c r="K444" s="21">
        <v>0.33636778593063354</v>
      </c>
    </row>
    <row r="445" spans="1:11" x14ac:dyDescent="0.25">
      <c r="B445" s="16" t="s">
        <v>46</v>
      </c>
      <c r="C445" s="16">
        <v>2015</v>
      </c>
      <c r="D445" s="16">
        <v>3</v>
      </c>
      <c r="E445" s="17">
        <v>26704.446609999999</v>
      </c>
      <c r="F445" s="17">
        <v>513.89200000000005</v>
      </c>
      <c r="G445" s="17">
        <f t="shared" si="24"/>
        <v>559.90499999999997</v>
      </c>
      <c r="H445" s="17">
        <v>102291</v>
      </c>
      <c r="I445" s="17">
        <v>2216</v>
      </c>
      <c r="J445" s="17">
        <v>757</v>
      </c>
      <c r="K445" s="21">
        <v>0.3416064977645874</v>
      </c>
    </row>
    <row r="446" spans="1:11" x14ac:dyDescent="0.25">
      <c r="B446" s="16" t="s">
        <v>46</v>
      </c>
      <c r="C446" s="16">
        <v>2016</v>
      </c>
      <c r="D446" s="16">
        <v>3</v>
      </c>
      <c r="E446" s="17">
        <v>27782.962700000004</v>
      </c>
      <c r="F446" s="17">
        <v>521.80200000000002</v>
      </c>
      <c r="G446" s="17">
        <f t="shared" si="24"/>
        <v>559.90499999999997</v>
      </c>
      <c r="H446" s="17">
        <v>103528</v>
      </c>
      <c r="I446" s="17">
        <v>2230</v>
      </c>
      <c r="J446" s="17">
        <v>765</v>
      </c>
      <c r="K446" s="21">
        <v>0.3430493175983429</v>
      </c>
    </row>
    <row r="447" spans="1:11" x14ac:dyDescent="0.25">
      <c r="B447" s="16" t="s">
        <v>46</v>
      </c>
      <c r="C447" s="16">
        <v>2017</v>
      </c>
      <c r="D447" s="16">
        <v>3</v>
      </c>
      <c r="E447" s="17">
        <v>27785.363669999999</v>
      </c>
      <c r="F447" s="17">
        <v>478.59899999999999</v>
      </c>
      <c r="G447" s="17">
        <f t="shared" si="24"/>
        <v>559.90499999999997</v>
      </c>
      <c r="H447" s="17">
        <v>104346</v>
      </c>
      <c r="I447" s="17">
        <v>1994</v>
      </c>
      <c r="J447" s="17">
        <v>745</v>
      </c>
      <c r="K447" s="21">
        <v>0.37362086772918701</v>
      </c>
    </row>
    <row r="448" spans="1:11" x14ac:dyDescent="0.25">
      <c r="B448" s="16" t="s">
        <v>46</v>
      </c>
      <c r="C448" s="16">
        <v>2018</v>
      </c>
      <c r="D448" s="16">
        <v>3</v>
      </c>
      <c r="E448" s="17">
        <v>28762.951659999999</v>
      </c>
      <c r="F448" s="17">
        <v>518.06500000000005</v>
      </c>
      <c r="G448" s="17">
        <f t="shared" si="24"/>
        <v>559.90499999999997</v>
      </c>
      <c r="H448" s="17">
        <v>105306</v>
      </c>
      <c r="I448" s="17">
        <v>2020</v>
      </c>
      <c r="J448" s="17">
        <v>771</v>
      </c>
      <c r="K448" s="21">
        <v>0.38168317079544067</v>
      </c>
    </row>
    <row r="449" spans="1:11" x14ac:dyDescent="0.25">
      <c r="B449" s="16" t="s">
        <v>46</v>
      </c>
      <c r="C449" s="16">
        <v>2019</v>
      </c>
      <c r="D449" s="16">
        <v>3</v>
      </c>
      <c r="E449" s="17">
        <v>29888.936600000001</v>
      </c>
      <c r="F449" s="17">
        <v>486.13299999999998</v>
      </c>
      <c r="G449" s="17">
        <f t="shared" si="24"/>
        <v>559.90499999999997</v>
      </c>
      <c r="H449" s="17">
        <v>106645</v>
      </c>
      <c r="I449" s="17">
        <v>2038</v>
      </c>
      <c r="J449" s="17">
        <v>785</v>
      </c>
      <c r="K449" s="21">
        <v>0.38518154621124268</v>
      </c>
    </row>
    <row r="450" spans="1:11" x14ac:dyDescent="0.25">
      <c r="B450" s="16" t="s">
        <v>46</v>
      </c>
      <c r="C450" s="16">
        <v>2020</v>
      </c>
      <c r="D450" s="16">
        <v>3</v>
      </c>
      <c r="E450" s="17">
        <v>31426.888660000001</v>
      </c>
      <c r="F450" s="17">
        <v>535.13300000000004</v>
      </c>
      <c r="G450" s="17">
        <f t="shared" si="24"/>
        <v>559.90499999999997</v>
      </c>
      <c r="H450" s="17">
        <v>107965</v>
      </c>
      <c r="I450" s="17">
        <v>2064</v>
      </c>
      <c r="J450" s="17">
        <v>810</v>
      </c>
      <c r="K450" s="21">
        <v>0.39244186878204346</v>
      </c>
    </row>
    <row r="451" spans="1:11" x14ac:dyDescent="0.25">
      <c r="B451" s="16" t="s">
        <v>46</v>
      </c>
      <c r="C451" s="16">
        <v>2021</v>
      </c>
      <c r="D451" s="16">
        <v>3</v>
      </c>
      <c r="E451" s="17">
        <v>32488.657429999999</v>
      </c>
      <c r="F451" s="17">
        <v>532.05799999999999</v>
      </c>
      <c r="G451" s="17">
        <f t="shared" si="24"/>
        <v>559.90499999999997</v>
      </c>
      <c r="H451" s="17">
        <v>109258</v>
      </c>
      <c r="I451" s="17">
        <v>2113</v>
      </c>
      <c r="J451" s="17">
        <v>833</v>
      </c>
      <c r="K451" s="21">
        <v>0.39422622323036194</v>
      </c>
    </row>
    <row r="452" spans="1:11" x14ac:dyDescent="0.25">
      <c r="A452" s="22"/>
      <c r="B452" s="22" t="s">
        <v>46</v>
      </c>
      <c r="C452" s="22">
        <v>2022</v>
      </c>
      <c r="D452" s="22">
        <v>3</v>
      </c>
      <c r="E452" s="23">
        <v>33640.281310000006</v>
      </c>
      <c r="F452" s="23">
        <v>518.64599999999996</v>
      </c>
      <c r="G452" s="23">
        <f t="shared" si="24"/>
        <v>559.90499999999997</v>
      </c>
      <c r="H452" s="23">
        <v>111044</v>
      </c>
      <c r="I452" s="23">
        <v>2128</v>
      </c>
      <c r="J452" s="23">
        <v>853</v>
      </c>
      <c r="K452" s="24">
        <v>0.40084585547447205</v>
      </c>
    </row>
    <row r="453" spans="1:11" x14ac:dyDescent="0.25">
      <c r="B453" s="16" t="s">
        <v>36</v>
      </c>
      <c r="C453" s="16">
        <v>2005</v>
      </c>
      <c r="D453" s="16">
        <v>3</v>
      </c>
      <c r="E453" s="17">
        <v>18396.048119999999</v>
      </c>
      <c r="F453" s="17">
        <v>644.77199999999993</v>
      </c>
      <c r="G453" s="17">
        <f>F453</f>
        <v>644.77199999999993</v>
      </c>
      <c r="H453" s="17">
        <v>127528</v>
      </c>
      <c r="I453" s="17">
        <v>3039</v>
      </c>
      <c r="J453" s="17">
        <v>1082</v>
      </c>
      <c r="K453" s="21">
        <v>0.35603818297386169</v>
      </c>
    </row>
    <row r="454" spans="1:11" x14ac:dyDescent="0.25">
      <c r="B454" s="16" t="s">
        <v>36</v>
      </c>
      <c r="C454" s="16">
        <v>2006</v>
      </c>
      <c r="D454" s="16">
        <v>3</v>
      </c>
      <c r="E454" s="17">
        <v>20850.417559999998</v>
      </c>
      <c r="F454" s="17">
        <v>647.60299999999995</v>
      </c>
      <c r="G454" s="17">
        <f>MAX(G453,F454)</f>
        <v>647.60299999999995</v>
      </c>
      <c r="H454" s="17">
        <v>129717</v>
      </c>
      <c r="I454" s="17">
        <v>3129</v>
      </c>
      <c r="J454" s="17">
        <v>1153</v>
      </c>
      <c r="K454" s="21">
        <v>0.36848834156990051</v>
      </c>
    </row>
    <row r="455" spans="1:11" x14ac:dyDescent="0.25">
      <c r="B455" s="16" t="s">
        <v>36</v>
      </c>
      <c r="C455" s="16">
        <v>2007</v>
      </c>
      <c r="D455" s="16">
        <v>3</v>
      </c>
      <c r="E455" s="17">
        <v>21120.310419999998</v>
      </c>
      <c r="F455" s="17">
        <v>635.84900000000005</v>
      </c>
      <c r="G455" s="17">
        <f t="shared" ref="G455:G470" si="25">MAX(G454,F455)</f>
        <v>647.60299999999995</v>
      </c>
      <c r="H455" s="17">
        <v>132157</v>
      </c>
      <c r="I455" s="17">
        <v>3362</v>
      </c>
      <c r="J455" s="17">
        <v>1277</v>
      </c>
      <c r="K455" s="21">
        <v>0.37983343005180359</v>
      </c>
    </row>
    <row r="456" spans="1:11" x14ac:dyDescent="0.25">
      <c r="B456" s="16" t="s">
        <v>36</v>
      </c>
      <c r="C456" s="16">
        <v>2008</v>
      </c>
      <c r="D456" s="16">
        <v>3</v>
      </c>
      <c r="E456" s="17">
        <v>21490.633539999995</v>
      </c>
      <c r="F456" s="17">
        <v>606.47</v>
      </c>
      <c r="G456" s="17">
        <f t="shared" si="25"/>
        <v>647.60299999999995</v>
      </c>
      <c r="H456" s="17">
        <v>134673</v>
      </c>
      <c r="I456" s="17">
        <v>3414</v>
      </c>
      <c r="J456" s="17">
        <v>1311</v>
      </c>
      <c r="K456" s="21">
        <v>0.3840070366859436</v>
      </c>
    </row>
    <row r="457" spans="1:11" x14ac:dyDescent="0.25">
      <c r="B457" s="16" t="s">
        <v>36</v>
      </c>
      <c r="C457" s="16">
        <v>2009</v>
      </c>
      <c r="D457" s="16">
        <v>3</v>
      </c>
      <c r="E457" s="17">
        <v>21006.70854</v>
      </c>
      <c r="F457" s="17">
        <v>599.20500000000004</v>
      </c>
      <c r="G457" s="17">
        <f t="shared" si="25"/>
        <v>647.60299999999995</v>
      </c>
      <c r="H457" s="17">
        <v>136249</v>
      </c>
      <c r="I457" s="17">
        <v>3395</v>
      </c>
      <c r="J457" s="17">
        <v>1301</v>
      </c>
      <c r="K457" s="21">
        <v>0.38321059942245483</v>
      </c>
    </row>
    <row r="458" spans="1:11" x14ac:dyDescent="0.25">
      <c r="B458" s="16" t="s">
        <v>36</v>
      </c>
      <c r="C458" s="16">
        <v>2010</v>
      </c>
      <c r="D458" s="16">
        <v>3</v>
      </c>
      <c r="E458" s="17">
        <v>22171.042159999997</v>
      </c>
      <c r="F458" s="17">
        <v>651.505</v>
      </c>
      <c r="G458" s="17">
        <f t="shared" si="25"/>
        <v>651.505</v>
      </c>
      <c r="H458" s="17">
        <v>138525</v>
      </c>
      <c r="I458" s="17">
        <v>3413</v>
      </c>
      <c r="J458" s="17">
        <v>1312</v>
      </c>
      <c r="K458" s="21">
        <v>0.38441252708435059</v>
      </c>
    </row>
    <row r="459" spans="1:11" x14ac:dyDescent="0.25">
      <c r="B459" s="16" t="s">
        <v>36</v>
      </c>
      <c r="C459" s="16">
        <v>2011</v>
      </c>
      <c r="D459" s="16">
        <v>3</v>
      </c>
      <c r="E459" s="17">
        <v>23162.007290000001</v>
      </c>
      <c r="F459" s="17">
        <v>671.36899999999991</v>
      </c>
      <c r="G459" s="17">
        <f t="shared" si="25"/>
        <v>671.36899999999991</v>
      </c>
      <c r="H459" s="17">
        <v>140575</v>
      </c>
      <c r="I459" s="17">
        <v>3420</v>
      </c>
      <c r="J459" s="17">
        <v>1323</v>
      </c>
      <c r="K459" s="21">
        <v>0.38684210181236267</v>
      </c>
    </row>
    <row r="460" spans="1:11" x14ac:dyDescent="0.25">
      <c r="B460" s="16" t="s">
        <v>36</v>
      </c>
      <c r="C460" s="16">
        <v>2012</v>
      </c>
      <c r="D460" s="16">
        <v>3</v>
      </c>
      <c r="E460" s="17">
        <v>28569.985589999997</v>
      </c>
      <c r="F460" s="17">
        <v>665.28700000000003</v>
      </c>
      <c r="G460" s="17">
        <f t="shared" si="25"/>
        <v>671.36899999999991</v>
      </c>
      <c r="H460" s="17">
        <v>142412</v>
      </c>
      <c r="I460" s="17">
        <v>3444</v>
      </c>
      <c r="J460" s="17">
        <v>1348</v>
      </c>
      <c r="K460" s="21">
        <v>0.39140534400939941</v>
      </c>
    </row>
    <row r="461" spans="1:11" x14ac:dyDescent="0.25">
      <c r="B461" s="16" t="s">
        <v>36</v>
      </c>
      <c r="C461" s="16">
        <v>2013</v>
      </c>
      <c r="D461" s="16">
        <v>3</v>
      </c>
      <c r="E461" s="17">
        <v>29989.400160000001</v>
      </c>
      <c r="F461" s="17">
        <v>674.90699999999993</v>
      </c>
      <c r="G461" s="17">
        <f t="shared" si="25"/>
        <v>674.90699999999993</v>
      </c>
      <c r="H461" s="17">
        <v>144183</v>
      </c>
      <c r="I461" s="17">
        <v>3475</v>
      </c>
      <c r="J461" s="17">
        <v>1375</v>
      </c>
      <c r="K461" s="21">
        <v>0.39568346738815308</v>
      </c>
    </row>
    <row r="462" spans="1:11" x14ac:dyDescent="0.25">
      <c r="B462" s="16" t="s">
        <v>36</v>
      </c>
      <c r="C462" s="16">
        <v>2014</v>
      </c>
      <c r="D462" s="16">
        <v>3</v>
      </c>
      <c r="E462" s="17">
        <v>31187.353340000001</v>
      </c>
      <c r="F462" s="17">
        <v>592.23</v>
      </c>
      <c r="G462" s="17">
        <f t="shared" si="25"/>
        <v>674.90699999999993</v>
      </c>
      <c r="H462" s="17">
        <v>145817</v>
      </c>
      <c r="I462" s="17">
        <v>3485</v>
      </c>
      <c r="J462" s="17">
        <v>1388</v>
      </c>
      <c r="K462" s="21">
        <v>0.39827832579612732</v>
      </c>
    </row>
    <row r="463" spans="1:11" x14ac:dyDescent="0.25">
      <c r="B463" s="16" t="s">
        <v>36</v>
      </c>
      <c r="C463" s="16">
        <v>2015</v>
      </c>
      <c r="D463" s="16">
        <v>3</v>
      </c>
      <c r="E463" s="17">
        <v>29781.81279</v>
      </c>
      <c r="F463" s="17">
        <v>597.43399999999997</v>
      </c>
      <c r="G463" s="17">
        <f t="shared" si="25"/>
        <v>674.90699999999993</v>
      </c>
      <c r="H463" s="17">
        <v>147820</v>
      </c>
      <c r="I463" s="17">
        <v>3536</v>
      </c>
      <c r="J463" s="17">
        <v>1438</v>
      </c>
      <c r="K463" s="21">
        <v>0.40667420625686646</v>
      </c>
    </row>
    <row r="464" spans="1:11" x14ac:dyDescent="0.25">
      <c r="B464" s="16" t="s">
        <v>36</v>
      </c>
      <c r="C464" s="16">
        <v>2016</v>
      </c>
      <c r="D464" s="16">
        <v>3</v>
      </c>
      <c r="E464" s="17">
        <v>30797.576759999996</v>
      </c>
      <c r="F464" s="17">
        <v>652.18100000000004</v>
      </c>
      <c r="G464" s="17">
        <f t="shared" si="25"/>
        <v>674.90699999999993</v>
      </c>
      <c r="H464" s="17">
        <v>150288</v>
      </c>
      <c r="I464" s="17">
        <v>3567</v>
      </c>
      <c r="J464" s="17">
        <v>1482</v>
      </c>
      <c r="K464" s="21">
        <v>0.41547518968582153</v>
      </c>
    </row>
    <row r="465" spans="2:11" x14ac:dyDescent="0.25">
      <c r="B465" s="16" t="s">
        <v>36</v>
      </c>
      <c r="C465" s="16">
        <v>2017</v>
      </c>
      <c r="D465" s="16">
        <v>3</v>
      </c>
      <c r="E465" s="17">
        <v>32386.97797</v>
      </c>
      <c r="F465" s="17">
        <v>600.01300000000003</v>
      </c>
      <c r="G465" s="17">
        <f t="shared" si="25"/>
        <v>674.90699999999993</v>
      </c>
      <c r="H465" s="17">
        <v>152798</v>
      </c>
      <c r="I465" s="17">
        <v>3614</v>
      </c>
      <c r="J465" s="17">
        <v>1516</v>
      </c>
      <c r="K465" s="21">
        <v>0.41947978734970093</v>
      </c>
    </row>
    <row r="466" spans="2:11" x14ac:dyDescent="0.25">
      <c r="B466" s="16" t="s">
        <v>36</v>
      </c>
      <c r="C466" s="16">
        <v>2018</v>
      </c>
      <c r="D466" s="16">
        <v>3</v>
      </c>
      <c r="E466" s="17">
        <v>34855.209129999996</v>
      </c>
      <c r="F466" s="17">
        <v>661.43499999999995</v>
      </c>
      <c r="G466" s="17">
        <f t="shared" si="25"/>
        <v>674.90699999999993</v>
      </c>
      <c r="H466" s="17">
        <v>154298</v>
      </c>
      <c r="I466" s="17">
        <v>3626</v>
      </c>
      <c r="J466" s="17">
        <v>1537</v>
      </c>
      <c r="K466" s="21">
        <v>0.42388308048248291</v>
      </c>
    </row>
    <row r="467" spans="2:11" x14ac:dyDescent="0.25">
      <c r="B467" s="16" t="s">
        <v>36</v>
      </c>
      <c r="C467" s="16">
        <v>2019</v>
      </c>
      <c r="D467" s="16">
        <v>3</v>
      </c>
      <c r="E467" s="17">
        <v>34716.146869999997</v>
      </c>
      <c r="F467" s="17">
        <v>613.76099999999997</v>
      </c>
      <c r="G467" s="17">
        <f t="shared" si="25"/>
        <v>674.90699999999993</v>
      </c>
      <c r="H467" s="17">
        <v>155550</v>
      </c>
      <c r="I467" s="17">
        <v>3628</v>
      </c>
      <c r="J467" s="17">
        <v>1546</v>
      </c>
      <c r="K467" s="21">
        <v>0.42613008618354797</v>
      </c>
    </row>
    <row r="468" spans="2:11" x14ac:dyDescent="0.25">
      <c r="B468" s="16" t="s">
        <v>36</v>
      </c>
      <c r="C468" s="16">
        <v>2020</v>
      </c>
      <c r="D468" s="16">
        <v>3</v>
      </c>
      <c r="E468" s="17">
        <v>36182.223030000001</v>
      </c>
      <c r="F468" s="17">
        <v>669.48500000000001</v>
      </c>
      <c r="G468" s="17">
        <f t="shared" si="25"/>
        <v>674.90699999999993</v>
      </c>
      <c r="H468" s="17">
        <v>157464</v>
      </c>
      <c r="I468" s="17">
        <v>3647</v>
      </c>
      <c r="J468" s="17">
        <v>1567</v>
      </c>
      <c r="K468" s="21">
        <v>0.42966821789741516</v>
      </c>
    </row>
    <row r="469" spans="2:11" x14ac:dyDescent="0.25">
      <c r="B469" s="16" t="s">
        <v>36</v>
      </c>
      <c r="C469" s="16">
        <v>2021</v>
      </c>
      <c r="D469" s="16">
        <v>3</v>
      </c>
      <c r="E469" s="17">
        <v>38758.307519999995</v>
      </c>
      <c r="F469" s="17">
        <v>637.15499999999997</v>
      </c>
      <c r="G469" s="17">
        <f t="shared" si="25"/>
        <v>674.90699999999993</v>
      </c>
      <c r="H469" s="17">
        <v>158799</v>
      </c>
      <c r="I469" s="17">
        <v>3657</v>
      </c>
      <c r="J469" s="17">
        <v>1583</v>
      </c>
      <c r="K469" s="21">
        <v>0.43286848068237305</v>
      </c>
    </row>
    <row r="470" spans="2:11" x14ac:dyDescent="0.25">
      <c r="B470" s="22" t="s">
        <v>36</v>
      </c>
      <c r="C470" s="22">
        <v>2022</v>
      </c>
      <c r="D470" s="22">
        <v>3</v>
      </c>
      <c r="E470" s="23">
        <v>42175.686400000006</v>
      </c>
      <c r="F470" s="23">
        <v>645.69799999999998</v>
      </c>
      <c r="G470" s="17">
        <f t="shared" si="25"/>
        <v>674.90699999999993</v>
      </c>
      <c r="H470" s="23">
        <v>160487</v>
      </c>
      <c r="I470" s="23">
        <v>3674</v>
      </c>
      <c r="J470" s="23">
        <v>1605</v>
      </c>
      <c r="K470" s="24">
        <v>0.4368535578250885</v>
      </c>
    </row>
    <row r="471" spans="2:11" x14ac:dyDescent="0.25">
      <c r="B471" s="16" t="s">
        <v>80</v>
      </c>
      <c r="C471" s="16">
        <v>2005</v>
      </c>
      <c r="D471" s="16">
        <v>3</v>
      </c>
      <c r="E471" s="17">
        <v>149444.73130000001</v>
      </c>
      <c r="F471" s="17">
        <v>5208.7669999999998</v>
      </c>
      <c r="G471" s="17">
        <f>F471</f>
        <v>5208.7669999999998</v>
      </c>
      <c r="H471" s="17">
        <v>864753</v>
      </c>
      <c r="I471" s="17">
        <v>19066</v>
      </c>
      <c r="J471" s="17">
        <v>11968</v>
      </c>
      <c r="K471" s="21">
        <v>0.62771427631378174</v>
      </c>
    </row>
    <row r="472" spans="2:11" x14ac:dyDescent="0.25">
      <c r="B472" s="16" t="s">
        <v>80</v>
      </c>
      <c r="C472" s="16">
        <v>2006</v>
      </c>
      <c r="D472" s="16">
        <v>3</v>
      </c>
      <c r="E472" s="17">
        <v>149005.71909999999</v>
      </c>
      <c r="F472" s="17">
        <v>5707.9449999999997</v>
      </c>
      <c r="G472" s="17">
        <f>MAX(G471,F472)</f>
        <v>5707.9449999999997</v>
      </c>
      <c r="H472" s="17">
        <v>876729</v>
      </c>
      <c r="I472" s="17">
        <v>19425</v>
      </c>
      <c r="J472" s="17">
        <v>12411</v>
      </c>
      <c r="K472" s="21">
        <v>0.63891893625259399</v>
      </c>
    </row>
    <row r="473" spans="2:11" x14ac:dyDescent="0.25">
      <c r="B473" s="16" t="s">
        <v>80</v>
      </c>
      <c r="C473" s="16">
        <v>2007</v>
      </c>
      <c r="D473" s="16">
        <v>3</v>
      </c>
      <c r="E473" s="17">
        <v>161741.28268999999</v>
      </c>
      <c r="F473" s="17">
        <v>5600.005000000001</v>
      </c>
      <c r="G473" s="17">
        <f t="shared" ref="G473:G488" si="26">MAX(G472,F473)</f>
        <v>5707.9449999999997</v>
      </c>
      <c r="H473" s="17">
        <v>894709</v>
      </c>
      <c r="I473" s="17">
        <v>19900</v>
      </c>
      <c r="J473" s="17">
        <v>12813</v>
      </c>
      <c r="K473" s="21">
        <v>0.64386934041976929</v>
      </c>
    </row>
    <row r="474" spans="2:11" x14ac:dyDescent="0.25">
      <c r="B474" s="16" t="s">
        <v>80</v>
      </c>
      <c r="C474" s="16">
        <v>2008</v>
      </c>
      <c r="D474" s="16">
        <v>3</v>
      </c>
      <c r="E474" s="17">
        <v>170418.61282999997</v>
      </c>
      <c r="F474" s="17">
        <v>5386.7069999999994</v>
      </c>
      <c r="G474" s="17">
        <f t="shared" si="26"/>
        <v>5707.9449999999997</v>
      </c>
      <c r="H474" s="17">
        <v>913576</v>
      </c>
      <c r="I474" s="17">
        <v>19924</v>
      </c>
      <c r="J474" s="17">
        <v>12762</v>
      </c>
      <c r="K474" s="21">
        <v>0.64053404331207275</v>
      </c>
    </row>
    <row r="475" spans="2:11" x14ac:dyDescent="0.25">
      <c r="B475" s="16" t="s">
        <v>80</v>
      </c>
      <c r="C475" s="16">
        <v>2009</v>
      </c>
      <c r="D475" s="16">
        <v>3</v>
      </c>
      <c r="E475" s="17">
        <v>174868.70481999998</v>
      </c>
      <c r="F475" s="17">
        <v>5280.4169999999995</v>
      </c>
      <c r="G475" s="17">
        <f t="shared" si="26"/>
        <v>5707.9449999999997</v>
      </c>
      <c r="H475" s="17">
        <v>922406</v>
      </c>
      <c r="I475" s="17">
        <v>20185</v>
      </c>
      <c r="J475" s="17">
        <v>12830</v>
      </c>
      <c r="K475" s="21">
        <v>0.63562053442001343</v>
      </c>
    </row>
    <row r="476" spans="2:11" x14ac:dyDescent="0.25">
      <c r="B476" s="16" t="s">
        <v>80</v>
      </c>
      <c r="C476" s="16">
        <v>2010</v>
      </c>
      <c r="D476" s="16">
        <v>3</v>
      </c>
      <c r="E476" s="17">
        <v>171526.48595</v>
      </c>
      <c r="F476" s="17">
        <v>5618.8469999999998</v>
      </c>
      <c r="G476" s="17">
        <f t="shared" si="26"/>
        <v>5707.9449999999997</v>
      </c>
      <c r="H476" s="17">
        <v>937442</v>
      </c>
      <c r="I476" s="17">
        <v>19851</v>
      </c>
      <c r="J476" s="17">
        <v>12717</v>
      </c>
      <c r="K476" s="21">
        <v>0.64062261581420898</v>
      </c>
    </row>
    <row r="477" spans="2:11" x14ac:dyDescent="0.25">
      <c r="B477" s="16" t="s">
        <v>80</v>
      </c>
      <c r="C477" s="16">
        <v>2011</v>
      </c>
      <c r="D477" s="16">
        <v>3</v>
      </c>
      <c r="E477" s="17">
        <v>182007.72050000002</v>
      </c>
      <c r="F477" s="17">
        <v>5777.6980000000003</v>
      </c>
      <c r="G477" s="17">
        <f t="shared" si="26"/>
        <v>5777.6980000000003</v>
      </c>
      <c r="H477" s="17">
        <v>952416</v>
      </c>
      <c r="I477" s="17">
        <v>19988</v>
      </c>
      <c r="J477" s="17">
        <v>12851</v>
      </c>
      <c r="K477" s="21">
        <v>0.64293575286865234</v>
      </c>
    </row>
    <row r="478" spans="2:11" x14ac:dyDescent="0.25">
      <c r="B478" s="16" t="s">
        <v>80</v>
      </c>
      <c r="C478" s="16">
        <v>2012</v>
      </c>
      <c r="D478" s="16">
        <v>3</v>
      </c>
      <c r="E478" s="17">
        <v>221775.41960999998</v>
      </c>
      <c r="F478" s="17">
        <v>5693.8749999999991</v>
      </c>
      <c r="G478" s="17">
        <f t="shared" si="26"/>
        <v>5777.6980000000003</v>
      </c>
      <c r="H478" s="17">
        <v>968622</v>
      </c>
      <c r="I478" s="17">
        <v>20117</v>
      </c>
      <c r="J478" s="17">
        <v>13054</v>
      </c>
      <c r="K478" s="21">
        <v>0.64890390634536743</v>
      </c>
    </row>
    <row r="479" spans="2:11" x14ac:dyDescent="0.25">
      <c r="B479" s="16" t="s">
        <v>80</v>
      </c>
      <c r="C479" s="16">
        <v>2013</v>
      </c>
      <c r="D479" s="16">
        <v>3</v>
      </c>
      <c r="E479" s="17">
        <v>230701.98509000003</v>
      </c>
      <c r="F479" s="17">
        <v>5736.1530000000002</v>
      </c>
      <c r="G479" s="17">
        <f t="shared" si="26"/>
        <v>5777.6980000000003</v>
      </c>
      <c r="H479" s="17">
        <v>983572</v>
      </c>
      <c r="I479" s="17">
        <v>20346</v>
      </c>
      <c r="J479" s="17">
        <v>13306</v>
      </c>
      <c r="K479" s="21">
        <v>0.65398603677749634</v>
      </c>
    </row>
    <row r="480" spans="2:11" x14ac:dyDescent="0.25">
      <c r="B480" s="16" t="s">
        <v>80</v>
      </c>
      <c r="C480" s="16">
        <v>2014</v>
      </c>
      <c r="D480" s="16">
        <v>3</v>
      </c>
      <c r="E480" s="17">
        <v>239701.50632999997</v>
      </c>
      <c r="F480" s="17">
        <v>5003.8980000000001</v>
      </c>
      <c r="G480" s="17">
        <f t="shared" si="26"/>
        <v>5777.6980000000003</v>
      </c>
      <c r="H480" s="17">
        <v>997300</v>
      </c>
      <c r="I480" s="17">
        <v>20605</v>
      </c>
      <c r="J480" s="17">
        <v>13562</v>
      </c>
      <c r="K480" s="21">
        <v>0.65818977355957031</v>
      </c>
    </row>
    <row r="481" spans="2:11" x14ac:dyDescent="0.25">
      <c r="B481" s="16" t="s">
        <v>80</v>
      </c>
      <c r="C481" s="16">
        <v>2015</v>
      </c>
      <c r="D481" s="16">
        <v>3</v>
      </c>
      <c r="E481" s="17">
        <v>259529.41331</v>
      </c>
      <c r="F481" s="17">
        <v>5242.817</v>
      </c>
      <c r="G481" s="17">
        <f t="shared" si="26"/>
        <v>5777.6980000000003</v>
      </c>
      <c r="H481" s="17">
        <v>1012118</v>
      </c>
      <c r="I481" s="17">
        <v>20776</v>
      </c>
      <c r="J481" s="17">
        <v>13716</v>
      </c>
      <c r="K481" s="21">
        <v>0.66018480062484741</v>
      </c>
    </row>
    <row r="482" spans="2:11" x14ac:dyDescent="0.25">
      <c r="B482" s="16" t="s">
        <v>80</v>
      </c>
      <c r="C482" s="16">
        <v>2016</v>
      </c>
      <c r="D482" s="16">
        <v>3</v>
      </c>
      <c r="E482" s="17">
        <v>262132.42527000001</v>
      </c>
      <c r="F482" s="17">
        <v>5492.2290000000003</v>
      </c>
      <c r="G482" s="17">
        <f t="shared" si="26"/>
        <v>5777.6980000000003</v>
      </c>
      <c r="H482" s="17">
        <v>1026391</v>
      </c>
      <c r="I482" s="17">
        <v>20984</v>
      </c>
      <c r="J482" s="17">
        <v>13922</v>
      </c>
      <c r="K482" s="21">
        <v>0.66345787048339844</v>
      </c>
    </row>
    <row r="483" spans="2:11" x14ac:dyDescent="0.25">
      <c r="B483" s="16" t="s">
        <v>80</v>
      </c>
      <c r="C483" s="16">
        <v>2017</v>
      </c>
      <c r="D483" s="16">
        <v>3</v>
      </c>
      <c r="E483" s="17">
        <v>248690.77405000001</v>
      </c>
      <c r="F483" s="17">
        <v>4998.5839999999998</v>
      </c>
      <c r="G483" s="17">
        <f t="shared" si="26"/>
        <v>5777.6980000000003</v>
      </c>
      <c r="H483" s="17">
        <v>1037261</v>
      </c>
      <c r="I483" s="17">
        <v>20922</v>
      </c>
      <c r="J483" s="17">
        <v>13883</v>
      </c>
      <c r="K483" s="21">
        <v>0.66355991363525391</v>
      </c>
    </row>
    <row r="484" spans="2:11" x14ac:dyDescent="0.25">
      <c r="B484" s="16" t="s">
        <v>80</v>
      </c>
      <c r="C484" s="16">
        <v>2018</v>
      </c>
      <c r="D484" s="16">
        <v>3</v>
      </c>
      <c r="E484" s="17">
        <v>252229.85316999999</v>
      </c>
      <c r="F484" s="17">
        <v>5400.6859999999997</v>
      </c>
      <c r="G484" s="17">
        <f t="shared" si="26"/>
        <v>5777.6980000000003</v>
      </c>
      <c r="H484" s="17">
        <v>1046775</v>
      </c>
      <c r="I484" s="17">
        <v>21049</v>
      </c>
      <c r="J484" s="17">
        <v>14047</v>
      </c>
      <c r="K484" s="21">
        <v>0.66734760999679565</v>
      </c>
    </row>
    <row r="485" spans="2:11" x14ac:dyDescent="0.25">
      <c r="B485" s="16" t="s">
        <v>80</v>
      </c>
      <c r="C485" s="16">
        <v>2019</v>
      </c>
      <c r="D485" s="16">
        <v>3</v>
      </c>
      <c r="E485" s="17">
        <v>267793.98692</v>
      </c>
      <c r="F485" s="17">
        <v>4962.2169999999996</v>
      </c>
      <c r="G485" s="17">
        <f t="shared" si="26"/>
        <v>5777.6980000000003</v>
      </c>
      <c r="H485" s="17">
        <v>1054613</v>
      </c>
      <c r="I485" s="17">
        <v>21112</v>
      </c>
      <c r="J485" s="17">
        <v>14149</v>
      </c>
      <c r="K485" s="21">
        <v>0.67018759250640869</v>
      </c>
    </row>
    <row r="486" spans="2:11" x14ac:dyDescent="0.25">
      <c r="B486" s="16" t="s">
        <v>80</v>
      </c>
      <c r="C486" s="16">
        <v>2020</v>
      </c>
      <c r="D486" s="16">
        <v>3</v>
      </c>
      <c r="E486" s="17">
        <v>277132.59034</v>
      </c>
      <c r="F486" s="17">
        <v>5597.6149999999998</v>
      </c>
      <c r="G486" s="17">
        <f t="shared" si="26"/>
        <v>5777.6980000000003</v>
      </c>
      <c r="H486" s="17">
        <v>1062040</v>
      </c>
      <c r="I486" s="17">
        <v>21171</v>
      </c>
      <c r="J486" s="17">
        <v>14192</v>
      </c>
      <c r="K486" s="21">
        <v>0.67035096883773804</v>
      </c>
    </row>
    <row r="487" spans="2:11" x14ac:dyDescent="0.25">
      <c r="B487" s="16" t="s">
        <v>80</v>
      </c>
      <c r="C487" s="16">
        <v>2021</v>
      </c>
      <c r="D487" s="16">
        <v>3</v>
      </c>
      <c r="E487" s="17">
        <v>273447.73465</v>
      </c>
      <c r="F487" s="17">
        <v>5262.4250000000002</v>
      </c>
      <c r="G487" s="17">
        <f t="shared" si="26"/>
        <v>5777.6980000000003</v>
      </c>
      <c r="H487" s="17">
        <v>1069683</v>
      </c>
      <c r="I487" s="17">
        <v>21581</v>
      </c>
      <c r="J487" s="17">
        <v>14392</v>
      </c>
      <c r="K487" s="21">
        <v>0.66688293218612671</v>
      </c>
    </row>
    <row r="488" spans="2:11" x14ac:dyDescent="0.25">
      <c r="B488" s="22" t="s">
        <v>80</v>
      </c>
      <c r="C488" s="22">
        <v>2022</v>
      </c>
      <c r="D488" s="22">
        <v>3</v>
      </c>
      <c r="E488" s="23">
        <v>282997.05046000006</v>
      </c>
      <c r="F488" s="23">
        <v>5406.7539999999999</v>
      </c>
      <c r="G488" s="17">
        <f t="shared" si="26"/>
        <v>5777.6980000000003</v>
      </c>
      <c r="H488" s="23">
        <v>1076537</v>
      </c>
      <c r="I488" s="23">
        <v>21684</v>
      </c>
      <c r="J488" s="23">
        <v>14492</v>
      </c>
      <c r="K488" s="24">
        <v>0.66832685470581055</v>
      </c>
    </row>
    <row r="489" spans="2:11" x14ac:dyDescent="0.25">
      <c r="B489" s="16" t="s">
        <v>26</v>
      </c>
      <c r="C489" s="16">
        <v>2005</v>
      </c>
      <c r="D489" s="16">
        <v>3</v>
      </c>
      <c r="E489" s="17">
        <v>363121.8714</v>
      </c>
      <c r="F489" s="17">
        <v>4853.8409999999994</v>
      </c>
      <c r="G489" s="17">
        <f>F489</f>
        <v>4853.8409999999994</v>
      </c>
      <c r="H489" s="17">
        <v>1251660</v>
      </c>
      <c r="I489" s="17">
        <v>123174</v>
      </c>
      <c r="J489" s="17">
        <v>4692</v>
      </c>
      <c r="K489" s="21">
        <v>3.809245303273201E-2</v>
      </c>
    </row>
    <row r="490" spans="2:11" x14ac:dyDescent="0.25">
      <c r="B490" s="16" t="s">
        <v>26</v>
      </c>
      <c r="C490" s="16">
        <v>2006</v>
      </c>
      <c r="D490" s="16">
        <v>3</v>
      </c>
      <c r="E490" s="17">
        <v>416706.81362000003</v>
      </c>
      <c r="F490" s="17">
        <v>4622.1239999999998</v>
      </c>
      <c r="G490" s="17">
        <f>MAX(G489,F490)</f>
        <v>4853.8409999999994</v>
      </c>
      <c r="H490" s="17">
        <v>1264581</v>
      </c>
      <c r="I490" s="17">
        <v>123329</v>
      </c>
      <c r="J490" s="17">
        <v>4711</v>
      </c>
      <c r="K490" s="21">
        <v>3.8198638707399368E-2</v>
      </c>
    </row>
    <row r="491" spans="2:11" x14ac:dyDescent="0.25">
      <c r="B491" s="16" t="s">
        <v>26</v>
      </c>
      <c r="C491" s="16">
        <v>2007</v>
      </c>
      <c r="D491" s="16">
        <v>3</v>
      </c>
      <c r="E491" s="17">
        <v>506567.33181000006</v>
      </c>
      <c r="F491" s="17">
        <v>4596.7519999999995</v>
      </c>
      <c r="G491" s="17">
        <f t="shared" ref="G491:G505" si="27">MAX(G490,F491)</f>
        <v>4853.8409999999994</v>
      </c>
      <c r="H491" s="17">
        <v>1273949</v>
      </c>
      <c r="I491" s="17">
        <v>123707</v>
      </c>
      <c r="J491" s="17">
        <v>4738</v>
      </c>
      <c r="K491" s="21">
        <v>3.8300175219774246E-2</v>
      </c>
    </row>
    <row r="492" spans="2:11" x14ac:dyDescent="0.25">
      <c r="B492" s="16" t="s">
        <v>26</v>
      </c>
      <c r="C492" s="16">
        <v>2008</v>
      </c>
      <c r="D492" s="16">
        <v>3</v>
      </c>
      <c r="E492" s="17">
        <v>491396.42440999998</v>
      </c>
      <c r="F492" s="17">
        <v>4308.9210000000003</v>
      </c>
      <c r="G492" s="17">
        <f t="shared" si="27"/>
        <v>4853.8409999999994</v>
      </c>
      <c r="H492" s="17">
        <v>1288665</v>
      </c>
      <c r="I492" s="17">
        <v>124023</v>
      </c>
      <c r="J492" s="17">
        <v>4733</v>
      </c>
      <c r="K492" s="21">
        <v>3.8162276148796082E-2</v>
      </c>
    </row>
    <row r="493" spans="2:11" x14ac:dyDescent="0.25">
      <c r="B493" s="16" t="s">
        <v>26</v>
      </c>
      <c r="C493" s="16">
        <v>2009</v>
      </c>
      <c r="D493" s="16">
        <v>3</v>
      </c>
      <c r="E493" s="17">
        <v>531333.12517999997</v>
      </c>
      <c r="F493" s="17">
        <v>4635.6490000000003</v>
      </c>
      <c r="G493" s="17">
        <f t="shared" si="27"/>
        <v>4853.8409999999994</v>
      </c>
      <c r="H493" s="17">
        <v>1295749</v>
      </c>
      <c r="I493" s="17">
        <v>124348</v>
      </c>
      <c r="J493" s="17">
        <v>4771</v>
      </c>
      <c r="K493" s="21">
        <v>3.836812824010849E-2</v>
      </c>
    </row>
    <row r="494" spans="2:11" x14ac:dyDescent="0.25">
      <c r="B494" s="16" t="s">
        <v>26</v>
      </c>
      <c r="C494" s="16">
        <v>2010</v>
      </c>
      <c r="D494" s="16">
        <v>3</v>
      </c>
      <c r="E494" s="17">
        <v>572928.67828999995</v>
      </c>
      <c r="F494" s="17">
        <v>4649.3850000000011</v>
      </c>
      <c r="G494" s="17">
        <f t="shared" si="27"/>
        <v>4853.8409999999994</v>
      </c>
      <c r="H494" s="17">
        <v>1305889</v>
      </c>
      <c r="I494" s="17">
        <v>124525</v>
      </c>
      <c r="J494" s="17">
        <v>4788</v>
      </c>
      <c r="K494" s="21">
        <v>3.8450110703706741E-2</v>
      </c>
    </row>
    <row r="495" spans="2:11" x14ac:dyDescent="0.25">
      <c r="B495" s="16" t="s">
        <v>26</v>
      </c>
      <c r="C495" s="16">
        <v>2011</v>
      </c>
      <c r="D495" s="16">
        <v>3</v>
      </c>
      <c r="E495" s="17">
        <v>577062.08822999999</v>
      </c>
      <c r="F495" s="17">
        <v>4402.9579999999996</v>
      </c>
      <c r="G495" s="17">
        <f t="shared" si="27"/>
        <v>4853.8409999999994</v>
      </c>
      <c r="H495" s="17">
        <v>1314283</v>
      </c>
      <c r="I495" s="17">
        <v>121005</v>
      </c>
      <c r="J495" s="17">
        <v>8420</v>
      </c>
      <c r="K495" s="21">
        <v>6.9583900272846222E-2</v>
      </c>
    </row>
    <row r="496" spans="2:11" x14ac:dyDescent="0.25">
      <c r="B496" s="16" t="s">
        <v>26</v>
      </c>
      <c r="C496" s="16">
        <v>2012</v>
      </c>
      <c r="D496" s="16">
        <v>3</v>
      </c>
      <c r="E496" s="17">
        <v>569709.47553000005</v>
      </c>
      <c r="F496" s="17">
        <v>4178.3629999999994</v>
      </c>
      <c r="G496" s="17">
        <f t="shared" si="27"/>
        <v>4853.8409999999994</v>
      </c>
      <c r="H496" s="17">
        <v>1325202</v>
      </c>
      <c r="I496" s="17">
        <v>121923</v>
      </c>
      <c r="J496" s="17">
        <v>8652</v>
      </c>
      <c r="K496" s="21">
        <v>7.0962823927402496E-2</v>
      </c>
    </row>
    <row r="497" spans="2:11" x14ac:dyDescent="0.25">
      <c r="B497" s="16" t="s">
        <v>26</v>
      </c>
      <c r="C497" s="16">
        <v>2013</v>
      </c>
      <c r="D497" s="16">
        <v>3</v>
      </c>
      <c r="E497" s="17">
        <v>636941.31073999987</v>
      </c>
      <c r="F497" s="17">
        <v>6851.0970000000007</v>
      </c>
      <c r="G497" s="17">
        <f t="shared" si="27"/>
        <v>6851.0970000000007</v>
      </c>
      <c r="H497" s="17">
        <v>1325253</v>
      </c>
      <c r="I497" s="17">
        <v>123087</v>
      </c>
      <c r="J497" s="17">
        <v>9110</v>
      </c>
      <c r="K497" s="21">
        <v>7.4012689292430878E-2</v>
      </c>
    </row>
    <row r="498" spans="2:11" x14ac:dyDescent="0.25">
      <c r="B498" s="16" t="s">
        <v>26</v>
      </c>
      <c r="C498" s="16">
        <v>2014</v>
      </c>
      <c r="D498" s="16">
        <v>3</v>
      </c>
      <c r="E498" s="17">
        <v>702191.57458000001</v>
      </c>
      <c r="F498" s="17">
        <v>4201.1170000000002</v>
      </c>
      <c r="G498" s="17">
        <f t="shared" si="27"/>
        <v>6851.0970000000007</v>
      </c>
      <c r="H498" s="17">
        <v>1325317</v>
      </c>
      <c r="I498" s="17">
        <v>122971</v>
      </c>
      <c r="J498" s="17">
        <v>9229</v>
      </c>
      <c r="K498" s="21">
        <v>7.5050212442874908E-2</v>
      </c>
    </row>
    <row r="499" spans="2:11" x14ac:dyDescent="0.25">
      <c r="B499" s="16" t="s">
        <v>26</v>
      </c>
      <c r="C499" s="16">
        <v>2015</v>
      </c>
      <c r="D499" s="16">
        <v>3</v>
      </c>
      <c r="E499" s="17">
        <v>593098.45291000011</v>
      </c>
      <c r="F499" s="17">
        <v>6650.0959999999995</v>
      </c>
      <c r="G499" s="17">
        <f t="shared" si="27"/>
        <v>6851.0970000000007</v>
      </c>
      <c r="H499" s="17">
        <v>1344209</v>
      </c>
      <c r="I499" s="17">
        <v>123993</v>
      </c>
      <c r="J499" s="17">
        <v>9630</v>
      </c>
      <c r="K499" s="21">
        <v>7.7665671706199646E-2</v>
      </c>
    </row>
    <row r="500" spans="2:11" x14ac:dyDescent="0.25">
      <c r="B500" s="16" t="s">
        <v>26</v>
      </c>
      <c r="C500" s="16">
        <v>2016</v>
      </c>
      <c r="D500" s="16">
        <v>3</v>
      </c>
      <c r="E500" s="17">
        <v>583069.66346000007</v>
      </c>
      <c r="F500" s="17">
        <v>5987.2</v>
      </c>
      <c r="G500" s="17">
        <f t="shared" si="27"/>
        <v>6851.0970000000007</v>
      </c>
      <c r="H500" s="17">
        <v>1357688</v>
      </c>
      <c r="I500" s="17">
        <v>125158</v>
      </c>
      <c r="J500" s="17">
        <v>9606</v>
      </c>
      <c r="K500" s="21">
        <v>7.6750986278057098E-2</v>
      </c>
    </row>
    <row r="501" spans="2:11" x14ac:dyDescent="0.25">
      <c r="B501" s="16" t="s">
        <v>26</v>
      </c>
      <c r="C501" s="16">
        <v>2017</v>
      </c>
      <c r="D501" s="16">
        <v>3</v>
      </c>
      <c r="E501" s="17">
        <v>572886.18953999993</v>
      </c>
      <c r="F501" s="17">
        <v>5541.4639999999999</v>
      </c>
      <c r="G501" s="17">
        <f t="shared" si="27"/>
        <v>6851.0970000000007</v>
      </c>
      <c r="H501" s="17">
        <v>1371277</v>
      </c>
      <c r="I501" s="17">
        <v>123932</v>
      </c>
      <c r="J501" s="17">
        <v>9622</v>
      </c>
      <c r="K501" s="21">
        <v>7.7639348804950714E-2</v>
      </c>
    </row>
    <row r="502" spans="2:11" x14ac:dyDescent="0.25">
      <c r="B502" s="16" t="s">
        <v>26</v>
      </c>
      <c r="C502" s="16">
        <v>2018</v>
      </c>
      <c r="D502" s="16">
        <v>3</v>
      </c>
      <c r="E502" s="17">
        <v>574339.22712000005</v>
      </c>
      <c r="F502" s="17">
        <v>6004.415</v>
      </c>
      <c r="G502" s="17">
        <f t="shared" si="27"/>
        <v>6851.0970000000007</v>
      </c>
      <c r="H502" s="17">
        <v>1384831</v>
      </c>
      <c r="I502" s="17">
        <v>123992</v>
      </c>
      <c r="J502" s="17">
        <v>9817</v>
      </c>
      <c r="K502" s="21">
        <v>7.91744664311409E-2</v>
      </c>
    </row>
    <row r="503" spans="2:11" x14ac:dyDescent="0.25">
      <c r="B503" s="16" t="s">
        <v>26</v>
      </c>
      <c r="C503" s="16">
        <v>2019</v>
      </c>
      <c r="D503" s="16">
        <v>3</v>
      </c>
      <c r="E503" s="17">
        <v>577728.42389999994</v>
      </c>
      <c r="F503" s="17">
        <v>6479.1819999999998</v>
      </c>
      <c r="G503" s="17">
        <f t="shared" si="27"/>
        <v>6851.0970000000007</v>
      </c>
      <c r="H503" s="17">
        <v>1394234</v>
      </c>
      <c r="I503" s="17">
        <v>123956</v>
      </c>
      <c r="J503" s="17">
        <v>10009</v>
      </c>
      <c r="K503" s="21">
        <v>8.0746397376060486E-2</v>
      </c>
    </row>
    <row r="504" spans="2:11" x14ac:dyDescent="0.25">
      <c r="B504" s="16" t="s">
        <v>26</v>
      </c>
      <c r="C504" s="16">
        <v>2020</v>
      </c>
      <c r="D504" s="16">
        <v>3</v>
      </c>
      <c r="E504" s="17">
        <v>583167.82495000004</v>
      </c>
      <c r="F504" s="17">
        <v>6700.884</v>
      </c>
      <c r="G504" s="17">
        <f t="shared" si="27"/>
        <v>6851.0970000000007</v>
      </c>
      <c r="H504" s="17">
        <v>1411783</v>
      </c>
      <c r="I504" s="17">
        <v>124310</v>
      </c>
      <c r="J504" s="17">
        <v>10275</v>
      </c>
      <c r="K504" s="21">
        <v>8.2656264305114746E-2</v>
      </c>
    </row>
    <row r="505" spans="2:11" x14ac:dyDescent="0.25">
      <c r="B505" s="16" t="s">
        <v>26</v>
      </c>
      <c r="C505" s="16">
        <v>2021</v>
      </c>
      <c r="D505" s="16">
        <v>3</v>
      </c>
      <c r="E505" s="17">
        <v>591198.49029999995</v>
      </c>
      <c r="F505" s="17">
        <v>6354.683</v>
      </c>
      <c r="G505" s="17">
        <f t="shared" si="27"/>
        <v>6851.0970000000007</v>
      </c>
      <c r="H505" s="17">
        <v>1424070</v>
      </c>
      <c r="I505" s="17">
        <v>124556</v>
      </c>
      <c r="J505" s="17">
        <v>10432</v>
      </c>
      <c r="K505" s="21">
        <v>8.3753488957881927E-2</v>
      </c>
    </row>
    <row r="506" spans="2:11" x14ac:dyDescent="0.25">
      <c r="B506" s="22" t="s">
        <v>26</v>
      </c>
      <c r="C506" s="22">
        <v>2022</v>
      </c>
      <c r="D506" s="22">
        <v>3</v>
      </c>
      <c r="E506" s="23">
        <v>662893.3354000001</v>
      </c>
      <c r="F506" s="23">
        <v>6821.37</v>
      </c>
      <c r="G506" s="17">
        <f>MAX(G505,F506)</f>
        <v>6851.0970000000007</v>
      </c>
      <c r="H506" s="23">
        <v>1440085</v>
      </c>
      <c r="I506" s="23">
        <v>124741</v>
      </c>
      <c r="J506" s="23">
        <v>10576</v>
      </c>
      <c r="K506" s="24">
        <v>8.4783673286437988E-2</v>
      </c>
    </row>
    <row r="507" spans="2:11" x14ac:dyDescent="0.25">
      <c r="B507" s="16" t="s">
        <v>114</v>
      </c>
      <c r="C507" s="16">
        <v>2005</v>
      </c>
      <c r="D507" s="16">
        <v>3</v>
      </c>
      <c r="E507" s="17">
        <v>5441.2676799999999</v>
      </c>
      <c r="F507" s="17">
        <v>134.02100000000002</v>
      </c>
      <c r="G507" s="17">
        <f>F507</f>
        <v>134.02100000000002</v>
      </c>
      <c r="H507" s="17">
        <v>26720</v>
      </c>
      <c r="I507" s="17">
        <v>695</v>
      </c>
      <c r="J507" s="17">
        <v>101</v>
      </c>
      <c r="K507" s="21">
        <v>0.1453237384557724</v>
      </c>
    </row>
    <row r="508" spans="2:11" x14ac:dyDescent="0.25">
      <c r="B508" s="16" t="s">
        <v>114</v>
      </c>
      <c r="C508" s="16">
        <v>2006</v>
      </c>
      <c r="D508" s="16">
        <v>3</v>
      </c>
      <c r="E508" s="17">
        <v>7058.8528500000011</v>
      </c>
      <c r="F508" s="17">
        <v>120.601</v>
      </c>
      <c r="G508" s="17">
        <f>MAX(G507,F508)</f>
        <v>134.02100000000002</v>
      </c>
      <c r="H508" s="17">
        <v>26824</v>
      </c>
      <c r="I508" s="17">
        <v>737</v>
      </c>
      <c r="J508" s="17">
        <v>102</v>
      </c>
      <c r="K508" s="21">
        <v>0.1383989155292511</v>
      </c>
    </row>
    <row r="509" spans="2:11" x14ac:dyDescent="0.25">
      <c r="B509" s="16" t="s">
        <v>114</v>
      </c>
      <c r="C509" s="16">
        <v>2007</v>
      </c>
      <c r="D509" s="16">
        <v>3</v>
      </c>
      <c r="E509" s="17">
        <v>6542.1502499999997</v>
      </c>
      <c r="F509" s="17">
        <v>127.16900000000001</v>
      </c>
      <c r="G509" s="17">
        <f t="shared" ref="G509:G524" si="28">MAX(G508,F509)</f>
        <v>134.02100000000002</v>
      </c>
      <c r="H509" s="17">
        <v>26958</v>
      </c>
      <c r="I509" s="17">
        <v>745</v>
      </c>
      <c r="J509" s="17">
        <v>106</v>
      </c>
      <c r="K509" s="21">
        <v>0.14228187501430511</v>
      </c>
    </row>
    <row r="510" spans="2:11" x14ac:dyDescent="0.25">
      <c r="B510" s="16" t="s">
        <v>114</v>
      </c>
      <c r="C510" s="16">
        <v>2008</v>
      </c>
      <c r="D510" s="16">
        <v>3</v>
      </c>
      <c r="E510" s="17">
        <v>6584.5360099999998</v>
      </c>
      <c r="F510" s="17">
        <v>122.73699999999999</v>
      </c>
      <c r="G510" s="17">
        <f t="shared" si="28"/>
        <v>134.02100000000002</v>
      </c>
      <c r="H510" s="17">
        <v>27018</v>
      </c>
      <c r="I510" s="17">
        <v>749</v>
      </c>
      <c r="J510" s="17">
        <v>107</v>
      </c>
      <c r="K510" s="21">
        <v>0.1428571492433548</v>
      </c>
    </row>
    <row r="511" spans="2:11" x14ac:dyDescent="0.25">
      <c r="B511" s="16" t="s">
        <v>114</v>
      </c>
      <c r="C511" s="16">
        <v>2009</v>
      </c>
      <c r="D511" s="16">
        <v>3</v>
      </c>
      <c r="E511" s="17">
        <v>6064.5674600000002</v>
      </c>
      <c r="F511" s="17">
        <v>135.387</v>
      </c>
      <c r="G511" s="17">
        <f t="shared" si="28"/>
        <v>135.387</v>
      </c>
      <c r="H511" s="17">
        <v>27114</v>
      </c>
      <c r="I511" s="17">
        <v>753</v>
      </c>
      <c r="J511" s="17">
        <v>110</v>
      </c>
      <c r="K511" s="21">
        <v>0.14608234167098999</v>
      </c>
    </row>
    <row r="512" spans="2:11" x14ac:dyDescent="0.25">
      <c r="B512" s="16" t="s">
        <v>114</v>
      </c>
      <c r="C512" s="16">
        <v>2010</v>
      </c>
      <c r="D512" s="16">
        <v>3</v>
      </c>
      <c r="E512" s="17">
        <v>5904.799930000001</v>
      </c>
      <c r="F512" s="17">
        <v>123.315</v>
      </c>
      <c r="G512" s="17">
        <f t="shared" si="28"/>
        <v>135.387</v>
      </c>
      <c r="H512" s="17">
        <v>27054</v>
      </c>
      <c r="I512" s="17">
        <v>748</v>
      </c>
      <c r="J512" s="17">
        <v>108</v>
      </c>
      <c r="K512" s="21">
        <v>0.14438502490520477</v>
      </c>
    </row>
    <row r="513" spans="2:11" x14ac:dyDescent="0.25">
      <c r="B513" s="16" t="s">
        <v>114</v>
      </c>
      <c r="C513" s="16">
        <v>2011</v>
      </c>
      <c r="D513" s="16">
        <v>3</v>
      </c>
      <c r="E513" s="17">
        <v>6407.5137649999997</v>
      </c>
      <c r="F513" s="17">
        <v>127.485</v>
      </c>
      <c r="G513" s="17">
        <f t="shared" si="28"/>
        <v>135.387</v>
      </c>
      <c r="H513" s="17">
        <v>27149</v>
      </c>
      <c r="I513" s="17">
        <v>755</v>
      </c>
      <c r="J513" s="17">
        <v>119</v>
      </c>
      <c r="K513" s="21">
        <v>0.15761590003967285</v>
      </c>
    </row>
    <row r="514" spans="2:11" x14ac:dyDescent="0.25">
      <c r="B514" s="16" t="s">
        <v>114</v>
      </c>
      <c r="C514" s="16">
        <v>2012</v>
      </c>
      <c r="D514" s="16">
        <v>3</v>
      </c>
      <c r="E514" s="17">
        <v>6803.1054900000017</v>
      </c>
      <c r="F514" s="17">
        <v>117.735</v>
      </c>
      <c r="G514" s="17">
        <f t="shared" si="28"/>
        <v>135.387</v>
      </c>
      <c r="H514" s="17">
        <v>27274</v>
      </c>
      <c r="I514" s="17">
        <v>758</v>
      </c>
      <c r="J514" s="17">
        <v>121</v>
      </c>
      <c r="K514" s="21">
        <v>0.15963061153888702</v>
      </c>
    </row>
    <row r="515" spans="2:11" x14ac:dyDescent="0.25">
      <c r="B515" s="16" t="s">
        <v>114</v>
      </c>
      <c r="C515" s="16">
        <v>2013</v>
      </c>
      <c r="D515" s="16">
        <v>3</v>
      </c>
      <c r="E515" s="17">
        <v>7034.88393</v>
      </c>
      <c r="F515" s="17">
        <v>123.985</v>
      </c>
      <c r="G515" s="17">
        <f t="shared" si="28"/>
        <v>135.387</v>
      </c>
      <c r="H515" s="17">
        <v>27274</v>
      </c>
      <c r="I515" s="17">
        <v>721</v>
      </c>
      <c r="J515" s="17">
        <v>84</v>
      </c>
      <c r="K515" s="21">
        <v>0.11650485545396805</v>
      </c>
    </row>
    <row r="516" spans="2:11" x14ac:dyDescent="0.25">
      <c r="B516" s="16" t="s">
        <v>114</v>
      </c>
      <c r="C516" s="16">
        <v>2014</v>
      </c>
      <c r="D516" s="16">
        <v>3</v>
      </c>
      <c r="E516" s="17">
        <v>7854.3985700000003</v>
      </c>
      <c r="F516" s="17">
        <v>120.937</v>
      </c>
      <c r="G516" s="17">
        <f t="shared" si="28"/>
        <v>135.387</v>
      </c>
      <c r="H516" s="17">
        <v>27276</v>
      </c>
      <c r="I516" s="17">
        <v>704</v>
      </c>
      <c r="J516" s="17">
        <v>85</v>
      </c>
      <c r="K516" s="21">
        <v>0.12073863297700882</v>
      </c>
    </row>
    <row r="517" spans="2:11" x14ac:dyDescent="0.25">
      <c r="B517" s="16" t="s">
        <v>114</v>
      </c>
      <c r="C517" s="16">
        <v>2015</v>
      </c>
      <c r="D517" s="16">
        <v>3</v>
      </c>
      <c r="E517" s="17">
        <v>7677.7570500000011</v>
      </c>
      <c r="F517" s="17">
        <v>120.31399999999999</v>
      </c>
      <c r="G517" s="17">
        <f t="shared" si="28"/>
        <v>135.387</v>
      </c>
      <c r="H517" s="17">
        <v>27285</v>
      </c>
      <c r="I517" s="17">
        <v>712</v>
      </c>
      <c r="J517" s="17">
        <v>87</v>
      </c>
      <c r="K517" s="21">
        <v>0.12219101190567017</v>
      </c>
    </row>
    <row r="518" spans="2:11" x14ac:dyDescent="0.25">
      <c r="B518" s="16" t="s">
        <v>114</v>
      </c>
      <c r="C518" s="16">
        <v>2016</v>
      </c>
      <c r="D518" s="16">
        <v>3</v>
      </c>
      <c r="E518" s="17">
        <v>7901.0041700000002</v>
      </c>
      <c r="F518" s="17">
        <v>106.08</v>
      </c>
      <c r="G518" s="17">
        <f t="shared" si="28"/>
        <v>135.387</v>
      </c>
      <c r="H518" s="17">
        <v>27353</v>
      </c>
      <c r="I518" s="17">
        <v>713</v>
      </c>
      <c r="J518" s="17">
        <v>89</v>
      </c>
      <c r="K518" s="21">
        <v>0.12482468783855438</v>
      </c>
    </row>
    <row r="519" spans="2:11" x14ac:dyDescent="0.25">
      <c r="B519" s="16" t="s">
        <v>114</v>
      </c>
      <c r="C519" s="16">
        <v>2017</v>
      </c>
      <c r="D519" s="16">
        <v>3</v>
      </c>
      <c r="E519" s="17">
        <v>7989.4688099999994</v>
      </c>
      <c r="F519" s="17">
        <v>104.699</v>
      </c>
      <c r="G519" s="17">
        <f t="shared" si="28"/>
        <v>135.387</v>
      </c>
      <c r="H519" s="17">
        <v>27405</v>
      </c>
      <c r="I519" s="17">
        <v>715</v>
      </c>
      <c r="J519" s="17">
        <v>90</v>
      </c>
      <c r="K519" s="21">
        <v>0.12587413191795349</v>
      </c>
    </row>
    <row r="520" spans="2:11" x14ac:dyDescent="0.25">
      <c r="B520" s="16" t="s">
        <v>114</v>
      </c>
      <c r="C520" s="16">
        <v>2018</v>
      </c>
      <c r="D520" s="16">
        <v>3</v>
      </c>
      <c r="E520" s="17">
        <v>7755.3281900000002</v>
      </c>
      <c r="F520" s="17">
        <v>113.32599999999999</v>
      </c>
      <c r="G520" s="17">
        <f t="shared" si="28"/>
        <v>135.387</v>
      </c>
      <c r="H520" s="17">
        <v>27475</v>
      </c>
      <c r="I520" s="17">
        <v>716</v>
      </c>
      <c r="J520" s="17">
        <v>91</v>
      </c>
      <c r="K520" s="21">
        <v>0.12709496915340424</v>
      </c>
    </row>
    <row r="521" spans="2:11" x14ac:dyDescent="0.25">
      <c r="B521" s="16" t="s">
        <v>114</v>
      </c>
      <c r="C521" s="16">
        <v>2019</v>
      </c>
      <c r="D521" s="16">
        <v>3</v>
      </c>
      <c r="E521" s="17">
        <v>8470.5171699999992</v>
      </c>
      <c r="F521" s="17">
        <v>116.48</v>
      </c>
      <c r="G521" s="17">
        <f t="shared" si="28"/>
        <v>135.387</v>
      </c>
      <c r="H521" s="17">
        <v>27464</v>
      </c>
      <c r="I521" s="17">
        <v>714</v>
      </c>
      <c r="J521" s="17">
        <v>90</v>
      </c>
      <c r="K521" s="21">
        <v>0.1260504275560379</v>
      </c>
    </row>
    <row r="522" spans="2:11" x14ac:dyDescent="0.25">
      <c r="B522" s="16" t="s">
        <v>114</v>
      </c>
      <c r="C522" s="16">
        <v>2020</v>
      </c>
      <c r="D522" s="16">
        <v>3</v>
      </c>
      <c r="E522" s="17">
        <v>8414.3742690000017</v>
      </c>
      <c r="F522" s="17">
        <v>108.357</v>
      </c>
      <c r="G522" s="17">
        <f t="shared" si="28"/>
        <v>135.387</v>
      </c>
      <c r="H522" s="17">
        <v>27538</v>
      </c>
      <c r="I522" s="17">
        <v>675</v>
      </c>
      <c r="J522" s="17">
        <v>92</v>
      </c>
      <c r="K522" s="21">
        <v>0.13629630208015442</v>
      </c>
    </row>
    <row r="523" spans="2:11" x14ac:dyDescent="0.25">
      <c r="B523" s="16" t="s">
        <v>114</v>
      </c>
      <c r="C523" s="16">
        <v>2021</v>
      </c>
      <c r="D523" s="16">
        <v>3</v>
      </c>
      <c r="E523" s="17">
        <v>8620.6719000000012</v>
      </c>
      <c r="F523" s="17">
        <v>100.718</v>
      </c>
      <c r="G523" s="17">
        <f t="shared" si="28"/>
        <v>135.387</v>
      </c>
      <c r="H523" s="17">
        <v>27628</v>
      </c>
      <c r="I523" s="17">
        <v>675</v>
      </c>
      <c r="J523" s="17">
        <v>93</v>
      </c>
      <c r="K523" s="21">
        <v>0.13777777552604675</v>
      </c>
    </row>
    <row r="524" spans="2:11" x14ac:dyDescent="0.25">
      <c r="B524" s="22" t="s">
        <v>114</v>
      </c>
      <c r="C524" s="22">
        <v>2022</v>
      </c>
      <c r="D524" s="22">
        <v>3</v>
      </c>
      <c r="E524" s="23">
        <v>9036.7021299999997</v>
      </c>
      <c r="F524" s="23">
        <v>112.81</v>
      </c>
      <c r="G524" s="17">
        <f t="shared" si="28"/>
        <v>135.387</v>
      </c>
      <c r="H524" s="23">
        <v>27678</v>
      </c>
      <c r="I524" s="23">
        <v>671</v>
      </c>
      <c r="J524" s="23">
        <v>93</v>
      </c>
      <c r="K524" s="24">
        <v>0.13859911262989044</v>
      </c>
    </row>
    <row r="525" spans="2:11" x14ac:dyDescent="0.25">
      <c r="K525" s="25"/>
    </row>
    <row r="526" spans="2:11" x14ac:dyDescent="0.25">
      <c r="K526" s="25"/>
    </row>
    <row r="527" spans="2:11" x14ac:dyDescent="0.25">
      <c r="K527" s="25"/>
    </row>
    <row r="528" spans="2:11" x14ac:dyDescent="0.25">
      <c r="K528" s="25"/>
    </row>
    <row r="529" spans="11:11" x14ac:dyDescent="0.25">
      <c r="K529" s="25"/>
    </row>
    <row r="530" spans="11:11" x14ac:dyDescent="0.25">
      <c r="K530" s="25"/>
    </row>
    <row r="531" spans="11:11" x14ac:dyDescent="0.25">
      <c r="K531" s="25"/>
    </row>
    <row r="532" spans="11:11" x14ac:dyDescent="0.25">
      <c r="K532" s="25"/>
    </row>
    <row r="533" spans="11:11" x14ac:dyDescent="0.25">
      <c r="K533" s="25"/>
    </row>
    <row r="534" spans="11:11" x14ac:dyDescent="0.25">
      <c r="K534" s="25"/>
    </row>
    <row r="535" spans="11:11" x14ac:dyDescent="0.25">
      <c r="K535" s="25"/>
    </row>
    <row r="536" spans="11:11" x14ac:dyDescent="0.25">
      <c r="K536" s="25"/>
    </row>
    <row r="537" spans="11:11" x14ac:dyDescent="0.25">
      <c r="K537" s="25"/>
    </row>
    <row r="538" spans="11:11" x14ac:dyDescent="0.25">
      <c r="K538" s="25"/>
    </row>
    <row r="539" spans="11:11" x14ac:dyDescent="0.25">
      <c r="K539" s="25"/>
    </row>
    <row r="540" spans="11:11" x14ac:dyDescent="0.25">
      <c r="K540" s="25"/>
    </row>
    <row r="541" spans="11:11" x14ac:dyDescent="0.25">
      <c r="K541" s="25"/>
    </row>
    <row r="542" spans="11:11" x14ac:dyDescent="0.25">
      <c r="K542" s="25"/>
    </row>
    <row r="543" spans="11:11" x14ac:dyDescent="0.25">
      <c r="K543" s="25"/>
    </row>
    <row r="544" spans="11:11" x14ac:dyDescent="0.25">
      <c r="K544" s="25"/>
    </row>
    <row r="545" spans="11:11" x14ac:dyDescent="0.25">
      <c r="K545" s="25"/>
    </row>
    <row r="546" spans="11:11" x14ac:dyDescent="0.25">
      <c r="K546" s="25"/>
    </row>
    <row r="547" spans="11:11" x14ac:dyDescent="0.25">
      <c r="K547" s="25"/>
    </row>
    <row r="548" spans="11:11" x14ac:dyDescent="0.25">
      <c r="K548" s="25"/>
    </row>
    <row r="549" spans="11:11" x14ac:dyDescent="0.25">
      <c r="K549" s="25"/>
    </row>
    <row r="550" spans="11:11" x14ac:dyDescent="0.25">
      <c r="K550" s="25"/>
    </row>
    <row r="551" spans="11:11" x14ac:dyDescent="0.25">
      <c r="K551" s="25"/>
    </row>
  </sheetData>
  <mergeCells count="1">
    <mergeCell ref="A1:K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D6D90-07B6-4D9B-9B8C-8D383A60528A}">
  <sheetPr>
    <tabColor theme="8" tint="0.79998168889431442"/>
  </sheetPr>
  <dimension ref="A1:BE1459"/>
  <sheetViews>
    <sheetView workbookViewId="0">
      <pane xSplit="2" ySplit="2" topLeftCell="Y3" activePane="bottomRight" state="frozen"/>
      <selection pane="topRight" activeCell="C1" sqref="C1"/>
      <selection pane="bottomLeft" activeCell="A3" sqref="A3"/>
      <selection pane="bottomRight" activeCell="AF2" sqref="AF1:AF1048576"/>
    </sheetView>
  </sheetViews>
  <sheetFormatPr defaultRowHeight="12.75" x14ac:dyDescent="0.2"/>
  <cols>
    <col min="1" max="1" width="17.28515625" style="2" bestFit="1" customWidth="1"/>
    <col min="2" max="2" width="5" style="2" bestFit="1" customWidth="1"/>
    <col min="3" max="9" width="10" style="2" customWidth="1"/>
    <col min="10" max="10" width="10" style="6" customWidth="1"/>
    <col min="11" max="12" width="10" style="81" customWidth="1"/>
    <col min="13" max="13" width="12" style="49" bestFit="1" customWidth="1"/>
    <col min="14" max="14" width="10" style="1" customWidth="1"/>
    <col min="15" max="17" width="10" style="2" customWidth="1"/>
    <col min="18" max="23" width="10" style="5" customWidth="1"/>
    <col min="24" max="24" width="10" style="6" customWidth="1"/>
    <col min="25" max="25" width="9.140625" style="1"/>
    <col min="26" max="26" width="17.28515625" style="2" bestFit="1" customWidth="1"/>
    <col min="27" max="34" width="9.140625" style="2"/>
    <col min="35" max="35" width="9.140625" style="6"/>
    <col min="36" max="47" width="9.140625" style="2"/>
    <col min="48" max="48" width="17.28515625" style="2" bestFit="1" customWidth="1"/>
    <col min="49" max="52" width="9.140625" style="2"/>
    <col min="53" max="53" width="10.5703125" style="2" bestFit="1" customWidth="1"/>
    <col min="54" max="56" width="9.140625" style="2"/>
    <col min="57" max="57" width="9.140625" style="6"/>
    <col min="58" max="16384" width="9.140625" style="2"/>
  </cols>
  <sheetData>
    <row r="1" spans="1:57" ht="13.5" x14ac:dyDescent="0.25">
      <c r="A1" s="138" t="s">
        <v>0</v>
      </c>
      <c r="B1" s="138"/>
      <c r="C1" s="138"/>
      <c r="D1" s="138"/>
      <c r="E1" s="138"/>
      <c r="F1" s="138"/>
      <c r="G1" s="138"/>
      <c r="H1" s="138"/>
      <c r="I1" s="138"/>
      <c r="J1" s="138"/>
      <c r="K1" s="138"/>
      <c r="L1" s="138"/>
      <c r="M1" s="138"/>
      <c r="O1" s="139" t="s">
        <v>1</v>
      </c>
      <c r="P1" s="139"/>
      <c r="Q1" s="139"/>
      <c r="R1" s="139"/>
      <c r="S1" s="139"/>
      <c r="T1" s="139"/>
      <c r="U1" s="139"/>
      <c r="V1" s="139"/>
      <c r="W1" s="139"/>
      <c r="X1" s="139"/>
      <c r="Z1" s="139" t="s">
        <v>111</v>
      </c>
      <c r="AA1" s="139"/>
      <c r="AB1" s="139"/>
      <c r="AC1" s="139"/>
      <c r="AD1" s="139"/>
      <c r="AE1" s="139"/>
      <c r="AF1" s="139"/>
      <c r="AG1" s="139"/>
      <c r="AH1" s="139"/>
      <c r="AI1" s="139"/>
      <c r="AK1" s="140" t="s">
        <v>195</v>
      </c>
      <c r="AL1" s="140"/>
      <c r="AM1" s="140"/>
      <c r="AN1" s="140"/>
      <c r="AO1" s="140"/>
      <c r="AP1" s="140"/>
      <c r="AQ1" s="140"/>
      <c r="AR1" s="140"/>
      <c r="AS1" s="140"/>
      <c r="AT1" s="140"/>
      <c r="AV1" s="139" t="s">
        <v>111</v>
      </c>
      <c r="AW1" s="139"/>
      <c r="AX1" s="139"/>
      <c r="AY1" s="139"/>
      <c r="AZ1" s="139"/>
      <c r="BA1" s="139"/>
      <c r="BB1" s="139"/>
      <c r="BC1" s="139"/>
      <c r="BD1" s="139"/>
      <c r="BE1" s="139"/>
    </row>
    <row r="2" spans="1:57" ht="13.5" x14ac:dyDescent="0.25">
      <c r="A2" s="68" t="s">
        <v>2</v>
      </c>
      <c r="B2" s="68" t="s">
        <v>3</v>
      </c>
      <c r="C2" s="68" t="s">
        <v>4</v>
      </c>
      <c r="D2" s="68" t="s">
        <v>5</v>
      </c>
      <c r="E2" s="68" t="s">
        <v>6</v>
      </c>
      <c r="F2" s="68" t="s">
        <v>7</v>
      </c>
      <c r="G2" s="68" t="s">
        <v>8</v>
      </c>
      <c r="H2" s="68" t="s">
        <v>9</v>
      </c>
      <c r="I2" s="68" t="s">
        <v>10</v>
      </c>
      <c r="J2" s="69" t="s">
        <v>11</v>
      </c>
      <c r="K2" s="77" t="s">
        <v>12</v>
      </c>
      <c r="L2" s="77" t="s">
        <v>13</v>
      </c>
      <c r="M2" s="123" t="s">
        <v>14</v>
      </c>
      <c r="N2" s="3"/>
      <c r="O2" s="68" t="s">
        <v>15</v>
      </c>
      <c r="P2" s="68" t="s">
        <v>16</v>
      </c>
      <c r="Q2" s="68" t="s">
        <v>17</v>
      </c>
      <c r="R2" s="70" t="s">
        <v>18</v>
      </c>
      <c r="S2" s="70" t="s">
        <v>19</v>
      </c>
      <c r="T2" s="70" t="s">
        <v>20</v>
      </c>
      <c r="U2" s="70" t="s">
        <v>21</v>
      </c>
      <c r="V2" s="70" t="s">
        <v>22</v>
      </c>
      <c r="W2" s="70" t="s">
        <v>23</v>
      </c>
      <c r="X2" s="69" t="s">
        <v>24</v>
      </c>
      <c r="Z2" s="68" t="s">
        <v>15</v>
      </c>
      <c r="AA2" s="68" t="s">
        <v>16</v>
      </c>
      <c r="AB2" s="68" t="s">
        <v>17</v>
      </c>
      <c r="AC2" s="68" t="s">
        <v>18</v>
      </c>
      <c r="AD2" s="68" t="s">
        <v>19</v>
      </c>
      <c r="AE2" s="68" t="s">
        <v>20</v>
      </c>
      <c r="AF2" s="68" t="s">
        <v>21</v>
      </c>
      <c r="AG2" s="68" t="s">
        <v>22</v>
      </c>
      <c r="AH2" s="68" t="s">
        <v>23</v>
      </c>
      <c r="AI2" s="68" t="s">
        <v>24</v>
      </c>
      <c r="AK2" s="71" t="s">
        <v>2</v>
      </c>
      <c r="AL2" s="71" t="s">
        <v>16</v>
      </c>
      <c r="AM2" s="71" t="s">
        <v>17</v>
      </c>
      <c r="AN2" s="71" t="s">
        <v>18</v>
      </c>
      <c r="AO2" s="72" t="s">
        <v>6</v>
      </c>
      <c r="AP2" s="72" t="s">
        <v>7</v>
      </c>
      <c r="AQ2" s="72" t="s">
        <v>8</v>
      </c>
      <c r="AR2" s="72" t="s">
        <v>177</v>
      </c>
      <c r="AS2" s="72" t="s">
        <v>178</v>
      </c>
      <c r="AT2" s="72" t="s">
        <v>179</v>
      </c>
      <c r="AV2" s="68" t="s">
        <v>15</v>
      </c>
      <c r="AW2" s="68" t="s">
        <v>16</v>
      </c>
      <c r="AX2" s="68" t="s">
        <v>17</v>
      </c>
      <c r="AY2" s="68" t="s">
        <v>18</v>
      </c>
      <c r="AZ2" s="68" t="s">
        <v>19</v>
      </c>
      <c r="BA2" s="68" t="s">
        <v>20</v>
      </c>
      <c r="BB2" s="68" t="s">
        <v>21</v>
      </c>
      <c r="BC2" s="68" t="s">
        <v>22</v>
      </c>
      <c r="BD2" s="68" t="s">
        <v>23</v>
      </c>
      <c r="BE2" s="68" t="s">
        <v>24</v>
      </c>
    </row>
    <row r="3" spans="1:57" x14ac:dyDescent="0.2">
      <c r="A3" s="2" t="s">
        <v>25</v>
      </c>
      <c r="B3" s="4">
        <v>2003</v>
      </c>
      <c r="C3" s="4">
        <v>3</v>
      </c>
      <c r="D3" s="5">
        <f>'Consolidated PEG'!D2</f>
        <v>332699.51571999997</v>
      </c>
      <c r="E3" s="5">
        <f>'Consolidated PEG'!E2</f>
        <v>4784.5080000000007</v>
      </c>
      <c r="F3" s="5">
        <f>'Consolidated PEG'!F2</f>
        <v>4784.5080000000007</v>
      </c>
      <c r="G3" s="5">
        <f>'Consolidated PEG'!G2</f>
        <v>1225780</v>
      </c>
      <c r="H3" s="5"/>
      <c r="I3" s="5"/>
      <c r="K3" s="48">
        <f>'Consolidated PEG'!K2</f>
        <v>122503.5</v>
      </c>
      <c r="L3" s="48">
        <f>'Consolidated PEG'!L2</f>
        <v>4645.3998947143555</v>
      </c>
      <c r="M3" s="124">
        <f>'Consolidated PEG'!M2</f>
        <v>3.7920548349348021E-2</v>
      </c>
      <c r="Q3" s="5"/>
      <c r="AA3" s="4"/>
      <c r="AB3" s="4"/>
      <c r="AC3" s="4"/>
      <c r="AD3" s="4"/>
      <c r="AE3" s="4"/>
      <c r="AF3" s="4"/>
      <c r="AG3" s="4"/>
      <c r="AH3" s="4"/>
      <c r="AI3" s="4"/>
      <c r="AW3" s="4"/>
      <c r="AX3" s="4"/>
      <c r="AY3" s="4"/>
      <c r="AZ3" s="4"/>
      <c r="BA3" s="4"/>
      <c r="BB3" s="4"/>
      <c r="BC3" s="4"/>
      <c r="BD3" s="4"/>
      <c r="BE3" s="4"/>
    </row>
    <row r="4" spans="1:57" x14ac:dyDescent="0.2">
      <c r="A4" s="2" t="s">
        <v>25</v>
      </c>
      <c r="B4" s="4">
        <v>2004</v>
      </c>
      <c r="C4" s="4">
        <v>3</v>
      </c>
      <c r="D4" s="5">
        <f>'Consolidated PEG'!D3</f>
        <v>320712.87205999997</v>
      </c>
      <c r="E4" s="5">
        <f>'Consolidated PEG'!E3</f>
        <v>4796.3070000000007</v>
      </c>
      <c r="F4" s="5">
        <f>'Consolidated PEG'!F3</f>
        <v>4796.3070000000007</v>
      </c>
      <c r="G4" s="5">
        <f>'Consolidated PEG'!G3</f>
        <v>1238516</v>
      </c>
      <c r="H4" s="5"/>
      <c r="I4" s="5"/>
      <c r="K4" s="48">
        <f>'Consolidated PEG'!K3</f>
        <v>122558.59999999999</v>
      </c>
      <c r="L4" s="48">
        <f>'Consolidated PEG'!L3</f>
        <v>4661.2999076843262</v>
      </c>
      <c r="M4" s="124">
        <f>'Consolidated PEG'!M3</f>
        <v>3.8033233960605997E-2</v>
      </c>
      <c r="Q4" s="5"/>
      <c r="AA4" s="4"/>
      <c r="AB4" s="4"/>
      <c r="AC4" s="4"/>
      <c r="AD4" s="4"/>
      <c r="AE4" s="4"/>
      <c r="AF4" s="4"/>
      <c r="AG4" s="4"/>
      <c r="AH4" s="4"/>
      <c r="AI4" s="4"/>
      <c r="AW4" s="4"/>
      <c r="AX4" s="4"/>
      <c r="AY4" s="4"/>
      <c r="AZ4" s="4"/>
      <c r="BA4" s="4"/>
      <c r="BB4" s="4"/>
      <c r="BC4" s="4"/>
      <c r="BD4" s="4"/>
      <c r="BE4" s="4"/>
    </row>
    <row r="5" spans="1:57" x14ac:dyDescent="0.2">
      <c r="A5" s="2" t="s">
        <v>25</v>
      </c>
      <c r="B5" s="4">
        <v>2005</v>
      </c>
      <c r="C5" s="4">
        <v>3</v>
      </c>
      <c r="D5" s="5">
        <f>'Consolidated PEG'!D4</f>
        <v>349352.26266000001</v>
      </c>
      <c r="E5" s="5">
        <f>'Consolidated PEG'!E4</f>
        <v>4863.8420000000006</v>
      </c>
      <c r="F5" s="5">
        <f>'Consolidated PEG'!F4</f>
        <v>4863.8420000000006</v>
      </c>
      <c r="G5" s="5">
        <f>'Consolidated PEG'!G4</f>
        <v>1251660</v>
      </c>
      <c r="H5" s="28"/>
      <c r="I5" s="28"/>
      <c r="J5" s="62"/>
      <c r="K5" s="48">
        <f>'Consolidated PEG'!K4</f>
        <v>123175</v>
      </c>
      <c r="L5" s="48">
        <f>'Consolidated PEG'!L4</f>
        <v>4692</v>
      </c>
      <c r="M5" s="124">
        <f>'Consolidated PEG'!M4</f>
        <v>3.8092145321696774E-2</v>
      </c>
      <c r="O5" s="2" t="s">
        <v>26</v>
      </c>
      <c r="P5" s="2">
        <v>2005</v>
      </c>
      <c r="Q5" s="2">
        <v>3</v>
      </c>
      <c r="R5" s="5">
        <v>349352.26266000001</v>
      </c>
      <c r="S5" s="5">
        <v>4863.8420000000006</v>
      </c>
      <c r="T5" s="5">
        <v>4863.8420000000006</v>
      </c>
      <c r="U5" s="5">
        <v>1251660</v>
      </c>
      <c r="V5" s="5">
        <v>123175</v>
      </c>
      <c r="W5" s="5">
        <v>4692</v>
      </c>
      <c r="X5" s="6">
        <v>3.8092145321696774E-2</v>
      </c>
      <c r="Z5" s="2" t="s">
        <v>25</v>
      </c>
      <c r="AA5" s="4">
        <f t="shared" ref="AA5:AA12" si="0">B5-P5</f>
        <v>0</v>
      </c>
      <c r="AB5" s="4">
        <f t="shared" ref="AB5:AB12" si="1">C5-Q5</f>
        <v>0</v>
      </c>
      <c r="AC5" s="6">
        <f t="shared" ref="AC5:AC12" si="2">D5-R5</f>
        <v>0</v>
      </c>
      <c r="AD5" s="4">
        <f t="shared" ref="AD5:AD11" si="3">E5-S5</f>
        <v>0</v>
      </c>
      <c r="AE5" s="4">
        <f t="shared" ref="AE5:AE12" si="4">F5-T5</f>
        <v>0</v>
      </c>
      <c r="AF5" s="4">
        <f t="shared" ref="AF5" si="5">G5-U5</f>
        <v>0</v>
      </c>
      <c r="AG5" s="4"/>
      <c r="AH5" s="4"/>
      <c r="AI5" s="75"/>
      <c r="AK5" s="2" t="s">
        <v>26</v>
      </c>
      <c r="AL5" s="2">
        <v>2005</v>
      </c>
      <c r="AM5" s="2">
        <v>3</v>
      </c>
      <c r="AN5" s="2">
        <v>363121.8714</v>
      </c>
      <c r="AO5" s="2">
        <v>4853.8409999999994</v>
      </c>
      <c r="AP5" s="2">
        <v>4853.8409999999994</v>
      </c>
      <c r="AQ5" s="2">
        <v>1251660</v>
      </c>
      <c r="AR5" s="2">
        <v>123174</v>
      </c>
      <c r="AS5" s="2">
        <v>4692</v>
      </c>
      <c r="AT5" s="2">
        <v>3.809245303273201E-2</v>
      </c>
      <c r="AV5" s="2" t="s">
        <v>25</v>
      </c>
      <c r="AW5" s="4">
        <f t="shared" ref="AW5:AW22" si="6">B5-AL5</f>
        <v>0</v>
      </c>
      <c r="AX5" s="4">
        <f t="shared" ref="AX5:AX22" si="7">C5-AM5</f>
        <v>0</v>
      </c>
      <c r="AY5" s="4"/>
      <c r="AZ5" s="4">
        <f>E5-AO5</f>
        <v>10.001000000001113</v>
      </c>
      <c r="BA5" s="4">
        <f t="shared" ref="BA5:BA21" si="8">F5-AP5</f>
        <v>10.001000000001113</v>
      </c>
      <c r="BB5" s="4">
        <f t="shared" ref="BB5:BB21" si="9">G5-AQ5</f>
        <v>0</v>
      </c>
      <c r="BC5" s="4">
        <f t="shared" ref="BC5:BC21" si="10">H5-AR5</f>
        <v>-123174</v>
      </c>
      <c r="BD5" s="4">
        <f t="shared" ref="BD5:BD21" si="11">I5-AS5</f>
        <v>-4692</v>
      </c>
      <c r="BE5" s="4">
        <f t="shared" ref="BE5:BE21" si="12">J5-AT5</f>
        <v>-3.809245303273201E-2</v>
      </c>
    </row>
    <row r="6" spans="1:57" ht="15" x14ac:dyDescent="0.25">
      <c r="A6" s="2" t="s">
        <v>25</v>
      </c>
      <c r="B6" s="4">
        <v>2006</v>
      </c>
      <c r="C6" s="4">
        <v>3</v>
      </c>
      <c r="D6" s="5">
        <f>'Consolidated PEG'!D5</f>
        <v>393866.45319999999</v>
      </c>
      <c r="E6" s="5">
        <f>'Consolidated PEG'!E5</f>
        <v>4622.1239999999998</v>
      </c>
      <c r="F6" s="5">
        <f>'Consolidated PEG'!F5</f>
        <v>4863.8420000000006</v>
      </c>
      <c r="G6" s="5">
        <f>'Consolidated PEG'!G5</f>
        <v>1264581</v>
      </c>
      <c r="H6" s="28"/>
      <c r="I6" s="28"/>
      <c r="J6" s="62"/>
      <c r="K6" s="48">
        <f>'Consolidated PEG'!K5</f>
        <v>123332</v>
      </c>
      <c r="L6" s="48">
        <f>'Consolidated PEG'!L5</f>
        <v>4711</v>
      </c>
      <c r="M6" s="124">
        <f>'Consolidated PEG'!M5</f>
        <v>3.8197710245516166E-2</v>
      </c>
      <c r="O6" s="2" t="s">
        <v>26</v>
      </c>
      <c r="P6" s="2">
        <v>2006</v>
      </c>
      <c r="Q6" s="2">
        <v>3</v>
      </c>
      <c r="R6" s="5">
        <v>393866.45319999999</v>
      </c>
      <c r="S6" s="5">
        <v>4622.1239999999998</v>
      </c>
      <c r="T6" s="5">
        <v>4863.8420000000006</v>
      </c>
      <c r="U6" s="5">
        <v>1264581</v>
      </c>
      <c r="V6" s="5">
        <v>123332</v>
      </c>
      <c r="W6" s="5">
        <v>4711</v>
      </c>
      <c r="X6" s="6">
        <v>3.8197710245516166E-2</v>
      </c>
      <c r="Y6" s="108"/>
      <c r="Z6" s="2" t="s">
        <v>25</v>
      </c>
      <c r="AA6" s="4">
        <f t="shared" si="0"/>
        <v>0</v>
      </c>
      <c r="AB6" s="4">
        <f>C6-Q6</f>
        <v>0</v>
      </c>
      <c r="AC6" s="6">
        <f t="shared" si="2"/>
        <v>0</v>
      </c>
      <c r="AD6" s="4">
        <f t="shared" si="3"/>
        <v>0</v>
      </c>
      <c r="AE6" s="4">
        <f t="shared" si="4"/>
        <v>0</v>
      </c>
      <c r="AF6" s="4">
        <f>G6-U6</f>
        <v>0</v>
      </c>
      <c r="AG6" s="4"/>
      <c r="AH6" s="4"/>
      <c r="AI6" s="75"/>
      <c r="AK6" s="2" t="s">
        <v>26</v>
      </c>
      <c r="AL6" s="2">
        <v>2006</v>
      </c>
      <c r="AM6" s="2">
        <v>3</v>
      </c>
      <c r="AN6" s="2">
        <v>416706.81362000003</v>
      </c>
      <c r="AO6" s="2">
        <v>4622.1239999999998</v>
      </c>
      <c r="AP6" s="2">
        <v>4853.8409999999994</v>
      </c>
      <c r="AQ6" s="2">
        <v>1264581</v>
      </c>
      <c r="AR6" s="2">
        <v>123329</v>
      </c>
      <c r="AS6" s="2">
        <v>4711</v>
      </c>
      <c r="AT6" s="2">
        <v>3.8198638707399368E-2</v>
      </c>
      <c r="AV6" s="2" t="s">
        <v>25</v>
      </c>
      <c r="AW6" s="4">
        <f t="shared" si="6"/>
        <v>0</v>
      </c>
      <c r="AX6" s="4">
        <f t="shared" si="7"/>
        <v>0</v>
      </c>
      <c r="AY6" s="4"/>
      <c r="AZ6" s="4">
        <f t="shared" ref="AZ5:AZ21" si="13">E6-AO6</f>
        <v>0</v>
      </c>
      <c r="BA6" s="4">
        <f t="shared" si="8"/>
        <v>10.001000000001113</v>
      </c>
      <c r="BB6" s="4">
        <f t="shared" si="9"/>
        <v>0</v>
      </c>
      <c r="BC6" s="4">
        <f t="shared" si="10"/>
        <v>-123329</v>
      </c>
      <c r="BD6" s="4">
        <f t="shared" si="11"/>
        <v>-4711</v>
      </c>
      <c r="BE6" s="4">
        <f t="shared" si="12"/>
        <v>-3.8198638707399368E-2</v>
      </c>
    </row>
    <row r="7" spans="1:57" ht="15" x14ac:dyDescent="0.25">
      <c r="A7" s="2" t="s">
        <v>25</v>
      </c>
      <c r="B7" s="4">
        <v>2007</v>
      </c>
      <c r="C7" s="4">
        <v>3</v>
      </c>
      <c r="D7" s="5">
        <f>'Consolidated PEG'!D6</f>
        <v>478958.29465999996</v>
      </c>
      <c r="E7" s="5">
        <f>'Consolidated PEG'!E6</f>
        <v>4596.7519999999995</v>
      </c>
      <c r="F7" s="5">
        <f>'Consolidated PEG'!F6</f>
        <v>4863.8420000000006</v>
      </c>
      <c r="G7" s="5">
        <f>'Consolidated PEG'!G6</f>
        <v>1273949</v>
      </c>
      <c r="H7" s="28"/>
      <c r="I7" s="28"/>
      <c r="J7" s="62"/>
      <c r="K7" s="48">
        <f>'Consolidated PEG'!K6</f>
        <v>123707</v>
      </c>
      <c r="L7" s="48">
        <f>'Consolidated PEG'!L6</f>
        <v>4738</v>
      </c>
      <c r="M7" s="124">
        <f>'Consolidated PEG'!M6</f>
        <v>3.8300177031210844E-2</v>
      </c>
      <c r="O7" s="2" t="s">
        <v>26</v>
      </c>
      <c r="P7" s="2">
        <v>2007</v>
      </c>
      <c r="Q7" s="2">
        <v>3</v>
      </c>
      <c r="R7" s="5">
        <v>478958.29465999996</v>
      </c>
      <c r="S7" s="5">
        <v>4596.7519999999995</v>
      </c>
      <c r="T7" s="5">
        <v>4863.8420000000006</v>
      </c>
      <c r="U7" s="5">
        <v>1273949</v>
      </c>
      <c r="V7" s="5">
        <v>123707</v>
      </c>
      <c r="W7" s="5">
        <v>4738</v>
      </c>
      <c r="X7" s="6">
        <v>3.8300177031210844E-2</v>
      </c>
      <c r="Y7" s="108"/>
      <c r="Z7" s="2" t="s">
        <v>25</v>
      </c>
      <c r="AA7" s="4">
        <f t="shared" si="0"/>
        <v>0</v>
      </c>
      <c r="AB7" s="4">
        <f t="shared" si="1"/>
        <v>0</v>
      </c>
      <c r="AC7" s="6">
        <f t="shared" si="2"/>
        <v>0</v>
      </c>
      <c r="AD7" s="4">
        <f t="shared" si="3"/>
        <v>0</v>
      </c>
      <c r="AE7" s="4">
        <f t="shared" si="4"/>
        <v>0</v>
      </c>
      <c r="AF7" s="4">
        <f t="shared" ref="AF7:AF12" si="14">G7-U7</f>
        <v>0</v>
      </c>
      <c r="AG7" s="4"/>
      <c r="AH7" s="4"/>
      <c r="AI7" s="75"/>
      <c r="AK7" s="2" t="s">
        <v>26</v>
      </c>
      <c r="AL7" s="2">
        <v>2007</v>
      </c>
      <c r="AM7" s="2">
        <v>3</v>
      </c>
      <c r="AN7" s="2">
        <v>506567.33181000006</v>
      </c>
      <c r="AO7" s="2">
        <v>4596.7519999999995</v>
      </c>
      <c r="AP7" s="2">
        <v>4853.8409999999994</v>
      </c>
      <c r="AQ7" s="2">
        <v>1273949</v>
      </c>
      <c r="AR7" s="2">
        <v>123707</v>
      </c>
      <c r="AS7" s="2">
        <v>4738</v>
      </c>
      <c r="AT7" s="2">
        <v>3.8300175219774246E-2</v>
      </c>
      <c r="AV7" s="2" t="s">
        <v>25</v>
      </c>
      <c r="AW7" s="4">
        <f t="shared" si="6"/>
        <v>0</v>
      </c>
      <c r="AX7" s="4">
        <f t="shared" si="7"/>
        <v>0</v>
      </c>
      <c r="AY7" s="4"/>
      <c r="AZ7" s="4">
        <f t="shared" si="13"/>
        <v>0</v>
      </c>
      <c r="BA7" s="4">
        <f t="shared" si="8"/>
        <v>10.001000000001113</v>
      </c>
      <c r="BB7" s="4">
        <f t="shared" si="9"/>
        <v>0</v>
      </c>
      <c r="BC7" s="4">
        <f t="shared" si="10"/>
        <v>-123707</v>
      </c>
      <c r="BD7" s="4">
        <f t="shared" si="11"/>
        <v>-4738</v>
      </c>
      <c r="BE7" s="4">
        <f t="shared" si="12"/>
        <v>-3.8300175219774246E-2</v>
      </c>
    </row>
    <row r="8" spans="1:57" x14ac:dyDescent="0.2">
      <c r="A8" s="2" t="s">
        <v>25</v>
      </c>
      <c r="B8" s="4">
        <v>2008</v>
      </c>
      <c r="C8" s="4">
        <v>3</v>
      </c>
      <c r="D8" s="5">
        <f>'Consolidated PEG'!D7</f>
        <v>472415.17275999999</v>
      </c>
      <c r="E8" s="5">
        <f>'Consolidated PEG'!E7</f>
        <v>4308.9210000000003</v>
      </c>
      <c r="F8" s="5">
        <f>'Consolidated PEG'!F7</f>
        <v>4863.8420000000006</v>
      </c>
      <c r="G8" s="5">
        <f>'Consolidated PEG'!G7</f>
        <v>1288665</v>
      </c>
      <c r="H8" s="28"/>
      <c r="I8" s="28"/>
      <c r="J8" s="62"/>
      <c r="K8" s="48">
        <f>'Consolidated PEG'!K7</f>
        <v>124023</v>
      </c>
      <c r="L8" s="48">
        <f>'Consolidated PEG'!L7</f>
        <v>4733</v>
      </c>
      <c r="M8" s="124">
        <f>'Consolidated PEG'!M7</f>
        <v>3.8162276351966971E-2</v>
      </c>
      <c r="O8" s="2" t="s">
        <v>26</v>
      </c>
      <c r="P8" s="2">
        <v>2008</v>
      </c>
      <c r="Q8" s="2">
        <v>3</v>
      </c>
      <c r="R8" s="5">
        <v>472415.17275999999</v>
      </c>
      <c r="S8" s="5">
        <v>4308.9209999999994</v>
      </c>
      <c r="T8" s="5">
        <v>4863.8420000000006</v>
      </c>
      <c r="U8" s="5">
        <v>1288665</v>
      </c>
      <c r="V8" s="5">
        <v>124023</v>
      </c>
      <c r="W8" s="5">
        <v>4733</v>
      </c>
      <c r="X8" s="6">
        <v>3.8162276351966971E-2</v>
      </c>
      <c r="Z8" s="2" t="s">
        <v>25</v>
      </c>
      <c r="AA8" s="4">
        <f t="shared" si="0"/>
        <v>0</v>
      </c>
      <c r="AB8" s="4">
        <f t="shared" si="1"/>
        <v>0</v>
      </c>
      <c r="AC8" s="6">
        <f t="shared" si="2"/>
        <v>0</v>
      </c>
      <c r="AD8" s="4">
        <f t="shared" si="3"/>
        <v>0</v>
      </c>
      <c r="AE8" s="4">
        <f t="shared" si="4"/>
        <v>0</v>
      </c>
      <c r="AF8" s="4">
        <f t="shared" si="14"/>
        <v>0</v>
      </c>
      <c r="AG8" s="4"/>
      <c r="AH8" s="4"/>
      <c r="AI8" s="75"/>
      <c r="AK8" s="2" t="s">
        <v>26</v>
      </c>
      <c r="AL8" s="2">
        <v>2008</v>
      </c>
      <c r="AM8" s="2">
        <v>3</v>
      </c>
      <c r="AN8" s="2">
        <v>491396.42440999998</v>
      </c>
      <c r="AO8" s="2">
        <v>4308.9210000000003</v>
      </c>
      <c r="AP8" s="2">
        <v>4853.8409999999994</v>
      </c>
      <c r="AQ8" s="2">
        <v>1288665</v>
      </c>
      <c r="AR8" s="2">
        <v>124023</v>
      </c>
      <c r="AS8" s="2">
        <v>4733</v>
      </c>
      <c r="AT8" s="2">
        <v>3.8162276148796082E-2</v>
      </c>
      <c r="AV8" s="2" t="s">
        <v>25</v>
      </c>
      <c r="AW8" s="4">
        <f t="shared" si="6"/>
        <v>0</v>
      </c>
      <c r="AX8" s="4">
        <f t="shared" si="7"/>
        <v>0</v>
      </c>
      <c r="AY8" s="4"/>
      <c r="AZ8" s="4">
        <f t="shared" si="13"/>
        <v>0</v>
      </c>
      <c r="BA8" s="4">
        <f t="shared" si="8"/>
        <v>10.001000000001113</v>
      </c>
      <c r="BB8" s="4">
        <f t="shared" si="9"/>
        <v>0</v>
      </c>
      <c r="BC8" s="4">
        <f t="shared" si="10"/>
        <v>-124023</v>
      </c>
      <c r="BD8" s="4">
        <f t="shared" si="11"/>
        <v>-4733</v>
      </c>
      <c r="BE8" s="4">
        <f t="shared" si="12"/>
        <v>-3.8162276148796082E-2</v>
      </c>
    </row>
    <row r="9" spans="1:57" x14ac:dyDescent="0.2">
      <c r="A9" s="2" t="s">
        <v>25</v>
      </c>
      <c r="B9" s="4">
        <v>2009</v>
      </c>
      <c r="C9" s="4">
        <v>3</v>
      </c>
      <c r="D9" s="5">
        <f>'Consolidated PEG'!D8</f>
        <v>507550.10081389995</v>
      </c>
      <c r="E9" s="5">
        <f>'Consolidated PEG'!E8</f>
        <v>4635.6490000000003</v>
      </c>
      <c r="F9" s="5">
        <f>'Consolidated PEG'!F8</f>
        <v>4863.8420000000006</v>
      </c>
      <c r="G9" s="5">
        <f>'Consolidated PEG'!G8</f>
        <v>1295749</v>
      </c>
      <c r="H9" s="28"/>
      <c r="I9" s="28"/>
      <c r="J9" s="62"/>
      <c r="K9" s="48">
        <f>'Consolidated PEG'!K8</f>
        <v>124348</v>
      </c>
      <c r="L9" s="48">
        <f>'Consolidated PEG'!L8</f>
        <v>4771</v>
      </c>
      <c r="M9" s="124">
        <f>'Consolidated PEG'!M8</f>
        <v>3.8368128156464114E-2</v>
      </c>
      <c r="O9" s="2" t="s">
        <v>26</v>
      </c>
      <c r="P9" s="2">
        <v>2009</v>
      </c>
      <c r="Q9" s="2">
        <v>3</v>
      </c>
      <c r="R9" s="5">
        <v>507550.10081389989</v>
      </c>
      <c r="S9" s="5">
        <v>4635.6490000000003</v>
      </c>
      <c r="T9" s="5">
        <v>4863.8420000000006</v>
      </c>
      <c r="U9" s="5">
        <v>1295749</v>
      </c>
      <c r="V9" s="5">
        <v>124348</v>
      </c>
      <c r="W9" s="5">
        <v>4771</v>
      </c>
      <c r="X9" s="6">
        <v>3.8368128156464114E-2</v>
      </c>
      <c r="Z9" s="2" t="s">
        <v>25</v>
      </c>
      <c r="AA9" s="4">
        <f t="shared" si="0"/>
        <v>0</v>
      </c>
      <c r="AB9" s="4">
        <f t="shared" si="1"/>
        <v>0</v>
      </c>
      <c r="AC9" s="6">
        <f t="shared" si="2"/>
        <v>0</v>
      </c>
      <c r="AD9" s="4">
        <f t="shared" si="3"/>
        <v>0</v>
      </c>
      <c r="AE9" s="4">
        <f t="shared" si="4"/>
        <v>0</v>
      </c>
      <c r="AF9" s="4">
        <f t="shared" si="14"/>
        <v>0</v>
      </c>
      <c r="AG9" s="4"/>
      <c r="AH9" s="4"/>
      <c r="AI9" s="75"/>
      <c r="AK9" s="2" t="s">
        <v>26</v>
      </c>
      <c r="AL9" s="2">
        <v>2009</v>
      </c>
      <c r="AM9" s="2">
        <v>3</v>
      </c>
      <c r="AN9" s="2">
        <v>531333.12517999997</v>
      </c>
      <c r="AO9" s="2">
        <v>4635.6490000000003</v>
      </c>
      <c r="AP9" s="2">
        <v>4853.8409999999994</v>
      </c>
      <c r="AQ9" s="2">
        <v>1295749</v>
      </c>
      <c r="AR9" s="2">
        <v>124348</v>
      </c>
      <c r="AS9" s="2">
        <v>4771</v>
      </c>
      <c r="AT9" s="2">
        <v>3.836812824010849E-2</v>
      </c>
      <c r="AV9" s="2" t="s">
        <v>25</v>
      </c>
      <c r="AW9" s="4">
        <f t="shared" si="6"/>
        <v>0</v>
      </c>
      <c r="AX9" s="4">
        <f t="shared" si="7"/>
        <v>0</v>
      </c>
      <c r="AY9" s="4"/>
      <c r="AZ9" s="4">
        <f t="shared" si="13"/>
        <v>0</v>
      </c>
      <c r="BA9" s="4">
        <f t="shared" si="8"/>
        <v>10.001000000001113</v>
      </c>
      <c r="BB9" s="4">
        <f t="shared" si="9"/>
        <v>0</v>
      </c>
      <c r="BC9" s="4">
        <f t="shared" si="10"/>
        <v>-124348</v>
      </c>
      <c r="BD9" s="4">
        <f t="shared" si="11"/>
        <v>-4771</v>
      </c>
      <c r="BE9" s="4">
        <f t="shared" si="12"/>
        <v>-3.836812824010849E-2</v>
      </c>
    </row>
    <row r="10" spans="1:57" x14ac:dyDescent="0.2">
      <c r="A10" s="2" t="s">
        <v>25</v>
      </c>
      <c r="B10" s="4">
        <v>2010</v>
      </c>
      <c r="C10" s="4">
        <v>3</v>
      </c>
      <c r="D10" s="5">
        <f>'Consolidated PEG'!D9</f>
        <v>544887.26185000001</v>
      </c>
      <c r="E10" s="5">
        <f>'Consolidated PEG'!E9</f>
        <v>4649.3850000000002</v>
      </c>
      <c r="F10" s="5">
        <f>'Consolidated PEG'!F9</f>
        <v>4863.8420000000006</v>
      </c>
      <c r="G10" s="5">
        <f>'Consolidated PEG'!G9</f>
        <v>1305889</v>
      </c>
      <c r="H10" s="28"/>
      <c r="I10" s="28"/>
      <c r="J10" s="62"/>
      <c r="K10" s="48">
        <f>'Consolidated PEG'!K9</f>
        <v>124525</v>
      </c>
      <c r="L10" s="48">
        <f>'Consolidated PEG'!L9</f>
        <v>4788</v>
      </c>
      <c r="M10" s="124">
        <f>'Consolidated PEG'!M9</f>
        <v>3.8450110419594459E-2</v>
      </c>
      <c r="O10" s="2" t="s">
        <v>26</v>
      </c>
      <c r="P10" s="2">
        <v>2010</v>
      </c>
      <c r="Q10" s="2">
        <v>3</v>
      </c>
      <c r="R10" s="5">
        <v>544887.26185000001</v>
      </c>
      <c r="S10" s="5">
        <v>4649.3850000000002</v>
      </c>
      <c r="T10" s="5">
        <v>4863.8420000000006</v>
      </c>
      <c r="U10" s="5">
        <v>1305889</v>
      </c>
      <c r="V10" s="5">
        <v>124525</v>
      </c>
      <c r="W10" s="5">
        <v>4788</v>
      </c>
      <c r="X10" s="6">
        <v>3.8450110419594459E-2</v>
      </c>
      <c r="Z10" s="2" t="s">
        <v>25</v>
      </c>
      <c r="AA10" s="4">
        <f t="shared" si="0"/>
        <v>0</v>
      </c>
      <c r="AB10" s="4">
        <f t="shared" si="1"/>
        <v>0</v>
      </c>
      <c r="AC10" s="6">
        <f t="shared" si="2"/>
        <v>0</v>
      </c>
      <c r="AD10" s="4">
        <f t="shared" si="3"/>
        <v>0</v>
      </c>
      <c r="AE10" s="4">
        <f t="shared" si="4"/>
        <v>0</v>
      </c>
      <c r="AF10" s="4">
        <f t="shared" si="14"/>
        <v>0</v>
      </c>
      <c r="AG10" s="4"/>
      <c r="AH10" s="4"/>
      <c r="AI10" s="75"/>
      <c r="AK10" s="2" t="s">
        <v>26</v>
      </c>
      <c r="AL10" s="2">
        <v>2010</v>
      </c>
      <c r="AM10" s="2">
        <v>3</v>
      </c>
      <c r="AN10" s="2">
        <v>572928.67828999995</v>
      </c>
      <c r="AO10" s="2">
        <v>4649.3850000000011</v>
      </c>
      <c r="AP10" s="2">
        <v>4853.8409999999994</v>
      </c>
      <c r="AQ10" s="2">
        <v>1305889</v>
      </c>
      <c r="AR10" s="2">
        <v>124525</v>
      </c>
      <c r="AS10" s="2">
        <v>4788</v>
      </c>
      <c r="AT10" s="2">
        <v>3.8450110703706741E-2</v>
      </c>
      <c r="AV10" s="2" t="s">
        <v>25</v>
      </c>
      <c r="AW10" s="4">
        <f t="shared" si="6"/>
        <v>0</v>
      </c>
      <c r="AX10" s="4">
        <f t="shared" si="7"/>
        <v>0</v>
      </c>
      <c r="AY10" s="4"/>
      <c r="AZ10" s="4">
        <f t="shared" si="13"/>
        <v>0</v>
      </c>
      <c r="BA10" s="4">
        <f t="shared" si="8"/>
        <v>10.001000000001113</v>
      </c>
      <c r="BB10" s="4">
        <f t="shared" si="9"/>
        <v>0</v>
      </c>
      <c r="BC10" s="4">
        <f t="shared" si="10"/>
        <v>-124525</v>
      </c>
      <c r="BD10" s="4">
        <f t="shared" si="11"/>
        <v>-4788</v>
      </c>
      <c r="BE10" s="4">
        <f t="shared" si="12"/>
        <v>-3.8450110703706741E-2</v>
      </c>
    </row>
    <row r="11" spans="1:57" x14ac:dyDescent="0.2">
      <c r="A11" s="2" t="s">
        <v>25</v>
      </c>
      <c r="B11" s="4">
        <v>2011</v>
      </c>
      <c r="C11" s="4">
        <v>3</v>
      </c>
      <c r="D11" s="5">
        <f>'Consolidated PEG'!D10</f>
        <v>549736.10965745978</v>
      </c>
      <c r="E11" s="5">
        <f>'Consolidated PEG'!E10</f>
        <v>4402.9580000000005</v>
      </c>
      <c r="F11" s="5">
        <f>'Consolidated PEG'!F10</f>
        <v>4863.8420000000006</v>
      </c>
      <c r="G11" s="5">
        <f>'Consolidated PEG'!G10</f>
        <v>1314667</v>
      </c>
      <c r="H11" s="28"/>
      <c r="I11" s="28"/>
      <c r="J11" s="62"/>
      <c r="K11" s="48">
        <f>'Consolidated PEG'!K10</f>
        <v>121005</v>
      </c>
      <c r="L11" s="48">
        <f>'Consolidated PEG'!L10</f>
        <v>8420</v>
      </c>
      <c r="M11" s="124">
        <f>'Consolidated PEG'!M10</f>
        <v>6.95839014916739E-2</v>
      </c>
      <c r="O11" s="2" t="s">
        <v>26</v>
      </c>
      <c r="P11" s="2">
        <v>2011</v>
      </c>
      <c r="Q11" s="2">
        <v>3</v>
      </c>
      <c r="R11" s="5">
        <v>549736.10965745978</v>
      </c>
      <c r="S11" s="5">
        <v>4402.9579999999996</v>
      </c>
      <c r="T11" s="5">
        <v>4863.8420000000006</v>
      </c>
      <c r="U11" s="5">
        <v>1314667</v>
      </c>
      <c r="V11" s="5">
        <v>121005</v>
      </c>
      <c r="W11" s="5">
        <v>8420</v>
      </c>
      <c r="X11" s="6">
        <v>6.95839014916739E-2</v>
      </c>
      <c r="Z11" s="2" t="s">
        <v>25</v>
      </c>
      <c r="AA11" s="4">
        <f t="shared" si="0"/>
        <v>0</v>
      </c>
      <c r="AB11" s="4">
        <f t="shared" si="1"/>
        <v>0</v>
      </c>
      <c r="AC11" s="6">
        <f t="shared" si="2"/>
        <v>0</v>
      </c>
      <c r="AD11" s="4">
        <f t="shared" si="3"/>
        <v>0</v>
      </c>
      <c r="AE11" s="4">
        <f t="shared" si="4"/>
        <v>0</v>
      </c>
      <c r="AF11" s="4">
        <f t="shared" si="14"/>
        <v>0</v>
      </c>
      <c r="AG11" s="4"/>
      <c r="AH11" s="4"/>
      <c r="AI11" s="75"/>
      <c r="AK11" s="2" t="s">
        <v>26</v>
      </c>
      <c r="AL11" s="2">
        <v>2011</v>
      </c>
      <c r="AM11" s="2">
        <v>3</v>
      </c>
      <c r="AN11" s="2">
        <v>577062.08822999999</v>
      </c>
      <c r="AO11" s="2">
        <v>4402.9579999999996</v>
      </c>
      <c r="AP11" s="2">
        <v>4853.8409999999994</v>
      </c>
      <c r="AQ11" s="2">
        <v>1314283</v>
      </c>
      <c r="AR11" s="2">
        <v>121005</v>
      </c>
      <c r="AS11" s="2">
        <v>8420</v>
      </c>
      <c r="AT11" s="2">
        <v>6.9583900272846222E-2</v>
      </c>
      <c r="AV11" s="2" t="s">
        <v>25</v>
      </c>
      <c r="AW11" s="4">
        <f t="shared" si="6"/>
        <v>0</v>
      </c>
      <c r="AX11" s="4">
        <f t="shared" si="7"/>
        <v>0</v>
      </c>
      <c r="AY11" s="4"/>
      <c r="AZ11" s="4">
        <f t="shared" si="13"/>
        <v>0</v>
      </c>
      <c r="BA11" s="4">
        <f t="shared" si="8"/>
        <v>10.001000000001113</v>
      </c>
      <c r="BB11" s="4">
        <f t="shared" si="9"/>
        <v>384</v>
      </c>
      <c r="BC11" s="4">
        <f t="shared" si="10"/>
        <v>-121005</v>
      </c>
      <c r="BD11" s="4">
        <f t="shared" si="11"/>
        <v>-8420</v>
      </c>
      <c r="BE11" s="4">
        <f t="shared" si="12"/>
        <v>-6.9583900272846222E-2</v>
      </c>
    </row>
    <row r="12" spans="1:57" x14ac:dyDescent="0.2">
      <c r="A12" s="2" t="s">
        <v>25</v>
      </c>
      <c r="B12" s="4">
        <v>2012</v>
      </c>
      <c r="C12" s="4">
        <v>3</v>
      </c>
      <c r="D12" s="5">
        <f>'Consolidated PEG'!D11</f>
        <v>537728.07309550012</v>
      </c>
      <c r="E12" s="5">
        <f>'Consolidated PEG'!E11</f>
        <v>6225.7365479455439</v>
      </c>
      <c r="F12" s="5">
        <f>'Consolidated PEG'!F11</f>
        <v>6225.7365479455439</v>
      </c>
      <c r="G12" s="5">
        <f>'Consolidated PEG'!G11</f>
        <v>1325590</v>
      </c>
      <c r="H12" s="28"/>
      <c r="I12" s="28"/>
      <c r="J12" s="62"/>
      <c r="K12" s="48">
        <f>'Consolidated PEG'!K11</f>
        <v>121923</v>
      </c>
      <c r="L12" s="48">
        <f>'Consolidated PEG'!L11</f>
        <v>8652</v>
      </c>
      <c r="M12" s="124">
        <f>'Consolidated PEG'!M11</f>
        <v>7.096282079673237E-2</v>
      </c>
      <c r="O12" s="2" t="s">
        <v>26</v>
      </c>
      <c r="P12" s="2">
        <v>2012</v>
      </c>
      <c r="Q12" s="2">
        <v>3</v>
      </c>
      <c r="R12" s="5">
        <v>537728.07309550012</v>
      </c>
      <c r="S12" s="5">
        <v>4178.3630000000003</v>
      </c>
      <c r="T12" s="5">
        <v>4863.8420000000006</v>
      </c>
      <c r="U12" s="5">
        <v>1325590</v>
      </c>
      <c r="V12" s="5">
        <v>121923</v>
      </c>
      <c r="W12" s="5">
        <v>8652</v>
      </c>
      <c r="X12" s="6">
        <v>7.096282079673237E-2</v>
      </c>
      <c r="Z12" s="2" t="s">
        <v>25</v>
      </c>
      <c r="AA12" s="4">
        <f t="shared" si="0"/>
        <v>0</v>
      </c>
      <c r="AB12" s="4">
        <f t="shared" si="1"/>
        <v>0</v>
      </c>
      <c r="AC12" s="6">
        <f t="shared" si="2"/>
        <v>0</v>
      </c>
      <c r="AD12" s="4">
        <f>E12-S12</f>
        <v>2047.3735479455436</v>
      </c>
      <c r="AE12" s="4">
        <f t="shared" si="4"/>
        <v>1361.8945479455433</v>
      </c>
      <c r="AF12" s="4">
        <f t="shared" si="14"/>
        <v>0</v>
      </c>
      <c r="AG12" s="4"/>
      <c r="AH12" s="4"/>
      <c r="AI12" s="75"/>
      <c r="AK12" s="2" t="s">
        <v>26</v>
      </c>
      <c r="AL12" s="2">
        <v>2012</v>
      </c>
      <c r="AM12" s="2">
        <v>3</v>
      </c>
      <c r="AN12" s="2">
        <v>569709.47553000005</v>
      </c>
      <c r="AO12" s="2">
        <v>4178.3629999999994</v>
      </c>
      <c r="AP12" s="2">
        <v>4853.8409999999994</v>
      </c>
      <c r="AQ12" s="2">
        <v>1325202</v>
      </c>
      <c r="AR12" s="2">
        <v>121923</v>
      </c>
      <c r="AS12" s="2">
        <v>8652</v>
      </c>
      <c r="AT12" s="2">
        <v>7.0962823927402496E-2</v>
      </c>
      <c r="AV12" s="2" t="s">
        <v>25</v>
      </c>
      <c r="AW12" s="4">
        <f t="shared" si="6"/>
        <v>0</v>
      </c>
      <c r="AX12" s="4">
        <f t="shared" si="7"/>
        <v>0</v>
      </c>
      <c r="AY12" s="4"/>
      <c r="AZ12" s="4">
        <f t="shared" si="13"/>
        <v>2047.3735479455445</v>
      </c>
      <c r="BA12" s="4">
        <f t="shared" si="8"/>
        <v>1371.8955479455444</v>
      </c>
      <c r="BB12" s="4">
        <f t="shared" si="9"/>
        <v>388</v>
      </c>
      <c r="BC12" s="4">
        <f t="shared" si="10"/>
        <v>-121923</v>
      </c>
      <c r="BD12" s="4">
        <f t="shared" si="11"/>
        <v>-8652</v>
      </c>
      <c r="BE12" s="4">
        <f t="shared" si="12"/>
        <v>-7.0962823927402496E-2</v>
      </c>
    </row>
    <row r="13" spans="1:57" x14ac:dyDescent="0.2">
      <c r="A13" s="2" t="s">
        <v>25</v>
      </c>
      <c r="B13" s="4">
        <v>2013</v>
      </c>
      <c r="C13" s="4">
        <v>3</v>
      </c>
      <c r="D13" s="5">
        <f>'Consolidated PEG'!D12</f>
        <v>591264.14825000009</v>
      </c>
      <c r="E13" s="5">
        <f>'Consolidated PEG'!E12</f>
        <v>6129.4457621250358</v>
      </c>
      <c r="F13" s="5">
        <f>'Consolidated PEG'!F12</f>
        <v>6225.7365479455439</v>
      </c>
      <c r="G13" s="5">
        <f>'Consolidated PEG'!G12</f>
        <v>1325641</v>
      </c>
      <c r="H13" s="28"/>
      <c r="I13" s="28"/>
      <c r="J13" s="62"/>
      <c r="K13" s="48">
        <f>'Consolidated PEG'!K12</f>
        <v>123087</v>
      </c>
      <c r="L13" s="48">
        <f>'Consolidated PEG'!L12</f>
        <v>9110</v>
      </c>
      <c r="M13" s="124">
        <f>'Consolidated PEG'!M12</f>
        <v>7.4012690210988968E-2</v>
      </c>
      <c r="O13" s="2" t="s">
        <v>26</v>
      </c>
      <c r="P13" s="2">
        <v>2013</v>
      </c>
      <c r="Q13" s="2">
        <v>3</v>
      </c>
      <c r="R13" s="5">
        <v>591264.14825000009</v>
      </c>
      <c r="S13" s="5">
        <v>6141.4307621250355</v>
      </c>
      <c r="T13" s="5">
        <v>6141.4307621250355</v>
      </c>
      <c r="U13" s="5">
        <v>1325641</v>
      </c>
      <c r="V13" s="5">
        <v>123087</v>
      </c>
      <c r="W13" s="5">
        <v>9110</v>
      </c>
      <c r="X13" s="6">
        <v>7.4012690210988968E-2</v>
      </c>
      <c r="Z13" s="2" t="s">
        <v>25</v>
      </c>
      <c r="AA13" s="4">
        <f t="shared" ref="AA13:AA22" si="15">B13-P13</f>
        <v>0</v>
      </c>
      <c r="AB13" s="4">
        <f t="shared" ref="AB13:AB22" si="16">C13-Q13</f>
        <v>0</v>
      </c>
      <c r="AC13" s="6">
        <f t="shared" ref="AC13:AC22" si="17">D13-R13</f>
        <v>0</v>
      </c>
      <c r="AD13" s="4">
        <f>E13-S13</f>
        <v>-11.984999999999673</v>
      </c>
      <c r="AE13" s="4">
        <f t="shared" ref="AE13:AE22" si="18">F13-T13</f>
        <v>84.30578582050839</v>
      </c>
      <c r="AF13" s="4">
        <f t="shared" ref="AF13:AF22" si="19">G13-U13</f>
        <v>0</v>
      </c>
      <c r="AG13" s="4"/>
      <c r="AH13" s="4"/>
      <c r="AI13" s="75"/>
      <c r="AK13" s="2" t="s">
        <v>26</v>
      </c>
      <c r="AL13" s="2">
        <v>2013</v>
      </c>
      <c r="AM13" s="2">
        <v>3</v>
      </c>
      <c r="AN13" s="2">
        <v>636941.31073999987</v>
      </c>
      <c r="AO13" s="2">
        <v>6851.0970000000007</v>
      </c>
      <c r="AP13" s="2">
        <v>6851.0970000000007</v>
      </c>
      <c r="AQ13" s="2">
        <v>1325253</v>
      </c>
      <c r="AR13" s="2">
        <v>123087</v>
      </c>
      <c r="AS13" s="2">
        <v>9110</v>
      </c>
      <c r="AT13" s="2">
        <v>7.4012689292430878E-2</v>
      </c>
      <c r="AV13" s="2" t="s">
        <v>25</v>
      </c>
      <c r="AW13" s="4">
        <f t="shared" si="6"/>
        <v>0</v>
      </c>
      <c r="AX13" s="4">
        <f t="shared" si="7"/>
        <v>0</v>
      </c>
      <c r="AY13" s="4"/>
      <c r="AZ13" s="4">
        <f t="shared" si="13"/>
        <v>-721.65123787496486</v>
      </c>
      <c r="BA13" s="4">
        <f t="shared" si="8"/>
        <v>-625.3604520544568</v>
      </c>
      <c r="BB13" s="4">
        <f t="shared" si="9"/>
        <v>388</v>
      </c>
      <c r="BC13" s="4">
        <f t="shared" si="10"/>
        <v>-123087</v>
      </c>
      <c r="BD13" s="4">
        <f t="shared" si="11"/>
        <v>-9110</v>
      </c>
      <c r="BE13" s="4">
        <f t="shared" si="12"/>
        <v>-7.4012689292430878E-2</v>
      </c>
    </row>
    <row r="14" spans="1:57" x14ac:dyDescent="0.2">
      <c r="A14" s="2" t="s">
        <v>25</v>
      </c>
      <c r="B14" s="4">
        <v>2014</v>
      </c>
      <c r="C14" s="4">
        <v>3</v>
      </c>
      <c r="D14" s="5">
        <f>'Consolidated PEG'!D13</f>
        <v>623594.03339</v>
      </c>
      <c r="E14" s="5">
        <f>'Consolidated PEG'!E13</f>
        <v>6339.9283687728202</v>
      </c>
      <c r="F14" s="5">
        <f>'Consolidated PEG'!F13</f>
        <v>6339.9283687728202</v>
      </c>
      <c r="G14" s="5">
        <f>'Consolidated PEG'!G13</f>
        <v>1325708</v>
      </c>
      <c r="H14" s="28"/>
      <c r="I14" s="28"/>
      <c r="J14" s="62"/>
      <c r="K14" s="48">
        <f>'Consolidated PEG'!K13</f>
        <v>122971</v>
      </c>
      <c r="L14" s="48">
        <f>'Consolidated PEG'!L13</f>
        <v>9229</v>
      </c>
      <c r="M14" s="124">
        <f>'Consolidated PEG'!M13</f>
        <v>7.5050215091363004E-2</v>
      </c>
      <c r="O14" s="2" t="s">
        <v>26</v>
      </c>
      <c r="P14" s="2">
        <v>2014</v>
      </c>
      <c r="Q14" s="2">
        <v>3</v>
      </c>
      <c r="R14" s="5">
        <v>623594.03420999995</v>
      </c>
      <c r="S14" s="5">
        <v>6339.9283687728212</v>
      </c>
      <c r="T14" s="5">
        <v>6339.9283687728212</v>
      </c>
      <c r="U14" s="5">
        <v>1325708</v>
      </c>
      <c r="V14" s="5">
        <v>122971</v>
      </c>
      <c r="W14" s="5">
        <v>9229</v>
      </c>
      <c r="X14" s="6">
        <v>7.5050215091363004E-2</v>
      </c>
      <c r="Z14" s="2" t="s">
        <v>25</v>
      </c>
      <c r="AA14" s="4">
        <f t="shared" si="15"/>
        <v>0</v>
      </c>
      <c r="AB14" s="4">
        <f t="shared" si="16"/>
        <v>0</v>
      </c>
      <c r="AC14" s="6">
        <f t="shared" si="17"/>
        <v>-8.1999995745718479E-4</v>
      </c>
      <c r="AD14" s="4">
        <f t="shared" ref="AD14:AD22" si="20">E14-S14</f>
        <v>0</v>
      </c>
      <c r="AE14" s="4">
        <f t="shared" si="18"/>
        <v>0</v>
      </c>
      <c r="AF14" s="4">
        <f t="shared" si="19"/>
        <v>0</v>
      </c>
      <c r="AG14" s="4"/>
      <c r="AH14" s="4"/>
      <c r="AI14" s="75"/>
      <c r="AK14" s="2" t="s">
        <v>26</v>
      </c>
      <c r="AL14" s="2">
        <v>2014</v>
      </c>
      <c r="AM14" s="2">
        <v>3</v>
      </c>
      <c r="AN14" s="2">
        <v>702191.57458000001</v>
      </c>
      <c r="AO14" s="2">
        <v>4201.1170000000002</v>
      </c>
      <c r="AP14" s="2">
        <v>6851.0970000000007</v>
      </c>
      <c r="AQ14" s="2">
        <v>1325317</v>
      </c>
      <c r="AR14" s="2">
        <v>122971</v>
      </c>
      <c r="AS14" s="2">
        <v>9229</v>
      </c>
      <c r="AT14" s="2">
        <v>7.5050212442874908E-2</v>
      </c>
      <c r="AV14" s="2" t="s">
        <v>25</v>
      </c>
      <c r="AW14" s="4">
        <f t="shared" si="6"/>
        <v>0</v>
      </c>
      <c r="AX14" s="4">
        <f t="shared" si="7"/>
        <v>0</v>
      </c>
      <c r="AY14" s="4"/>
      <c r="AZ14" s="4">
        <f t="shared" si="13"/>
        <v>2138.8113687728201</v>
      </c>
      <c r="BA14" s="4">
        <f t="shared" si="8"/>
        <v>-511.16863122718041</v>
      </c>
      <c r="BB14" s="4">
        <f t="shared" si="9"/>
        <v>391</v>
      </c>
      <c r="BC14" s="4">
        <f t="shared" si="10"/>
        <v>-122971</v>
      </c>
      <c r="BD14" s="4">
        <f t="shared" si="11"/>
        <v>-9229</v>
      </c>
      <c r="BE14" s="4">
        <f t="shared" si="12"/>
        <v>-7.5050212442874908E-2</v>
      </c>
    </row>
    <row r="15" spans="1:57" x14ac:dyDescent="0.2">
      <c r="A15" s="2" t="s">
        <v>25</v>
      </c>
      <c r="B15" s="4">
        <v>2015</v>
      </c>
      <c r="C15" s="4">
        <v>3</v>
      </c>
      <c r="D15" s="5">
        <f>'Consolidated PEG'!D14</f>
        <v>553187.92313999997</v>
      </c>
      <c r="E15" s="5">
        <f>'Consolidated PEG'!E14</f>
        <v>6658.2169978430757</v>
      </c>
      <c r="F15" s="5">
        <f>'Consolidated PEG'!F14</f>
        <v>6658.2169978430757</v>
      </c>
      <c r="G15" s="5">
        <f>'Consolidated PEG'!G14</f>
        <v>1344610</v>
      </c>
      <c r="H15" s="28"/>
      <c r="I15" s="28"/>
      <c r="J15" s="62"/>
      <c r="K15" s="48">
        <f>'Consolidated PEG'!K14</f>
        <v>123993</v>
      </c>
      <c r="L15" s="48">
        <f>'Consolidated PEG'!L14</f>
        <v>9630</v>
      </c>
      <c r="M15" s="124">
        <f>'Consolidated PEG'!M14</f>
        <v>7.7665674675183274E-2</v>
      </c>
      <c r="O15" s="2" t="s">
        <v>26</v>
      </c>
      <c r="P15" s="2">
        <v>2015</v>
      </c>
      <c r="Q15" s="2">
        <v>3</v>
      </c>
      <c r="R15" s="5">
        <v>553190.92299999995</v>
      </c>
      <c r="S15" s="5">
        <v>6658.2169978430757</v>
      </c>
      <c r="T15" s="5">
        <v>6658.2169978430757</v>
      </c>
      <c r="U15" s="5">
        <v>1344610</v>
      </c>
      <c r="V15" s="5">
        <v>123993</v>
      </c>
      <c r="W15" s="5">
        <v>9630</v>
      </c>
      <c r="X15" s="6">
        <v>7.7665674675183274E-2</v>
      </c>
      <c r="Z15" s="2" t="s">
        <v>25</v>
      </c>
      <c r="AA15" s="4">
        <f t="shared" si="15"/>
        <v>0</v>
      </c>
      <c r="AB15" s="4">
        <f t="shared" si="16"/>
        <v>0</v>
      </c>
      <c r="AC15" s="6">
        <f>D15-R15</f>
        <v>-2.9998599999817088</v>
      </c>
      <c r="AD15" s="4">
        <f t="shared" si="20"/>
        <v>0</v>
      </c>
      <c r="AE15" s="4">
        <f t="shared" si="18"/>
        <v>0</v>
      </c>
      <c r="AF15" s="4">
        <f t="shared" si="19"/>
        <v>0</v>
      </c>
      <c r="AG15" s="4"/>
      <c r="AH15" s="4"/>
      <c r="AI15" s="75"/>
      <c r="AK15" s="2" t="s">
        <v>26</v>
      </c>
      <c r="AL15" s="2">
        <v>2015</v>
      </c>
      <c r="AM15" s="2">
        <v>3</v>
      </c>
      <c r="AN15" s="2">
        <v>593098.45291000011</v>
      </c>
      <c r="AO15" s="2">
        <v>6650.0959999999995</v>
      </c>
      <c r="AP15" s="2">
        <v>6851.0970000000007</v>
      </c>
      <c r="AQ15" s="2">
        <v>1344209</v>
      </c>
      <c r="AR15" s="2">
        <v>123993</v>
      </c>
      <c r="AS15" s="2">
        <v>9630</v>
      </c>
      <c r="AT15" s="2">
        <v>7.7665671706199646E-2</v>
      </c>
      <c r="AV15" s="2" t="s">
        <v>25</v>
      </c>
      <c r="AW15" s="4">
        <f t="shared" si="6"/>
        <v>0</v>
      </c>
      <c r="AX15" s="4">
        <f t="shared" si="7"/>
        <v>0</v>
      </c>
      <c r="AY15" s="4"/>
      <c r="AZ15" s="4">
        <f t="shared" si="13"/>
        <v>8.1209978430761112</v>
      </c>
      <c r="BA15" s="4">
        <f t="shared" si="8"/>
        <v>-192.880002156925</v>
      </c>
      <c r="BB15" s="4">
        <f t="shared" si="9"/>
        <v>401</v>
      </c>
      <c r="BC15" s="4">
        <f t="shared" si="10"/>
        <v>-123993</v>
      </c>
      <c r="BD15" s="4">
        <f t="shared" si="11"/>
        <v>-9630</v>
      </c>
      <c r="BE15" s="4">
        <f t="shared" si="12"/>
        <v>-7.7665671706199646E-2</v>
      </c>
    </row>
    <row r="16" spans="1:57" x14ac:dyDescent="0.2">
      <c r="A16" s="2" t="s">
        <v>25</v>
      </c>
      <c r="B16" s="4">
        <v>2016</v>
      </c>
      <c r="C16" s="4">
        <v>3</v>
      </c>
      <c r="D16" s="5">
        <f>'Consolidated PEG'!D15</f>
        <v>558037.86677999992</v>
      </c>
      <c r="E16" s="5">
        <f>'Consolidated PEG'!E15</f>
        <v>5840.768</v>
      </c>
      <c r="F16" s="5">
        <f>'Consolidated PEG'!F15</f>
        <v>6658.2169978430757</v>
      </c>
      <c r="G16" s="5">
        <f>'Consolidated PEG'!G15</f>
        <v>1358050</v>
      </c>
      <c r="H16" s="28"/>
      <c r="I16" s="28"/>
      <c r="J16" s="62"/>
      <c r="K16" s="14">
        <f>'Consolidated PEG'!K15+ 1986</f>
        <v>125155</v>
      </c>
      <c r="L16" s="14">
        <f>'Consolidated PEG'!L15+111</f>
        <v>9506</v>
      </c>
      <c r="M16" s="125">
        <f>L16/K16</f>
        <v>7.5953817266589424E-2</v>
      </c>
      <c r="O16" s="2" t="s">
        <v>26</v>
      </c>
      <c r="P16" s="2">
        <v>2016</v>
      </c>
      <c r="Q16" s="2">
        <v>3</v>
      </c>
      <c r="R16" s="5">
        <v>558037.86677999992</v>
      </c>
      <c r="S16" s="5">
        <v>5840.768</v>
      </c>
      <c r="T16" s="5">
        <v>6658.2169978430757</v>
      </c>
      <c r="U16" s="5">
        <v>1358050</v>
      </c>
      <c r="V16" s="5">
        <v>123169</v>
      </c>
      <c r="W16" s="5">
        <v>9395</v>
      </c>
      <c r="X16" s="6">
        <v>7.6277310037428256E-2</v>
      </c>
      <c r="Z16" s="2" t="s">
        <v>25</v>
      </c>
      <c r="AA16" s="4">
        <f t="shared" si="15"/>
        <v>0</v>
      </c>
      <c r="AB16" s="4">
        <f t="shared" si="16"/>
        <v>0</v>
      </c>
      <c r="AC16" s="6">
        <f t="shared" si="17"/>
        <v>0</v>
      </c>
      <c r="AD16" s="4">
        <f t="shared" si="20"/>
        <v>0</v>
      </c>
      <c r="AE16" s="4">
        <f t="shared" si="18"/>
        <v>0</v>
      </c>
      <c r="AF16" s="4">
        <f t="shared" si="19"/>
        <v>0</v>
      </c>
      <c r="AG16" s="4"/>
      <c r="AH16" s="4"/>
      <c r="AI16" s="75"/>
      <c r="AK16" s="2" t="s">
        <v>26</v>
      </c>
      <c r="AL16" s="2">
        <v>2016</v>
      </c>
      <c r="AM16" s="2">
        <v>3</v>
      </c>
      <c r="AN16" s="2">
        <v>583069.66346000007</v>
      </c>
      <c r="AO16" s="2">
        <v>5987.2</v>
      </c>
      <c r="AP16" s="2">
        <v>6851.0970000000007</v>
      </c>
      <c r="AQ16" s="2">
        <v>1357688</v>
      </c>
      <c r="AR16" s="2">
        <v>125158</v>
      </c>
      <c r="AS16" s="2">
        <v>9606</v>
      </c>
      <c r="AT16" s="2">
        <v>7.6750986278057098E-2</v>
      </c>
      <c r="AV16" s="2" t="s">
        <v>25</v>
      </c>
      <c r="AW16" s="4">
        <f t="shared" si="6"/>
        <v>0</v>
      </c>
      <c r="AX16" s="4">
        <f t="shared" si="7"/>
        <v>0</v>
      </c>
      <c r="AY16" s="4"/>
      <c r="AZ16" s="4">
        <f t="shared" si="13"/>
        <v>-146.43199999999979</v>
      </c>
      <c r="BA16" s="4">
        <f t="shared" si="8"/>
        <v>-192.880002156925</v>
      </c>
      <c r="BB16" s="4">
        <f t="shared" si="9"/>
        <v>362</v>
      </c>
      <c r="BC16" s="4">
        <f t="shared" si="10"/>
        <v>-125158</v>
      </c>
      <c r="BD16" s="4">
        <f t="shared" si="11"/>
        <v>-9606</v>
      </c>
      <c r="BE16" s="4">
        <f t="shared" si="12"/>
        <v>-7.6750986278057098E-2</v>
      </c>
    </row>
    <row r="17" spans="1:57" x14ac:dyDescent="0.2">
      <c r="A17" s="2" t="s">
        <v>25</v>
      </c>
      <c r="B17" s="4">
        <v>2017</v>
      </c>
      <c r="C17" s="4">
        <v>3</v>
      </c>
      <c r="D17" s="14">
        <f>'Consolidated PEG'!D16+('Data Revisions'!H63)/1000</f>
        <v>544334.66580000008</v>
      </c>
      <c r="E17" s="5">
        <f>'Consolidated PEG'!E16</f>
        <v>5542.22</v>
      </c>
      <c r="F17" s="5">
        <f>'Consolidated PEG'!F16</f>
        <v>6658.2169978430757</v>
      </c>
      <c r="G17" s="5">
        <f>'Consolidated PEG'!G16</f>
        <v>1371637</v>
      </c>
      <c r="H17" s="28"/>
      <c r="I17" s="28"/>
      <c r="J17" s="62"/>
      <c r="K17" s="48">
        <f>'Consolidated PEG'!K16</f>
        <v>123932</v>
      </c>
      <c r="L17" s="48">
        <f>'Consolidated PEG'!L16</f>
        <v>9622</v>
      </c>
      <c r="M17" s="124">
        <f>'Consolidated PEG'!M16</f>
        <v>7.7639350611625732E-2</v>
      </c>
      <c r="O17" s="2" t="s">
        <v>26</v>
      </c>
      <c r="P17" s="2">
        <v>2017</v>
      </c>
      <c r="Q17" s="2">
        <v>3</v>
      </c>
      <c r="R17" s="5">
        <v>544335.2734699999</v>
      </c>
      <c r="S17" s="5">
        <v>5542.22</v>
      </c>
      <c r="T17" s="5">
        <v>6658.2169978430757</v>
      </c>
      <c r="U17" s="5">
        <v>1371637</v>
      </c>
      <c r="V17" s="5">
        <v>123932</v>
      </c>
      <c r="W17" s="5">
        <v>9622</v>
      </c>
      <c r="X17" s="6">
        <v>7.7639350611625732E-2</v>
      </c>
      <c r="Z17" s="2" t="s">
        <v>25</v>
      </c>
      <c r="AA17" s="4">
        <f t="shared" si="15"/>
        <v>0</v>
      </c>
      <c r="AB17" s="4">
        <f t="shared" si="16"/>
        <v>0</v>
      </c>
      <c r="AC17" s="6">
        <f>D17-R17</f>
        <v>-0.60766999982297421</v>
      </c>
      <c r="AD17" s="4">
        <f t="shared" si="20"/>
        <v>0</v>
      </c>
      <c r="AE17" s="4">
        <f t="shared" si="18"/>
        <v>0</v>
      </c>
      <c r="AF17" s="4">
        <f t="shared" si="19"/>
        <v>0</v>
      </c>
      <c r="AG17" s="4"/>
      <c r="AH17" s="4"/>
      <c r="AI17" s="75"/>
      <c r="AK17" s="2" t="s">
        <v>26</v>
      </c>
      <c r="AL17" s="2">
        <v>2017</v>
      </c>
      <c r="AM17" s="2">
        <v>3</v>
      </c>
      <c r="AN17" s="2">
        <v>572886.18953999993</v>
      </c>
      <c r="AO17" s="2">
        <v>5541.4639999999999</v>
      </c>
      <c r="AP17" s="2">
        <v>6851.0970000000007</v>
      </c>
      <c r="AQ17" s="2">
        <v>1371277</v>
      </c>
      <c r="AR17" s="2">
        <v>123932</v>
      </c>
      <c r="AS17" s="2">
        <v>9622</v>
      </c>
      <c r="AT17" s="2">
        <v>7.7639348804950714E-2</v>
      </c>
      <c r="AV17" s="2" t="s">
        <v>25</v>
      </c>
      <c r="AW17" s="4">
        <f t="shared" si="6"/>
        <v>0</v>
      </c>
      <c r="AX17" s="4">
        <f t="shared" si="7"/>
        <v>0</v>
      </c>
      <c r="AY17" s="4"/>
      <c r="AZ17" s="4">
        <f t="shared" si="13"/>
        <v>0.75600000000031287</v>
      </c>
      <c r="BA17" s="4">
        <f t="shared" si="8"/>
        <v>-192.880002156925</v>
      </c>
      <c r="BB17" s="4">
        <f t="shared" si="9"/>
        <v>360</v>
      </c>
      <c r="BC17" s="4">
        <f t="shared" si="10"/>
        <v>-123932</v>
      </c>
      <c r="BD17" s="4">
        <f t="shared" si="11"/>
        <v>-9622</v>
      </c>
      <c r="BE17" s="4">
        <f t="shared" si="12"/>
        <v>-7.7639348804950714E-2</v>
      </c>
    </row>
    <row r="18" spans="1:57" x14ac:dyDescent="0.2">
      <c r="A18" s="2" t="s">
        <v>25</v>
      </c>
      <c r="B18" s="4">
        <v>2018</v>
      </c>
      <c r="C18" s="4">
        <v>3</v>
      </c>
      <c r="D18" s="14">
        <f>'Consolidated PEG'!D17</f>
        <v>549189.15815000003</v>
      </c>
      <c r="E18" s="5">
        <f>'Consolidated PEG'!E17</f>
        <v>6019.4389999999994</v>
      </c>
      <c r="F18" s="5">
        <f>'Consolidated PEG'!F17</f>
        <v>6658.2169978430757</v>
      </c>
      <c r="G18" s="5">
        <f>'Consolidated PEG'!G17</f>
        <v>1385191</v>
      </c>
      <c r="H18" s="28"/>
      <c r="I18" s="28"/>
      <c r="J18" s="62"/>
      <c r="K18" s="48">
        <f>'Consolidated PEG'!K17</f>
        <v>123992</v>
      </c>
      <c r="L18" s="48">
        <f>'Consolidated PEG'!L17</f>
        <v>9817</v>
      </c>
      <c r="M18" s="124">
        <f>'Consolidated PEG'!M17</f>
        <v>7.917446286857216E-2</v>
      </c>
      <c r="O18" s="2" t="s">
        <v>26</v>
      </c>
      <c r="P18" s="2">
        <v>2018</v>
      </c>
      <c r="Q18" s="2">
        <v>3</v>
      </c>
      <c r="R18" s="5">
        <v>549189.15815000003</v>
      </c>
      <c r="S18" s="5">
        <v>6019.4390000000003</v>
      </c>
      <c r="T18" s="5">
        <v>6658.2169978430757</v>
      </c>
      <c r="U18" s="5">
        <v>1385191</v>
      </c>
      <c r="V18" s="5">
        <v>123992</v>
      </c>
      <c r="W18" s="5">
        <v>9817</v>
      </c>
      <c r="X18" s="6">
        <v>7.917446286857216E-2</v>
      </c>
      <c r="Z18" s="2" t="s">
        <v>25</v>
      </c>
      <c r="AA18" s="4">
        <f t="shared" si="15"/>
        <v>0</v>
      </c>
      <c r="AB18" s="4">
        <f t="shared" si="16"/>
        <v>0</v>
      </c>
      <c r="AC18" s="6">
        <f t="shared" si="17"/>
        <v>0</v>
      </c>
      <c r="AD18" s="4">
        <f t="shared" si="20"/>
        <v>0</v>
      </c>
      <c r="AE18" s="4">
        <f t="shared" si="18"/>
        <v>0</v>
      </c>
      <c r="AF18" s="4">
        <f t="shared" si="19"/>
        <v>0</v>
      </c>
      <c r="AG18" s="4"/>
      <c r="AH18" s="4"/>
      <c r="AI18" s="75"/>
      <c r="AK18" s="2" t="s">
        <v>26</v>
      </c>
      <c r="AL18" s="2">
        <v>2018</v>
      </c>
      <c r="AM18" s="2">
        <v>3</v>
      </c>
      <c r="AN18" s="2">
        <v>574339.22712000005</v>
      </c>
      <c r="AO18" s="2">
        <v>6004.415</v>
      </c>
      <c r="AP18" s="2">
        <v>6851.0970000000007</v>
      </c>
      <c r="AQ18" s="2">
        <v>1384831</v>
      </c>
      <c r="AR18" s="2">
        <v>123992</v>
      </c>
      <c r="AS18" s="2">
        <v>9817</v>
      </c>
      <c r="AT18" s="2">
        <v>7.91744664311409E-2</v>
      </c>
      <c r="AV18" s="2" t="s">
        <v>25</v>
      </c>
      <c r="AW18" s="4">
        <f t="shared" si="6"/>
        <v>0</v>
      </c>
      <c r="AX18" s="4">
        <f t="shared" si="7"/>
        <v>0</v>
      </c>
      <c r="AY18" s="4"/>
      <c r="AZ18" s="4">
        <f t="shared" si="13"/>
        <v>15.023999999999432</v>
      </c>
      <c r="BA18" s="4">
        <f t="shared" si="8"/>
        <v>-192.880002156925</v>
      </c>
      <c r="BB18" s="4">
        <f t="shared" si="9"/>
        <v>360</v>
      </c>
      <c r="BC18" s="4">
        <f t="shared" si="10"/>
        <v>-123992</v>
      </c>
      <c r="BD18" s="4">
        <f t="shared" si="11"/>
        <v>-9817</v>
      </c>
      <c r="BE18" s="4">
        <f t="shared" si="12"/>
        <v>-7.91744664311409E-2</v>
      </c>
    </row>
    <row r="19" spans="1:57" x14ac:dyDescent="0.2">
      <c r="A19" s="2" t="s">
        <v>25</v>
      </c>
      <c r="B19" s="4">
        <v>2019</v>
      </c>
      <c r="C19" s="4">
        <v>3</v>
      </c>
      <c r="D19" s="36">
        <f>'Consolidated PEG'!D18+('Data Revisions'!H62)/1000</f>
        <v>552150.87648000009</v>
      </c>
      <c r="E19" s="5">
        <f>'Consolidated PEG'!E18</f>
        <v>6483.4709999999995</v>
      </c>
      <c r="F19" s="5">
        <f>'Consolidated PEG'!F18</f>
        <v>6658.2169978430757</v>
      </c>
      <c r="G19" s="5">
        <f>'Consolidated PEG'!G18</f>
        <v>1395934</v>
      </c>
      <c r="H19" s="5">
        <f>'Consolidated PEG'!H18</f>
        <v>123956</v>
      </c>
      <c r="I19" s="5">
        <f>'Consolidated PEG'!I18</f>
        <v>10009</v>
      </c>
      <c r="J19" s="60">
        <f>'Consolidated PEG'!J18</f>
        <v>8.0746397376060486E-2</v>
      </c>
      <c r="K19" s="48">
        <f>'Consolidated PEG'!K18</f>
        <v>123956</v>
      </c>
      <c r="L19" s="48">
        <f>'Consolidated PEG'!L18</f>
        <v>10009</v>
      </c>
      <c r="M19" s="124">
        <f>'Consolidated PEG'!M18</f>
        <v>8.0746393881699963E-2</v>
      </c>
      <c r="O19" s="2" t="s">
        <v>26</v>
      </c>
      <c r="P19" s="2">
        <v>2019</v>
      </c>
      <c r="Q19" s="2">
        <v>3</v>
      </c>
      <c r="R19" s="5">
        <v>551991.74305000005</v>
      </c>
      <c r="S19" s="5">
        <v>6483.4709999999995</v>
      </c>
      <c r="T19" s="5">
        <v>6658.2169978430757</v>
      </c>
      <c r="U19" s="5">
        <v>1395934</v>
      </c>
      <c r="V19" s="5">
        <v>123956</v>
      </c>
      <c r="W19" s="5">
        <v>10009</v>
      </c>
      <c r="X19" s="6">
        <v>8.0746393881699963E-2</v>
      </c>
      <c r="Z19" s="2" t="s">
        <v>25</v>
      </c>
      <c r="AA19" s="4">
        <f t="shared" si="15"/>
        <v>0</v>
      </c>
      <c r="AB19" s="4">
        <f t="shared" si="16"/>
        <v>0</v>
      </c>
      <c r="AC19" s="6">
        <f>D19-R19</f>
        <v>159.13343000004534</v>
      </c>
      <c r="AD19" s="4">
        <f t="shared" si="20"/>
        <v>0</v>
      </c>
      <c r="AE19" s="4">
        <f t="shared" si="18"/>
        <v>0</v>
      </c>
      <c r="AF19" s="4">
        <f t="shared" si="19"/>
        <v>0</v>
      </c>
      <c r="AG19" s="4">
        <f>H19-V19</f>
        <v>0</v>
      </c>
      <c r="AH19" s="4">
        <f t="shared" ref="AH19:AH22" si="21">I19-W19</f>
        <v>0</v>
      </c>
      <c r="AI19" s="75">
        <f t="shared" ref="AI19:AI22" si="22">J19-X19</f>
        <v>3.4943605231596564E-9</v>
      </c>
      <c r="AK19" s="2" t="s">
        <v>26</v>
      </c>
      <c r="AL19" s="2">
        <v>2019</v>
      </c>
      <c r="AM19" s="2">
        <v>3</v>
      </c>
      <c r="AN19" s="2">
        <v>577728.42389999994</v>
      </c>
      <c r="AO19" s="2">
        <v>6479.1819999999998</v>
      </c>
      <c r="AP19" s="2">
        <v>6851.0970000000007</v>
      </c>
      <c r="AQ19" s="2">
        <v>1394234</v>
      </c>
      <c r="AR19" s="2">
        <v>123956</v>
      </c>
      <c r="AS19" s="2">
        <v>10009</v>
      </c>
      <c r="AT19" s="2">
        <v>8.0746397376060486E-2</v>
      </c>
      <c r="AV19" s="2" t="s">
        <v>25</v>
      </c>
      <c r="AW19" s="4">
        <f t="shared" si="6"/>
        <v>0</v>
      </c>
      <c r="AX19" s="4">
        <f t="shared" si="7"/>
        <v>0</v>
      </c>
      <c r="AY19" s="4"/>
      <c r="AZ19" s="4">
        <f t="shared" si="13"/>
        <v>4.2889999999997599</v>
      </c>
      <c r="BA19" s="4">
        <f t="shared" si="8"/>
        <v>-192.880002156925</v>
      </c>
      <c r="BB19" s="4">
        <f t="shared" si="9"/>
        <v>1700</v>
      </c>
      <c r="BC19" s="4">
        <f t="shared" si="10"/>
        <v>0</v>
      </c>
      <c r="BD19" s="4">
        <f t="shared" si="11"/>
        <v>0</v>
      </c>
      <c r="BE19" s="4">
        <f t="shared" si="12"/>
        <v>0</v>
      </c>
    </row>
    <row r="20" spans="1:57" x14ac:dyDescent="0.2">
      <c r="A20" s="2" t="s">
        <v>25</v>
      </c>
      <c r="B20" s="4">
        <v>2020</v>
      </c>
      <c r="C20" s="4">
        <v>3</v>
      </c>
      <c r="D20" s="5">
        <f>'Consolidated PEG'!D19</f>
        <v>541112.56563259999</v>
      </c>
      <c r="E20" s="36">
        <f>'Consolidated PEG'!E19</f>
        <v>6700.884</v>
      </c>
      <c r="F20" s="5">
        <f>'Consolidated PEG'!F19</f>
        <v>6700.884</v>
      </c>
      <c r="G20" s="5">
        <f>'Consolidated PEG'!G19</f>
        <v>1413480</v>
      </c>
      <c r="H20" s="5">
        <f>'Consolidated PEG'!H19</f>
        <v>124310</v>
      </c>
      <c r="I20" s="5">
        <f>'Consolidated PEG'!I19</f>
        <v>10275</v>
      </c>
      <c r="J20" s="60">
        <f>'Consolidated PEG'!J19</f>
        <v>8.2656264305114746E-2</v>
      </c>
      <c r="K20" s="48">
        <f>'Consolidated PEG'!K19</f>
        <v>124310</v>
      </c>
      <c r="L20" s="48">
        <f>'Consolidated PEG'!L19</f>
        <v>10275</v>
      </c>
      <c r="M20" s="124">
        <f>'Consolidated PEG'!M19</f>
        <v>8.2656262569382993E-2</v>
      </c>
      <c r="O20" s="2" t="s">
        <v>26</v>
      </c>
      <c r="P20" s="2">
        <v>2020</v>
      </c>
      <c r="Q20" s="2">
        <v>3</v>
      </c>
      <c r="R20" s="5">
        <v>541112.56563259999</v>
      </c>
      <c r="S20" s="5">
        <v>6700.884</v>
      </c>
      <c r="T20" s="5">
        <v>6700.884</v>
      </c>
      <c r="U20" s="5">
        <v>1413121</v>
      </c>
      <c r="V20" s="5">
        <v>124310</v>
      </c>
      <c r="W20" s="5">
        <v>10275</v>
      </c>
      <c r="X20" s="6">
        <v>8.2656262569382993E-2</v>
      </c>
      <c r="Z20" s="2" t="s">
        <v>25</v>
      </c>
      <c r="AA20" s="4">
        <f t="shared" si="15"/>
        <v>0</v>
      </c>
      <c r="AB20" s="4">
        <f t="shared" si="16"/>
        <v>0</v>
      </c>
      <c r="AC20" s="6">
        <f t="shared" si="17"/>
        <v>0</v>
      </c>
      <c r="AD20" s="4">
        <f>E20-S20</f>
        <v>0</v>
      </c>
      <c r="AE20" s="4">
        <f t="shared" si="18"/>
        <v>0</v>
      </c>
      <c r="AF20" s="4">
        <f>G20-U20</f>
        <v>359</v>
      </c>
      <c r="AG20" s="4">
        <f t="shared" ref="AG20:AG22" si="23">H20-V20</f>
        <v>0</v>
      </c>
      <c r="AH20" s="4">
        <f t="shared" si="21"/>
        <v>0</v>
      </c>
      <c r="AI20" s="75">
        <f t="shared" si="22"/>
        <v>1.735731752772196E-9</v>
      </c>
      <c r="AK20" s="2" t="s">
        <v>26</v>
      </c>
      <c r="AL20" s="2">
        <v>2020</v>
      </c>
      <c r="AM20" s="2">
        <v>3</v>
      </c>
      <c r="AN20" s="2">
        <v>583167.82495000004</v>
      </c>
      <c r="AO20" s="2">
        <v>6700.884</v>
      </c>
      <c r="AP20" s="2">
        <v>6851.0970000000007</v>
      </c>
      <c r="AQ20" s="2">
        <v>1411783</v>
      </c>
      <c r="AR20" s="2">
        <v>124310</v>
      </c>
      <c r="AS20" s="2">
        <v>10275</v>
      </c>
      <c r="AT20" s="2">
        <v>8.2656264305114746E-2</v>
      </c>
      <c r="AV20" s="2" t="s">
        <v>25</v>
      </c>
      <c r="AW20" s="4">
        <f t="shared" si="6"/>
        <v>0</v>
      </c>
      <c r="AX20" s="4">
        <f t="shared" si="7"/>
        <v>0</v>
      </c>
      <c r="AY20" s="4"/>
      <c r="AZ20" s="4">
        <f t="shared" si="13"/>
        <v>0</v>
      </c>
      <c r="BA20" s="4">
        <f t="shared" si="8"/>
        <v>-150.21300000000065</v>
      </c>
      <c r="BB20" s="4">
        <f t="shared" si="9"/>
        <v>1697</v>
      </c>
      <c r="BC20" s="4">
        <f t="shared" si="10"/>
        <v>0</v>
      </c>
      <c r="BD20" s="4">
        <f t="shared" si="11"/>
        <v>0</v>
      </c>
      <c r="BE20" s="4">
        <f t="shared" si="12"/>
        <v>0</v>
      </c>
    </row>
    <row r="21" spans="1:57" x14ac:dyDescent="0.2">
      <c r="A21" s="2" t="s">
        <v>25</v>
      </c>
      <c r="B21" s="4">
        <v>2021</v>
      </c>
      <c r="C21" s="4">
        <v>3</v>
      </c>
      <c r="D21" s="5">
        <f>'Consolidated PEG'!D20</f>
        <v>558146.88468999998</v>
      </c>
      <c r="E21" s="5">
        <f>'Consolidated PEG'!E20</f>
        <v>6354.683</v>
      </c>
      <c r="F21" s="5">
        <f>'Consolidated PEG'!F20</f>
        <v>6700.884</v>
      </c>
      <c r="G21" s="5">
        <f>'Consolidated PEG'!G20</f>
        <v>1440315</v>
      </c>
      <c r="H21" s="5">
        <f>'Consolidated PEG'!H20</f>
        <v>124556</v>
      </c>
      <c r="I21" s="5">
        <f>'Consolidated PEG'!I20</f>
        <v>10432</v>
      </c>
      <c r="J21" s="60">
        <f>'Consolidated PEG'!J20</f>
        <v>8.3753488957881927E-2</v>
      </c>
      <c r="K21" s="48">
        <f>'Consolidated PEG'!K20</f>
        <v>124556</v>
      </c>
      <c r="L21" s="48">
        <f>'Consolidated PEG'!L20</f>
        <v>10432</v>
      </c>
      <c r="M21" s="124">
        <f>'Consolidated PEG'!M20</f>
        <v>8.3753492405022639E-2</v>
      </c>
      <c r="O21" s="2" t="s">
        <v>26</v>
      </c>
      <c r="P21" s="2">
        <v>2021</v>
      </c>
      <c r="Q21" s="2">
        <v>3</v>
      </c>
      <c r="R21" s="5">
        <v>558146.88468999998</v>
      </c>
      <c r="S21" s="5">
        <v>6354.683</v>
      </c>
      <c r="T21" s="5">
        <v>6700.884</v>
      </c>
      <c r="U21" s="5">
        <v>1439974</v>
      </c>
      <c r="V21" s="5">
        <v>124556</v>
      </c>
      <c r="W21" s="5">
        <v>10432</v>
      </c>
      <c r="X21" s="6">
        <v>8.3753492405022639E-2</v>
      </c>
      <c r="Z21" s="2" t="s">
        <v>25</v>
      </c>
      <c r="AA21" s="4">
        <f t="shared" si="15"/>
        <v>0</v>
      </c>
      <c r="AB21" s="4">
        <f t="shared" si="16"/>
        <v>0</v>
      </c>
      <c r="AC21" s="6">
        <f t="shared" si="17"/>
        <v>0</v>
      </c>
      <c r="AD21" s="4">
        <f t="shared" si="20"/>
        <v>0</v>
      </c>
      <c r="AE21" s="4">
        <f t="shared" si="18"/>
        <v>0</v>
      </c>
      <c r="AF21" s="4">
        <f>G21-U21</f>
        <v>341</v>
      </c>
      <c r="AG21" s="4">
        <f t="shared" si="23"/>
        <v>0</v>
      </c>
      <c r="AH21" s="4">
        <f t="shared" si="21"/>
        <v>0</v>
      </c>
      <c r="AI21" s="75">
        <f t="shared" si="22"/>
        <v>-3.4471407117653285E-9</v>
      </c>
      <c r="AK21" s="2" t="s">
        <v>26</v>
      </c>
      <c r="AL21" s="2">
        <v>2021</v>
      </c>
      <c r="AM21" s="2">
        <v>3</v>
      </c>
      <c r="AN21" s="2">
        <v>591198.49029999995</v>
      </c>
      <c r="AO21" s="2">
        <v>6354.683</v>
      </c>
      <c r="AP21" s="2">
        <v>6851.0970000000007</v>
      </c>
      <c r="AQ21" s="2">
        <v>1424070</v>
      </c>
      <c r="AR21" s="2">
        <v>124556</v>
      </c>
      <c r="AS21" s="2">
        <v>10432</v>
      </c>
      <c r="AT21" s="2">
        <v>8.3753488957881927E-2</v>
      </c>
      <c r="AV21" s="2" t="s">
        <v>25</v>
      </c>
      <c r="AW21" s="4">
        <f t="shared" si="6"/>
        <v>0</v>
      </c>
      <c r="AX21" s="4">
        <f t="shared" si="7"/>
        <v>0</v>
      </c>
      <c r="AY21" s="4"/>
      <c r="AZ21" s="4">
        <f t="shared" si="13"/>
        <v>0</v>
      </c>
      <c r="BA21" s="4">
        <f t="shared" si="8"/>
        <v>-150.21300000000065</v>
      </c>
      <c r="BB21" s="4">
        <f t="shared" si="9"/>
        <v>16245</v>
      </c>
      <c r="BC21" s="4">
        <f t="shared" si="10"/>
        <v>0</v>
      </c>
      <c r="BD21" s="4">
        <f t="shared" si="11"/>
        <v>0</v>
      </c>
      <c r="BE21" s="4">
        <f t="shared" si="12"/>
        <v>0</v>
      </c>
    </row>
    <row r="22" spans="1:57" s="7" customFormat="1" x14ac:dyDescent="0.2">
      <c r="A22" s="7" t="s">
        <v>25</v>
      </c>
      <c r="B22" s="8">
        <v>2022</v>
      </c>
      <c r="C22" s="8">
        <v>3</v>
      </c>
      <c r="D22" s="9">
        <f>'Consolidated PEG'!D21</f>
        <v>625202.89193999988</v>
      </c>
      <c r="E22" s="9">
        <f>'Consolidated PEG'!E21</f>
        <v>6821.37</v>
      </c>
      <c r="F22" s="5">
        <f>'Consolidated PEG'!F21</f>
        <v>6821.37</v>
      </c>
      <c r="G22" s="9">
        <f>'Consolidated PEG'!G21</f>
        <v>1440430</v>
      </c>
      <c r="H22" s="9">
        <f>'Consolidated PEG'!H21</f>
        <v>124741</v>
      </c>
      <c r="I22" s="9">
        <f>'Consolidated PEG'!I21</f>
        <v>10576</v>
      </c>
      <c r="J22" s="61">
        <f>'Consolidated PEG'!J21</f>
        <v>8.4783673286437988E-2</v>
      </c>
      <c r="K22" s="50">
        <f>'Consolidated PEG'!K21</f>
        <v>124741</v>
      </c>
      <c r="L22" s="50">
        <f>'Consolidated PEG'!L21</f>
        <v>10576</v>
      </c>
      <c r="M22" s="126">
        <f>'Consolidated PEG'!M21</f>
        <v>8.4783671767903093E-2</v>
      </c>
      <c r="N22" s="64"/>
      <c r="O22" s="7" t="s">
        <v>26</v>
      </c>
      <c r="P22" s="7">
        <v>2022</v>
      </c>
      <c r="Q22" s="7">
        <v>3</v>
      </c>
      <c r="R22" s="9">
        <v>625202.89194</v>
      </c>
      <c r="S22" s="9">
        <v>6821.37</v>
      </c>
      <c r="T22" s="9">
        <v>6821.37</v>
      </c>
      <c r="U22" s="9">
        <v>1440430</v>
      </c>
      <c r="V22" s="9">
        <v>124741</v>
      </c>
      <c r="W22" s="9">
        <v>10576</v>
      </c>
      <c r="X22" s="10">
        <v>8.4783671767903093E-2</v>
      </c>
      <c r="Y22" s="64"/>
      <c r="Z22" s="7" t="s">
        <v>25</v>
      </c>
      <c r="AA22" s="8">
        <f t="shared" si="15"/>
        <v>0</v>
      </c>
      <c r="AB22" s="8">
        <f t="shared" si="16"/>
        <v>0</v>
      </c>
      <c r="AC22" s="10">
        <f t="shared" si="17"/>
        <v>0</v>
      </c>
      <c r="AD22" s="8">
        <f t="shared" si="20"/>
        <v>0</v>
      </c>
      <c r="AE22" s="8">
        <f t="shared" si="18"/>
        <v>0</v>
      </c>
      <c r="AF22" s="8">
        <f t="shared" si="19"/>
        <v>0</v>
      </c>
      <c r="AG22" s="8">
        <f t="shared" si="23"/>
        <v>0</v>
      </c>
      <c r="AH22" s="8">
        <f t="shared" si="21"/>
        <v>0</v>
      </c>
      <c r="AI22" s="76">
        <f t="shared" si="22"/>
        <v>1.5185348950508271E-9</v>
      </c>
      <c r="AK22" s="7" t="s">
        <v>26</v>
      </c>
      <c r="AL22" s="7">
        <v>2022</v>
      </c>
      <c r="AM22" s="7">
        <v>3</v>
      </c>
      <c r="AN22" s="7">
        <v>662893.3354000001</v>
      </c>
      <c r="AO22" s="7">
        <v>6821.37</v>
      </c>
      <c r="AP22" s="7">
        <v>6851.0970000000007</v>
      </c>
      <c r="AQ22" s="7">
        <v>1440085</v>
      </c>
      <c r="AR22" s="7">
        <v>124741</v>
      </c>
      <c r="AS22" s="7">
        <v>10576</v>
      </c>
      <c r="AT22" s="7">
        <v>8.4783673286437988E-2</v>
      </c>
      <c r="AV22" s="7" t="s">
        <v>25</v>
      </c>
      <c r="AW22" s="8">
        <f t="shared" si="6"/>
        <v>0</v>
      </c>
      <c r="AX22" s="8">
        <f t="shared" si="7"/>
        <v>0</v>
      </c>
      <c r="AY22" s="8"/>
      <c r="AZ22" s="4">
        <f t="shared" ref="AZ22" si="24">E22-AO22</f>
        <v>0</v>
      </c>
      <c r="BA22" s="4">
        <f t="shared" ref="BA22" si="25">F22-AP22</f>
        <v>-29.727000000000771</v>
      </c>
      <c r="BB22" s="4">
        <f t="shared" ref="BB22" si="26">G22-AQ22</f>
        <v>345</v>
      </c>
      <c r="BC22" s="4">
        <f t="shared" ref="BC22:BE22" si="27">H22-AR22</f>
        <v>0</v>
      </c>
      <c r="BD22" s="4">
        <f t="shared" si="27"/>
        <v>0</v>
      </c>
      <c r="BE22" s="4">
        <f t="shared" si="27"/>
        <v>0</v>
      </c>
    </row>
    <row r="23" spans="1:57" x14ac:dyDescent="0.2">
      <c r="A23" s="2" t="s">
        <v>27</v>
      </c>
      <c r="B23" s="4">
        <v>2003</v>
      </c>
      <c r="C23" s="4">
        <v>3</v>
      </c>
      <c r="D23" s="5">
        <f>'Consolidated PEG'!D22</f>
        <v>139419.80163</v>
      </c>
      <c r="E23" s="5">
        <f>'Consolidated PEG'!E22</f>
        <v>4820.8909999999996</v>
      </c>
      <c r="F23" s="5">
        <f>'Consolidated PEG'!F22</f>
        <v>4820.8909999999996</v>
      </c>
      <c r="G23" s="5">
        <f>'Consolidated PEG'!G22</f>
        <v>668625</v>
      </c>
      <c r="H23" s="5"/>
      <c r="I23" s="5"/>
      <c r="K23" s="48">
        <f>'Consolidated PEG'!K22</f>
        <v>16781</v>
      </c>
      <c r="L23" s="48">
        <f>'Consolidated PEG'!L22</f>
        <v>7661</v>
      </c>
      <c r="M23" s="124">
        <f>'Consolidated PEG'!M22</f>
        <v>0.45652821643525415</v>
      </c>
      <c r="AA23" s="4"/>
      <c r="AB23" s="4"/>
      <c r="AC23" s="6"/>
      <c r="AD23" s="4"/>
      <c r="AE23" s="4"/>
      <c r="AF23" s="4"/>
      <c r="AG23" s="4"/>
      <c r="AH23" s="4"/>
      <c r="AI23" s="75"/>
      <c r="AW23" s="4"/>
      <c r="AX23" s="4"/>
      <c r="AY23" s="4"/>
      <c r="AZ23" s="4"/>
      <c r="BA23" s="4"/>
      <c r="BB23" s="4"/>
      <c r="BC23" s="4"/>
      <c r="BD23" s="4"/>
      <c r="BE23" s="4"/>
    </row>
    <row r="24" spans="1:57" x14ac:dyDescent="0.2">
      <c r="A24" s="2" t="s">
        <v>27</v>
      </c>
      <c r="B24" s="4">
        <v>2004</v>
      </c>
      <c r="C24" s="4">
        <v>3</v>
      </c>
      <c r="D24" s="5">
        <f>'Consolidated PEG'!D23</f>
        <v>142837.88991999999</v>
      </c>
      <c r="E24" s="5">
        <f>'Consolidated PEG'!E23</f>
        <v>4520.7659999999996</v>
      </c>
      <c r="F24" s="5">
        <f>'Consolidated PEG'!F23</f>
        <v>4820.8909999999996</v>
      </c>
      <c r="G24" s="5">
        <f>'Consolidated PEG'!G23</f>
        <v>673172</v>
      </c>
      <c r="H24" s="5"/>
      <c r="I24" s="5"/>
      <c r="K24" s="48">
        <f>'Consolidated PEG'!K23</f>
        <v>16869</v>
      </c>
      <c r="L24" s="48">
        <f>'Consolidated PEG'!L23</f>
        <v>7733</v>
      </c>
      <c r="M24" s="124">
        <f>'Consolidated PEG'!M23</f>
        <v>0.45841484379631275</v>
      </c>
      <c r="AA24" s="4"/>
      <c r="AB24" s="4"/>
      <c r="AC24" s="6"/>
      <c r="AD24" s="4"/>
      <c r="AE24" s="4"/>
      <c r="AF24" s="4"/>
      <c r="AG24" s="4"/>
      <c r="AH24" s="4"/>
      <c r="AI24" s="75"/>
      <c r="AW24" s="4"/>
      <c r="AX24" s="4"/>
      <c r="AY24" s="4"/>
      <c r="AZ24" s="4"/>
      <c r="BA24" s="4"/>
      <c r="BB24" s="4"/>
      <c r="BC24" s="4"/>
      <c r="BD24" s="4"/>
      <c r="BE24" s="4"/>
    </row>
    <row r="25" spans="1:57" x14ac:dyDescent="0.2">
      <c r="A25" s="2" t="s">
        <v>27</v>
      </c>
      <c r="B25" s="4">
        <v>2005</v>
      </c>
      <c r="C25" s="4">
        <v>3</v>
      </c>
      <c r="D25" s="5">
        <f>'Consolidated PEG'!D24</f>
        <v>136233.68462000001</v>
      </c>
      <c r="E25" s="5">
        <f>'Consolidated PEG'!E24</f>
        <v>5005.2049999999999</v>
      </c>
      <c r="F25" s="5">
        <f>'Consolidated PEG'!F24</f>
        <v>5005.2049999999999</v>
      </c>
      <c r="G25" s="5">
        <f>'Consolidated PEG'!G24</f>
        <v>676678</v>
      </c>
      <c r="H25" s="28"/>
      <c r="I25" s="28"/>
      <c r="J25" s="62"/>
      <c r="K25" s="48">
        <f>'Consolidated PEG'!K24</f>
        <v>20422</v>
      </c>
      <c r="L25" s="48">
        <f>'Consolidated PEG'!L24</f>
        <v>11288</v>
      </c>
      <c r="M25" s="124">
        <f>'Consolidated PEG'!M24</f>
        <v>0.55273724414846737</v>
      </c>
      <c r="O25" s="2" t="s">
        <v>28</v>
      </c>
      <c r="P25" s="2">
        <v>2005</v>
      </c>
      <c r="Q25" s="5">
        <v>3</v>
      </c>
      <c r="R25" s="5">
        <v>136233.68462000001</v>
      </c>
      <c r="S25" s="5">
        <v>5005.2049999999999</v>
      </c>
      <c r="T25" s="5">
        <v>5005.2049999999999</v>
      </c>
      <c r="U25" s="5">
        <v>676678</v>
      </c>
      <c r="V25" s="38">
        <v>9713.6492893774375</v>
      </c>
      <c r="W25" s="38">
        <v>5369.0957388352035</v>
      </c>
      <c r="X25" s="39">
        <v>0.55273724414846737</v>
      </c>
      <c r="Z25" s="2" t="s">
        <v>27</v>
      </c>
      <c r="AA25" s="4">
        <f t="shared" ref="AA25:AA31" si="28">B25-P25</f>
        <v>0</v>
      </c>
      <c r="AB25" s="4">
        <f t="shared" ref="AB25:AB31" si="29">C25-Q25</f>
        <v>0</v>
      </c>
      <c r="AC25" s="6">
        <f t="shared" ref="AC25:AC31" si="30">D25-R25</f>
        <v>0</v>
      </c>
      <c r="AD25" s="4">
        <f t="shared" ref="AD25:AD31" si="31">E25-S25</f>
        <v>0</v>
      </c>
      <c r="AE25" s="4">
        <f>F25-T25</f>
        <v>0</v>
      </c>
      <c r="AF25" s="4">
        <f>G25-U25</f>
        <v>0</v>
      </c>
      <c r="AG25" s="4"/>
      <c r="AH25" s="4"/>
      <c r="AI25" s="75"/>
      <c r="AK25" s="2" t="s">
        <v>180</v>
      </c>
      <c r="AL25" s="2">
        <v>2005</v>
      </c>
      <c r="AM25" s="2">
        <v>3</v>
      </c>
      <c r="AN25" s="2">
        <v>151411.10851999998</v>
      </c>
      <c r="AO25" s="2">
        <v>5005.2049999999999</v>
      </c>
      <c r="AP25" s="2">
        <v>5005.2049999999999</v>
      </c>
      <c r="AQ25" s="2">
        <v>676678</v>
      </c>
      <c r="AR25" s="42">
        <v>16734</v>
      </c>
      <c r="AS25" s="42">
        <v>7600</v>
      </c>
      <c r="AT25" s="42">
        <v>0.45416516065597534</v>
      </c>
      <c r="AV25" s="2" t="s">
        <v>27</v>
      </c>
      <c r="AW25" s="4">
        <f t="shared" ref="AW25:AW42" si="32">B25-AL25</f>
        <v>0</v>
      </c>
      <c r="AX25" s="4">
        <f t="shared" ref="AX25:AX42" si="33">C25-AM25</f>
        <v>0</v>
      </c>
      <c r="AY25" s="4"/>
      <c r="AZ25" s="4">
        <f t="shared" ref="AZ25:AZ42" si="34">E25-AO25</f>
        <v>0</v>
      </c>
      <c r="BA25" s="4">
        <f t="shared" ref="BA25:BA42" si="35">F25-AP25</f>
        <v>0</v>
      </c>
      <c r="BB25" s="4">
        <f t="shared" ref="BB25:BB42" si="36">G25-AQ25</f>
        <v>0</v>
      </c>
      <c r="BC25" s="4">
        <f t="shared" ref="BC25:BC42" si="37">H25-AR25</f>
        <v>-16734</v>
      </c>
      <c r="BD25" s="4">
        <f t="shared" ref="BD25:BD42" si="38">I25-AS25</f>
        <v>-7600</v>
      </c>
      <c r="BE25" s="4">
        <f t="shared" ref="BE25:BE42" si="39">J25-AT25</f>
        <v>-0.45416516065597534</v>
      </c>
    </row>
    <row r="26" spans="1:57" x14ac:dyDescent="0.2">
      <c r="A26" s="2" t="s">
        <v>27</v>
      </c>
      <c r="B26" s="4">
        <v>2006</v>
      </c>
      <c r="C26" s="4">
        <v>3</v>
      </c>
      <c r="D26" s="5">
        <f>'Consolidated PEG'!D25</f>
        <v>139336.87824000002</v>
      </c>
      <c r="E26" s="5">
        <f>'Consolidated PEG'!E25</f>
        <v>5018.2780000000002</v>
      </c>
      <c r="F26" s="5">
        <f>'Consolidated PEG'!F25</f>
        <v>5018.2780000000002</v>
      </c>
      <c r="G26" s="5">
        <f>'Consolidated PEG'!G25</f>
        <v>678106</v>
      </c>
      <c r="H26" s="28"/>
      <c r="I26" s="28"/>
      <c r="J26" s="62"/>
      <c r="K26" s="48">
        <f>'Consolidated PEG'!K25</f>
        <v>16700</v>
      </c>
      <c r="L26" s="48">
        <f>'Consolidated PEG'!L25</f>
        <v>7600</v>
      </c>
      <c r="M26" s="124">
        <f>'Consolidated PEG'!M25</f>
        <v>0.45508982035928142</v>
      </c>
      <c r="O26" s="2" t="s">
        <v>28</v>
      </c>
      <c r="P26" s="2">
        <v>2006</v>
      </c>
      <c r="Q26" s="5">
        <v>3</v>
      </c>
      <c r="R26" s="5">
        <v>139336.87824000002</v>
      </c>
      <c r="S26" s="5">
        <v>5018.2780000000002</v>
      </c>
      <c r="T26" s="5">
        <v>5018.2780000000002</v>
      </c>
      <c r="U26" s="5">
        <v>678106</v>
      </c>
      <c r="V26" s="38">
        <v>9747.6470618902586</v>
      </c>
      <c r="W26" s="38">
        <v>5444.9313061559778</v>
      </c>
      <c r="X26" s="39">
        <v>0.55858929560998072</v>
      </c>
      <c r="Z26" s="2" t="s">
        <v>27</v>
      </c>
      <c r="AA26" s="4">
        <f t="shared" si="28"/>
        <v>0</v>
      </c>
      <c r="AB26" s="4">
        <f t="shared" si="29"/>
        <v>0</v>
      </c>
      <c r="AC26" s="6">
        <f t="shared" si="30"/>
        <v>0</v>
      </c>
      <c r="AD26" s="4">
        <f t="shared" si="31"/>
        <v>0</v>
      </c>
      <c r="AE26" s="4">
        <f t="shared" ref="AE26:AE31" si="40">F26-T26</f>
        <v>0</v>
      </c>
      <c r="AF26" s="4">
        <f t="shared" ref="AF26:AF39" si="41">G26-U26</f>
        <v>0</v>
      </c>
      <c r="AG26" s="4"/>
      <c r="AH26" s="4"/>
      <c r="AI26" s="75"/>
      <c r="AK26" s="2" t="s">
        <v>180</v>
      </c>
      <c r="AL26" s="2">
        <v>2006</v>
      </c>
      <c r="AM26" s="2">
        <v>3</v>
      </c>
      <c r="AN26" s="2">
        <v>159541.97953999997</v>
      </c>
      <c r="AO26" s="2">
        <v>5018.2780000000002</v>
      </c>
      <c r="AP26" s="2">
        <v>5018.2780000000002</v>
      </c>
      <c r="AQ26" s="2">
        <v>678106</v>
      </c>
      <c r="AR26" s="2">
        <v>16700</v>
      </c>
      <c r="AS26" s="2">
        <v>7600</v>
      </c>
      <c r="AT26" s="2">
        <v>0.45508980751037598</v>
      </c>
      <c r="AV26" s="2" t="s">
        <v>27</v>
      </c>
      <c r="AW26" s="4">
        <f t="shared" si="32"/>
        <v>0</v>
      </c>
      <c r="AX26" s="4">
        <f t="shared" si="33"/>
        <v>0</v>
      </c>
      <c r="AY26" s="4"/>
      <c r="AZ26" s="4">
        <f t="shared" si="34"/>
        <v>0</v>
      </c>
      <c r="BA26" s="4">
        <f t="shared" si="35"/>
        <v>0</v>
      </c>
      <c r="BB26" s="4">
        <f t="shared" si="36"/>
        <v>0</v>
      </c>
      <c r="BC26" s="4">
        <f t="shared" si="37"/>
        <v>-16700</v>
      </c>
      <c r="BD26" s="4">
        <f t="shared" si="38"/>
        <v>-7600</v>
      </c>
      <c r="BE26" s="4">
        <f t="shared" si="39"/>
        <v>-0.45508980751037598</v>
      </c>
    </row>
    <row r="27" spans="1:57" x14ac:dyDescent="0.2">
      <c r="A27" s="2" t="s">
        <v>27</v>
      </c>
      <c r="B27" s="4">
        <v>2007</v>
      </c>
      <c r="C27" s="4">
        <v>3</v>
      </c>
      <c r="D27" s="5">
        <f>'Consolidated PEG'!D26</f>
        <v>151045.66658000002</v>
      </c>
      <c r="E27" s="5">
        <f>'Consolidated PEG'!E26</f>
        <v>4788.3410000000003</v>
      </c>
      <c r="F27" s="5">
        <f>'Consolidated PEG'!F26</f>
        <v>5018.2780000000002</v>
      </c>
      <c r="G27" s="5">
        <f>'Consolidated PEG'!G26</f>
        <v>679913</v>
      </c>
      <c r="H27" s="83"/>
      <c r="I27" s="83"/>
      <c r="J27" s="84"/>
      <c r="K27" s="48">
        <f>'Consolidated PEG'!K26</f>
        <v>16700</v>
      </c>
      <c r="L27" s="48">
        <f>'Consolidated PEG'!L26</f>
        <v>7600</v>
      </c>
      <c r="M27" s="124">
        <f>'Consolidated PEG'!M26</f>
        <v>0.45508982035928142</v>
      </c>
      <c r="O27" s="2" t="s">
        <v>28</v>
      </c>
      <c r="P27" s="2">
        <v>2007</v>
      </c>
      <c r="Q27" s="5">
        <v>3</v>
      </c>
      <c r="R27" s="5">
        <v>151045.66658000002</v>
      </c>
      <c r="S27" s="5">
        <v>4788.3410000000003</v>
      </c>
      <c r="T27" s="5">
        <v>5018.2780000000002</v>
      </c>
      <c r="U27" s="5">
        <v>679913</v>
      </c>
      <c r="V27" s="38">
        <v>9781.7638266068752</v>
      </c>
      <c r="W27" s="38">
        <v>5521.2319510251973</v>
      </c>
      <c r="X27" s="39">
        <v>0.56444134707149407</v>
      </c>
      <c r="Z27" s="2" t="s">
        <v>27</v>
      </c>
      <c r="AA27" s="4">
        <f t="shared" si="28"/>
        <v>0</v>
      </c>
      <c r="AB27" s="4">
        <f t="shared" si="29"/>
        <v>0</v>
      </c>
      <c r="AC27" s="6">
        <f t="shared" si="30"/>
        <v>0</v>
      </c>
      <c r="AD27" s="4">
        <f t="shared" si="31"/>
        <v>0</v>
      </c>
      <c r="AE27" s="4">
        <f t="shared" si="40"/>
        <v>0</v>
      </c>
      <c r="AF27" s="4">
        <f t="shared" si="41"/>
        <v>0</v>
      </c>
      <c r="AG27" s="4"/>
      <c r="AH27" s="4"/>
      <c r="AI27" s="75"/>
      <c r="AK27" s="2" t="s">
        <v>180</v>
      </c>
      <c r="AL27" s="2">
        <v>2007</v>
      </c>
      <c r="AM27" s="2">
        <v>3</v>
      </c>
      <c r="AN27" s="2">
        <v>156796.19667</v>
      </c>
      <c r="AO27" s="2">
        <v>4788.3410000000003</v>
      </c>
      <c r="AP27" s="2">
        <v>5018.2780000000002</v>
      </c>
      <c r="AQ27" s="2">
        <v>679913</v>
      </c>
      <c r="AR27" s="2">
        <v>9819</v>
      </c>
      <c r="AS27" s="2">
        <v>5556</v>
      </c>
      <c r="AT27" s="2">
        <v>0.56584173440933228</v>
      </c>
      <c r="AV27" s="2" t="s">
        <v>27</v>
      </c>
      <c r="AW27" s="4">
        <f t="shared" si="32"/>
        <v>0</v>
      </c>
      <c r="AX27" s="4">
        <f t="shared" si="33"/>
        <v>0</v>
      </c>
      <c r="AY27" s="4"/>
      <c r="AZ27" s="4">
        <f t="shared" si="34"/>
        <v>0</v>
      </c>
      <c r="BA27" s="4">
        <f t="shared" si="35"/>
        <v>0</v>
      </c>
      <c r="BB27" s="4">
        <f t="shared" si="36"/>
        <v>0</v>
      </c>
      <c r="BC27" s="4">
        <f t="shared" si="37"/>
        <v>-9819</v>
      </c>
      <c r="BD27" s="4">
        <f t="shared" si="38"/>
        <v>-5556</v>
      </c>
      <c r="BE27" s="4">
        <f t="shared" si="39"/>
        <v>-0.56584173440933228</v>
      </c>
    </row>
    <row r="28" spans="1:57" x14ac:dyDescent="0.2">
      <c r="A28" s="2" t="s">
        <v>27</v>
      </c>
      <c r="B28" s="4">
        <v>2008</v>
      </c>
      <c r="C28" s="4">
        <v>3</v>
      </c>
      <c r="D28" s="5">
        <f>'Consolidated PEG'!D27</f>
        <v>160730.46316999997</v>
      </c>
      <c r="E28" s="5">
        <f>'Consolidated PEG'!E27</f>
        <v>4564.3490000000002</v>
      </c>
      <c r="F28" s="5">
        <f>'Consolidated PEG'!F27</f>
        <v>5018.2780000000002</v>
      </c>
      <c r="G28" s="5">
        <f>'Consolidated PEG'!G27</f>
        <v>684145</v>
      </c>
      <c r="H28" s="28"/>
      <c r="I28" s="28"/>
      <c r="J28" s="62"/>
      <c r="K28" s="48">
        <f>'Consolidated PEG'!K27</f>
        <v>9816</v>
      </c>
      <c r="L28" s="48">
        <f>'Consolidated PEG'!L27</f>
        <v>5598</v>
      </c>
      <c r="M28" s="124">
        <f>'Consolidated PEG'!M27</f>
        <v>0.57029339853300731</v>
      </c>
      <c r="O28" s="2" t="s">
        <v>28</v>
      </c>
      <c r="P28" s="2">
        <v>2008</v>
      </c>
      <c r="Q28" s="5">
        <v>3</v>
      </c>
      <c r="R28" s="5">
        <v>160730.46316999997</v>
      </c>
      <c r="S28" s="5">
        <v>4564.3490000000002</v>
      </c>
      <c r="T28" s="5">
        <v>5018.2780000000002</v>
      </c>
      <c r="U28" s="5">
        <v>684145</v>
      </c>
      <c r="V28" s="5">
        <v>9816</v>
      </c>
      <c r="W28" s="5">
        <v>5598</v>
      </c>
      <c r="X28" s="6">
        <v>0.57029339853300731</v>
      </c>
      <c r="Z28" s="2" t="s">
        <v>27</v>
      </c>
      <c r="AA28" s="4">
        <f t="shared" si="28"/>
        <v>0</v>
      </c>
      <c r="AB28" s="4">
        <f t="shared" si="29"/>
        <v>0</v>
      </c>
      <c r="AC28" s="6">
        <f t="shared" si="30"/>
        <v>0</v>
      </c>
      <c r="AD28" s="4">
        <f t="shared" si="31"/>
        <v>0</v>
      </c>
      <c r="AE28" s="4">
        <f t="shared" si="40"/>
        <v>0</v>
      </c>
      <c r="AF28" s="4">
        <f t="shared" si="41"/>
        <v>0</v>
      </c>
      <c r="AG28" s="4"/>
      <c r="AH28" s="4"/>
      <c r="AI28" s="75"/>
      <c r="AK28" s="2" t="s">
        <v>180</v>
      </c>
      <c r="AL28" s="2">
        <v>2008</v>
      </c>
      <c r="AM28" s="2">
        <v>3</v>
      </c>
      <c r="AN28" s="2">
        <v>168093.62728000002</v>
      </c>
      <c r="AO28" s="2">
        <v>4564.3490000000002</v>
      </c>
      <c r="AP28" s="2">
        <v>5018.2780000000002</v>
      </c>
      <c r="AQ28" s="2">
        <v>684145</v>
      </c>
      <c r="AR28" s="2">
        <v>9816</v>
      </c>
      <c r="AS28" s="2">
        <v>5598</v>
      </c>
      <c r="AT28" s="2">
        <v>0.57029342651367188</v>
      </c>
      <c r="AV28" s="2" t="s">
        <v>27</v>
      </c>
      <c r="AW28" s="4">
        <f t="shared" si="32"/>
        <v>0</v>
      </c>
      <c r="AX28" s="4">
        <f t="shared" si="33"/>
        <v>0</v>
      </c>
      <c r="AY28" s="4"/>
      <c r="AZ28" s="4">
        <f t="shared" si="34"/>
        <v>0</v>
      </c>
      <c r="BA28" s="4">
        <f t="shared" si="35"/>
        <v>0</v>
      </c>
      <c r="BB28" s="4">
        <f t="shared" si="36"/>
        <v>0</v>
      </c>
      <c r="BC28" s="4">
        <f t="shared" si="37"/>
        <v>-9816</v>
      </c>
      <c r="BD28" s="4">
        <f t="shared" si="38"/>
        <v>-5598</v>
      </c>
      <c r="BE28" s="4">
        <f t="shared" si="39"/>
        <v>-0.57029342651367188</v>
      </c>
    </row>
    <row r="29" spans="1:57" x14ac:dyDescent="0.2">
      <c r="A29" s="2" t="s">
        <v>27</v>
      </c>
      <c r="B29" s="4">
        <v>2009</v>
      </c>
      <c r="C29" s="4">
        <v>3</v>
      </c>
      <c r="D29" s="5">
        <f>'Consolidated PEG'!D28</f>
        <v>171291.28877000001</v>
      </c>
      <c r="E29" s="5">
        <f>'Consolidated PEG'!E28</f>
        <v>4607.3459999999995</v>
      </c>
      <c r="F29" s="5">
        <f>'Consolidated PEG'!F28</f>
        <v>5018.2780000000002</v>
      </c>
      <c r="G29" s="5">
        <f>'Consolidated PEG'!G28</f>
        <v>689138</v>
      </c>
      <c r="H29" s="28"/>
      <c r="I29" s="28"/>
      <c r="J29" s="62"/>
      <c r="K29" s="48">
        <f>'Consolidated PEG'!K28</f>
        <v>9794</v>
      </c>
      <c r="L29" s="48">
        <f>'Consolidated PEG'!L28</f>
        <v>5641</v>
      </c>
      <c r="M29" s="124">
        <f>'Consolidated PEG'!M28</f>
        <v>0.57596487645497241</v>
      </c>
      <c r="O29" s="2" t="s">
        <v>28</v>
      </c>
      <c r="P29" s="2">
        <v>2009</v>
      </c>
      <c r="Q29" s="5">
        <v>3</v>
      </c>
      <c r="R29" s="5">
        <v>171291.28877000001</v>
      </c>
      <c r="S29" s="5">
        <v>4607.3459999999995</v>
      </c>
      <c r="T29" s="5">
        <v>5018.2780000000002</v>
      </c>
      <c r="U29" s="5">
        <v>689138</v>
      </c>
      <c r="V29" s="5">
        <v>9794</v>
      </c>
      <c r="W29" s="5">
        <v>5641</v>
      </c>
      <c r="X29" s="6">
        <v>0.57596487645497241</v>
      </c>
      <c r="Z29" s="2" t="s">
        <v>27</v>
      </c>
      <c r="AA29" s="4">
        <f t="shared" si="28"/>
        <v>0</v>
      </c>
      <c r="AB29" s="4">
        <f t="shared" si="29"/>
        <v>0</v>
      </c>
      <c r="AC29" s="6">
        <f t="shared" si="30"/>
        <v>0</v>
      </c>
      <c r="AD29" s="4">
        <f t="shared" si="31"/>
        <v>0</v>
      </c>
      <c r="AE29" s="4">
        <f t="shared" si="40"/>
        <v>0</v>
      </c>
      <c r="AF29" s="4">
        <f t="shared" si="41"/>
        <v>0</v>
      </c>
      <c r="AG29" s="4"/>
      <c r="AH29" s="4"/>
      <c r="AI29" s="75"/>
      <c r="AK29" s="2" t="s">
        <v>180</v>
      </c>
      <c r="AL29" s="2">
        <v>2009</v>
      </c>
      <c r="AM29" s="2">
        <v>3</v>
      </c>
      <c r="AN29" s="2">
        <v>178858.51565000004</v>
      </c>
      <c r="AO29" s="2">
        <v>4607.3459999999995</v>
      </c>
      <c r="AP29" s="2">
        <v>5018.2780000000002</v>
      </c>
      <c r="AQ29" s="2">
        <v>689138</v>
      </c>
      <c r="AR29" s="2">
        <v>9794</v>
      </c>
      <c r="AS29" s="2">
        <v>5641</v>
      </c>
      <c r="AT29" s="2">
        <v>0.57596486806869507</v>
      </c>
      <c r="AV29" s="2" t="s">
        <v>27</v>
      </c>
      <c r="AW29" s="4">
        <f t="shared" si="32"/>
        <v>0</v>
      </c>
      <c r="AX29" s="4">
        <f t="shared" si="33"/>
        <v>0</v>
      </c>
      <c r="AY29" s="4"/>
      <c r="AZ29" s="4">
        <f t="shared" si="34"/>
        <v>0</v>
      </c>
      <c r="BA29" s="4">
        <f t="shared" si="35"/>
        <v>0</v>
      </c>
      <c r="BB29" s="4">
        <f t="shared" si="36"/>
        <v>0</v>
      </c>
      <c r="BC29" s="4">
        <f t="shared" si="37"/>
        <v>-9794</v>
      </c>
      <c r="BD29" s="4">
        <f t="shared" si="38"/>
        <v>-5641</v>
      </c>
      <c r="BE29" s="4">
        <f t="shared" si="39"/>
        <v>-0.57596486806869507</v>
      </c>
    </row>
    <row r="30" spans="1:57" x14ac:dyDescent="0.2">
      <c r="A30" s="2" t="s">
        <v>27</v>
      </c>
      <c r="B30" s="4">
        <v>2010</v>
      </c>
      <c r="C30" s="4">
        <v>3</v>
      </c>
      <c r="D30" s="5">
        <f>'Consolidated PEG'!D29</f>
        <v>198558.92424000002</v>
      </c>
      <c r="E30" s="5">
        <f>'Consolidated PEG'!E29</f>
        <v>4785.8760000000002</v>
      </c>
      <c r="F30" s="5">
        <f>'Consolidated PEG'!F29</f>
        <v>5018.2780000000002</v>
      </c>
      <c r="G30" s="5">
        <f>'Consolidated PEG'!G29</f>
        <v>700386</v>
      </c>
      <c r="H30" s="28"/>
      <c r="I30" s="28"/>
      <c r="J30" s="62"/>
      <c r="K30" s="48">
        <f>'Consolidated PEG'!K29</f>
        <v>9990</v>
      </c>
      <c r="L30" s="48">
        <f>'Consolidated PEG'!L29</f>
        <v>5776</v>
      </c>
      <c r="M30" s="124">
        <f>'Consolidated PEG'!M29</f>
        <v>0.57817817817817818</v>
      </c>
      <c r="O30" s="2" t="s">
        <v>28</v>
      </c>
      <c r="P30" s="2">
        <v>2010</v>
      </c>
      <c r="Q30" s="5">
        <v>3</v>
      </c>
      <c r="R30" s="5">
        <v>198558.92424000002</v>
      </c>
      <c r="S30" s="5">
        <v>4785.8760000000002</v>
      </c>
      <c r="T30" s="5">
        <v>5018.2780000000002</v>
      </c>
      <c r="U30" s="5">
        <v>700386</v>
      </c>
      <c r="V30" s="5">
        <v>9990</v>
      </c>
      <c r="W30" s="5">
        <v>5776</v>
      </c>
      <c r="X30" s="6">
        <v>0.57817817817817818</v>
      </c>
      <c r="Z30" s="2" t="s">
        <v>27</v>
      </c>
      <c r="AA30" s="4">
        <f t="shared" si="28"/>
        <v>0</v>
      </c>
      <c r="AB30" s="4">
        <f t="shared" si="29"/>
        <v>0</v>
      </c>
      <c r="AC30" s="6">
        <f t="shared" si="30"/>
        <v>0</v>
      </c>
      <c r="AD30" s="4">
        <f t="shared" si="31"/>
        <v>0</v>
      </c>
      <c r="AE30" s="4">
        <f t="shared" si="40"/>
        <v>0</v>
      </c>
      <c r="AF30" s="4">
        <f t="shared" si="41"/>
        <v>0</v>
      </c>
      <c r="AG30" s="4"/>
      <c r="AH30" s="4"/>
      <c r="AI30" s="75"/>
      <c r="AK30" s="2" t="s">
        <v>180</v>
      </c>
      <c r="AL30" s="2">
        <v>2010</v>
      </c>
      <c r="AM30" s="2">
        <v>3</v>
      </c>
      <c r="AN30" s="2">
        <v>210337.86947000003</v>
      </c>
      <c r="AO30" s="2">
        <v>4785.8760000000002</v>
      </c>
      <c r="AP30" s="2">
        <v>5018.2780000000002</v>
      </c>
      <c r="AQ30" s="2">
        <v>700386</v>
      </c>
      <c r="AR30" s="2">
        <v>9990</v>
      </c>
      <c r="AS30" s="2">
        <v>5776</v>
      </c>
      <c r="AT30" s="2">
        <v>0.57817816734313965</v>
      </c>
      <c r="AV30" s="2" t="s">
        <v>27</v>
      </c>
      <c r="AW30" s="4">
        <f t="shared" si="32"/>
        <v>0</v>
      </c>
      <c r="AX30" s="4">
        <f t="shared" si="33"/>
        <v>0</v>
      </c>
      <c r="AY30" s="4"/>
      <c r="AZ30" s="4">
        <f t="shared" si="34"/>
        <v>0</v>
      </c>
      <c r="BA30" s="4">
        <f t="shared" si="35"/>
        <v>0</v>
      </c>
      <c r="BB30" s="4">
        <f t="shared" si="36"/>
        <v>0</v>
      </c>
      <c r="BC30" s="4">
        <f t="shared" si="37"/>
        <v>-9990</v>
      </c>
      <c r="BD30" s="4">
        <f t="shared" si="38"/>
        <v>-5776</v>
      </c>
      <c r="BE30" s="4">
        <f t="shared" si="39"/>
        <v>-0.57817816734313965</v>
      </c>
    </row>
    <row r="31" spans="1:57" x14ac:dyDescent="0.2">
      <c r="A31" s="2" t="s">
        <v>27</v>
      </c>
      <c r="B31" s="4">
        <v>2011</v>
      </c>
      <c r="C31" s="4">
        <v>3</v>
      </c>
      <c r="D31" s="5">
        <f>'Consolidated PEG'!D30</f>
        <v>219422.07524999999</v>
      </c>
      <c r="E31" s="5">
        <f>'Consolidated PEG'!E30</f>
        <v>4919.1499999999996</v>
      </c>
      <c r="F31" s="5">
        <f>'Consolidated PEG'!F30</f>
        <v>5018.2780000000002</v>
      </c>
      <c r="G31" s="5">
        <f>'Consolidated PEG'!G30</f>
        <v>709323</v>
      </c>
      <c r="H31" s="28"/>
      <c r="I31" s="28"/>
      <c r="J31" s="62"/>
      <c r="K31" s="48">
        <f>'Consolidated PEG'!K30</f>
        <v>10061</v>
      </c>
      <c r="L31" s="48">
        <f>'Consolidated PEG'!L30</f>
        <v>5893</v>
      </c>
      <c r="M31" s="124">
        <f>'Consolidated PEG'!M30</f>
        <v>0.5857270649040851</v>
      </c>
      <c r="O31" s="2" t="s">
        <v>28</v>
      </c>
      <c r="P31" s="2">
        <v>2011</v>
      </c>
      <c r="Q31" s="5">
        <v>3</v>
      </c>
      <c r="R31" s="5">
        <v>219422.07525000002</v>
      </c>
      <c r="S31" s="5">
        <v>4919.1499999999996</v>
      </c>
      <c r="T31" s="5">
        <v>5018.2780000000002</v>
      </c>
      <c r="U31" s="5">
        <v>709323</v>
      </c>
      <c r="V31" s="5">
        <v>10061</v>
      </c>
      <c r="W31" s="5">
        <v>5893</v>
      </c>
      <c r="X31" s="6">
        <v>0.5857270649040851</v>
      </c>
      <c r="Z31" s="2" t="s">
        <v>27</v>
      </c>
      <c r="AA31" s="4">
        <f t="shared" si="28"/>
        <v>0</v>
      </c>
      <c r="AB31" s="4">
        <f t="shared" si="29"/>
        <v>0</v>
      </c>
      <c r="AC31" s="6">
        <f t="shared" si="30"/>
        <v>0</v>
      </c>
      <c r="AD31" s="4">
        <f t="shared" si="31"/>
        <v>0</v>
      </c>
      <c r="AE31" s="4">
        <f t="shared" si="40"/>
        <v>0</v>
      </c>
      <c r="AF31" s="4">
        <f t="shared" si="41"/>
        <v>0</v>
      </c>
      <c r="AG31" s="4"/>
      <c r="AH31" s="4"/>
      <c r="AI31" s="75"/>
      <c r="AK31" s="2" t="s">
        <v>180</v>
      </c>
      <c r="AL31" s="2">
        <v>2011</v>
      </c>
      <c r="AM31" s="2">
        <v>3</v>
      </c>
      <c r="AN31" s="2">
        <v>232663.22729000001</v>
      </c>
      <c r="AO31" s="2">
        <v>4919.1499999999996</v>
      </c>
      <c r="AP31" s="2">
        <v>5018.2780000000002</v>
      </c>
      <c r="AQ31" s="2">
        <v>709323</v>
      </c>
      <c r="AR31" s="2">
        <v>10061</v>
      </c>
      <c r="AS31" s="2">
        <v>5893</v>
      </c>
      <c r="AT31" s="2">
        <v>0.5857270359992981</v>
      </c>
      <c r="AV31" s="2" t="s">
        <v>27</v>
      </c>
      <c r="AW31" s="4">
        <f t="shared" si="32"/>
        <v>0</v>
      </c>
      <c r="AX31" s="4">
        <f t="shared" si="33"/>
        <v>0</v>
      </c>
      <c r="AY31" s="4"/>
      <c r="AZ31" s="4">
        <f t="shared" si="34"/>
        <v>0</v>
      </c>
      <c r="BA31" s="4">
        <f t="shared" si="35"/>
        <v>0</v>
      </c>
      <c r="BB31" s="4">
        <f t="shared" si="36"/>
        <v>0</v>
      </c>
      <c r="BC31" s="4">
        <f t="shared" si="37"/>
        <v>-10061</v>
      </c>
      <c r="BD31" s="4">
        <f t="shared" si="38"/>
        <v>-5893</v>
      </c>
      <c r="BE31" s="4">
        <f t="shared" si="39"/>
        <v>-0.5857270359992981</v>
      </c>
    </row>
    <row r="32" spans="1:57" x14ac:dyDescent="0.2">
      <c r="A32" s="2" t="s">
        <v>27</v>
      </c>
      <c r="B32" s="4">
        <v>2012</v>
      </c>
      <c r="C32" s="4">
        <v>3</v>
      </c>
      <c r="D32" s="5">
        <f>'Consolidated PEG'!D31</f>
        <v>211458.81523999988</v>
      </c>
      <c r="E32" s="5">
        <f>'Consolidated PEG'!E31</f>
        <v>4829.6270000000004</v>
      </c>
      <c r="F32" s="5">
        <f>'Consolidated PEG'!F31</f>
        <v>5018.2780000000002</v>
      </c>
      <c r="G32" s="5">
        <f>'Consolidated PEG'!G31</f>
        <v>718661</v>
      </c>
      <c r="H32" s="28"/>
      <c r="I32" s="28"/>
      <c r="J32" s="62"/>
      <c r="K32" s="48">
        <f>'Consolidated PEG'!K31</f>
        <v>9913</v>
      </c>
      <c r="L32" s="48">
        <f>'Consolidated PEG'!L31</f>
        <v>5764</v>
      </c>
      <c r="M32" s="124">
        <f>'Consolidated PEG'!M31</f>
        <v>0.58145869060829214</v>
      </c>
      <c r="O32" s="2" t="s">
        <v>28</v>
      </c>
      <c r="P32" s="2">
        <v>2012</v>
      </c>
      <c r="Q32" s="5">
        <v>3</v>
      </c>
      <c r="R32" s="5">
        <v>211458.81523999994</v>
      </c>
      <c r="S32" s="5">
        <v>4829.6270000000004</v>
      </c>
      <c r="T32" s="5">
        <v>5018.2780000000002</v>
      </c>
      <c r="U32" s="5">
        <v>718661</v>
      </c>
      <c r="V32" s="5">
        <v>9913</v>
      </c>
      <c r="W32" s="5">
        <v>5764</v>
      </c>
      <c r="X32" s="6">
        <v>0.58145869060829214</v>
      </c>
      <c r="Z32" s="2" t="s">
        <v>27</v>
      </c>
      <c r="AA32" s="4">
        <f t="shared" ref="AA32:AA42" si="42">B32-P32</f>
        <v>0</v>
      </c>
      <c r="AB32" s="4">
        <f t="shared" ref="AB32:AB42" si="43">C32-Q32</f>
        <v>0</v>
      </c>
      <c r="AC32" s="6">
        <f t="shared" ref="AC32:AE36" si="44">D32-R32</f>
        <v>0</v>
      </c>
      <c r="AD32" s="4">
        <f t="shared" si="44"/>
        <v>0</v>
      </c>
      <c r="AE32" s="4">
        <f t="shared" si="44"/>
        <v>0</v>
      </c>
      <c r="AF32" s="4">
        <f t="shared" si="41"/>
        <v>0</v>
      </c>
      <c r="AG32" s="4"/>
      <c r="AH32" s="4"/>
      <c r="AI32" s="75"/>
      <c r="AK32" s="2" t="s">
        <v>180</v>
      </c>
      <c r="AL32" s="2">
        <v>2012</v>
      </c>
      <c r="AM32" s="2">
        <v>3</v>
      </c>
      <c r="AN32" s="2">
        <v>243420.29732999997</v>
      </c>
      <c r="AO32" s="2">
        <v>4829.6270000000004</v>
      </c>
      <c r="AP32" s="2">
        <v>5018.2780000000002</v>
      </c>
      <c r="AQ32" s="2">
        <v>718661</v>
      </c>
      <c r="AR32" s="2">
        <v>9913</v>
      </c>
      <c r="AS32" s="2">
        <v>5764</v>
      </c>
      <c r="AT32" s="2">
        <v>0.5814586877822876</v>
      </c>
      <c r="AV32" s="2" t="s">
        <v>27</v>
      </c>
      <c r="AW32" s="4">
        <f t="shared" si="32"/>
        <v>0</v>
      </c>
      <c r="AX32" s="4">
        <f t="shared" si="33"/>
        <v>0</v>
      </c>
      <c r="AY32" s="4"/>
      <c r="AZ32" s="4">
        <f t="shared" si="34"/>
        <v>0</v>
      </c>
      <c r="BA32" s="4">
        <f t="shared" si="35"/>
        <v>0</v>
      </c>
      <c r="BB32" s="4">
        <f t="shared" si="36"/>
        <v>0</v>
      </c>
      <c r="BC32" s="4">
        <f t="shared" si="37"/>
        <v>-9913</v>
      </c>
      <c r="BD32" s="4">
        <f t="shared" si="38"/>
        <v>-5764</v>
      </c>
      <c r="BE32" s="4">
        <f t="shared" si="39"/>
        <v>-0.5814586877822876</v>
      </c>
    </row>
    <row r="33" spans="1:57" x14ac:dyDescent="0.2">
      <c r="A33" s="2" t="s">
        <v>27</v>
      </c>
      <c r="B33" s="4">
        <v>2013</v>
      </c>
      <c r="C33" s="4">
        <v>3</v>
      </c>
      <c r="D33" s="5">
        <f>'Consolidated PEG'!D32</f>
        <v>232504.07309999998</v>
      </c>
      <c r="E33" s="5">
        <f>'Consolidated PEG'!E32</f>
        <v>4914.8980000000001</v>
      </c>
      <c r="F33" s="5">
        <f>'Consolidated PEG'!F32</f>
        <v>5018.2780000000002</v>
      </c>
      <c r="G33" s="5">
        <f>'Consolidated PEG'!G32</f>
        <v>734576</v>
      </c>
      <c r="H33" s="28"/>
      <c r="I33" s="28"/>
      <c r="J33" s="62"/>
      <c r="K33" s="48">
        <f>'Consolidated PEG'!K32</f>
        <v>10160</v>
      </c>
      <c r="L33" s="48">
        <f>'Consolidated PEG'!L32</f>
        <v>6019</v>
      </c>
      <c r="M33" s="124">
        <f>'Consolidated PEG'!M32</f>
        <v>0.5924212598425197</v>
      </c>
      <c r="O33" s="2" t="s">
        <v>28</v>
      </c>
      <c r="P33" s="2">
        <v>2013</v>
      </c>
      <c r="Q33" s="5">
        <v>3</v>
      </c>
      <c r="R33" s="5">
        <v>232504.07309999995</v>
      </c>
      <c r="S33" s="5">
        <v>4914.8980000000001</v>
      </c>
      <c r="T33" s="5">
        <v>5018.2780000000002</v>
      </c>
      <c r="U33" s="5">
        <v>734576</v>
      </c>
      <c r="V33" s="5">
        <v>10160</v>
      </c>
      <c r="W33" s="5">
        <v>6019</v>
      </c>
      <c r="X33" s="6">
        <v>0.5924212598425197</v>
      </c>
      <c r="Z33" s="2" t="s">
        <v>27</v>
      </c>
      <c r="AA33" s="4">
        <f t="shared" si="42"/>
        <v>0</v>
      </c>
      <c r="AB33" s="4">
        <f t="shared" si="43"/>
        <v>0</v>
      </c>
      <c r="AC33" s="6">
        <f t="shared" si="44"/>
        <v>0</v>
      </c>
      <c r="AD33" s="4">
        <f t="shared" ref="AD33" si="45">E33-S33</f>
        <v>0</v>
      </c>
      <c r="AE33" s="4">
        <f t="shared" si="44"/>
        <v>0</v>
      </c>
      <c r="AF33" s="4">
        <f t="shared" si="41"/>
        <v>0</v>
      </c>
      <c r="AG33" s="4"/>
      <c r="AH33" s="4"/>
      <c r="AI33" s="75"/>
      <c r="AK33" s="2" t="s">
        <v>180</v>
      </c>
      <c r="AL33" s="2">
        <v>2013</v>
      </c>
      <c r="AM33" s="2">
        <v>3</v>
      </c>
      <c r="AN33" s="2">
        <v>246453.93025</v>
      </c>
      <c r="AO33" s="2">
        <v>4914.8980000000001</v>
      </c>
      <c r="AP33" s="2">
        <v>5018.2780000000002</v>
      </c>
      <c r="AQ33" s="2">
        <v>734576</v>
      </c>
      <c r="AR33" s="2">
        <v>10160</v>
      </c>
      <c r="AS33" s="2">
        <v>6019</v>
      </c>
      <c r="AT33" s="2">
        <v>0.59242123365402222</v>
      </c>
      <c r="AV33" s="2" t="s">
        <v>27</v>
      </c>
      <c r="AW33" s="4">
        <f t="shared" si="32"/>
        <v>0</v>
      </c>
      <c r="AX33" s="4">
        <f t="shared" si="33"/>
        <v>0</v>
      </c>
      <c r="AY33" s="4"/>
      <c r="AZ33" s="4">
        <f t="shared" si="34"/>
        <v>0</v>
      </c>
      <c r="BA33" s="4">
        <f t="shared" si="35"/>
        <v>0</v>
      </c>
      <c r="BB33" s="4">
        <f t="shared" si="36"/>
        <v>0</v>
      </c>
      <c r="BC33" s="4">
        <f t="shared" si="37"/>
        <v>-10160</v>
      </c>
      <c r="BD33" s="4">
        <f t="shared" si="38"/>
        <v>-6019</v>
      </c>
      <c r="BE33" s="4">
        <f t="shared" si="39"/>
        <v>-0.59242123365402222</v>
      </c>
    </row>
    <row r="34" spans="1:57" x14ac:dyDescent="0.2">
      <c r="A34" s="2" t="s">
        <v>27</v>
      </c>
      <c r="B34" s="4">
        <v>2014</v>
      </c>
      <c r="C34" s="4">
        <v>3</v>
      </c>
      <c r="D34" s="5">
        <f>'Consolidated PEG'!D33</f>
        <v>228241.69359000001</v>
      </c>
      <c r="E34" s="5">
        <f>'Consolidated PEG'!E33</f>
        <v>4273.5039999999999</v>
      </c>
      <c r="F34" s="5">
        <f>'Consolidated PEG'!F33</f>
        <v>5018.2780000000002</v>
      </c>
      <c r="G34" s="5">
        <f>'Consolidated PEG'!G33</f>
        <v>744252</v>
      </c>
      <c r="H34" s="28"/>
      <c r="I34" s="28"/>
      <c r="J34" s="62"/>
      <c r="K34" s="48">
        <f>'Consolidated PEG'!K33</f>
        <v>10184</v>
      </c>
      <c r="L34" s="48">
        <f>'Consolidated PEG'!L33</f>
        <v>6065</v>
      </c>
      <c r="M34" s="124">
        <f>'Consolidated PEG'!M33</f>
        <v>0.59554202670856249</v>
      </c>
      <c r="O34" s="2" t="s">
        <v>28</v>
      </c>
      <c r="P34" s="2">
        <v>2014</v>
      </c>
      <c r="Q34" s="5">
        <v>3</v>
      </c>
      <c r="R34" s="5">
        <v>228241.69399999999</v>
      </c>
      <c r="S34" s="5">
        <v>4273.5039999999999</v>
      </c>
      <c r="T34" s="5">
        <v>5018.2780000000002</v>
      </c>
      <c r="U34" s="5">
        <v>744252</v>
      </c>
      <c r="V34" s="5">
        <v>10184</v>
      </c>
      <c r="W34" s="5">
        <v>6065</v>
      </c>
      <c r="X34" s="6">
        <v>0.59554202670856249</v>
      </c>
      <c r="Z34" s="2" t="s">
        <v>27</v>
      </c>
      <c r="AA34" s="4">
        <f t="shared" si="42"/>
        <v>0</v>
      </c>
      <c r="AB34" s="4">
        <f t="shared" si="43"/>
        <v>0</v>
      </c>
      <c r="AC34" s="6">
        <f t="shared" si="44"/>
        <v>-4.099999787285924E-4</v>
      </c>
      <c r="AD34" s="4">
        <f t="shared" si="44"/>
        <v>0</v>
      </c>
      <c r="AE34" s="4">
        <f t="shared" si="44"/>
        <v>0</v>
      </c>
      <c r="AF34" s="4">
        <f t="shared" si="41"/>
        <v>0</v>
      </c>
      <c r="AG34" s="4"/>
      <c r="AH34" s="4"/>
      <c r="AI34" s="75"/>
      <c r="AK34" s="2" t="s">
        <v>180</v>
      </c>
      <c r="AL34" s="2">
        <v>2014</v>
      </c>
      <c r="AM34" s="2">
        <v>3</v>
      </c>
      <c r="AN34" s="2">
        <v>241101.95499999996</v>
      </c>
      <c r="AO34" s="2">
        <v>4273.5039999999999</v>
      </c>
      <c r="AP34" s="2">
        <v>5018.2780000000002</v>
      </c>
      <c r="AQ34" s="2">
        <v>744252</v>
      </c>
      <c r="AR34" s="2">
        <v>10184</v>
      </c>
      <c r="AS34" s="2">
        <v>6065</v>
      </c>
      <c r="AT34" s="2">
        <v>0.59554201364517212</v>
      </c>
      <c r="AV34" s="2" t="s">
        <v>27</v>
      </c>
      <c r="AW34" s="4">
        <f t="shared" si="32"/>
        <v>0</v>
      </c>
      <c r="AX34" s="4">
        <f t="shared" si="33"/>
        <v>0</v>
      </c>
      <c r="AY34" s="4"/>
      <c r="AZ34" s="4">
        <f t="shared" si="34"/>
        <v>0</v>
      </c>
      <c r="BA34" s="4">
        <f t="shared" si="35"/>
        <v>0</v>
      </c>
      <c r="BB34" s="4">
        <f t="shared" si="36"/>
        <v>0</v>
      </c>
      <c r="BC34" s="4">
        <f t="shared" si="37"/>
        <v>-10184</v>
      </c>
      <c r="BD34" s="4">
        <f t="shared" si="38"/>
        <v>-6065</v>
      </c>
      <c r="BE34" s="4">
        <f t="shared" si="39"/>
        <v>-0.59554201364517212</v>
      </c>
    </row>
    <row r="35" spans="1:57" x14ac:dyDescent="0.2">
      <c r="A35" s="2" t="s">
        <v>27</v>
      </c>
      <c r="B35" s="4">
        <v>2015</v>
      </c>
      <c r="C35" s="4">
        <v>3</v>
      </c>
      <c r="D35" s="5">
        <f>'Consolidated PEG'!D34</f>
        <v>228941.34459999998</v>
      </c>
      <c r="E35" s="5">
        <f>'Consolidated PEG'!E34</f>
        <v>4404.3819999999996</v>
      </c>
      <c r="F35" s="5">
        <f>'Consolidated PEG'!F34</f>
        <v>5018.2780000000002</v>
      </c>
      <c r="G35" s="5">
        <f>'Consolidated PEG'!G34</f>
        <v>758311</v>
      </c>
      <c r="H35" s="28"/>
      <c r="I35" s="28"/>
      <c r="J35" s="62"/>
      <c r="K35" s="48">
        <f>'Consolidated PEG'!K34</f>
        <v>10348</v>
      </c>
      <c r="L35" s="48">
        <f>'Consolidated PEG'!L34</f>
        <v>6243</v>
      </c>
      <c r="M35" s="124">
        <f>'Consolidated PEG'!M34</f>
        <v>0.60330498647081565</v>
      </c>
      <c r="O35" s="2" t="s">
        <v>28</v>
      </c>
      <c r="P35" s="2">
        <v>2015</v>
      </c>
      <c r="Q35" s="5">
        <v>3</v>
      </c>
      <c r="R35" s="5">
        <v>228941.345</v>
      </c>
      <c r="S35" s="5">
        <v>4404.3819999999996</v>
      </c>
      <c r="T35" s="5">
        <v>5018.2780000000002</v>
      </c>
      <c r="U35" s="5">
        <v>758311</v>
      </c>
      <c r="V35" s="5">
        <v>10348</v>
      </c>
      <c r="W35" s="5">
        <v>6243</v>
      </c>
      <c r="X35" s="6">
        <v>0.60330498647081565</v>
      </c>
      <c r="Z35" s="2" t="s">
        <v>27</v>
      </c>
      <c r="AA35" s="4">
        <f t="shared" si="42"/>
        <v>0</v>
      </c>
      <c r="AB35" s="4">
        <f t="shared" si="43"/>
        <v>0</v>
      </c>
      <c r="AC35" s="6">
        <f t="shared" si="44"/>
        <v>-4.0000001899898052E-4</v>
      </c>
      <c r="AD35" s="4">
        <f t="shared" si="44"/>
        <v>0</v>
      </c>
      <c r="AE35" s="4">
        <f t="shared" si="44"/>
        <v>0</v>
      </c>
      <c r="AF35" s="4">
        <f t="shared" si="41"/>
        <v>0</v>
      </c>
      <c r="AG35" s="4"/>
      <c r="AH35" s="4"/>
      <c r="AI35" s="75"/>
      <c r="AK35" s="2" t="s">
        <v>180</v>
      </c>
      <c r="AL35" s="2">
        <v>2015</v>
      </c>
      <c r="AM35" s="2">
        <v>3</v>
      </c>
      <c r="AN35" s="2">
        <v>243981.50724000001</v>
      </c>
      <c r="AO35" s="2">
        <v>4404.3819999999996</v>
      </c>
      <c r="AP35" s="2">
        <v>5018.2780000000002</v>
      </c>
      <c r="AQ35" s="2">
        <v>758311</v>
      </c>
      <c r="AR35" s="2">
        <v>10348</v>
      </c>
      <c r="AS35" s="2">
        <v>6243</v>
      </c>
      <c r="AT35" s="2">
        <v>0.60330498218536377</v>
      </c>
      <c r="AV35" s="2" t="s">
        <v>27</v>
      </c>
      <c r="AW35" s="4">
        <f t="shared" si="32"/>
        <v>0</v>
      </c>
      <c r="AX35" s="4">
        <f t="shared" si="33"/>
        <v>0</v>
      </c>
      <c r="AY35" s="4"/>
      <c r="AZ35" s="4">
        <f t="shared" si="34"/>
        <v>0</v>
      </c>
      <c r="BA35" s="4">
        <f t="shared" si="35"/>
        <v>0</v>
      </c>
      <c r="BB35" s="4">
        <f t="shared" si="36"/>
        <v>0</v>
      </c>
      <c r="BC35" s="4">
        <f t="shared" si="37"/>
        <v>-10348</v>
      </c>
      <c r="BD35" s="4">
        <f t="shared" si="38"/>
        <v>-6243</v>
      </c>
      <c r="BE35" s="4">
        <f t="shared" si="39"/>
        <v>-0.60330498218536377</v>
      </c>
    </row>
    <row r="36" spans="1:57" x14ac:dyDescent="0.2">
      <c r="A36" s="2" t="s">
        <v>27</v>
      </c>
      <c r="B36" s="4">
        <v>2016</v>
      </c>
      <c r="C36" s="4">
        <v>3</v>
      </c>
      <c r="D36" s="5">
        <f>'Consolidated PEG'!D35</f>
        <v>232383.92843999999</v>
      </c>
      <c r="E36" s="5">
        <f>'Consolidated PEG'!E35</f>
        <v>4591.5590000000002</v>
      </c>
      <c r="F36" s="5">
        <f>'Consolidated PEG'!F35</f>
        <v>5018.2780000000002</v>
      </c>
      <c r="G36" s="5">
        <f>'Consolidated PEG'!G35</f>
        <v>761920</v>
      </c>
      <c r="H36" s="28"/>
      <c r="I36" s="28"/>
      <c r="J36" s="62"/>
      <c r="K36" s="48">
        <f>'Consolidated PEG'!K35</f>
        <v>28605</v>
      </c>
      <c r="L36" s="48">
        <f>'Consolidated PEG'!L35</f>
        <v>13044</v>
      </c>
      <c r="M36" s="124">
        <f>'Consolidated PEG'!M35</f>
        <v>0.45600419507079182</v>
      </c>
      <c r="O36" s="2" t="s">
        <v>28</v>
      </c>
      <c r="P36" s="2">
        <v>2016</v>
      </c>
      <c r="Q36" s="5">
        <v>3</v>
      </c>
      <c r="R36" s="5">
        <v>232383.92843999996</v>
      </c>
      <c r="S36" s="5">
        <v>4591.5590000000002</v>
      </c>
      <c r="T36" s="5">
        <v>5018.2780000000002</v>
      </c>
      <c r="U36" s="5">
        <v>761920</v>
      </c>
      <c r="V36" s="38">
        <v>10514.641005498821</v>
      </c>
      <c r="W36" s="38">
        <v>6426.224072547403</v>
      </c>
      <c r="X36" s="39">
        <v>0.61116913731878186</v>
      </c>
      <c r="Z36" s="2" t="s">
        <v>27</v>
      </c>
      <c r="AA36" s="4">
        <f t="shared" si="42"/>
        <v>0</v>
      </c>
      <c r="AB36" s="4">
        <f t="shared" si="43"/>
        <v>0</v>
      </c>
      <c r="AC36" s="6">
        <f t="shared" si="44"/>
        <v>0</v>
      </c>
      <c r="AD36" s="4">
        <f t="shared" si="44"/>
        <v>0</v>
      </c>
      <c r="AE36" s="4">
        <f t="shared" si="44"/>
        <v>0</v>
      </c>
      <c r="AF36" s="4">
        <f t="shared" si="41"/>
        <v>0</v>
      </c>
      <c r="AG36" s="4"/>
      <c r="AH36" s="4"/>
      <c r="AI36" s="75"/>
      <c r="AK36" s="2" t="s">
        <v>180</v>
      </c>
      <c r="AL36" s="2">
        <v>2016</v>
      </c>
      <c r="AM36" s="2">
        <v>3</v>
      </c>
      <c r="AN36" s="2">
        <v>246599.83215</v>
      </c>
      <c r="AO36" s="2">
        <v>4591.5590000000002</v>
      </c>
      <c r="AP36" s="2">
        <v>5018.2780000000002</v>
      </c>
      <c r="AQ36" s="2">
        <v>761920</v>
      </c>
      <c r="AR36" s="2">
        <v>17134</v>
      </c>
      <c r="AS36" s="2">
        <v>13044</v>
      </c>
      <c r="AT36" s="2">
        <v>0.76129335165023804</v>
      </c>
      <c r="AV36" s="2" t="s">
        <v>27</v>
      </c>
      <c r="AW36" s="4">
        <f t="shared" si="32"/>
        <v>0</v>
      </c>
      <c r="AX36" s="4">
        <f t="shared" si="33"/>
        <v>0</v>
      </c>
      <c r="AY36" s="4"/>
      <c r="AZ36" s="4">
        <f t="shared" si="34"/>
        <v>0</v>
      </c>
      <c r="BA36" s="4">
        <f t="shared" si="35"/>
        <v>0</v>
      </c>
      <c r="BB36" s="4">
        <f t="shared" si="36"/>
        <v>0</v>
      </c>
      <c r="BC36" s="4">
        <f t="shared" si="37"/>
        <v>-17134</v>
      </c>
      <c r="BD36" s="4">
        <f t="shared" si="38"/>
        <v>-13044</v>
      </c>
      <c r="BE36" s="4">
        <f t="shared" si="39"/>
        <v>-0.76129335165023804</v>
      </c>
    </row>
    <row r="37" spans="1:57" x14ac:dyDescent="0.2">
      <c r="A37" s="2" t="s">
        <v>27</v>
      </c>
      <c r="B37" s="4">
        <v>2017</v>
      </c>
      <c r="C37" s="4">
        <v>3</v>
      </c>
      <c r="D37" s="5">
        <f>'Consolidated PEG'!D36</f>
        <v>234078.55726</v>
      </c>
      <c r="E37" s="5">
        <f>'Consolidated PEG'!E36</f>
        <v>4246.6880000000001</v>
      </c>
      <c r="F37" s="5">
        <f>'Consolidated PEG'!F36</f>
        <v>5018.2780000000002</v>
      </c>
      <c r="G37" s="5">
        <f>'Consolidated PEG'!G36</f>
        <v>767946</v>
      </c>
      <c r="H37" s="28"/>
      <c r="I37" s="28"/>
      <c r="J37" s="62"/>
      <c r="K37" s="48">
        <f>'Consolidated PEG'!K36</f>
        <v>28763</v>
      </c>
      <c r="L37" s="48">
        <f>'Consolidated PEG'!L36</f>
        <v>13220</v>
      </c>
      <c r="M37" s="124">
        <f>'Consolidated PEG'!M36</f>
        <v>0.45961825956958591</v>
      </c>
      <c r="O37" s="2" t="s">
        <v>28</v>
      </c>
      <c r="P37" s="2">
        <v>2017</v>
      </c>
      <c r="Q37" s="5">
        <v>3</v>
      </c>
      <c r="R37" s="5">
        <v>234078.55725999997</v>
      </c>
      <c r="S37" s="5">
        <v>4246.6880000000001</v>
      </c>
      <c r="T37" s="5">
        <v>5018.2780000000002</v>
      </c>
      <c r="U37" s="5">
        <v>767946</v>
      </c>
      <c r="V37" s="38">
        <v>10572.718728934193</v>
      </c>
      <c r="W37" s="38">
        <v>6512.9317877243693</v>
      </c>
      <c r="X37" s="39">
        <v>0.61601296267350147</v>
      </c>
      <c r="Z37" s="2" t="s">
        <v>27</v>
      </c>
      <c r="AA37" s="4">
        <f t="shared" si="42"/>
        <v>0</v>
      </c>
      <c r="AB37" s="4">
        <f t="shared" si="43"/>
        <v>0</v>
      </c>
      <c r="AC37" s="6">
        <f t="shared" ref="AC37:AC42" si="46">D37-R37</f>
        <v>0</v>
      </c>
      <c r="AD37" s="4">
        <f t="shared" ref="AD37:AD42" si="47">E37-S37</f>
        <v>0</v>
      </c>
      <c r="AE37" s="4">
        <f t="shared" ref="AE37:AE41" si="48">F37-T37</f>
        <v>0</v>
      </c>
      <c r="AF37" s="4">
        <f t="shared" si="41"/>
        <v>0</v>
      </c>
      <c r="AG37" s="4"/>
      <c r="AH37" s="4"/>
      <c r="AI37" s="75"/>
      <c r="AK37" s="2" t="s">
        <v>180</v>
      </c>
      <c r="AL37" s="2">
        <v>2017</v>
      </c>
      <c r="AM37" s="2">
        <v>3</v>
      </c>
      <c r="AN37" s="2">
        <v>250585.26430000001</v>
      </c>
      <c r="AO37" s="2">
        <v>4246.6880000000001</v>
      </c>
      <c r="AP37" s="2">
        <v>5018.2780000000002</v>
      </c>
      <c r="AQ37" s="2">
        <v>767946</v>
      </c>
      <c r="AR37" s="2">
        <v>17310</v>
      </c>
      <c r="AS37" s="2">
        <v>13220</v>
      </c>
      <c r="AT37" s="2">
        <v>0.76372039318084717</v>
      </c>
      <c r="AV37" s="2" t="s">
        <v>27</v>
      </c>
      <c r="AW37" s="4">
        <f t="shared" si="32"/>
        <v>0</v>
      </c>
      <c r="AX37" s="4">
        <f t="shared" si="33"/>
        <v>0</v>
      </c>
      <c r="AY37" s="4"/>
      <c r="AZ37" s="4">
        <f t="shared" si="34"/>
        <v>0</v>
      </c>
      <c r="BA37" s="4">
        <f t="shared" si="35"/>
        <v>0</v>
      </c>
      <c r="BB37" s="4">
        <f t="shared" si="36"/>
        <v>0</v>
      </c>
      <c r="BC37" s="4">
        <f t="shared" si="37"/>
        <v>-17310</v>
      </c>
      <c r="BD37" s="4">
        <f t="shared" si="38"/>
        <v>-13220</v>
      </c>
      <c r="BE37" s="4">
        <f t="shared" si="39"/>
        <v>-0.76372039318084717</v>
      </c>
    </row>
    <row r="38" spans="1:57" x14ac:dyDescent="0.2">
      <c r="A38" s="2" t="s">
        <v>27</v>
      </c>
      <c r="B38" s="4">
        <v>2018</v>
      </c>
      <c r="C38" s="4">
        <v>3</v>
      </c>
      <c r="D38" s="5">
        <f>'Consolidated PEG'!D37</f>
        <v>249021.33005000002</v>
      </c>
      <c r="E38" s="5">
        <f>'Consolidated PEG'!E37</f>
        <v>4559.5320000000002</v>
      </c>
      <c r="F38" s="5">
        <f>'Consolidated PEG'!F37</f>
        <v>5018.2780000000002</v>
      </c>
      <c r="G38" s="5">
        <f>'Consolidated PEG'!G37</f>
        <v>772624</v>
      </c>
      <c r="H38" s="28"/>
      <c r="I38" s="28"/>
      <c r="J38" s="62"/>
      <c r="K38" s="48">
        <f>'Consolidated PEG'!K37</f>
        <v>28722</v>
      </c>
      <c r="L38" s="48">
        <f>'Consolidated PEG'!L37</f>
        <v>13207</v>
      </c>
      <c r="M38" s="124">
        <f>'Consolidated PEG'!M37</f>
        <v>0.4598217394331871</v>
      </c>
      <c r="O38" s="2" t="s">
        <v>28</v>
      </c>
      <c r="P38" s="2">
        <v>2018</v>
      </c>
      <c r="Q38" s="5">
        <v>3</v>
      </c>
      <c r="R38" s="5">
        <v>249021.33004999999</v>
      </c>
      <c r="S38" s="5">
        <v>4559.5320000000002</v>
      </c>
      <c r="T38" s="5">
        <v>5018.2780000000002</v>
      </c>
      <c r="U38" s="5">
        <v>772624</v>
      </c>
      <c r="V38" s="38">
        <v>10557.647927283242</v>
      </c>
      <c r="W38" s="38">
        <v>6506.5272405806154</v>
      </c>
      <c r="X38" s="39">
        <v>0.6162856808064554</v>
      </c>
      <c r="Z38" s="2" t="s">
        <v>27</v>
      </c>
      <c r="AA38" s="4">
        <f t="shared" si="42"/>
        <v>0</v>
      </c>
      <c r="AB38" s="4">
        <f t="shared" si="43"/>
        <v>0</v>
      </c>
      <c r="AC38" s="6">
        <f t="shared" si="46"/>
        <v>0</v>
      </c>
      <c r="AD38" s="4">
        <f t="shared" si="47"/>
        <v>0</v>
      </c>
      <c r="AE38" s="4">
        <f t="shared" si="48"/>
        <v>0</v>
      </c>
      <c r="AF38" s="4">
        <f t="shared" si="41"/>
        <v>0</v>
      </c>
      <c r="AG38" s="4"/>
      <c r="AH38" s="4"/>
      <c r="AI38" s="75"/>
      <c r="AK38" s="2" t="s">
        <v>180</v>
      </c>
      <c r="AL38" s="2">
        <v>2018</v>
      </c>
      <c r="AM38" s="2">
        <v>3</v>
      </c>
      <c r="AN38" s="2">
        <v>262947.23504</v>
      </c>
      <c r="AO38" s="2">
        <v>4559.5320000000002</v>
      </c>
      <c r="AP38" s="2">
        <v>5018.2780000000002</v>
      </c>
      <c r="AQ38" s="2">
        <v>772624</v>
      </c>
      <c r="AR38" s="2">
        <v>17297</v>
      </c>
      <c r="AS38" s="2">
        <v>13207</v>
      </c>
      <c r="AT38" s="2">
        <v>0.76354283094406128</v>
      </c>
      <c r="AV38" s="2" t="s">
        <v>27</v>
      </c>
      <c r="AW38" s="4">
        <f t="shared" si="32"/>
        <v>0</v>
      </c>
      <c r="AX38" s="4">
        <f t="shared" si="33"/>
        <v>0</v>
      </c>
      <c r="AY38" s="4"/>
      <c r="AZ38" s="4">
        <f t="shared" si="34"/>
        <v>0</v>
      </c>
      <c r="BA38" s="4">
        <f t="shared" si="35"/>
        <v>0</v>
      </c>
      <c r="BB38" s="4">
        <f t="shared" si="36"/>
        <v>0</v>
      </c>
      <c r="BC38" s="4">
        <f t="shared" si="37"/>
        <v>-17297</v>
      </c>
      <c r="BD38" s="4">
        <f t="shared" si="38"/>
        <v>-13207</v>
      </c>
      <c r="BE38" s="4">
        <f t="shared" si="39"/>
        <v>-0.76354283094406128</v>
      </c>
    </row>
    <row r="39" spans="1:57" x14ac:dyDescent="0.2">
      <c r="A39" s="2" t="s">
        <v>27</v>
      </c>
      <c r="B39" s="4">
        <v>2019</v>
      </c>
      <c r="C39" s="4">
        <v>3</v>
      </c>
      <c r="D39" s="5">
        <f>'Consolidated PEG'!D38</f>
        <v>253196.23609999998</v>
      </c>
      <c r="E39" s="5">
        <f>'Consolidated PEG'!E38</f>
        <v>4271.8509999999997</v>
      </c>
      <c r="F39" s="5">
        <f>'Consolidated PEG'!F38</f>
        <v>5018.2780000000002</v>
      </c>
      <c r="G39" s="5">
        <f>'Consolidated PEG'!G38</f>
        <v>777904</v>
      </c>
      <c r="H39" s="5">
        <f>'Consolidated PEG'!H38</f>
        <v>10528</v>
      </c>
      <c r="I39" s="5">
        <f>'Consolidated PEG'!I38</f>
        <v>6453</v>
      </c>
      <c r="J39" s="60">
        <f>'Consolidated PEG'!J38</f>
        <v>0.61293691396713257</v>
      </c>
      <c r="K39" s="48">
        <f>'Consolidated PEG'!K38</f>
        <v>28887</v>
      </c>
      <c r="L39" s="48">
        <f>'Consolidated PEG'!L38</f>
        <v>13407</v>
      </c>
      <c r="M39" s="124">
        <f>'Consolidated PEG'!M38</f>
        <v>0.46411880776820025</v>
      </c>
      <c r="O39" s="2" t="s">
        <v>28</v>
      </c>
      <c r="P39" s="2">
        <v>2019</v>
      </c>
      <c r="Q39" s="5">
        <v>3</v>
      </c>
      <c r="R39" s="5">
        <v>253196.23609999998</v>
      </c>
      <c r="S39" s="5">
        <v>4271.8509999999997</v>
      </c>
      <c r="T39" s="5">
        <v>5018.2780000000002</v>
      </c>
      <c r="U39" s="5">
        <v>777904</v>
      </c>
      <c r="V39" s="38">
        <v>10618.298714415118</v>
      </c>
      <c r="W39" s="38">
        <v>6605.0587350998949</v>
      </c>
      <c r="X39" s="39">
        <v>0.62204491630406333</v>
      </c>
      <c r="Z39" s="2" t="s">
        <v>27</v>
      </c>
      <c r="AA39" s="4">
        <f t="shared" si="42"/>
        <v>0</v>
      </c>
      <c r="AB39" s="4">
        <f t="shared" si="43"/>
        <v>0</v>
      </c>
      <c r="AC39" s="6">
        <f t="shared" si="46"/>
        <v>0</v>
      </c>
      <c r="AD39" s="4">
        <f t="shared" si="47"/>
        <v>0</v>
      </c>
      <c r="AE39" s="4">
        <f t="shared" si="48"/>
        <v>0</v>
      </c>
      <c r="AF39" s="4">
        <f t="shared" si="41"/>
        <v>0</v>
      </c>
      <c r="AG39" s="4">
        <f>H39-V39</f>
        <v>-90.298714415117502</v>
      </c>
      <c r="AH39" s="4">
        <f t="shared" ref="AH39" si="49">I39-W39</f>
        <v>-152.05873509989488</v>
      </c>
      <c r="AI39" s="75">
        <f t="shared" ref="AI39" si="50">J39-X39</f>
        <v>-9.108002336930765E-3</v>
      </c>
      <c r="AK39" s="2" t="s">
        <v>180</v>
      </c>
      <c r="AL39" s="2">
        <v>2019</v>
      </c>
      <c r="AM39" s="2">
        <v>3</v>
      </c>
      <c r="AN39" s="2">
        <v>267988.86542000005</v>
      </c>
      <c r="AO39" s="2">
        <v>4271.8509999999997</v>
      </c>
      <c r="AP39" s="2">
        <v>5018.2780000000002</v>
      </c>
      <c r="AQ39" s="2">
        <v>777904</v>
      </c>
      <c r="AR39" s="2">
        <v>10528</v>
      </c>
      <c r="AS39" s="2">
        <v>6453</v>
      </c>
      <c r="AT39" s="2">
        <v>0.61293691396713257</v>
      </c>
      <c r="AV39" s="2" t="s">
        <v>27</v>
      </c>
      <c r="AW39" s="4">
        <f t="shared" si="32"/>
        <v>0</v>
      </c>
      <c r="AX39" s="4">
        <f t="shared" si="33"/>
        <v>0</v>
      </c>
      <c r="AY39" s="4"/>
      <c r="AZ39" s="4">
        <f t="shared" si="34"/>
        <v>0</v>
      </c>
      <c r="BA39" s="4">
        <f t="shared" si="35"/>
        <v>0</v>
      </c>
      <c r="BB39" s="4">
        <f t="shared" si="36"/>
        <v>0</v>
      </c>
      <c r="BC39" s="4">
        <f t="shared" si="37"/>
        <v>0</v>
      </c>
      <c r="BD39" s="4">
        <f t="shared" si="38"/>
        <v>0</v>
      </c>
      <c r="BE39" s="4">
        <f t="shared" si="39"/>
        <v>0</v>
      </c>
    </row>
    <row r="40" spans="1:57" x14ac:dyDescent="0.2">
      <c r="A40" s="2" t="s">
        <v>27</v>
      </c>
      <c r="B40" s="4">
        <v>2020</v>
      </c>
      <c r="C40" s="4">
        <v>3</v>
      </c>
      <c r="D40" s="5">
        <f>'Consolidated PEG'!D39</f>
        <v>254882.85846000002</v>
      </c>
      <c r="E40" s="5">
        <f>'Consolidated PEG'!E39</f>
        <v>4493.058</v>
      </c>
      <c r="F40" s="5">
        <f>'Consolidated PEG'!F39</f>
        <v>5018.2780000000002</v>
      </c>
      <c r="G40" s="5">
        <f>'Consolidated PEG'!G39</f>
        <v>779176</v>
      </c>
      <c r="H40" s="5">
        <f>'Consolidated PEG'!H39</f>
        <v>10597</v>
      </c>
      <c r="I40" s="5">
        <f>'Consolidated PEG'!I39</f>
        <v>6525</v>
      </c>
      <c r="J40" s="60">
        <f>'Consolidated PEG'!J39</f>
        <v>0.61574029922485352</v>
      </c>
      <c r="K40" s="48">
        <f>'Consolidated PEG'!K39</f>
        <v>29010</v>
      </c>
      <c r="L40" s="48">
        <f>'Consolidated PEG'!L39</f>
        <v>13557</v>
      </c>
      <c r="M40" s="124">
        <f>'Consolidated PEG'!M39</f>
        <v>0.46732161323681487</v>
      </c>
      <c r="O40" s="2" t="s">
        <v>28</v>
      </c>
      <c r="P40" s="2">
        <v>2020</v>
      </c>
      <c r="Q40" s="5">
        <v>3</v>
      </c>
      <c r="R40" s="5">
        <v>254882.85845999999</v>
      </c>
      <c r="S40" s="5">
        <v>4493.058</v>
      </c>
      <c r="T40" s="5">
        <v>5018.2780000000002</v>
      </c>
      <c r="U40" s="5">
        <v>779176</v>
      </c>
      <c r="V40" s="5">
        <v>10597</v>
      </c>
      <c r="W40" s="5">
        <v>6525</v>
      </c>
      <c r="X40" s="6">
        <v>0.61574030385958289</v>
      </c>
      <c r="Z40" s="2" t="s">
        <v>27</v>
      </c>
      <c r="AA40" s="4">
        <f t="shared" si="42"/>
        <v>0</v>
      </c>
      <c r="AB40" s="4">
        <f t="shared" si="43"/>
        <v>0</v>
      </c>
      <c r="AC40" s="6">
        <f t="shared" si="46"/>
        <v>0</v>
      </c>
      <c r="AD40" s="4">
        <f t="shared" si="47"/>
        <v>0</v>
      </c>
      <c r="AE40" s="4">
        <f t="shared" si="48"/>
        <v>0</v>
      </c>
      <c r="AF40" s="4">
        <f>G40-U40</f>
        <v>0</v>
      </c>
      <c r="AG40" s="4">
        <f>H40-V40</f>
        <v>0</v>
      </c>
      <c r="AH40" s="4">
        <f t="shared" ref="AH40:AI42" si="51">I40-W40</f>
        <v>0</v>
      </c>
      <c r="AI40" s="75">
        <f t="shared" si="51"/>
        <v>-4.6347293780613086E-9</v>
      </c>
      <c r="AK40" s="2" t="s">
        <v>180</v>
      </c>
      <c r="AL40" s="2">
        <v>2020</v>
      </c>
      <c r="AM40" s="2">
        <v>3</v>
      </c>
      <c r="AN40" s="2">
        <v>288196.03794000001</v>
      </c>
      <c r="AO40" s="2">
        <v>4493.058</v>
      </c>
      <c r="AP40" s="2">
        <v>5018.2780000000002</v>
      </c>
      <c r="AQ40" s="2">
        <v>779176</v>
      </c>
      <c r="AR40" s="2">
        <v>10597</v>
      </c>
      <c r="AS40" s="2">
        <v>6525</v>
      </c>
      <c r="AT40" s="2">
        <v>0.61574029922485352</v>
      </c>
      <c r="AV40" s="2" t="s">
        <v>27</v>
      </c>
      <c r="AW40" s="4">
        <f t="shared" si="32"/>
        <v>0</v>
      </c>
      <c r="AX40" s="4">
        <f t="shared" si="33"/>
        <v>0</v>
      </c>
      <c r="AY40" s="4"/>
      <c r="AZ40" s="4">
        <f t="shared" si="34"/>
        <v>0</v>
      </c>
      <c r="BA40" s="4">
        <f t="shared" si="35"/>
        <v>0</v>
      </c>
      <c r="BB40" s="4">
        <f t="shared" si="36"/>
        <v>0</v>
      </c>
      <c r="BC40" s="4">
        <f t="shared" si="37"/>
        <v>0</v>
      </c>
      <c r="BD40" s="4">
        <f t="shared" si="38"/>
        <v>0</v>
      </c>
      <c r="BE40" s="4">
        <f t="shared" si="39"/>
        <v>0</v>
      </c>
    </row>
    <row r="41" spans="1:57" x14ac:dyDescent="0.2">
      <c r="A41" s="2" t="s">
        <v>27</v>
      </c>
      <c r="B41" s="4">
        <v>2021</v>
      </c>
      <c r="C41" s="4">
        <v>3</v>
      </c>
      <c r="D41" s="5">
        <f>'Consolidated PEG'!D40</f>
        <v>260775.92118999999</v>
      </c>
      <c r="E41" s="5">
        <f>'Consolidated PEG'!E40</f>
        <v>4385.5910000000003</v>
      </c>
      <c r="F41" s="5">
        <f>'Consolidated PEG'!F40</f>
        <v>5018.2780000000002</v>
      </c>
      <c r="G41" s="5">
        <f>'Consolidated PEG'!G40</f>
        <v>785667</v>
      </c>
      <c r="H41" s="5">
        <f>'Consolidated PEG'!H40</f>
        <v>10625</v>
      </c>
      <c r="I41" s="5">
        <f>'Consolidated PEG'!I40</f>
        <v>6568</v>
      </c>
      <c r="J41" s="60">
        <f>'Consolidated PEG'!J40</f>
        <v>0.61816471815109253</v>
      </c>
      <c r="K41" s="48">
        <f>'Consolidated PEG'!K40</f>
        <v>29087</v>
      </c>
      <c r="L41" s="48">
        <f>'Consolidated PEG'!L40</f>
        <v>13681</v>
      </c>
      <c r="M41" s="124">
        <f>'Consolidated PEG'!M40</f>
        <v>0.4703475779557878</v>
      </c>
      <c r="O41" s="2" t="s">
        <v>28</v>
      </c>
      <c r="P41" s="2">
        <v>2021</v>
      </c>
      <c r="Q41" s="5">
        <v>3</v>
      </c>
      <c r="R41" s="5">
        <v>260775.92118999999</v>
      </c>
      <c r="S41" s="5">
        <v>4385.5910000000003</v>
      </c>
      <c r="T41" s="5">
        <v>5018.2780000000002</v>
      </c>
      <c r="U41" s="5">
        <v>785667</v>
      </c>
      <c r="V41" s="5">
        <v>10625</v>
      </c>
      <c r="W41" s="5">
        <v>6568</v>
      </c>
      <c r="X41" s="6">
        <v>0.61816470588235295</v>
      </c>
      <c r="Z41" s="2" t="s">
        <v>27</v>
      </c>
      <c r="AA41" s="4">
        <f t="shared" si="42"/>
        <v>0</v>
      </c>
      <c r="AB41" s="4">
        <f t="shared" si="43"/>
        <v>0</v>
      </c>
      <c r="AC41" s="6">
        <f t="shared" si="46"/>
        <v>0</v>
      </c>
      <c r="AD41" s="4">
        <f t="shared" si="47"/>
        <v>0</v>
      </c>
      <c r="AE41" s="4">
        <f t="shared" si="48"/>
        <v>0</v>
      </c>
      <c r="AF41" s="4">
        <f>G41-U41</f>
        <v>0</v>
      </c>
      <c r="AG41" s="4">
        <f>H41-V41</f>
        <v>0</v>
      </c>
      <c r="AH41" s="4">
        <f t="shared" si="51"/>
        <v>0</v>
      </c>
      <c r="AI41" s="75">
        <f t="shared" si="51"/>
        <v>1.2268739579823773E-8</v>
      </c>
      <c r="AK41" s="2" t="s">
        <v>180</v>
      </c>
      <c r="AL41" s="2">
        <v>2021</v>
      </c>
      <c r="AM41" s="2">
        <v>3</v>
      </c>
      <c r="AN41" s="2">
        <v>277541.09062000003</v>
      </c>
      <c r="AO41" s="2">
        <v>4385.5910000000003</v>
      </c>
      <c r="AP41" s="2">
        <v>5018.2780000000002</v>
      </c>
      <c r="AQ41" s="2">
        <v>785667</v>
      </c>
      <c r="AR41" s="2">
        <v>10625</v>
      </c>
      <c r="AS41" s="2">
        <v>6568</v>
      </c>
      <c r="AT41" s="2">
        <v>0.61816471815109253</v>
      </c>
      <c r="AV41" s="2" t="s">
        <v>27</v>
      </c>
      <c r="AW41" s="4">
        <f t="shared" si="32"/>
        <v>0</v>
      </c>
      <c r="AX41" s="4">
        <f t="shared" si="33"/>
        <v>0</v>
      </c>
      <c r="AY41" s="4"/>
      <c r="AZ41" s="4">
        <f t="shared" si="34"/>
        <v>0</v>
      </c>
      <c r="BA41" s="4">
        <f t="shared" si="35"/>
        <v>0</v>
      </c>
      <c r="BB41" s="4">
        <f t="shared" si="36"/>
        <v>0</v>
      </c>
      <c r="BC41" s="4">
        <f t="shared" si="37"/>
        <v>0</v>
      </c>
      <c r="BD41" s="4">
        <f t="shared" si="38"/>
        <v>0</v>
      </c>
      <c r="BE41" s="4">
        <f t="shared" si="39"/>
        <v>0</v>
      </c>
    </row>
    <row r="42" spans="1:57" s="7" customFormat="1" x14ac:dyDescent="0.2">
      <c r="A42" s="7" t="s">
        <v>27</v>
      </c>
      <c r="B42" s="8">
        <v>2022</v>
      </c>
      <c r="C42" s="8">
        <v>3</v>
      </c>
      <c r="D42" s="9">
        <f>'Consolidated PEG'!D41</f>
        <v>264587.69445000001</v>
      </c>
      <c r="E42" s="9">
        <f>'Consolidated PEG'!E41</f>
        <v>4276.4549999999999</v>
      </c>
      <c r="F42" s="5">
        <f>'Consolidated PEG'!F41</f>
        <v>5018.2780000000002</v>
      </c>
      <c r="G42" s="9">
        <f>'Consolidated PEG'!G41</f>
        <v>790518</v>
      </c>
      <c r="H42" s="9">
        <f>'Consolidated PEG'!H41</f>
        <v>10663</v>
      </c>
      <c r="I42" s="9">
        <f>'Consolidated PEG'!I41</f>
        <v>6611</v>
      </c>
      <c r="J42" s="61">
        <f>'Consolidated PEG'!J41</f>
        <v>0.6199944019317627</v>
      </c>
      <c r="K42" s="50">
        <f>'Consolidated PEG'!K41</f>
        <v>29158</v>
      </c>
      <c r="L42" s="50">
        <f>'Consolidated PEG'!L41</f>
        <v>13765</v>
      </c>
      <c r="M42" s="126">
        <f>'Consolidated PEG'!M41</f>
        <v>0.47208313327388712</v>
      </c>
      <c r="N42" s="64"/>
      <c r="O42" s="7" t="s">
        <v>28</v>
      </c>
      <c r="P42" s="7">
        <v>2022</v>
      </c>
      <c r="Q42" s="9">
        <v>3</v>
      </c>
      <c r="R42" s="9">
        <v>264587.69445000001</v>
      </c>
      <c r="S42" s="9">
        <v>4276.4549999999999</v>
      </c>
      <c r="T42" s="9">
        <v>5018.2780000000002</v>
      </c>
      <c r="U42" s="9">
        <v>790518</v>
      </c>
      <c r="V42" s="9">
        <v>10663</v>
      </c>
      <c r="W42" s="9">
        <v>6611</v>
      </c>
      <c r="X42" s="10">
        <v>0.61999437306574134</v>
      </c>
      <c r="Y42" s="64"/>
      <c r="Z42" s="7" t="s">
        <v>27</v>
      </c>
      <c r="AA42" s="8">
        <f t="shared" si="42"/>
        <v>0</v>
      </c>
      <c r="AB42" s="8">
        <f t="shared" si="43"/>
        <v>0</v>
      </c>
      <c r="AC42" s="10">
        <f t="shared" si="46"/>
        <v>0</v>
      </c>
      <c r="AD42" s="8">
        <f t="shared" si="47"/>
        <v>0</v>
      </c>
      <c r="AE42" s="8">
        <f>F42-T42</f>
        <v>0</v>
      </c>
      <c r="AF42" s="8">
        <f>G42-U42</f>
        <v>0</v>
      </c>
      <c r="AG42" s="8">
        <f>H42-V42</f>
        <v>0</v>
      </c>
      <c r="AH42" s="8">
        <f t="shared" si="51"/>
        <v>0</v>
      </c>
      <c r="AI42" s="76">
        <f t="shared" si="51"/>
        <v>2.886602135099281E-8</v>
      </c>
      <c r="AK42" s="7" t="s">
        <v>180</v>
      </c>
      <c r="AL42" s="7">
        <v>2022</v>
      </c>
      <c r="AM42" s="7">
        <v>3</v>
      </c>
      <c r="AN42" s="7">
        <v>280380.18569000001</v>
      </c>
      <c r="AO42" s="7">
        <v>4276.4549999999999</v>
      </c>
      <c r="AP42" s="7">
        <v>5018.2780000000002</v>
      </c>
      <c r="AQ42" s="7">
        <v>790518</v>
      </c>
      <c r="AR42" s="7">
        <v>10663</v>
      </c>
      <c r="AS42" s="7">
        <v>6611</v>
      </c>
      <c r="AT42" s="7">
        <v>0.6199944019317627</v>
      </c>
      <c r="AV42" s="7" t="s">
        <v>27</v>
      </c>
      <c r="AW42" s="8">
        <f t="shared" si="32"/>
        <v>0</v>
      </c>
      <c r="AX42" s="8">
        <f t="shared" si="33"/>
        <v>0</v>
      </c>
      <c r="AY42" s="8"/>
      <c r="AZ42" s="8">
        <f t="shared" si="34"/>
        <v>0</v>
      </c>
      <c r="BA42" s="8">
        <f t="shared" si="35"/>
        <v>0</v>
      </c>
      <c r="BB42" s="8">
        <f t="shared" si="36"/>
        <v>0</v>
      </c>
      <c r="BC42" s="8">
        <f t="shared" si="37"/>
        <v>0</v>
      </c>
      <c r="BD42" s="8">
        <f t="shared" si="38"/>
        <v>0</v>
      </c>
      <c r="BE42" s="8">
        <f t="shared" si="39"/>
        <v>0</v>
      </c>
    </row>
    <row r="43" spans="1:57" x14ac:dyDescent="0.2">
      <c r="A43" s="2" t="s">
        <v>29</v>
      </c>
      <c r="B43" s="4">
        <v>2003</v>
      </c>
      <c r="C43" s="4">
        <v>3</v>
      </c>
      <c r="D43" s="5">
        <f>'Consolidated PEG'!D42</f>
        <v>38140.467109999998</v>
      </c>
      <c r="E43" s="5">
        <f>'Consolidated PEG'!E42</f>
        <v>1420.4369999999999</v>
      </c>
      <c r="F43" s="5">
        <f>'Consolidated PEG'!F42</f>
        <v>1420.4369999999999</v>
      </c>
      <c r="G43" s="5">
        <f>'Consolidated PEG'!G42</f>
        <v>269190</v>
      </c>
      <c r="H43" s="5"/>
      <c r="I43" s="5"/>
      <c r="K43" s="48">
        <f>'Consolidated PEG'!K42</f>
        <v>4830</v>
      </c>
      <c r="L43" s="48">
        <f>'Consolidated PEG'!L42</f>
        <v>1790</v>
      </c>
      <c r="M43" s="124">
        <f>'Consolidated PEG'!M42</f>
        <v>0.37060041407867494</v>
      </c>
      <c r="Q43" s="5"/>
      <c r="AA43" s="4"/>
      <c r="AB43" s="4"/>
      <c r="AC43" s="6"/>
      <c r="AD43" s="4"/>
      <c r="AE43" s="4"/>
      <c r="AF43" s="4"/>
      <c r="AG43" s="4"/>
      <c r="AH43" s="4"/>
      <c r="AI43" s="75"/>
      <c r="AW43" s="4"/>
      <c r="AX43" s="4"/>
      <c r="AY43" s="4"/>
      <c r="AZ43" s="4"/>
      <c r="BA43" s="4"/>
      <c r="BB43" s="4"/>
      <c r="BC43" s="4"/>
      <c r="BD43" s="4"/>
      <c r="BE43" s="4"/>
    </row>
    <row r="44" spans="1:57" x14ac:dyDescent="0.2">
      <c r="A44" s="2" t="s">
        <v>29</v>
      </c>
      <c r="B44" s="4">
        <v>2004</v>
      </c>
      <c r="C44" s="4">
        <v>3</v>
      </c>
      <c r="D44" s="5">
        <f>'Consolidated PEG'!D43</f>
        <v>33928.69397</v>
      </c>
      <c r="E44" s="5">
        <f>'Consolidated PEG'!E43</f>
        <v>1405.279</v>
      </c>
      <c r="F44" s="5">
        <f>'Consolidated PEG'!F43</f>
        <v>1420.4369999999999</v>
      </c>
      <c r="G44" s="5">
        <f>'Consolidated PEG'!G43</f>
        <v>274025</v>
      </c>
      <c r="H44" s="5"/>
      <c r="I44" s="5"/>
      <c r="K44" s="48">
        <f>'Consolidated PEG'!K43</f>
        <v>5040</v>
      </c>
      <c r="L44" s="48">
        <f>'Consolidated PEG'!L43</f>
        <v>1850</v>
      </c>
      <c r="M44" s="124">
        <f>'Consolidated PEG'!M43</f>
        <v>0.36706349206349204</v>
      </c>
      <c r="Q44" s="5"/>
      <c r="AA44" s="4"/>
      <c r="AB44" s="4"/>
      <c r="AC44" s="6"/>
      <c r="AD44" s="4"/>
      <c r="AE44" s="4"/>
      <c r="AF44" s="4"/>
      <c r="AG44" s="4"/>
      <c r="AH44" s="4"/>
      <c r="AI44" s="75"/>
      <c r="AW44" s="4"/>
      <c r="AX44" s="4"/>
      <c r="AY44" s="4"/>
      <c r="AZ44" s="4"/>
      <c r="BA44" s="4"/>
      <c r="BB44" s="4"/>
      <c r="BC44" s="4"/>
      <c r="BD44" s="4"/>
      <c r="BE44" s="4"/>
    </row>
    <row r="45" spans="1:57" x14ac:dyDescent="0.2">
      <c r="A45" s="2" t="s">
        <v>29</v>
      </c>
      <c r="B45" s="4">
        <v>2005</v>
      </c>
      <c r="C45" s="4">
        <v>3</v>
      </c>
      <c r="D45" s="5">
        <f>'Consolidated PEG'!D44</f>
        <v>32817.70799000001</v>
      </c>
      <c r="E45" s="5">
        <f>'Consolidated PEG'!E44</f>
        <v>1464.855</v>
      </c>
      <c r="F45" s="5">
        <f>'Consolidated PEG'!F44</f>
        <v>1464.855</v>
      </c>
      <c r="G45" s="5">
        <f>'Consolidated PEG'!G44</f>
        <v>278581</v>
      </c>
      <c r="H45" s="28"/>
      <c r="I45" s="28"/>
      <c r="J45" s="62"/>
      <c r="K45" s="48">
        <f>'Consolidated PEG'!K44</f>
        <v>5242</v>
      </c>
      <c r="L45" s="48">
        <f>'Consolidated PEG'!L44</f>
        <v>1924</v>
      </c>
      <c r="M45" s="124">
        <f>'Consolidated PEG'!M44</f>
        <v>0.36703548264021368</v>
      </c>
      <c r="O45" s="2" t="s">
        <v>30</v>
      </c>
      <c r="P45" s="2">
        <v>2005</v>
      </c>
      <c r="Q45" s="5">
        <v>3</v>
      </c>
      <c r="R45" s="5">
        <v>32817.707990000003</v>
      </c>
      <c r="S45" s="5">
        <v>1464.855</v>
      </c>
      <c r="T45" s="5">
        <v>1464.855</v>
      </c>
      <c r="U45" s="5">
        <v>278581</v>
      </c>
      <c r="V45" s="5">
        <v>5242</v>
      </c>
      <c r="W45" s="5">
        <v>1924.0000000000002</v>
      </c>
      <c r="X45" s="6">
        <v>0.36703548264021368</v>
      </c>
      <c r="Z45" s="2" t="s">
        <v>29</v>
      </c>
      <c r="AA45" s="4">
        <f t="shared" ref="AA45:AA62" si="52">B45-P45</f>
        <v>0</v>
      </c>
      <c r="AB45" s="4">
        <f t="shared" ref="AB45:AB51" si="53">C45-Q45</f>
        <v>0</v>
      </c>
      <c r="AC45" s="6">
        <f t="shared" ref="AC45:AC51" si="54">D45-R45</f>
        <v>0</v>
      </c>
      <c r="AD45" s="4">
        <f t="shared" ref="AD45:AD51" si="55">E45-S45</f>
        <v>0</v>
      </c>
      <c r="AE45" s="4">
        <f t="shared" ref="AE45:AE51" si="56">F45-T45</f>
        <v>0</v>
      </c>
      <c r="AF45" s="4">
        <f t="shared" ref="AF45:AF52" si="57">G45-U45</f>
        <v>0</v>
      </c>
      <c r="AG45" s="4"/>
      <c r="AH45" s="4"/>
      <c r="AI45" s="75"/>
      <c r="AK45" s="2" t="s">
        <v>181</v>
      </c>
      <c r="AL45" s="2">
        <v>2005</v>
      </c>
      <c r="AM45" s="2">
        <v>3</v>
      </c>
      <c r="AN45" s="2">
        <v>35950.437080000003</v>
      </c>
      <c r="AO45" s="2">
        <v>1464.855</v>
      </c>
      <c r="AP45" s="2">
        <v>1464.855</v>
      </c>
      <c r="AQ45" s="2">
        <v>278581</v>
      </c>
      <c r="AR45" s="2">
        <v>5242</v>
      </c>
      <c r="AS45" s="2">
        <v>1924</v>
      </c>
      <c r="AT45" s="2">
        <v>0.36703547835350037</v>
      </c>
      <c r="AV45" s="2" t="s">
        <v>29</v>
      </c>
      <c r="AW45" s="4">
        <f t="shared" ref="AW45:AW62" si="58">B45-AL45</f>
        <v>0</v>
      </c>
      <c r="AX45" s="4">
        <f t="shared" ref="AX45:AX62" si="59">C45-AM45</f>
        <v>0</v>
      </c>
      <c r="AY45" s="4"/>
      <c r="AZ45" s="4">
        <f t="shared" ref="AZ45:AZ62" si="60">E45-AO45</f>
        <v>0</v>
      </c>
      <c r="BA45" s="4">
        <f t="shared" ref="BA45:BA62" si="61">F45-AP45</f>
        <v>0</v>
      </c>
      <c r="BB45" s="4">
        <f t="shared" ref="BB45:BB62" si="62">G45-AQ45</f>
        <v>0</v>
      </c>
      <c r="BC45" s="4">
        <f t="shared" ref="BC45:BC62" si="63">H45-AR45</f>
        <v>-5242</v>
      </c>
      <c r="BD45" s="4">
        <f t="shared" ref="BD45:BD62" si="64">I45-AS45</f>
        <v>-1924</v>
      </c>
      <c r="BE45" s="4">
        <f t="shared" ref="BE45:BE62" si="65">J45-AT45</f>
        <v>-0.36703547835350037</v>
      </c>
    </row>
    <row r="46" spans="1:57" x14ac:dyDescent="0.2">
      <c r="A46" s="2" t="s">
        <v>29</v>
      </c>
      <c r="B46" s="4">
        <v>2006</v>
      </c>
      <c r="C46" s="4">
        <v>3</v>
      </c>
      <c r="D46" s="5">
        <f>'Consolidated PEG'!D45</f>
        <v>39694.751361499984</v>
      </c>
      <c r="E46" s="5">
        <f>'Consolidated PEG'!E45</f>
        <v>1495.3030000000001</v>
      </c>
      <c r="F46" s="5">
        <f>'Consolidated PEG'!F45</f>
        <v>1495.3030000000001</v>
      </c>
      <c r="G46" s="5">
        <f>'Consolidated PEG'!G45</f>
        <v>282393</v>
      </c>
      <c r="H46" s="28"/>
      <c r="I46" s="28"/>
      <c r="J46" s="62"/>
      <c r="K46" s="48">
        <f>'Consolidated PEG'!K45</f>
        <v>5451</v>
      </c>
      <c r="L46" s="48">
        <f>'Consolidated PEG'!L45</f>
        <v>2001</v>
      </c>
      <c r="M46" s="124">
        <f>'Consolidated PEG'!M45</f>
        <v>0.36708860759493672</v>
      </c>
      <c r="O46" s="2" t="s">
        <v>30</v>
      </c>
      <c r="P46" s="2">
        <v>2006</v>
      </c>
      <c r="Q46" s="5">
        <v>3</v>
      </c>
      <c r="R46" s="5">
        <v>39694.751361499984</v>
      </c>
      <c r="S46" s="5">
        <v>1495.3030000000001</v>
      </c>
      <c r="T46" s="5">
        <v>1495.3030000000001</v>
      </c>
      <c r="U46" s="5">
        <v>282393</v>
      </c>
      <c r="V46" s="5">
        <v>5451</v>
      </c>
      <c r="W46" s="5">
        <v>2001</v>
      </c>
      <c r="X46" s="6">
        <v>0.36708860759493672</v>
      </c>
      <c r="Z46" s="2" t="s">
        <v>29</v>
      </c>
      <c r="AA46" s="4">
        <f t="shared" si="52"/>
        <v>0</v>
      </c>
      <c r="AB46" s="4">
        <f t="shared" si="53"/>
        <v>0</v>
      </c>
      <c r="AC46" s="6">
        <f t="shared" si="54"/>
        <v>0</v>
      </c>
      <c r="AD46" s="4">
        <f t="shared" si="55"/>
        <v>0</v>
      </c>
      <c r="AE46" s="4">
        <f t="shared" si="56"/>
        <v>0</v>
      </c>
      <c r="AF46" s="4">
        <f t="shared" si="57"/>
        <v>0</v>
      </c>
      <c r="AG46" s="4"/>
      <c r="AH46" s="4"/>
      <c r="AI46" s="75"/>
      <c r="AK46" s="2" t="s">
        <v>181</v>
      </c>
      <c r="AL46" s="2">
        <v>2006</v>
      </c>
      <c r="AM46" s="2">
        <v>3</v>
      </c>
      <c r="AN46" s="2">
        <v>45703.150889999997</v>
      </c>
      <c r="AO46" s="2">
        <v>1495.3030000000001</v>
      </c>
      <c r="AP46" s="2">
        <v>1495.3030000000001</v>
      </c>
      <c r="AQ46" s="2">
        <v>282393</v>
      </c>
      <c r="AR46" s="2">
        <v>5451</v>
      </c>
      <c r="AS46" s="2">
        <v>2001</v>
      </c>
      <c r="AT46" s="2">
        <v>0.36708861589431763</v>
      </c>
      <c r="AV46" s="2" t="s">
        <v>29</v>
      </c>
      <c r="AW46" s="4">
        <f t="shared" si="58"/>
        <v>0</v>
      </c>
      <c r="AX46" s="4">
        <f t="shared" si="59"/>
        <v>0</v>
      </c>
      <c r="AY46" s="4"/>
      <c r="AZ46" s="4">
        <f t="shared" si="60"/>
        <v>0</v>
      </c>
      <c r="BA46" s="4">
        <f t="shared" si="61"/>
        <v>0</v>
      </c>
      <c r="BB46" s="4">
        <f t="shared" si="62"/>
        <v>0</v>
      </c>
      <c r="BC46" s="4">
        <f t="shared" si="63"/>
        <v>-5451</v>
      </c>
      <c r="BD46" s="4">
        <f t="shared" si="64"/>
        <v>-2001</v>
      </c>
      <c r="BE46" s="4">
        <f t="shared" si="65"/>
        <v>-0.36708861589431763</v>
      </c>
    </row>
    <row r="47" spans="1:57" x14ac:dyDescent="0.2">
      <c r="A47" s="2" t="s">
        <v>29</v>
      </c>
      <c r="B47" s="4">
        <v>2007</v>
      </c>
      <c r="C47" s="4">
        <v>3</v>
      </c>
      <c r="D47" s="5">
        <f>'Consolidated PEG'!D46</f>
        <v>40599.346184500006</v>
      </c>
      <c r="E47" s="5">
        <f>'Consolidated PEG'!E46</f>
        <v>1425.095</v>
      </c>
      <c r="F47" s="5">
        <f>'Consolidated PEG'!F46</f>
        <v>1495.3030000000001</v>
      </c>
      <c r="G47" s="5">
        <f>'Consolidated PEG'!G46</f>
        <v>287006</v>
      </c>
      <c r="H47" s="28"/>
      <c r="I47" s="28"/>
      <c r="J47" s="62"/>
      <c r="K47" s="48">
        <f>'Consolidated PEG'!K46</f>
        <v>5739</v>
      </c>
      <c r="L47" s="48">
        <f>'Consolidated PEG'!L46</f>
        <v>2841</v>
      </c>
      <c r="M47" s="124">
        <f>'Consolidated PEG'!M46</f>
        <v>0.49503397804495558</v>
      </c>
      <c r="O47" s="2" t="s">
        <v>30</v>
      </c>
      <c r="P47" s="2">
        <v>2007</v>
      </c>
      <c r="Q47" s="5">
        <v>3</v>
      </c>
      <c r="R47" s="5">
        <v>40599.346184500006</v>
      </c>
      <c r="S47" s="5">
        <v>1425.095</v>
      </c>
      <c r="T47" s="5">
        <v>1495.3030000000001</v>
      </c>
      <c r="U47" s="5">
        <v>287006</v>
      </c>
      <c r="V47" s="5">
        <v>5739</v>
      </c>
      <c r="W47" s="5">
        <v>2841</v>
      </c>
      <c r="X47" s="6">
        <v>0.49503397804495558</v>
      </c>
      <c r="Z47" s="2" t="s">
        <v>29</v>
      </c>
      <c r="AA47" s="4">
        <f t="shared" si="52"/>
        <v>0</v>
      </c>
      <c r="AB47" s="4">
        <f t="shared" si="53"/>
        <v>0</v>
      </c>
      <c r="AC47" s="6">
        <f t="shared" si="54"/>
        <v>0</v>
      </c>
      <c r="AD47" s="4">
        <f t="shared" si="55"/>
        <v>0</v>
      </c>
      <c r="AE47" s="4">
        <f t="shared" si="56"/>
        <v>0</v>
      </c>
      <c r="AF47" s="4">
        <f t="shared" si="57"/>
        <v>0</v>
      </c>
      <c r="AG47" s="4"/>
      <c r="AH47" s="4"/>
      <c r="AI47" s="75"/>
      <c r="AK47" s="2" t="s">
        <v>181</v>
      </c>
      <c r="AL47" s="2">
        <v>2007</v>
      </c>
      <c r="AM47" s="2">
        <v>3</v>
      </c>
      <c r="AN47" s="2">
        <v>43007.076620000007</v>
      </c>
      <c r="AO47" s="2">
        <v>1425.095</v>
      </c>
      <c r="AP47" s="2">
        <v>1495.3030000000001</v>
      </c>
      <c r="AQ47" s="2">
        <v>287006</v>
      </c>
      <c r="AR47" s="2">
        <v>5739</v>
      </c>
      <c r="AS47" s="2">
        <v>2841</v>
      </c>
      <c r="AT47" s="2">
        <v>0.49503397941589355</v>
      </c>
      <c r="AV47" s="2" t="s">
        <v>29</v>
      </c>
      <c r="AW47" s="4">
        <f t="shared" si="58"/>
        <v>0</v>
      </c>
      <c r="AX47" s="4">
        <f t="shared" si="59"/>
        <v>0</v>
      </c>
      <c r="AY47" s="4"/>
      <c r="AZ47" s="4">
        <f t="shared" si="60"/>
        <v>0</v>
      </c>
      <c r="BA47" s="4">
        <f t="shared" si="61"/>
        <v>0</v>
      </c>
      <c r="BB47" s="4">
        <f t="shared" si="62"/>
        <v>0</v>
      </c>
      <c r="BC47" s="4">
        <f t="shared" si="63"/>
        <v>-5739</v>
      </c>
      <c r="BD47" s="4">
        <f t="shared" si="64"/>
        <v>-2841</v>
      </c>
      <c r="BE47" s="4">
        <f t="shared" si="65"/>
        <v>-0.49503397941589355</v>
      </c>
    </row>
    <row r="48" spans="1:57" x14ac:dyDescent="0.2">
      <c r="A48" s="2" t="s">
        <v>29</v>
      </c>
      <c r="B48" s="4">
        <v>2008</v>
      </c>
      <c r="C48" s="4">
        <v>3</v>
      </c>
      <c r="D48" s="5">
        <f>'Consolidated PEG'!D47</f>
        <v>50450.13886050001</v>
      </c>
      <c r="E48" s="5">
        <f>'Consolidated PEG'!E47</f>
        <v>1355.421</v>
      </c>
      <c r="F48" s="5">
        <f>'Consolidated PEG'!F47</f>
        <v>1495.3030000000001</v>
      </c>
      <c r="G48" s="5">
        <f>'Consolidated PEG'!G47</f>
        <v>291639</v>
      </c>
      <c r="H48" s="28"/>
      <c r="I48" s="28"/>
      <c r="J48" s="62"/>
      <c r="K48" s="48">
        <f>'Consolidated PEG'!K47</f>
        <v>5353</v>
      </c>
      <c r="L48" s="48">
        <f>'Consolidated PEG'!L47</f>
        <v>2623</v>
      </c>
      <c r="M48" s="124">
        <f>'Consolidated PEG'!M47</f>
        <v>0.4900056043340183</v>
      </c>
      <c r="O48" s="2" t="s">
        <v>30</v>
      </c>
      <c r="P48" s="2">
        <v>2008</v>
      </c>
      <c r="Q48" s="5">
        <v>3</v>
      </c>
      <c r="R48" s="5">
        <v>50450.13886050001</v>
      </c>
      <c r="S48" s="5">
        <v>1355.421</v>
      </c>
      <c r="T48" s="5">
        <v>1495.3030000000001</v>
      </c>
      <c r="U48" s="5">
        <v>291639</v>
      </c>
      <c r="V48" s="5">
        <v>5353</v>
      </c>
      <c r="W48" s="5">
        <v>2623</v>
      </c>
      <c r="X48" s="6">
        <v>0.4900056043340183</v>
      </c>
      <c r="Z48" s="2" t="s">
        <v>29</v>
      </c>
      <c r="AA48" s="4">
        <f t="shared" si="52"/>
        <v>0</v>
      </c>
      <c r="AB48" s="4">
        <f t="shared" si="53"/>
        <v>0</v>
      </c>
      <c r="AC48" s="6">
        <f t="shared" si="54"/>
        <v>0</v>
      </c>
      <c r="AD48" s="4">
        <f t="shared" si="55"/>
        <v>0</v>
      </c>
      <c r="AE48" s="4">
        <f t="shared" si="56"/>
        <v>0</v>
      </c>
      <c r="AF48" s="4">
        <f t="shared" si="57"/>
        <v>0</v>
      </c>
      <c r="AG48" s="4"/>
      <c r="AH48" s="4"/>
      <c r="AI48" s="75"/>
      <c r="AK48" s="2" t="s">
        <v>181</v>
      </c>
      <c r="AL48" s="2">
        <v>2008</v>
      </c>
      <c r="AM48" s="2">
        <v>3</v>
      </c>
      <c r="AN48" s="2">
        <v>52625.761450000005</v>
      </c>
      <c r="AO48" s="2">
        <v>1355.421</v>
      </c>
      <c r="AP48" s="2">
        <v>1495.3030000000001</v>
      </c>
      <c r="AQ48" s="2">
        <v>291639</v>
      </c>
      <c r="AR48" s="2">
        <v>5353</v>
      </c>
      <c r="AS48" s="2">
        <v>2623</v>
      </c>
      <c r="AT48" s="2">
        <v>0.49000561237335205</v>
      </c>
      <c r="AV48" s="2" t="s">
        <v>29</v>
      </c>
      <c r="AW48" s="4">
        <f t="shared" si="58"/>
        <v>0</v>
      </c>
      <c r="AX48" s="4">
        <f t="shared" si="59"/>
        <v>0</v>
      </c>
      <c r="AY48" s="4"/>
      <c r="AZ48" s="4">
        <f t="shared" si="60"/>
        <v>0</v>
      </c>
      <c r="BA48" s="4">
        <f t="shared" si="61"/>
        <v>0</v>
      </c>
      <c r="BB48" s="4">
        <f t="shared" si="62"/>
        <v>0</v>
      </c>
      <c r="BC48" s="4">
        <f t="shared" si="63"/>
        <v>-5353</v>
      </c>
      <c r="BD48" s="4">
        <f t="shared" si="64"/>
        <v>-2623</v>
      </c>
      <c r="BE48" s="4">
        <f t="shared" si="65"/>
        <v>-0.49000561237335205</v>
      </c>
    </row>
    <row r="49" spans="1:57" x14ac:dyDescent="0.2">
      <c r="A49" s="2" t="s">
        <v>29</v>
      </c>
      <c r="B49" s="4">
        <v>2009</v>
      </c>
      <c r="C49" s="4">
        <v>3</v>
      </c>
      <c r="D49" s="5">
        <f>'Consolidated PEG'!D48</f>
        <v>50099.746523999995</v>
      </c>
      <c r="E49" s="5">
        <f>'Consolidated PEG'!E48</f>
        <v>1363.575</v>
      </c>
      <c r="F49" s="5">
        <f>'Consolidated PEG'!F48</f>
        <v>1495.3030000000001</v>
      </c>
      <c r="G49" s="5">
        <f>'Consolidated PEG'!G48</f>
        <v>296007</v>
      </c>
      <c r="H49" s="28"/>
      <c r="I49" s="28"/>
      <c r="J49" s="62"/>
      <c r="K49" s="48">
        <f>'Consolidated PEG'!K48</f>
        <v>5387</v>
      </c>
      <c r="L49" s="48">
        <f>'Consolidated PEG'!L48</f>
        <v>2677</v>
      </c>
      <c r="M49" s="124">
        <f>'Consolidated PEG'!M48</f>
        <v>0.49693707072582144</v>
      </c>
      <c r="O49" s="2" t="s">
        <v>30</v>
      </c>
      <c r="P49" s="2">
        <v>2009</v>
      </c>
      <c r="Q49" s="5">
        <v>3</v>
      </c>
      <c r="R49" s="5">
        <v>50099.746523999995</v>
      </c>
      <c r="S49" s="5">
        <v>1363.575</v>
      </c>
      <c r="T49" s="5">
        <v>1495.3030000000001</v>
      </c>
      <c r="U49" s="5">
        <v>296007</v>
      </c>
      <c r="V49" s="5">
        <v>5387</v>
      </c>
      <c r="W49" s="5">
        <v>2677</v>
      </c>
      <c r="X49" s="6">
        <v>0.49693707072582144</v>
      </c>
      <c r="Z49" s="2" t="s">
        <v>29</v>
      </c>
      <c r="AA49" s="4">
        <f t="shared" si="52"/>
        <v>0</v>
      </c>
      <c r="AB49" s="4">
        <f t="shared" si="53"/>
        <v>0</v>
      </c>
      <c r="AC49" s="6">
        <f t="shared" si="54"/>
        <v>0</v>
      </c>
      <c r="AD49" s="4">
        <f t="shared" si="55"/>
        <v>0</v>
      </c>
      <c r="AE49" s="4">
        <f t="shared" si="56"/>
        <v>0</v>
      </c>
      <c r="AF49" s="4">
        <f t="shared" si="57"/>
        <v>0</v>
      </c>
      <c r="AG49" s="4"/>
      <c r="AH49" s="4"/>
      <c r="AI49" s="75"/>
      <c r="AK49" s="2" t="s">
        <v>181</v>
      </c>
      <c r="AL49" s="2">
        <v>2009</v>
      </c>
      <c r="AM49" s="2">
        <v>3</v>
      </c>
      <c r="AN49" s="2">
        <v>51971.530610000002</v>
      </c>
      <c r="AO49" s="2">
        <v>1363.575</v>
      </c>
      <c r="AP49" s="2">
        <v>1495.3030000000001</v>
      </c>
      <c r="AQ49" s="2">
        <v>296007</v>
      </c>
      <c r="AR49" s="2">
        <v>5387</v>
      </c>
      <c r="AS49" s="2">
        <v>2677</v>
      </c>
      <c r="AT49" s="2">
        <v>0.49693706631660461</v>
      </c>
      <c r="AV49" s="2" t="s">
        <v>29</v>
      </c>
      <c r="AW49" s="4">
        <f t="shared" si="58"/>
        <v>0</v>
      </c>
      <c r="AX49" s="4">
        <f t="shared" si="59"/>
        <v>0</v>
      </c>
      <c r="AY49" s="4"/>
      <c r="AZ49" s="4">
        <f t="shared" si="60"/>
        <v>0</v>
      </c>
      <c r="BA49" s="4">
        <f t="shared" si="61"/>
        <v>0</v>
      </c>
      <c r="BB49" s="4">
        <f t="shared" si="62"/>
        <v>0</v>
      </c>
      <c r="BC49" s="4">
        <f t="shared" si="63"/>
        <v>-5387</v>
      </c>
      <c r="BD49" s="4">
        <f t="shared" si="64"/>
        <v>-2677</v>
      </c>
      <c r="BE49" s="4">
        <f t="shared" si="65"/>
        <v>-0.49693706631660461</v>
      </c>
    </row>
    <row r="50" spans="1:57" x14ac:dyDescent="0.2">
      <c r="A50" s="2" t="s">
        <v>29</v>
      </c>
      <c r="B50" s="4">
        <v>2010</v>
      </c>
      <c r="C50" s="4">
        <v>3</v>
      </c>
      <c r="D50" s="5">
        <f>'Consolidated PEG'!D49</f>
        <v>52519.053272500001</v>
      </c>
      <c r="E50" s="5">
        <f>'Consolidated PEG'!E49</f>
        <v>1518.1679999999999</v>
      </c>
      <c r="F50" s="5">
        <f>'Consolidated PEG'!F49</f>
        <v>1518.1679999999999</v>
      </c>
      <c r="G50" s="5">
        <f>'Consolidated PEG'!G49</f>
        <v>300664</v>
      </c>
      <c r="H50" s="28"/>
      <c r="I50" s="28"/>
      <c r="J50" s="62"/>
      <c r="K50" s="48">
        <f>'Consolidated PEG'!K49</f>
        <v>5414</v>
      </c>
      <c r="L50" s="48">
        <f>'Consolidated PEG'!L49</f>
        <v>2721</v>
      </c>
      <c r="M50" s="124">
        <f>'Consolidated PEG'!M49</f>
        <v>0.50258588843738461</v>
      </c>
      <c r="O50" s="2" t="s">
        <v>30</v>
      </c>
      <c r="P50" s="2">
        <v>2010</v>
      </c>
      <c r="Q50" s="5">
        <v>3</v>
      </c>
      <c r="R50" s="5">
        <v>52519.053272500001</v>
      </c>
      <c r="S50" s="5">
        <v>1518.1679999999999</v>
      </c>
      <c r="T50" s="5">
        <v>1518.1679999999999</v>
      </c>
      <c r="U50" s="5">
        <v>300664</v>
      </c>
      <c r="V50" s="5">
        <v>5414</v>
      </c>
      <c r="W50" s="5">
        <v>2721.0000000000005</v>
      </c>
      <c r="X50" s="6">
        <v>0.50258588843738461</v>
      </c>
      <c r="Z50" s="2" t="s">
        <v>29</v>
      </c>
      <c r="AA50" s="4">
        <f t="shared" si="52"/>
        <v>0</v>
      </c>
      <c r="AB50" s="4">
        <f t="shared" si="53"/>
        <v>0</v>
      </c>
      <c r="AC50" s="6">
        <f t="shared" si="54"/>
        <v>0</v>
      </c>
      <c r="AD50" s="4">
        <f t="shared" si="55"/>
        <v>0</v>
      </c>
      <c r="AE50" s="4">
        <f t="shared" si="56"/>
        <v>0</v>
      </c>
      <c r="AF50" s="4">
        <f t="shared" si="57"/>
        <v>0</v>
      </c>
      <c r="AG50" s="4"/>
      <c r="AH50" s="4"/>
      <c r="AI50" s="75"/>
      <c r="AK50" s="2" t="s">
        <v>181</v>
      </c>
      <c r="AL50" s="2">
        <v>2010</v>
      </c>
      <c r="AM50" s="2">
        <v>3</v>
      </c>
      <c r="AN50" s="2">
        <v>55222.415209999999</v>
      </c>
      <c r="AO50" s="2">
        <v>1518.1679999999999</v>
      </c>
      <c r="AP50" s="2">
        <v>1518.1679999999999</v>
      </c>
      <c r="AQ50" s="2">
        <v>300664</v>
      </c>
      <c r="AR50" s="2">
        <v>5414</v>
      </c>
      <c r="AS50" s="2">
        <v>2721</v>
      </c>
      <c r="AT50" s="2">
        <v>0.50258588790893555</v>
      </c>
      <c r="AV50" s="2" t="s">
        <v>29</v>
      </c>
      <c r="AW50" s="4">
        <f t="shared" si="58"/>
        <v>0</v>
      </c>
      <c r="AX50" s="4">
        <f t="shared" si="59"/>
        <v>0</v>
      </c>
      <c r="AY50" s="4"/>
      <c r="AZ50" s="4">
        <f t="shared" si="60"/>
        <v>0</v>
      </c>
      <c r="BA50" s="4">
        <f t="shared" si="61"/>
        <v>0</v>
      </c>
      <c r="BB50" s="4">
        <f t="shared" si="62"/>
        <v>0</v>
      </c>
      <c r="BC50" s="4">
        <f t="shared" si="63"/>
        <v>-5414</v>
      </c>
      <c r="BD50" s="4">
        <f t="shared" si="64"/>
        <v>-2721</v>
      </c>
      <c r="BE50" s="4">
        <f t="shared" si="65"/>
        <v>-0.50258588790893555</v>
      </c>
    </row>
    <row r="51" spans="1:57" x14ac:dyDescent="0.2">
      <c r="A51" s="2" t="s">
        <v>29</v>
      </c>
      <c r="B51" s="4">
        <v>2011</v>
      </c>
      <c r="C51" s="4">
        <v>3</v>
      </c>
      <c r="D51" s="5">
        <f>'Consolidated PEG'!D50</f>
        <v>53053.012890099984</v>
      </c>
      <c r="E51" s="5">
        <f>'Consolidated PEG'!E50</f>
        <v>1501.701</v>
      </c>
      <c r="F51" s="5">
        <f>'Consolidated PEG'!F50</f>
        <v>1518.1679999999999</v>
      </c>
      <c r="G51" s="5">
        <f>'Consolidated PEG'!G50</f>
        <v>305266</v>
      </c>
      <c r="H51" s="28"/>
      <c r="I51" s="28"/>
      <c r="J51" s="62"/>
      <c r="K51" s="48">
        <f>'Consolidated PEG'!K50</f>
        <v>5606</v>
      </c>
      <c r="L51" s="48">
        <f>'Consolidated PEG'!L50</f>
        <v>2690</v>
      </c>
      <c r="M51" s="124">
        <f>'Consolidated PEG'!M50</f>
        <v>0.47984302533000356</v>
      </c>
      <c r="O51" s="2" t="s">
        <v>30</v>
      </c>
      <c r="P51" s="2">
        <v>2011</v>
      </c>
      <c r="Q51" s="5">
        <v>3</v>
      </c>
      <c r="R51" s="5">
        <v>53053.012890099992</v>
      </c>
      <c r="S51" s="5">
        <v>1501.701</v>
      </c>
      <c r="T51" s="5">
        <v>1518.1679999999999</v>
      </c>
      <c r="U51" s="5">
        <v>305266</v>
      </c>
      <c r="V51" s="5">
        <v>5606</v>
      </c>
      <c r="W51" s="5">
        <v>2690</v>
      </c>
      <c r="X51" s="6">
        <v>0.47984302533000356</v>
      </c>
      <c r="Z51" s="2" t="s">
        <v>29</v>
      </c>
      <c r="AA51" s="4">
        <f t="shared" si="52"/>
        <v>0</v>
      </c>
      <c r="AB51" s="4">
        <f t="shared" si="53"/>
        <v>0</v>
      </c>
      <c r="AC51" s="6">
        <f t="shared" si="54"/>
        <v>0</v>
      </c>
      <c r="AD51" s="4">
        <f t="shared" si="55"/>
        <v>0</v>
      </c>
      <c r="AE51" s="4">
        <f t="shared" si="56"/>
        <v>0</v>
      </c>
      <c r="AF51" s="4">
        <f t="shared" si="57"/>
        <v>0</v>
      </c>
      <c r="AG51" s="4"/>
      <c r="AH51" s="4"/>
      <c r="AI51" s="75"/>
      <c r="AK51" s="2" t="s">
        <v>181</v>
      </c>
      <c r="AL51" s="2">
        <v>2011</v>
      </c>
      <c r="AM51" s="2">
        <v>3</v>
      </c>
      <c r="AN51" s="2">
        <v>58451.099829999999</v>
      </c>
      <c r="AO51" s="2">
        <v>1501.701</v>
      </c>
      <c r="AP51" s="2">
        <v>1518.1679999999999</v>
      </c>
      <c r="AQ51" s="2">
        <v>305266</v>
      </c>
      <c r="AR51" s="2">
        <v>5606</v>
      </c>
      <c r="AS51" s="2">
        <v>2690</v>
      </c>
      <c r="AT51" s="2">
        <v>0.47984302043914795</v>
      </c>
      <c r="AV51" s="2" t="s">
        <v>29</v>
      </c>
      <c r="AW51" s="4">
        <f t="shared" si="58"/>
        <v>0</v>
      </c>
      <c r="AX51" s="4">
        <f t="shared" si="59"/>
        <v>0</v>
      </c>
      <c r="AY51" s="4"/>
      <c r="AZ51" s="4">
        <f t="shared" si="60"/>
        <v>0</v>
      </c>
      <c r="BA51" s="4">
        <f t="shared" si="61"/>
        <v>0</v>
      </c>
      <c r="BB51" s="4">
        <f t="shared" si="62"/>
        <v>0</v>
      </c>
      <c r="BC51" s="4">
        <f t="shared" si="63"/>
        <v>-5606</v>
      </c>
      <c r="BD51" s="4">
        <f t="shared" si="64"/>
        <v>-2690</v>
      </c>
      <c r="BE51" s="4">
        <f t="shared" si="65"/>
        <v>-0.47984302043914795</v>
      </c>
    </row>
    <row r="52" spans="1:57" x14ac:dyDescent="0.2">
      <c r="A52" s="2" t="s">
        <v>29</v>
      </c>
      <c r="B52" s="4">
        <v>2012</v>
      </c>
      <c r="C52" s="4">
        <v>3</v>
      </c>
      <c r="D52" s="5">
        <f>'Consolidated PEG'!D51</f>
        <v>69443.905366499996</v>
      </c>
      <c r="E52" s="5">
        <f>'Consolidated PEG'!E51</f>
        <v>1458.4970000000001</v>
      </c>
      <c r="F52" s="5">
        <f>'Consolidated PEG'!F51</f>
        <v>1518.1679999999999</v>
      </c>
      <c r="G52" s="5">
        <f>'Consolidated PEG'!G51</f>
        <v>309534</v>
      </c>
      <c r="H52" s="28"/>
      <c r="I52" s="28"/>
      <c r="J52" s="62"/>
      <c r="K52" s="48">
        <f>'Consolidated PEG'!K51</f>
        <v>5658</v>
      </c>
      <c r="L52" s="48">
        <f>'Consolidated PEG'!L51</f>
        <v>2735</v>
      </c>
      <c r="M52" s="124">
        <f>'Consolidated PEG'!M51</f>
        <v>0.48338635560268645</v>
      </c>
      <c r="O52" s="2" t="s">
        <v>30</v>
      </c>
      <c r="P52" s="2">
        <v>2012</v>
      </c>
      <c r="Q52" s="5">
        <v>3</v>
      </c>
      <c r="R52" s="5">
        <v>69443.905366499996</v>
      </c>
      <c r="S52" s="5">
        <v>1458.4970000000001</v>
      </c>
      <c r="T52" s="5">
        <v>1518.1679999999999</v>
      </c>
      <c r="U52" s="5">
        <v>309534</v>
      </c>
      <c r="V52" s="5">
        <v>5658</v>
      </c>
      <c r="W52" s="5">
        <v>2735</v>
      </c>
      <c r="X52" s="6">
        <v>0.48338635560268645</v>
      </c>
      <c r="Z52" s="2" t="s">
        <v>29</v>
      </c>
      <c r="AA52" s="4">
        <f t="shared" si="52"/>
        <v>0</v>
      </c>
      <c r="AB52" s="4">
        <f t="shared" ref="AB52:AB62" si="66">C52-Q52</f>
        <v>0</v>
      </c>
      <c r="AC52" s="6">
        <f t="shared" ref="AC52" si="67">D52-R52</f>
        <v>0</v>
      </c>
      <c r="AD52" s="4">
        <f t="shared" ref="AD52" si="68">E52-S52</f>
        <v>0</v>
      </c>
      <c r="AE52" s="4">
        <f t="shared" ref="AE52" si="69">F52-T52</f>
        <v>0</v>
      </c>
      <c r="AF52" s="4">
        <f t="shared" si="57"/>
        <v>0</v>
      </c>
      <c r="AG52" s="4"/>
      <c r="AH52" s="4"/>
      <c r="AI52" s="75"/>
      <c r="AK52" s="2" t="s">
        <v>181</v>
      </c>
      <c r="AL52" s="2">
        <v>2012</v>
      </c>
      <c r="AM52" s="2">
        <v>3</v>
      </c>
      <c r="AN52" s="2">
        <v>72628.131349999996</v>
      </c>
      <c r="AO52" s="2">
        <v>1458.4970000000001</v>
      </c>
      <c r="AP52" s="2">
        <v>1518.1679999999999</v>
      </c>
      <c r="AQ52" s="2">
        <v>309534</v>
      </c>
      <c r="AR52" s="2">
        <v>5658</v>
      </c>
      <c r="AS52" s="2">
        <v>2735</v>
      </c>
      <c r="AT52" s="2">
        <v>0.48338636755943298</v>
      </c>
      <c r="AV52" s="2" t="s">
        <v>29</v>
      </c>
      <c r="AW52" s="4">
        <f t="shared" si="58"/>
        <v>0</v>
      </c>
      <c r="AX52" s="4">
        <f t="shared" si="59"/>
        <v>0</v>
      </c>
      <c r="AY52" s="4"/>
      <c r="AZ52" s="4">
        <f t="shared" si="60"/>
        <v>0</v>
      </c>
      <c r="BA52" s="4">
        <f t="shared" si="61"/>
        <v>0</v>
      </c>
      <c r="BB52" s="4">
        <f t="shared" si="62"/>
        <v>0</v>
      </c>
      <c r="BC52" s="4">
        <f t="shared" si="63"/>
        <v>-5658</v>
      </c>
      <c r="BD52" s="4">
        <f t="shared" si="64"/>
        <v>-2735</v>
      </c>
      <c r="BE52" s="4">
        <f t="shared" si="65"/>
        <v>-0.48338636755943298</v>
      </c>
    </row>
    <row r="53" spans="1:57" x14ac:dyDescent="0.2">
      <c r="A53" s="2" t="s">
        <v>29</v>
      </c>
      <c r="B53" s="4">
        <v>2013</v>
      </c>
      <c r="C53" s="4">
        <v>3</v>
      </c>
      <c r="D53" s="5">
        <f>'Consolidated PEG'!D52</f>
        <v>70831.893209000002</v>
      </c>
      <c r="E53" s="5">
        <f>'Consolidated PEG'!E52</f>
        <v>1430.3030000000001</v>
      </c>
      <c r="F53" s="5">
        <f>'Consolidated PEG'!F52</f>
        <v>1518.1679999999999</v>
      </c>
      <c r="G53" s="5">
        <f>'Consolidated PEG'!G52</f>
        <v>314722</v>
      </c>
      <c r="H53" s="28"/>
      <c r="I53" s="28"/>
      <c r="J53" s="62"/>
      <c r="K53" s="48">
        <f>'Consolidated PEG'!K52</f>
        <v>5484</v>
      </c>
      <c r="L53" s="48">
        <f>'Consolidated PEG'!L52</f>
        <v>2781</v>
      </c>
      <c r="M53" s="124">
        <f>'Consolidated PEG'!M52</f>
        <v>0.50711159737417943</v>
      </c>
      <c r="O53" s="2" t="s">
        <v>30</v>
      </c>
      <c r="P53" s="2">
        <v>2013</v>
      </c>
      <c r="Q53" s="5">
        <v>3</v>
      </c>
      <c r="R53" s="5">
        <v>70831.893209000002</v>
      </c>
      <c r="S53" s="5">
        <v>1430.3030000000001</v>
      </c>
      <c r="T53" s="5">
        <v>1518.1679999999999</v>
      </c>
      <c r="U53" s="5">
        <v>314722</v>
      </c>
      <c r="V53" s="5">
        <v>5484</v>
      </c>
      <c r="W53" s="5">
        <v>2781</v>
      </c>
      <c r="X53" s="6">
        <v>0.50711159737417943</v>
      </c>
      <c r="Z53" s="2" t="s">
        <v>29</v>
      </c>
      <c r="AA53" s="4">
        <f t="shared" si="52"/>
        <v>0</v>
      </c>
      <c r="AB53" s="4">
        <f t="shared" si="66"/>
        <v>0</v>
      </c>
      <c r="AC53" s="6">
        <f t="shared" ref="AC53:AC62" si="70">D53-R53</f>
        <v>0</v>
      </c>
      <c r="AD53" s="4">
        <f t="shared" ref="AD53:AD62" si="71">E53-S53</f>
        <v>0</v>
      </c>
      <c r="AE53" s="4">
        <f t="shared" ref="AE53:AE62" si="72">F53-T53</f>
        <v>0</v>
      </c>
      <c r="AF53" s="4">
        <f t="shared" ref="AF53:AF62" si="73">G53-U53</f>
        <v>0</v>
      </c>
      <c r="AG53" s="4"/>
      <c r="AH53" s="4"/>
      <c r="AI53" s="75"/>
      <c r="AK53" s="2" t="s">
        <v>181</v>
      </c>
      <c r="AL53" s="2">
        <v>2013</v>
      </c>
      <c r="AM53" s="2">
        <v>3</v>
      </c>
      <c r="AN53" s="2">
        <v>75351.959269999978</v>
      </c>
      <c r="AO53" s="2">
        <v>1430.3030000000001</v>
      </c>
      <c r="AP53" s="2">
        <v>1518.1679999999999</v>
      </c>
      <c r="AQ53" s="2">
        <v>314722</v>
      </c>
      <c r="AR53" s="2">
        <v>5484</v>
      </c>
      <c r="AS53" s="2">
        <v>2781</v>
      </c>
      <c r="AT53" s="2">
        <v>0.50711160898208618</v>
      </c>
      <c r="AV53" s="2" t="s">
        <v>29</v>
      </c>
      <c r="AW53" s="4">
        <f t="shared" si="58"/>
        <v>0</v>
      </c>
      <c r="AX53" s="4">
        <f t="shared" si="59"/>
        <v>0</v>
      </c>
      <c r="AY53" s="4"/>
      <c r="AZ53" s="4">
        <f t="shared" si="60"/>
        <v>0</v>
      </c>
      <c r="BA53" s="4">
        <f t="shared" si="61"/>
        <v>0</v>
      </c>
      <c r="BB53" s="4">
        <f t="shared" si="62"/>
        <v>0</v>
      </c>
      <c r="BC53" s="4">
        <f t="shared" si="63"/>
        <v>-5484</v>
      </c>
      <c r="BD53" s="4">
        <f t="shared" si="64"/>
        <v>-2781</v>
      </c>
      <c r="BE53" s="4">
        <f t="shared" si="65"/>
        <v>-0.50711160898208618</v>
      </c>
    </row>
    <row r="54" spans="1:57" x14ac:dyDescent="0.2">
      <c r="A54" s="2" t="s">
        <v>29</v>
      </c>
      <c r="B54" s="4">
        <v>2014</v>
      </c>
      <c r="C54" s="4">
        <v>3</v>
      </c>
      <c r="D54" s="5">
        <f>'Consolidated PEG'!D53</f>
        <v>75953.201213499982</v>
      </c>
      <c r="E54" s="5">
        <f>'Consolidated PEG'!E53</f>
        <v>1307.6510000000001</v>
      </c>
      <c r="F54" s="5">
        <f>'Consolidated PEG'!F53</f>
        <v>1518.1679999999999</v>
      </c>
      <c r="G54" s="5">
        <f>'Consolidated PEG'!G53</f>
        <v>319536</v>
      </c>
      <c r="H54" s="28"/>
      <c r="I54" s="28"/>
      <c r="J54" s="62"/>
      <c r="K54" s="48">
        <f>'Consolidated PEG'!K53</f>
        <v>5506</v>
      </c>
      <c r="L54" s="48">
        <f>'Consolidated PEG'!L53</f>
        <v>2802</v>
      </c>
      <c r="M54" s="124">
        <f>'Consolidated PEG'!M53</f>
        <v>0.50889938249182709</v>
      </c>
      <c r="O54" s="2" t="s">
        <v>30</v>
      </c>
      <c r="P54" s="2">
        <v>2014</v>
      </c>
      <c r="Q54" s="5">
        <v>3</v>
      </c>
      <c r="R54" s="5">
        <v>75953.201000000001</v>
      </c>
      <c r="S54" s="5">
        <v>1307.6510000000001</v>
      </c>
      <c r="T54" s="5">
        <v>1518.1679999999999</v>
      </c>
      <c r="U54" s="5">
        <v>319536</v>
      </c>
      <c r="V54" s="5">
        <v>5506</v>
      </c>
      <c r="W54" s="5">
        <v>2802</v>
      </c>
      <c r="X54" s="6">
        <v>0.50889938249182709</v>
      </c>
      <c r="Z54" s="2" t="s">
        <v>29</v>
      </c>
      <c r="AA54" s="4">
        <f t="shared" si="52"/>
        <v>0</v>
      </c>
      <c r="AB54" s="4">
        <f t="shared" si="66"/>
        <v>0</v>
      </c>
      <c r="AC54" s="6">
        <f t="shared" si="70"/>
        <v>2.134999813279137E-4</v>
      </c>
      <c r="AD54" s="4">
        <f t="shared" si="71"/>
        <v>0</v>
      </c>
      <c r="AE54" s="4">
        <f t="shared" si="72"/>
        <v>0</v>
      </c>
      <c r="AF54" s="4">
        <f t="shared" si="73"/>
        <v>0</v>
      </c>
      <c r="AG54" s="4"/>
      <c r="AH54" s="4"/>
      <c r="AI54" s="75"/>
      <c r="AK54" s="2" t="s">
        <v>181</v>
      </c>
      <c r="AL54" s="2">
        <v>2014</v>
      </c>
      <c r="AM54" s="2">
        <v>3</v>
      </c>
      <c r="AN54" s="2">
        <v>80741.097680000006</v>
      </c>
      <c r="AO54" s="2">
        <v>1307.6510000000001</v>
      </c>
      <c r="AP54" s="2">
        <v>1518.1679999999999</v>
      </c>
      <c r="AQ54" s="2">
        <v>319536</v>
      </c>
      <c r="AR54" s="2">
        <v>5506</v>
      </c>
      <c r="AS54" s="2">
        <v>2802</v>
      </c>
      <c r="AT54" s="2">
        <v>0.50889939069747925</v>
      </c>
      <c r="AV54" s="2" t="s">
        <v>29</v>
      </c>
      <c r="AW54" s="4">
        <f t="shared" si="58"/>
        <v>0</v>
      </c>
      <c r="AX54" s="4">
        <f t="shared" si="59"/>
        <v>0</v>
      </c>
      <c r="AY54" s="4"/>
      <c r="AZ54" s="4">
        <f t="shared" si="60"/>
        <v>0</v>
      </c>
      <c r="BA54" s="4">
        <f t="shared" si="61"/>
        <v>0</v>
      </c>
      <c r="BB54" s="4">
        <f t="shared" si="62"/>
        <v>0</v>
      </c>
      <c r="BC54" s="4">
        <f t="shared" si="63"/>
        <v>-5506</v>
      </c>
      <c r="BD54" s="4">
        <f t="shared" si="64"/>
        <v>-2802</v>
      </c>
      <c r="BE54" s="4">
        <f t="shared" si="65"/>
        <v>-0.50889939069747925</v>
      </c>
    </row>
    <row r="55" spans="1:57" x14ac:dyDescent="0.2">
      <c r="A55" s="2" t="s">
        <v>29</v>
      </c>
      <c r="B55" s="4">
        <v>2015</v>
      </c>
      <c r="C55" s="4">
        <v>3</v>
      </c>
      <c r="D55" s="5">
        <f>'Consolidated PEG'!D54</f>
        <v>76651.195643000014</v>
      </c>
      <c r="E55" s="5">
        <f>'Consolidated PEG'!E54</f>
        <v>1374.915</v>
      </c>
      <c r="F55" s="5">
        <f>'Consolidated PEG'!F54</f>
        <v>1518.1679999999999</v>
      </c>
      <c r="G55" s="5">
        <f>'Consolidated PEG'!G54</f>
        <v>323919</v>
      </c>
      <c r="H55" s="28"/>
      <c r="I55" s="28"/>
      <c r="J55" s="62"/>
      <c r="K55" s="48">
        <f>'Consolidated PEG'!K54</f>
        <v>5572</v>
      </c>
      <c r="L55" s="48">
        <f>'Consolidated PEG'!L54</f>
        <v>2849</v>
      </c>
      <c r="M55" s="124">
        <f>'Consolidated PEG'!M54</f>
        <v>0.5113065326633166</v>
      </c>
      <c r="O55" s="2" t="s">
        <v>30</v>
      </c>
      <c r="P55" s="2">
        <v>2015</v>
      </c>
      <c r="Q55" s="5">
        <v>3</v>
      </c>
      <c r="R55" s="5">
        <v>76651.195999999996</v>
      </c>
      <c r="S55" s="5">
        <v>1374.915</v>
      </c>
      <c r="T55" s="5">
        <v>1518.1679999999999</v>
      </c>
      <c r="U55" s="5">
        <v>323919</v>
      </c>
      <c r="V55" s="5">
        <v>5572</v>
      </c>
      <c r="W55" s="5">
        <v>2849</v>
      </c>
      <c r="X55" s="6">
        <v>0.5113065326633166</v>
      </c>
      <c r="Z55" s="2" t="s">
        <v>29</v>
      </c>
      <c r="AA55" s="4">
        <f t="shared" si="52"/>
        <v>0</v>
      </c>
      <c r="AB55" s="4">
        <f t="shared" si="66"/>
        <v>0</v>
      </c>
      <c r="AC55" s="6">
        <f t="shared" si="70"/>
        <v>-3.5699998261407018E-4</v>
      </c>
      <c r="AD55" s="4">
        <f t="shared" si="71"/>
        <v>0</v>
      </c>
      <c r="AE55" s="4">
        <f t="shared" si="72"/>
        <v>0</v>
      </c>
      <c r="AF55" s="4">
        <f t="shared" si="73"/>
        <v>0</v>
      </c>
      <c r="AG55" s="4"/>
      <c r="AH55" s="4"/>
      <c r="AI55" s="75"/>
      <c r="AK55" s="2" t="s">
        <v>181</v>
      </c>
      <c r="AL55" s="2">
        <v>2015</v>
      </c>
      <c r="AM55" s="2">
        <v>3</v>
      </c>
      <c r="AN55" s="2">
        <v>80348.453270000013</v>
      </c>
      <c r="AO55" s="2">
        <v>1374.915</v>
      </c>
      <c r="AP55" s="2">
        <v>1518.1679999999999</v>
      </c>
      <c r="AQ55" s="2">
        <v>323919</v>
      </c>
      <c r="AR55" s="2">
        <v>5572</v>
      </c>
      <c r="AS55" s="2">
        <v>2849</v>
      </c>
      <c r="AT55" s="2">
        <v>0.5113065242767334</v>
      </c>
      <c r="AV55" s="2" t="s">
        <v>29</v>
      </c>
      <c r="AW55" s="4">
        <f t="shared" si="58"/>
        <v>0</v>
      </c>
      <c r="AX55" s="4">
        <f t="shared" si="59"/>
        <v>0</v>
      </c>
      <c r="AY55" s="4"/>
      <c r="AZ55" s="4">
        <f t="shared" si="60"/>
        <v>0</v>
      </c>
      <c r="BA55" s="4">
        <f t="shared" si="61"/>
        <v>0</v>
      </c>
      <c r="BB55" s="4">
        <f t="shared" si="62"/>
        <v>0</v>
      </c>
      <c r="BC55" s="4">
        <f t="shared" si="63"/>
        <v>-5572</v>
      </c>
      <c r="BD55" s="4">
        <f t="shared" si="64"/>
        <v>-2849</v>
      </c>
      <c r="BE55" s="4">
        <f t="shared" si="65"/>
        <v>-0.5113065242767334</v>
      </c>
    </row>
    <row r="56" spans="1:57" x14ac:dyDescent="0.2">
      <c r="A56" s="2" t="s">
        <v>29</v>
      </c>
      <c r="B56" s="4">
        <v>2016</v>
      </c>
      <c r="C56" s="4">
        <v>3</v>
      </c>
      <c r="D56" s="5">
        <f>'Consolidated PEG'!D55</f>
        <v>77473.478329000005</v>
      </c>
      <c r="E56" s="5">
        <f>'Consolidated PEG'!E55</f>
        <v>1391.443</v>
      </c>
      <c r="F56" s="5">
        <f>'Consolidated PEG'!F55</f>
        <v>1518.1679999999999</v>
      </c>
      <c r="G56" s="5">
        <f>'Consolidated PEG'!G55</f>
        <v>327880</v>
      </c>
      <c r="H56" s="28"/>
      <c r="I56" s="28"/>
      <c r="J56" s="62"/>
      <c r="K56" s="48">
        <f>'Consolidated PEG'!K55</f>
        <v>5608</v>
      </c>
      <c r="L56" s="48">
        <f>'Consolidated PEG'!L55</f>
        <v>2887</v>
      </c>
      <c r="M56" s="124">
        <f>'Consolidated PEG'!M55</f>
        <v>0.51480028530670474</v>
      </c>
      <c r="O56" s="2" t="s">
        <v>30</v>
      </c>
      <c r="P56" s="2">
        <v>2016</v>
      </c>
      <c r="Q56" s="5">
        <v>3</v>
      </c>
      <c r="R56" s="5">
        <v>77473.478329000005</v>
      </c>
      <c r="S56" s="5">
        <v>1391.443</v>
      </c>
      <c r="T56" s="5">
        <v>1518.1679999999999</v>
      </c>
      <c r="U56" s="5">
        <v>327880</v>
      </c>
      <c r="V56" s="5">
        <v>5608</v>
      </c>
      <c r="W56" s="5">
        <v>2887</v>
      </c>
      <c r="X56" s="6">
        <v>0.51480028530670474</v>
      </c>
      <c r="Z56" s="2" t="s">
        <v>29</v>
      </c>
      <c r="AA56" s="4">
        <f t="shared" si="52"/>
        <v>0</v>
      </c>
      <c r="AB56" s="4">
        <f t="shared" si="66"/>
        <v>0</v>
      </c>
      <c r="AC56" s="6">
        <f t="shared" si="70"/>
        <v>0</v>
      </c>
      <c r="AD56" s="4">
        <f t="shared" si="71"/>
        <v>0</v>
      </c>
      <c r="AE56" s="4">
        <f t="shared" si="72"/>
        <v>0</v>
      </c>
      <c r="AF56" s="4">
        <f t="shared" si="73"/>
        <v>0</v>
      </c>
      <c r="AG56" s="4"/>
      <c r="AH56" s="4"/>
      <c r="AI56" s="75"/>
      <c r="AK56" s="2" t="s">
        <v>181</v>
      </c>
      <c r="AL56" s="2">
        <v>2016</v>
      </c>
      <c r="AM56" s="2">
        <v>3</v>
      </c>
      <c r="AN56" s="2">
        <v>82942.813939999993</v>
      </c>
      <c r="AO56" s="2">
        <v>1391.443</v>
      </c>
      <c r="AP56" s="2">
        <v>1518.1679999999999</v>
      </c>
      <c r="AQ56" s="2">
        <v>327880</v>
      </c>
      <c r="AR56" s="2">
        <v>5608</v>
      </c>
      <c r="AS56" s="2">
        <v>2887</v>
      </c>
      <c r="AT56" s="2">
        <v>0.5148003101348877</v>
      </c>
      <c r="AV56" s="2" t="s">
        <v>29</v>
      </c>
      <c r="AW56" s="4">
        <f t="shared" si="58"/>
        <v>0</v>
      </c>
      <c r="AX56" s="4">
        <f t="shared" si="59"/>
        <v>0</v>
      </c>
      <c r="AY56" s="4"/>
      <c r="AZ56" s="4">
        <f t="shared" si="60"/>
        <v>0</v>
      </c>
      <c r="BA56" s="4">
        <f t="shared" si="61"/>
        <v>0</v>
      </c>
      <c r="BB56" s="4">
        <f t="shared" si="62"/>
        <v>0</v>
      </c>
      <c r="BC56" s="4">
        <f t="shared" si="63"/>
        <v>-5608</v>
      </c>
      <c r="BD56" s="4">
        <f t="shared" si="64"/>
        <v>-2887</v>
      </c>
      <c r="BE56" s="4">
        <f t="shared" si="65"/>
        <v>-0.5148003101348877</v>
      </c>
    </row>
    <row r="57" spans="1:57" x14ac:dyDescent="0.2">
      <c r="A57" s="2" t="s">
        <v>29</v>
      </c>
      <c r="B57" s="4">
        <v>2017</v>
      </c>
      <c r="C57" s="4">
        <v>3</v>
      </c>
      <c r="D57" s="5">
        <f>'Consolidated PEG'!D56</f>
        <v>76585.426719499985</v>
      </c>
      <c r="E57" s="5">
        <f>'Consolidated PEG'!E56</f>
        <v>1360.318</v>
      </c>
      <c r="F57" s="5">
        <f>'Consolidated PEG'!F56</f>
        <v>1518.1679999999999</v>
      </c>
      <c r="G57" s="5">
        <f>'Consolidated PEG'!G56</f>
        <v>331777</v>
      </c>
      <c r="H57" s="28"/>
      <c r="I57" s="28"/>
      <c r="J57" s="62"/>
      <c r="K57" s="48">
        <f>'Consolidated PEG'!K56</f>
        <v>5712</v>
      </c>
      <c r="L57" s="48">
        <f>'Consolidated PEG'!L56</f>
        <v>2980</v>
      </c>
      <c r="M57" s="124">
        <f>'Consolidated PEG'!M56</f>
        <v>0.52170868347338939</v>
      </c>
      <c r="O57" s="2" t="s">
        <v>30</v>
      </c>
      <c r="P57" s="2">
        <v>2017</v>
      </c>
      <c r="Q57" s="5">
        <v>3</v>
      </c>
      <c r="R57" s="5">
        <v>76585.426719499985</v>
      </c>
      <c r="S57" s="5">
        <v>1360.318</v>
      </c>
      <c r="T57" s="5">
        <v>1518.1679999999999</v>
      </c>
      <c r="U57" s="5">
        <v>331777</v>
      </c>
      <c r="V57" s="5">
        <v>5712</v>
      </c>
      <c r="W57" s="5">
        <v>2980</v>
      </c>
      <c r="X57" s="6">
        <v>0.52170868347338939</v>
      </c>
      <c r="Z57" s="2" t="s">
        <v>29</v>
      </c>
      <c r="AA57" s="4">
        <f t="shared" si="52"/>
        <v>0</v>
      </c>
      <c r="AB57" s="4">
        <f t="shared" si="66"/>
        <v>0</v>
      </c>
      <c r="AC57" s="6">
        <f t="shared" si="70"/>
        <v>0</v>
      </c>
      <c r="AD57" s="4">
        <f t="shared" si="71"/>
        <v>0</v>
      </c>
      <c r="AE57" s="4">
        <f t="shared" si="72"/>
        <v>0</v>
      </c>
      <c r="AF57" s="4">
        <f t="shared" si="73"/>
        <v>0</v>
      </c>
      <c r="AG57" s="4"/>
      <c r="AH57" s="4"/>
      <c r="AI57" s="75"/>
      <c r="AK57" s="2" t="s">
        <v>181</v>
      </c>
      <c r="AL57" s="2">
        <v>2017</v>
      </c>
      <c r="AM57" s="2">
        <v>3</v>
      </c>
      <c r="AN57" s="2">
        <v>82668.401370000007</v>
      </c>
      <c r="AO57" s="2">
        <v>1360.318</v>
      </c>
      <c r="AP57" s="2">
        <v>1518.1679999999999</v>
      </c>
      <c r="AQ57" s="2">
        <v>331777</v>
      </c>
      <c r="AR57" s="2">
        <v>5712</v>
      </c>
      <c r="AS57" s="2">
        <v>2980</v>
      </c>
      <c r="AT57" s="2">
        <v>0.52170866727828979</v>
      </c>
      <c r="AV57" s="2" t="s">
        <v>29</v>
      </c>
      <c r="AW57" s="4">
        <f t="shared" si="58"/>
        <v>0</v>
      </c>
      <c r="AX57" s="4">
        <f t="shared" si="59"/>
        <v>0</v>
      </c>
      <c r="AY57" s="4"/>
      <c r="AZ57" s="4">
        <f t="shared" si="60"/>
        <v>0</v>
      </c>
      <c r="BA57" s="4">
        <f t="shared" si="61"/>
        <v>0</v>
      </c>
      <c r="BB57" s="4">
        <f t="shared" si="62"/>
        <v>0</v>
      </c>
      <c r="BC57" s="4">
        <f t="shared" si="63"/>
        <v>-5712</v>
      </c>
      <c r="BD57" s="4">
        <f t="shared" si="64"/>
        <v>-2980</v>
      </c>
      <c r="BE57" s="4">
        <f t="shared" si="65"/>
        <v>-0.52170866727828979</v>
      </c>
    </row>
    <row r="58" spans="1:57" x14ac:dyDescent="0.2">
      <c r="A58" s="2" t="s">
        <v>29</v>
      </c>
      <c r="B58" s="4">
        <v>2018</v>
      </c>
      <c r="C58" s="4">
        <v>3</v>
      </c>
      <c r="D58" s="5">
        <f>'Consolidated PEG'!D57</f>
        <v>81806.254579</v>
      </c>
      <c r="E58" s="5">
        <f>'Consolidated PEG'!E57</f>
        <v>1441.3689999999999</v>
      </c>
      <c r="F58" s="5">
        <f>'Consolidated PEG'!F57</f>
        <v>1518.1679999999999</v>
      </c>
      <c r="G58" s="5">
        <f>'Consolidated PEG'!G57</f>
        <v>335320</v>
      </c>
      <c r="H58" s="28"/>
      <c r="I58" s="28"/>
      <c r="J58" s="62"/>
      <c r="K58" s="48">
        <f>'Consolidated PEG'!K57</f>
        <v>5767</v>
      </c>
      <c r="L58" s="48">
        <f>'Consolidated PEG'!L57</f>
        <v>3022</v>
      </c>
      <c r="M58" s="124">
        <f>'Consolidated PEG'!M57</f>
        <v>0.52401595283509628</v>
      </c>
      <c r="O58" s="2" t="s">
        <v>30</v>
      </c>
      <c r="P58" s="2">
        <v>2018</v>
      </c>
      <c r="Q58" s="5">
        <v>3</v>
      </c>
      <c r="R58" s="5">
        <v>81806.254579</v>
      </c>
      <c r="S58" s="5">
        <v>1441.3689999999999</v>
      </c>
      <c r="T58" s="5">
        <v>1518.1679999999999</v>
      </c>
      <c r="U58" s="5">
        <v>335320</v>
      </c>
      <c r="V58" s="5">
        <v>5767</v>
      </c>
      <c r="W58" s="5">
        <v>3022</v>
      </c>
      <c r="X58" s="6">
        <v>0.52401595283509628</v>
      </c>
      <c r="Z58" s="2" t="s">
        <v>29</v>
      </c>
      <c r="AA58" s="4">
        <f t="shared" si="52"/>
        <v>0</v>
      </c>
      <c r="AB58" s="4">
        <f t="shared" si="66"/>
        <v>0</v>
      </c>
      <c r="AC58" s="6">
        <f t="shared" si="70"/>
        <v>0</v>
      </c>
      <c r="AD58" s="4">
        <f t="shared" si="71"/>
        <v>0</v>
      </c>
      <c r="AE58" s="4">
        <f t="shared" si="72"/>
        <v>0</v>
      </c>
      <c r="AF58" s="4">
        <f t="shared" si="73"/>
        <v>0</v>
      </c>
      <c r="AG58" s="4"/>
      <c r="AH58" s="4"/>
      <c r="AI58" s="75"/>
      <c r="AK58" s="2" t="s">
        <v>181</v>
      </c>
      <c r="AL58" s="2">
        <v>2018</v>
      </c>
      <c r="AM58" s="2">
        <v>3</v>
      </c>
      <c r="AN58" s="2">
        <v>87312.263729999991</v>
      </c>
      <c r="AO58" s="2">
        <v>1441.3689999999999</v>
      </c>
      <c r="AP58" s="2">
        <v>1518.1679999999999</v>
      </c>
      <c r="AQ58" s="2">
        <v>335320</v>
      </c>
      <c r="AR58" s="2">
        <v>5767</v>
      </c>
      <c r="AS58" s="2">
        <v>3022</v>
      </c>
      <c r="AT58" s="2">
        <v>0.52401596307754517</v>
      </c>
      <c r="AV58" s="2" t="s">
        <v>29</v>
      </c>
      <c r="AW58" s="4">
        <f t="shared" si="58"/>
        <v>0</v>
      </c>
      <c r="AX58" s="4">
        <f t="shared" si="59"/>
        <v>0</v>
      </c>
      <c r="AY58" s="4"/>
      <c r="AZ58" s="4">
        <f t="shared" si="60"/>
        <v>0</v>
      </c>
      <c r="BA58" s="4">
        <f t="shared" si="61"/>
        <v>0</v>
      </c>
      <c r="BB58" s="4">
        <f t="shared" si="62"/>
        <v>0</v>
      </c>
      <c r="BC58" s="4">
        <f t="shared" si="63"/>
        <v>-5767</v>
      </c>
      <c r="BD58" s="4">
        <f t="shared" si="64"/>
        <v>-3022</v>
      </c>
      <c r="BE58" s="4">
        <f t="shared" si="65"/>
        <v>-0.52401596307754517</v>
      </c>
    </row>
    <row r="59" spans="1:57" x14ac:dyDescent="0.2">
      <c r="A59" s="2" t="s">
        <v>29</v>
      </c>
      <c r="B59" s="4">
        <v>2019</v>
      </c>
      <c r="C59" s="4">
        <v>3</v>
      </c>
      <c r="D59" s="5">
        <f>'Consolidated PEG'!D58</f>
        <v>78332.370787500011</v>
      </c>
      <c r="E59" s="5">
        <f>'Consolidated PEG'!E58</f>
        <v>1348.2149999999999</v>
      </c>
      <c r="F59" s="5">
        <f>'Consolidated PEG'!F58</f>
        <v>1518.1679999999999</v>
      </c>
      <c r="G59" s="5">
        <f>'Consolidated PEG'!G58</f>
        <v>339771</v>
      </c>
      <c r="H59" s="5">
        <f>'Consolidated PEG'!H58</f>
        <v>5836</v>
      </c>
      <c r="I59" s="5">
        <f>'Consolidated PEG'!I58</f>
        <v>3094</v>
      </c>
      <c r="J59" s="60">
        <f>'Consolidated PEG'!J58</f>
        <v>0.53015762567520142</v>
      </c>
      <c r="K59" s="48">
        <f>'Consolidated PEG'!K58</f>
        <v>5836</v>
      </c>
      <c r="L59" s="48">
        <f>'Consolidated PEG'!L58</f>
        <v>3094</v>
      </c>
      <c r="M59" s="124">
        <f>'Consolidated PEG'!M58</f>
        <v>0.53015764222069905</v>
      </c>
      <c r="O59" s="2" t="s">
        <v>30</v>
      </c>
      <c r="P59" s="2">
        <v>2019</v>
      </c>
      <c r="Q59" s="5">
        <v>3</v>
      </c>
      <c r="R59" s="5">
        <v>78332.370787500011</v>
      </c>
      <c r="S59" s="5">
        <v>1348.2149999999999</v>
      </c>
      <c r="T59" s="5">
        <v>1518.1679999999999</v>
      </c>
      <c r="U59" s="5">
        <v>339771</v>
      </c>
      <c r="V59" s="5">
        <v>5836</v>
      </c>
      <c r="W59" s="5">
        <v>3094</v>
      </c>
      <c r="X59" s="6">
        <v>0.53015764222069905</v>
      </c>
      <c r="Z59" s="2" t="s">
        <v>29</v>
      </c>
      <c r="AA59" s="4">
        <f t="shared" si="52"/>
        <v>0</v>
      </c>
      <c r="AB59" s="4">
        <f t="shared" si="66"/>
        <v>0</v>
      </c>
      <c r="AC59" s="6">
        <f t="shared" si="70"/>
        <v>0</v>
      </c>
      <c r="AD59" s="4">
        <f t="shared" si="71"/>
        <v>0</v>
      </c>
      <c r="AE59" s="4">
        <f t="shared" si="72"/>
        <v>0</v>
      </c>
      <c r="AF59" s="4">
        <f t="shared" si="73"/>
        <v>0</v>
      </c>
      <c r="AG59" s="4">
        <f t="shared" ref="AG59:AG62" si="74">H59-V59</f>
        <v>0</v>
      </c>
      <c r="AH59" s="4">
        <f t="shared" ref="AH59:AH62" si="75">I59-W59</f>
        <v>0</v>
      </c>
      <c r="AI59" s="75">
        <f t="shared" ref="AI59:AI62" si="76">J59-X59</f>
        <v>-1.6545497638631446E-8</v>
      </c>
      <c r="AK59" s="2" t="s">
        <v>181</v>
      </c>
      <c r="AL59" s="2">
        <v>2019</v>
      </c>
      <c r="AM59" s="2">
        <v>3</v>
      </c>
      <c r="AN59" s="2">
        <v>86536.61284999999</v>
      </c>
      <c r="AO59" s="2">
        <v>1348.2149999999999</v>
      </c>
      <c r="AP59" s="2">
        <v>1518.1679999999999</v>
      </c>
      <c r="AQ59" s="2">
        <v>339771</v>
      </c>
      <c r="AR59" s="2">
        <v>5836</v>
      </c>
      <c r="AS59" s="2">
        <v>3094</v>
      </c>
      <c r="AT59" s="2">
        <v>0.53015762567520142</v>
      </c>
      <c r="AV59" s="2" t="s">
        <v>29</v>
      </c>
      <c r="AW59" s="4">
        <f t="shared" si="58"/>
        <v>0</v>
      </c>
      <c r="AX59" s="4">
        <f t="shared" si="59"/>
        <v>0</v>
      </c>
      <c r="AY59" s="4"/>
      <c r="AZ59" s="4">
        <f t="shared" si="60"/>
        <v>0</v>
      </c>
      <c r="BA59" s="4">
        <f t="shared" si="61"/>
        <v>0</v>
      </c>
      <c r="BB59" s="4">
        <f t="shared" si="62"/>
        <v>0</v>
      </c>
      <c r="BC59" s="4">
        <f t="shared" si="63"/>
        <v>0</v>
      </c>
      <c r="BD59" s="4">
        <f t="shared" si="64"/>
        <v>0</v>
      </c>
      <c r="BE59" s="4">
        <f t="shared" si="65"/>
        <v>0</v>
      </c>
    </row>
    <row r="60" spans="1:57" x14ac:dyDescent="0.2">
      <c r="A60" s="2" t="s">
        <v>29</v>
      </c>
      <c r="B60" s="4">
        <v>2020</v>
      </c>
      <c r="C60" s="4">
        <v>3</v>
      </c>
      <c r="D60" s="5">
        <f>'Consolidated PEG'!D59</f>
        <v>80181.186020499998</v>
      </c>
      <c r="E60" s="5">
        <f>'Consolidated PEG'!E59</f>
        <v>1437.8240000000001</v>
      </c>
      <c r="F60" s="5">
        <f>'Consolidated PEG'!F59</f>
        <v>1518.1679999999999</v>
      </c>
      <c r="G60" s="5">
        <f>'Consolidated PEG'!G59</f>
        <v>346347</v>
      </c>
      <c r="H60" s="5">
        <f>'Consolidated PEG'!H59</f>
        <v>5913</v>
      </c>
      <c r="I60" s="5">
        <f>'Consolidated PEG'!I59</f>
        <v>3167</v>
      </c>
      <c r="J60" s="60">
        <f>'Consolidated PEG'!J59</f>
        <v>0.53559952974319458</v>
      </c>
      <c r="K60" s="48">
        <f>'Consolidated PEG'!K59</f>
        <v>5913</v>
      </c>
      <c r="L60" s="48">
        <f>'Consolidated PEG'!L59</f>
        <v>3167</v>
      </c>
      <c r="M60" s="124">
        <f>'Consolidated PEG'!M59</f>
        <v>0.5355995264671064</v>
      </c>
      <c r="O60" s="2" t="s">
        <v>30</v>
      </c>
      <c r="P60" s="2">
        <v>2020</v>
      </c>
      <c r="Q60" s="5">
        <v>3</v>
      </c>
      <c r="R60" s="5">
        <v>80181.186020499998</v>
      </c>
      <c r="S60" s="5">
        <v>1437.8240000000001</v>
      </c>
      <c r="T60" s="5">
        <v>1518.1679999999999</v>
      </c>
      <c r="U60" s="5">
        <v>346347</v>
      </c>
      <c r="V60" s="5">
        <v>5913</v>
      </c>
      <c r="W60" s="5">
        <v>3167</v>
      </c>
      <c r="X60" s="6">
        <v>0.5355995264671064</v>
      </c>
      <c r="Z60" s="2" t="s">
        <v>29</v>
      </c>
      <c r="AA60" s="4">
        <f t="shared" si="52"/>
        <v>0</v>
      </c>
      <c r="AB60" s="4">
        <f t="shared" si="66"/>
        <v>0</v>
      </c>
      <c r="AC60" s="6">
        <f t="shared" si="70"/>
        <v>0</v>
      </c>
      <c r="AD60" s="4">
        <f t="shared" si="71"/>
        <v>0</v>
      </c>
      <c r="AE60" s="4">
        <f t="shared" si="72"/>
        <v>0</v>
      </c>
      <c r="AF60" s="4">
        <f t="shared" si="73"/>
        <v>0</v>
      </c>
      <c r="AG60" s="4">
        <f t="shared" si="74"/>
        <v>0</v>
      </c>
      <c r="AH60" s="4">
        <f t="shared" si="75"/>
        <v>0</v>
      </c>
      <c r="AI60" s="75">
        <f t="shared" si="76"/>
        <v>3.2760881785165452E-9</v>
      </c>
      <c r="AK60" s="2" t="s">
        <v>181</v>
      </c>
      <c r="AL60" s="2">
        <v>2020</v>
      </c>
      <c r="AM60" s="2">
        <v>3</v>
      </c>
      <c r="AN60" s="2">
        <v>83812.35665999999</v>
      </c>
      <c r="AO60" s="2">
        <v>1437.8240000000001</v>
      </c>
      <c r="AP60" s="2">
        <v>1518.1679999999999</v>
      </c>
      <c r="AQ60" s="2">
        <v>346347</v>
      </c>
      <c r="AR60" s="2">
        <v>5913</v>
      </c>
      <c r="AS60" s="2">
        <v>3167</v>
      </c>
      <c r="AT60" s="2">
        <v>0.53559952974319458</v>
      </c>
      <c r="AV60" s="2" t="s">
        <v>29</v>
      </c>
      <c r="AW60" s="4">
        <f t="shared" si="58"/>
        <v>0</v>
      </c>
      <c r="AX60" s="4">
        <f t="shared" si="59"/>
        <v>0</v>
      </c>
      <c r="AY60" s="4"/>
      <c r="AZ60" s="4">
        <f t="shared" si="60"/>
        <v>0</v>
      </c>
      <c r="BA60" s="4">
        <f t="shared" si="61"/>
        <v>0</v>
      </c>
      <c r="BB60" s="4">
        <f t="shared" si="62"/>
        <v>0</v>
      </c>
      <c r="BC60" s="4">
        <f t="shared" si="63"/>
        <v>0</v>
      </c>
      <c r="BD60" s="4">
        <f t="shared" si="64"/>
        <v>0</v>
      </c>
      <c r="BE60" s="4">
        <f t="shared" si="65"/>
        <v>0</v>
      </c>
    </row>
    <row r="61" spans="1:57" x14ac:dyDescent="0.2">
      <c r="A61" s="2" t="s">
        <v>29</v>
      </c>
      <c r="B61" s="4">
        <v>2021</v>
      </c>
      <c r="C61" s="4">
        <v>3</v>
      </c>
      <c r="D61" s="5">
        <f>'Consolidated PEG'!D60</f>
        <v>81235.639947500007</v>
      </c>
      <c r="E61" s="5">
        <f>'Consolidated PEG'!E60</f>
        <v>1358.319</v>
      </c>
      <c r="F61" s="5">
        <f>'Consolidated PEG'!F60</f>
        <v>1518.1679999999999</v>
      </c>
      <c r="G61" s="5">
        <f>'Consolidated PEG'!G60</f>
        <v>353315</v>
      </c>
      <c r="H61" s="5">
        <f>'Consolidated PEG'!H60</f>
        <v>6000</v>
      </c>
      <c r="I61" s="5">
        <f>'Consolidated PEG'!I60</f>
        <v>3234</v>
      </c>
      <c r="J61" s="60">
        <f>'Consolidated PEG'!J60</f>
        <v>0.53899997472763062</v>
      </c>
      <c r="K61" s="48">
        <f>'Consolidated PEG'!K60</f>
        <v>6000</v>
      </c>
      <c r="L61" s="48">
        <f>'Consolidated PEG'!L60</f>
        <v>3234</v>
      </c>
      <c r="M61" s="124">
        <f>'Consolidated PEG'!M60</f>
        <v>0.53900000000000003</v>
      </c>
      <c r="O61" s="2" t="s">
        <v>30</v>
      </c>
      <c r="P61" s="2">
        <v>2021</v>
      </c>
      <c r="Q61" s="5">
        <v>3</v>
      </c>
      <c r="R61" s="5">
        <v>81235.639947500007</v>
      </c>
      <c r="S61" s="5">
        <v>1358.319</v>
      </c>
      <c r="T61" s="5">
        <v>1518.1679999999999</v>
      </c>
      <c r="U61" s="5">
        <v>353315</v>
      </c>
      <c r="V61" s="5">
        <v>6000</v>
      </c>
      <c r="W61" s="5">
        <v>3234</v>
      </c>
      <c r="X61" s="6">
        <v>0.53900000000000003</v>
      </c>
      <c r="Z61" s="2" t="s">
        <v>29</v>
      </c>
      <c r="AA61" s="4">
        <f t="shared" si="52"/>
        <v>0</v>
      </c>
      <c r="AB61" s="4">
        <f t="shared" si="66"/>
        <v>0</v>
      </c>
      <c r="AC61" s="6">
        <f t="shared" si="70"/>
        <v>0</v>
      </c>
      <c r="AD61" s="4">
        <f t="shared" si="71"/>
        <v>0</v>
      </c>
      <c r="AE61" s="4">
        <f t="shared" si="72"/>
        <v>0</v>
      </c>
      <c r="AF61" s="4">
        <f t="shared" si="73"/>
        <v>0</v>
      </c>
      <c r="AG61" s="4">
        <f t="shared" si="74"/>
        <v>0</v>
      </c>
      <c r="AH61" s="4">
        <f t="shared" si="75"/>
        <v>0</v>
      </c>
      <c r="AI61" s="75">
        <f t="shared" si="76"/>
        <v>-2.5272369419404583E-8</v>
      </c>
      <c r="AK61" s="2" t="s">
        <v>181</v>
      </c>
      <c r="AL61" s="2">
        <v>2021</v>
      </c>
      <c r="AM61" s="2">
        <v>3</v>
      </c>
      <c r="AN61" s="2">
        <v>85023.181129999997</v>
      </c>
      <c r="AO61" s="2">
        <v>1358.319</v>
      </c>
      <c r="AP61" s="2">
        <v>1518.1679999999999</v>
      </c>
      <c r="AQ61" s="2">
        <v>353315</v>
      </c>
      <c r="AR61" s="2">
        <v>6000</v>
      </c>
      <c r="AS61" s="2">
        <v>3234</v>
      </c>
      <c r="AT61" s="2">
        <v>0.53899997472763062</v>
      </c>
      <c r="AV61" s="2" t="s">
        <v>29</v>
      </c>
      <c r="AW61" s="4">
        <f t="shared" si="58"/>
        <v>0</v>
      </c>
      <c r="AX61" s="4">
        <f t="shared" si="59"/>
        <v>0</v>
      </c>
      <c r="AY61" s="4"/>
      <c r="AZ61" s="4">
        <f t="shared" si="60"/>
        <v>0</v>
      </c>
      <c r="BA61" s="4">
        <f t="shared" si="61"/>
        <v>0</v>
      </c>
      <c r="BB61" s="4">
        <f t="shared" si="62"/>
        <v>0</v>
      </c>
      <c r="BC61" s="4">
        <f t="shared" si="63"/>
        <v>0</v>
      </c>
      <c r="BD61" s="4">
        <f t="shared" si="64"/>
        <v>0</v>
      </c>
      <c r="BE61" s="4">
        <f t="shared" si="65"/>
        <v>0</v>
      </c>
    </row>
    <row r="62" spans="1:57" s="7" customFormat="1" x14ac:dyDescent="0.2">
      <c r="A62" s="7" t="s">
        <v>29</v>
      </c>
      <c r="B62" s="8">
        <v>2022</v>
      </c>
      <c r="C62" s="8">
        <v>3</v>
      </c>
      <c r="D62" s="9">
        <f>'Consolidated PEG'!D61</f>
        <v>94710.464434500027</v>
      </c>
      <c r="E62" s="9">
        <f>'Consolidated PEG'!E61</f>
        <v>1279.664</v>
      </c>
      <c r="F62" s="5">
        <f>'Consolidated PEG'!F61</f>
        <v>1518.1679999999999</v>
      </c>
      <c r="G62" s="9">
        <f>'Consolidated PEG'!G61</f>
        <v>358901</v>
      </c>
      <c r="H62" s="9">
        <f>'Consolidated PEG'!H61</f>
        <v>6226</v>
      </c>
      <c r="I62" s="9">
        <f>'Consolidated PEG'!I61</f>
        <v>3463</v>
      </c>
      <c r="J62" s="61">
        <f>'Consolidated PEG'!J61</f>
        <v>0.55621588230133057</v>
      </c>
      <c r="K62" s="50">
        <f>'Consolidated PEG'!K61</f>
        <v>6226</v>
      </c>
      <c r="L62" s="50">
        <f>'Consolidated PEG'!L61</f>
        <v>3463</v>
      </c>
      <c r="M62" s="126">
        <f>'Consolidated PEG'!M61</f>
        <v>0.55621586893671704</v>
      </c>
      <c r="N62" s="64"/>
      <c r="O62" s="7" t="s">
        <v>30</v>
      </c>
      <c r="P62" s="7">
        <v>2022</v>
      </c>
      <c r="Q62" s="9">
        <v>3</v>
      </c>
      <c r="R62" s="9">
        <v>94710.464434499998</v>
      </c>
      <c r="S62" s="9">
        <v>1279.664</v>
      </c>
      <c r="T62" s="9">
        <v>1518.1679999999999</v>
      </c>
      <c r="U62" s="9">
        <v>358901</v>
      </c>
      <c r="V62" s="9">
        <v>6226</v>
      </c>
      <c r="W62" s="9">
        <v>3463</v>
      </c>
      <c r="X62" s="10">
        <v>0.55621586893671704</v>
      </c>
      <c r="Y62" s="64"/>
      <c r="Z62" s="7" t="s">
        <v>29</v>
      </c>
      <c r="AA62" s="8">
        <f t="shared" si="52"/>
        <v>0</v>
      </c>
      <c r="AB62" s="8">
        <f t="shared" si="66"/>
        <v>0</v>
      </c>
      <c r="AC62" s="10">
        <f t="shared" si="70"/>
        <v>0</v>
      </c>
      <c r="AD62" s="8">
        <f t="shared" si="71"/>
        <v>0</v>
      </c>
      <c r="AE62" s="8">
        <f t="shared" si="72"/>
        <v>0</v>
      </c>
      <c r="AF62" s="8">
        <f t="shared" si="73"/>
        <v>0</v>
      </c>
      <c r="AG62" s="8">
        <f t="shared" si="74"/>
        <v>0</v>
      </c>
      <c r="AH62" s="8">
        <f t="shared" si="75"/>
        <v>0</v>
      </c>
      <c r="AI62" s="76">
        <f t="shared" si="76"/>
        <v>1.3364613526967162E-8</v>
      </c>
      <c r="AK62" s="7" t="s">
        <v>181</v>
      </c>
      <c r="AL62" s="7">
        <v>2022</v>
      </c>
      <c r="AM62" s="7">
        <v>3</v>
      </c>
      <c r="AN62" s="7">
        <v>101402.03963</v>
      </c>
      <c r="AO62" s="7">
        <v>1279.664</v>
      </c>
      <c r="AP62" s="7">
        <v>1518.1679999999999</v>
      </c>
      <c r="AQ62" s="7">
        <v>358901</v>
      </c>
      <c r="AR62" s="7">
        <v>6226</v>
      </c>
      <c r="AS62" s="7">
        <v>3463</v>
      </c>
      <c r="AT62" s="7">
        <v>0.55621588230133057</v>
      </c>
      <c r="AV62" s="7" t="s">
        <v>29</v>
      </c>
      <c r="AW62" s="8">
        <f t="shared" si="58"/>
        <v>0</v>
      </c>
      <c r="AX62" s="8">
        <f t="shared" si="59"/>
        <v>0</v>
      </c>
      <c r="AY62" s="8"/>
      <c r="AZ62" s="8">
        <f t="shared" si="60"/>
        <v>0</v>
      </c>
      <c r="BA62" s="8">
        <f t="shared" si="61"/>
        <v>0</v>
      </c>
      <c r="BB62" s="8">
        <f t="shared" si="62"/>
        <v>0</v>
      </c>
      <c r="BC62" s="8">
        <f t="shared" si="63"/>
        <v>0</v>
      </c>
      <c r="BD62" s="8">
        <f t="shared" si="64"/>
        <v>0</v>
      </c>
      <c r="BE62" s="8">
        <f t="shared" si="65"/>
        <v>0</v>
      </c>
    </row>
    <row r="63" spans="1:57" x14ac:dyDescent="0.2">
      <c r="A63" s="2" t="s">
        <v>31</v>
      </c>
      <c r="B63" s="4">
        <v>2003</v>
      </c>
      <c r="C63" s="4">
        <v>3</v>
      </c>
      <c r="D63" s="5">
        <f>'Consolidated PEG'!D62</f>
        <v>19688.605500000001</v>
      </c>
      <c r="E63" s="5">
        <f>'Consolidated PEG'!E62</f>
        <v>635.80600000000004</v>
      </c>
      <c r="F63" s="5">
        <f>'Consolidated PEG'!F62</f>
        <v>635.80600000000004</v>
      </c>
      <c r="G63" s="5">
        <f>'Consolidated PEG'!G62</f>
        <v>134387</v>
      </c>
      <c r="H63" s="5"/>
      <c r="I63" s="5"/>
      <c r="K63" s="48">
        <f>'Consolidated PEG'!K62</f>
        <v>2481</v>
      </c>
      <c r="L63" s="48">
        <f>'Consolidated PEG'!L62</f>
        <v>1221</v>
      </c>
      <c r="M63" s="124">
        <f>'Consolidated PEG'!M62</f>
        <v>0.49214026602176542</v>
      </c>
      <c r="Q63" s="5"/>
      <c r="AA63" s="4"/>
      <c r="AB63" s="4"/>
      <c r="AC63" s="6"/>
      <c r="AD63" s="4"/>
      <c r="AE63" s="4"/>
      <c r="AF63" s="4"/>
      <c r="AG63" s="4"/>
      <c r="AH63" s="4"/>
      <c r="AI63" s="75"/>
      <c r="AW63" s="4"/>
      <c r="AX63" s="4"/>
      <c r="AY63" s="4"/>
      <c r="AZ63" s="4"/>
      <c r="BA63" s="4"/>
      <c r="BB63" s="4"/>
      <c r="BC63" s="4"/>
      <c r="BD63" s="4"/>
      <c r="BE63" s="4"/>
    </row>
    <row r="64" spans="1:57" x14ac:dyDescent="0.2">
      <c r="A64" s="2" t="s">
        <v>31</v>
      </c>
      <c r="B64" s="4">
        <v>2004</v>
      </c>
      <c r="C64" s="4">
        <v>3</v>
      </c>
      <c r="D64" s="5">
        <f>'Consolidated PEG'!D63</f>
        <v>20879.399980000002</v>
      </c>
      <c r="E64" s="5">
        <f>'Consolidated PEG'!E63</f>
        <v>626.85599999999999</v>
      </c>
      <c r="F64" s="5">
        <f>'Consolidated PEG'!F63</f>
        <v>635.80600000000004</v>
      </c>
      <c r="G64" s="5">
        <f>'Consolidated PEG'!G63</f>
        <v>136487</v>
      </c>
      <c r="H64" s="5"/>
      <c r="I64" s="5"/>
      <c r="K64" s="48">
        <f>'Consolidated PEG'!K63</f>
        <v>2498</v>
      </c>
      <c r="L64" s="48">
        <f>'Consolidated PEG'!L63</f>
        <v>1242</v>
      </c>
      <c r="M64" s="124">
        <f>'Consolidated PEG'!M63</f>
        <v>0.49719775820656525</v>
      </c>
      <c r="Q64" s="5"/>
      <c r="AA64" s="4"/>
      <c r="AB64" s="4"/>
      <c r="AC64" s="6"/>
      <c r="AD64" s="4"/>
      <c r="AE64" s="4"/>
      <c r="AF64" s="4"/>
      <c r="AG64" s="4"/>
      <c r="AH64" s="4"/>
      <c r="AI64" s="75"/>
      <c r="AW64" s="4"/>
      <c r="AX64" s="4"/>
      <c r="AY64" s="4"/>
      <c r="AZ64" s="4"/>
      <c r="BA64" s="4"/>
      <c r="BB64" s="4"/>
      <c r="BC64" s="4"/>
      <c r="BD64" s="4"/>
      <c r="BE64" s="4"/>
    </row>
    <row r="65" spans="1:57" x14ac:dyDescent="0.2">
      <c r="A65" s="2" t="s">
        <v>31</v>
      </c>
      <c r="B65" s="4">
        <v>2005</v>
      </c>
      <c r="C65" s="4">
        <v>3</v>
      </c>
      <c r="D65" s="5">
        <f>'Consolidated PEG'!D64</f>
        <v>21011.03585</v>
      </c>
      <c r="E65" s="5">
        <f>'Consolidated PEG'!E64</f>
        <v>708.06299999999999</v>
      </c>
      <c r="F65" s="5">
        <f>'Consolidated PEG'!F64</f>
        <v>708.06299999999999</v>
      </c>
      <c r="G65" s="5">
        <f>'Consolidated PEG'!G64</f>
        <v>138046</v>
      </c>
      <c r="H65" s="28"/>
      <c r="I65" s="28"/>
      <c r="J65" s="62"/>
      <c r="K65" s="48">
        <f>'Consolidated PEG'!K64</f>
        <v>2536</v>
      </c>
      <c r="L65" s="48">
        <f>'Consolidated PEG'!L64</f>
        <v>1280</v>
      </c>
      <c r="M65" s="124">
        <f>'Consolidated PEG'!M64</f>
        <v>0.50473186119873814</v>
      </c>
      <c r="O65" s="2" t="s">
        <v>32</v>
      </c>
      <c r="P65" s="2">
        <v>2005</v>
      </c>
      <c r="Q65" s="5">
        <v>3</v>
      </c>
      <c r="R65" s="5">
        <v>21011.03585</v>
      </c>
      <c r="S65" s="5">
        <v>708.06299999999999</v>
      </c>
      <c r="T65" s="5">
        <v>708.06299999999999</v>
      </c>
      <c r="U65" s="5">
        <v>138046</v>
      </c>
      <c r="V65" s="5">
        <v>2536</v>
      </c>
      <c r="W65" s="5">
        <v>1280</v>
      </c>
      <c r="X65" s="6">
        <v>0.50473186119873814</v>
      </c>
      <c r="Z65" s="2" t="s">
        <v>31</v>
      </c>
      <c r="AA65" s="4">
        <f t="shared" ref="AA65:AA82" si="77">B65-P65</f>
        <v>0</v>
      </c>
      <c r="AB65" s="4">
        <f t="shared" ref="AB65:AB71" si="78">C65-Q65</f>
        <v>0</v>
      </c>
      <c r="AC65" s="6">
        <f t="shared" ref="AC65:AC71" si="79">D65-R65</f>
        <v>0</v>
      </c>
      <c r="AD65" s="4">
        <f t="shared" ref="AD65:AD71" si="80">E65-S65</f>
        <v>0</v>
      </c>
      <c r="AE65" s="4">
        <f t="shared" ref="AE65:AE71" si="81">F65-T65</f>
        <v>0</v>
      </c>
      <c r="AF65" s="4">
        <f t="shared" ref="AF65:AF72" si="82">G65-U65</f>
        <v>0</v>
      </c>
      <c r="AG65" s="4"/>
      <c r="AH65" s="4"/>
      <c r="AI65" s="75"/>
      <c r="AK65" s="2" t="s">
        <v>182</v>
      </c>
      <c r="AL65" s="2">
        <v>2005</v>
      </c>
      <c r="AM65" s="2">
        <v>3</v>
      </c>
      <c r="AN65" s="2">
        <v>22387.642459999999</v>
      </c>
      <c r="AO65" s="2">
        <v>708.06299999999999</v>
      </c>
      <c r="AP65" s="2">
        <v>708.06299999999999</v>
      </c>
      <c r="AQ65" s="2">
        <v>138046</v>
      </c>
      <c r="AR65" s="2">
        <v>2536</v>
      </c>
      <c r="AS65" s="2">
        <v>1280</v>
      </c>
      <c r="AT65" s="2">
        <v>0.50473183393478394</v>
      </c>
      <c r="AV65" s="2" t="s">
        <v>31</v>
      </c>
      <c r="AW65" s="4">
        <f t="shared" ref="AW65:AW82" si="83">B65-AL65</f>
        <v>0</v>
      </c>
      <c r="AX65" s="4">
        <f t="shared" ref="AX65:AX82" si="84">C65-AM65</f>
        <v>0</v>
      </c>
      <c r="AY65" s="4"/>
      <c r="AZ65" s="4">
        <f t="shared" ref="AZ65:AZ82" si="85">E65-AO65</f>
        <v>0</v>
      </c>
      <c r="BA65" s="4">
        <f t="shared" ref="BA65:BA82" si="86">F65-AP65</f>
        <v>0</v>
      </c>
      <c r="BB65" s="4">
        <f t="shared" ref="BB65:BB82" si="87">G65-AQ65</f>
        <v>0</v>
      </c>
      <c r="BC65" s="4">
        <f t="shared" ref="BC65:BC82" si="88">H65-AR65</f>
        <v>-2536</v>
      </c>
      <c r="BD65" s="4">
        <f t="shared" ref="BD65:BD82" si="89">I65-AS65</f>
        <v>-1280</v>
      </c>
      <c r="BE65" s="4">
        <f t="shared" ref="BE65:BE82" si="90">J65-AT65</f>
        <v>-0.50473183393478394</v>
      </c>
    </row>
    <row r="66" spans="1:57" x14ac:dyDescent="0.2">
      <c r="A66" s="2" t="s">
        <v>31</v>
      </c>
      <c r="B66" s="4">
        <v>2006</v>
      </c>
      <c r="C66" s="4">
        <v>3</v>
      </c>
      <c r="D66" s="5">
        <f>'Consolidated PEG'!D65</f>
        <v>23004.940010000002</v>
      </c>
      <c r="E66" s="5">
        <f>'Consolidated PEG'!E65</f>
        <v>719.375</v>
      </c>
      <c r="F66" s="5">
        <f>'Consolidated PEG'!F65</f>
        <v>719.375</v>
      </c>
      <c r="G66" s="5">
        <f>'Consolidated PEG'!G65</f>
        <v>140007</v>
      </c>
      <c r="H66" s="28"/>
      <c r="I66" s="28"/>
      <c r="J66" s="62"/>
      <c r="K66" s="48">
        <f>'Consolidated PEG'!K65</f>
        <v>2568</v>
      </c>
      <c r="L66" s="48">
        <f>'Consolidated PEG'!L65</f>
        <v>1309</v>
      </c>
      <c r="M66" s="124">
        <f>'Consolidated PEG'!M65</f>
        <v>0.50973520249221183</v>
      </c>
      <c r="O66" s="2" t="s">
        <v>32</v>
      </c>
      <c r="P66" s="2">
        <v>2006</v>
      </c>
      <c r="Q66" s="5">
        <v>3</v>
      </c>
      <c r="R66" s="5">
        <v>23004.940010000002</v>
      </c>
      <c r="S66" s="5">
        <v>719.375</v>
      </c>
      <c r="T66" s="5">
        <v>719.375</v>
      </c>
      <c r="U66" s="5">
        <v>140007</v>
      </c>
      <c r="V66" s="5">
        <v>2568</v>
      </c>
      <c r="W66" s="5">
        <v>1309</v>
      </c>
      <c r="X66" s="6">
        <v>0.50973520249221183</v>
      </c>
      <c r="Z66" s="2" t="s">
        <v>31</v>
      </c>
      <c r="AA66" s="4">
        <f t="shared" si="77"/>
        <v>0</v>
      </c>
      <c r="AB66" s="4">
        <f t="shared" si="78"/>
        <v>0</v>
      </c>
      <c r="AC66" s="6">
        <f t="shared" si="79"/>
        <v>0</v>
      </c>
      <c r="AD66" s="4">
        <f t="shared" si="80"/>
        <v>0</v>
      </c>
      <c r="AE66" s="4">
        <f t="shared" si="81"/>
        <v>0</v>
      </c>
      <c r="AF66" s="4">
        <f t="shared" si="82"/>
        <v>0</v>
      </c>
      <c r="AG66" s="4"/>
      <c r="AH66" s="4"/>
      <c r="AI66" s="75"/>
      <c r="AK66" s="2" t="s">
        <v>182</v>
      </c>
      <c r="AL66" s="2">
        <v>2006</v>
      </c>
      <c r="AM66" s="2">
        <v>3</v>
      </c>
      <c r="AN66" s="2">
        <v>23797.525369999996</v>
      </c>
      <c r="AO66" s="2">
        <v>719.375</v>
      </c>
      <c r="AP66" s="2">
        <v>719.375</v>
      </c>
      <c r="AQ66" s="2">
        <v>140007</v>
      </c>
      <c r="AR66" s="2">
        <v>2568</v>
      </c>
      <c r="AS66" s="2">
        <v>1309</v>
      </c>
      <c r="AT66" s="2">
        <v>0.50973522663116455</v>
      </c>
      <c r="AV66" s="2" t="s">
        <v>31</v>
      </c>
      <c r="AW66" s="4">
        <f t="shared" si="83"/>
        <v>0</v>
      </c>
      <c r="AX66" s="4">
        <f t="shared" si="84"/>
        <v>0</v>
      </c>
      <c r="AY66" s="4"/>
      <c r="AZ66" s="4">
        <f t="shared" si="85"/>
        <v>0</v>
      </c>
      <c r="BA66" s="4">
        <f t="shared" si="86"/>
        <v>0</v>
      </c>
      <c r="BB66" s="4">
        <f t="shared" si="87"/>
        <v>0</v>
      </c>
      <c r="BC66" s="4">
        <f t="shared" si="88"/>
        <v>-2568</v>
      </c>
      <c r="BD66" s="4">
        <f t="shared" si="89"/>
        <v>-1309</v>
      </c>
      <c r="BE66" s="4">
        <f t="shared" si="90"/>
        <v>-0.50973522663116455</v>
      </c>
    </row>
    <row r="67" spans="1:57" x14ac:dyDescent="0.2">
      <c r="A67" s="2" t="s">
        <v>31</v>
      </c>
      <c r="B67" s="4">
        <v>2007</v>
      </c>
      <c r="C67" s="4">
        <v>3</v>
      </c>
      <c r="D67" s="5">
        <f>'Consolidated PEG'!D66</f>
        <v>24376.047780000001</v>
      </c>
      <c r="E67" s="5">
        <f>'Consolidated PEG'!E66</f>
        <v>681.82500000000005</v>
      </c>
      <c r="F67" s="5">
        <f>'Consolidated PEG'!F66</f>
        <v>719.375</v>
      </c>
      <c r="G67" s="5">
        <f>'Consolidated PEG'!G66</f>
        <v>142105</v>
      </c>
      <c r="H67" s="28"/>
      <c r="I67" s="28"/>
      <c r="J67" s="62"/>
      <c r="K67" s="48">
        <f>'Consolidated PEG'!K66</f>
        <v>2609</v>
      </c>
      <c r="L67" s="48">
        <f>'Consolidated PEG'!L66</f>
        <v>1335</v>
      </c>
      <c r="M67" s="124">
        <f>'Consolidated PEG'!M66</f>
        <v>0.51169030279800687</v>
      </c>
      <c r="O67" s="2" t="s">
        <v>32</v>
      </c>
      <c r="P67" s="2">
        <v>2007</v>
      </c>
      <c r="Q67" s="5">
        <v>3</v>
      </c>
      <c r="R67" s="5">
        <v>24376.047779999997</v>
      </c>
      <c r="S67" s="5">
        <v>681.82500000000005</v>
      </c>
      <c r="T67" s="5">
        <v>719.375</v>
      </c>
      <c r="U67" s="5">
        <v>142105</v>
      </c>
      <c r="V67" s="5">
        <v>2609</v>
      </c>
      <c r="W67" s="5">
        <v>1335</v>
      </c>
      <c r="X67" s="6">
        <v>0.51169030279800687</v>
      </c>
      <c r="Z67" s="2" t="s">
        <v>31</v>
      </c>
      <c r="AA67" s="4">
        <f t="shared" si="77"/>
        <v>0</v>
      </c>
      <c r="AB67" s="4">
        <f t="shared" si="78"/>
        <v>0</v>
      </c>
      <c r="AC67" s="6">
        <f t="shared" si="79"/>
        <v>0</v>
      </c>
      <c r="AD67" s="4">
        <f t="shared" si="80"/>
        <v>0</v>
      </c>
      <c r="AE67" s="4">
        <f t="shared" si="81"/>
        <v>0</v>
      </c>
      <c r="AF67" s="4">
        <f t="shared" si="82"/>
        <v>0</v>
      </c>
      <c r="AG67" s="4"/>
      <c r="AH67" s="4"/>
      <c r="AI67" s="75"/>
      <c r="AK67" s="2" t="s">
        <v>182</v>
      </c>
      <c r="AL67" s="2">
        <v>2007</v>
      </c>
      <c r="AM67" s="2">
        <v>3</v>
      </c>
      <c r="AN67" s="2">
        <v>25336.559649999999</v>
      </c>
      <c r="AO67" s="2">
        <v>681.82500000000005</v>
      </c>
      <c r="AP67" s="2">
        <v>719.375</v>
      </c>
      <c r="AQ67" s="2">
        <v>142105</v>
      </c>
      <c r="AR67" s="2">
        <v>2609</v>
      </c>
      <c r="AS67" s="2">
        <v>1335</v>
      </c>
      <c r="AT67" s="2">
        <v>0.51169031858444214</v>
      </c>
      <c r="AV67" s="2" t="s">
        <v>31</v>
      </c>
      <c r="AW67" s="4">
        <f t="shared" si="83"/>
        <v>0</v>
      </c>
      <c r="AX67" s="4">
        <f t="shared" si="84"/>
        <v>0</v>
      </c>
      <c r="AY67" s="4"/>
      <c r="AZ67" s="4">
        <f t="shared" si="85"/>
        <v>0</v>
      </c>
      <c r="BA67" s="4">
        <f t="shared" si="86"/>
        <v>0</v>
      </c>
      <c r="BB67" s="4">
        <f t="shared" si="87"/>
        <v>0</v>
      </c>
      <c r="BC67" s="4">
        <f t="shared" si="88"/>
        <v>-2609</v>
      </c>
      <c r="BD67" s="4">
        <f t="shared" si="89"/>
        <v>-1335</v>
      </c>
      <c r="BE67" s="4">
        <f t="shared" si="90"/>
        <v>-0.51169031858444214</v>
      </c>
    </row>
    <row r="68" spans="1:57" x14ac:dyDescent="0.2">
      <c r="A68" s="2" t="s">
        <v>31</v>
      </c>
      <c r="B68" s="4">
        <v>2008</v>
      </c>
      <c r="C68" s="4">
        <v>3</v>
      </c>
      <c r="D68" s="5">
        <f>'Consolidated PEG'!D67</f>
        <v>26118.82013</v>
      </c>
      <c r="E68" s="5">
        <f>'Consolidated PEG'!E67</f>
        <v>659.56399999999996</v>
      </c>
      <c r="F68" s="5">
        <f>'Consolidated PEG'!F67</f>
        <v>719.375</v>
      </c>
      <c r="G68" s="5">
        <f>'Consolidated PEG'!G67</f>
        <v>143797</v>
      </c>
      <c r="H68" s="28"/>
      <c r="I68" s="28"/>
      <c r="J68" s="62"/>
      <c r="K68" s="48">
        <f>'Consolidated PEG'!K67</f>
        <v>2781</v>
      </c>
      <c r="L68" s="48">
        <f>'Consolidated PEG'!L67</f>
        <v>1412</v>
      </c>
      <c r="M68" s="124">
        <f>'Consolidated PEG'!M67</f>
        <v>0.50773103200287661</v>
      </c>
      <c r="O68" s="2" t="s">
        <v>32</v>
      </c>
      <c r="P68" s="2">
        <v>2008</v>
      </c>
      <c r="Q68" s="5">
        <v>3</v>
      </c>
      <c r="R68" s="5">
        <v>26118.82013</v>
      </c>
      <c r="S68" s="5">
        <v>659.56399999999996</v>
      </c>
      <c r="T68" s="5">
        <v>719.375</v>
      </c>
      <c r="U68" s="5">
        <v>143797</v>
      </c>
      <c r="V68" s="5">
        <v>2781</v>
      </c>
      <c r="W68" s="5">
        <v>1411.9999999999998</v>
      </c>
      <c r="X68" s="6">
        <v>0.50773103200287661</v>
      </c>
      <c r="Z68" s="2" t="s">
        <v>31</v>
      </c>
      <c r="AA68" s="4">
        <f t="shared" si="77"/>
        <v>0</v>
      </c>
      <c r="AB68" s="4">
        <f t="shared" si="78"/>
        <v>0</v>
      </c>
      <c r="AC68" s="6">
        <f t="shared" si="79"/>
        <v>0</v>
      </c>
      <c r="AD68" s="4">
        <f t="shared" si="80"/>
        <v>0</v>
      </c>
      <c r="AE68" s="4">
        <f t="shared" si="81"/>
        <v>0</v>
      </c>
      <c r="AF68" s="4">
        <f t="shared" si="82"/>
        <v>0</v>
      </c>
      <c r="AG68" s="4"/>
      <c r="AH68" s="4"/>
      <c r="AI68" s="75"/>
      <c r="AK68" s="2" t="s">
        <v>182</v>
      </c>
      <c r="AL68" s="2">
        <v>2008</v>
      </c>
      <c r="AM68" s="2">
        <v>3</v>
      </c>
      <c r="AN68" s="2">
        <v>26848.020039999999</v>
      </c>
      <c r="AO68" s="2">
        <v>659.56399999999996</v>
      </c>
      <c r="AP68" s="2">
        <v>719.375</v>
      </c>
      <c r="AQ68" s="2">
        <v>143797</v>
      </c>
      <c r="AR68" s="2">
        <v>2781</v>
      </c>
      <c r="AS68" s="2">
        <v>1412</v>
      </c>
      <c r="AT68" s="2">
        <v>0.50773102045059204</v>
      </c>
      <c r="AV68" s="2" t="s">
        <v>31</v>
      </c>
      <c r="AW68" s="4">
        <f t="shared" si="83"/>
        <v>0</v>
      </c>
      <c r="AX68" s="4">
        <f t="shared" si="84"/>
        <v>0</v>
      </c>
      <c r="AY68" s="4"/>
      <c r="AZ68" s="4">
        <f t="shared" si="85"/>
        <v>0</v>
      </c>
      <c r="BA68" s="4">
        <f t="shared" si="86"/>
        <v>0</v>
      </c>
      <c r="BB68" s="4">
        <f t="shared" si="87"/>
        <v>0</v>
      </c>
      <c r="BC68" s="4">
        <f t="shared" si="88"/>
        <v>-2781</v>
      </c>
      <c r="BD68" s="4">
        <f t="shared" si="89"/>
        <v>-1412</v>
      </c>
      <c r="BE68" s="4">
        <f t="shared" si="90"/>
        <v>-0.50773102045059204</v>
      </c>
    </row>
    <row r="69" spans="1:57" x14ac:dyDescent="0.2">
      <c r="A69" s="2" t="s">
        <v>31</v>
      </c>
      <c r="B69" s="4">
        <v>2009</v>
      </c>
      <c r="C69" s="4">
        <v>3</v>
      </c>
      <c r="D69" s="5">
        <f>'Consolidated PEG'!D68</f>
        <v>26547.183300000001</v>
      </c>
      <c r="E69" s="5">
        <f>'Consolidated PEG'!E68</f>
        <v>662.41800000000001</v>
      </c>
      <c r="F69" s="5">
        <f>'Consolidated PEG'!F68</f>
        <v>719.375</v>
      </c>
      <c r="G69" s="5">
        <f>'Consolidated PEG'!G68</f>
        <v>145298</v>
      </c>
      <c r="H69" s="28"/>
      <c r="I69" s="28"/>
      <c r="J69" s="62"/>
      <c r="K69" s="48">
        <f>'Consolidated PEG'!K68</f>
        <v>2705</v>
      </c>
      <c r="L69" s="48">
        <f>'Consolidated PEG'!L68</f>
        <v>1382</v>
      </c>
      <c r="M69" s="124">
        <f>'Consolidated PEG'!M68</f>
        <v>0.51090573012939</v>
      </c>
      <c r="O69" s="2" t="s">
        <v>32</v>
      </c>
      <c r="P69" s="2">
        <v>2009</v>
      </c>
      <c r="Q69" s="5">
        <v>3</v>
      </c>
      <c r="R69" s="5">
        <v>26547.183299999997</v>
      </c>
      <c r="S69" s="5">
        <v>662.41800000000001</v>
      </c>
      <c r="T69" s="5">
        <v>719.375</v>
      </c>
      <c r="U69" s="5">
        <v>145298</v>
      </c>
      <c r="V69" s="5">
        <v>2705</v>
      </c>
      <c r="W69" s="5">
        <v>1382</v>
      </c>
      <c r="X69" s="6">
        <v>0.51090573012939</v>
      </c>
      <c r="Z69" s="2" t="s">
        <v>31</v>
      </c>
      <c r="AA69" s="4">
        <f t="shared" si="77"/>
        <v>0</v>
      </c>
      <c r="AB69" s="4">
        <f t="shared" si="78"/>
        <v>0</v>
      </c>
      <c r="AC69" s="6">
        <f t="shared" si="79"/>
        <v>0</v>
      </c>
      <c r="AD69" s="4">
        <f t="shared" si="80"/>
        <v>0</v>
      </c>
      <c r="AE69" s="4">
        <f t="shared" si="81"/>
        <v>0</v>
      </c>
      <c r="AF69" s="4">
        <f t="shared" si="82"/>
        <v>0</v>
      </c>
      <c r="AG69" s="4"/>
      <c r="AH69" s="4"/>
      <c r="AI69" s="75"/>
      <c r="AK69" s="2" t="s">
        <v>182</v>
      </c>
      <c r="AL69" s="2">
        <v>2009</v>
      </c>
      <c r="AM69" s="2">
        <v>3</v>
      </c>
      <c r="AN69" s="2">
        <v>27576.470160000001</v>
      </c>
      <c r="AO69" s="2">
        <v>662.41800000000001</v>
      </c>
      <c r="AP69" s="2">
        <v>719.375</v>
      </c>
      <c r="AQ69" s="2">
        <v>145298</v>
      </c>
      <c r="AR69" s="2">
        <v>2705</v>
      </c>
      <c r="AS69" s="2">
        <v>1382</v>
      </c>
      <c r="AT69" s="2">
        <v>0.51090574264526367</v>
      </c>
      <c r="AV69" s="2" t="s">
        <v>31</v>
      </c>
      <c r="AW69" s="4">
        <f t="shared" si="83"/>
        <v>0</v>
      </c>
      <c r="AX69" s="4">
        <f t="shared" si="84"/>
        <v>0</v>
      </c>
      <c r="AY69" s="4"/>
      <c r="AZ69" s="4">
        <f t="shared" si="85"/>
        <v>0</v>
      </c>
      <c r="BA69" s="4">
        <f t="shared" si="86"/>
        <v>0</v>
      </c>
      <c r="BB69" s="4">
        <f t="shared" si="87"/>
        <v>0</v>
      </c>
      <c r="BC69" s="4">
        <f t="shared" si="88"/>
        <v>-2705</v>
      </c>
      <c r="BD69" s="4">
        <f t="shared" si="89"/>
        <v>-1382</v>
      </c>
      <c r="BE69" s="4">
        <f t="shared" si="90"/>
        <v>-0.51090574264526367</v>
      </c>
    </row>
    <row r="70" spans="1:57" x14ac:dyDescent="0.2">
      <c r="A70" s="2" t="s">
        <v>31</v>
      </c>
      <c r="B70" s="4">
        <v>2010</v>
      </c>
      <c r="C70" s="4">
        <v>3</v>
      </c>
      <c r="D70" s="5">
        <f>'Consolidated PEG'!D69</f>
        <v>28760.403079999996</v>
      </c>
      <c r="E70" s="5">
        <f>'Consolidated PEG'!E69</f>
        <v>687.625</v>
      </c>
      <c r="F70" s="5">
        <f>'Consolidated PEG'!F69</f>
        <v>719.375</v>
      </c>
      <c r="G70" s="5">
        <f>'Consolidated PEG'!G69</f>
        <v>146974</v>
      </c>
      <c r="H70" s="28"/>
      <c r="I70" s="28"/>
      <c r="J70" s="62"/>
      <c r="K70" s="48">
        <f>'Consolidated PEG'!K69</f>
        <v>2774</v>
      </c>
      <c r="L70" s="48">
        <f>'Consolidated PEG'!L69</f>
        <v>1410</v>
      </c>
      <c r="M70" s="124">
        <f>'Consolidated PEG'!M69</f>
        <v>0.50829127613554437</v>
      </c>
      <c r="O70" s="2" t="s">
        <v>32</v>
      </c>
      <c r="P70" s="2">
        <v>2010</v>
      </c>
      <c r="Q70" s="5">
        <v>3</v>
      </c>
      <c r="R70" s="5">
        <v>28760.403079999996</v>
      </c>
      <c r="S70" s="5">
        <v>687.625</v>
      </c>
      <c r="T70" s="5">
        <v>719.375</v>
      </c>
      <c r="U70" s="5">
        <v>146974</v>
      </c>
      <c r="V70" s="5">
        <v>2774</v>
      </c>
      <c r="W70" s="5">
        <v>1410</v>
      </c>
      <c r="X70" s="6">
        <v>0.50829127613554437</v>
      </c>
      <c r="Z70" s="2" t="s">
        <v>31</v>
      </c>
      <c r="AA70" s="4">
        <f t="shared" si="77"/>
        <v>0</v>
      </c>
      <c r="AB70" s="4">
        <f t="shared" si="78"/>
        <v>0</v>
      </c>
      <c r="AC70" s="6">
        <f t="shared" si="79"/>
        <v>0</v>
      </c>
      <c r="AD70" s="4">
        <f t="shared" si="80"/>
        <v>0</v>
      </c>
      <c r="AE70" s="4">
        <f t="shared" si="81"/>
        <v>0</v>
      </c>
      <c r="AF70" s="4">
        <f t="shared" si="82"/>
        <v>0</v>
      </c>
      <c r="AG70" s="4"/>
      <c r="AH70" s="4"/>
      <c r="AI70" s="75"/>
      <c r="AK70" s="2" t="s">
        <v>182</v>
      </c>
      <c r="AL70" s="2">
        <v>2010</v>
      </c>
      <c r="AM70" s="2">
        <v>3</v>
      </c>
      <c r="AN70" s="2">
        <v>29978.33077</v>
      </c>
      <c r="AO70" s="2">
        <v>687.625</v>
      </c>
      <c r="AP70" s="2">
        <v>719.375</v>
      </c>
      <c r="AQ70" s="2">
        <v>146974</v>
      </c>
      <c r="AR70" s="2">
        <v>2774</v>
      </c>
      <c r="AS70" s="2">
        <v>1410</v>
      </c>
      <c r="AT70" s="2">
        <v>0.50829130411148071</v>
      </c>
      <c r="AV70" s="2" t="s">
        <v>31</v>
      </c>
      <c r="AW70" s="4">
        <f t="shared" si="83"/>
        <v>0</v>
      </c>
      <c r="AX70" s="4">
        <f t="shared" si="84"/>
        <v>0</v>
      </c>
      <c r="AY70" s="4"/>
      <c r="AZ70" s="4">
        <f t="shared" si="85"/>
        <v>0</v>
      </c>
      <c r="BA70" s="4">
        <f t="shared" si="86"/>
        <v>0</v>
      </c>
      <c r="BB70" s="4">
        <f t="shared" si="87"/>
        <v>0</v>
      </c>
      <c r="BC70" s="4">
        <f t="shared" si="88"/>
        <v>-2774</v>
      </c>
      <c r="BD70" s="4">
        <f t="shared" si="89"/>
        <v>-1410</v>
      </c>
      <c r="BE70" s="4">
        <f t="shared" si="90"/>
        <v>-0.50829130411148071</v>
      </c>
    </row>
    <row r="71" spans="1:57" x14ac:dyDescent="0.2">
      <c r="A71" s="2" t="s">
        <v>31</v>
      </c>
      <c r="B71" s="4">
        <v>2011</v>
      </c>
      <c r="C71" s="4">
        <v>3</v>
      </c>
      <c r="D71" s="5">
        <f>'Consolidated PEG'!D70</f>
        <v>30095.686239999999</v>
      </c>
      <c r="E71" s="5">
        <f>'Consolidated PEG'!E70</f>
        <v>717.15499999999997</v>
      </c>
      <c r="F71" s="5">
        <f>'Consolidated PEG'!F70</f>
        <v>719.375</v>
      </c>
      <c r="G71" s="5">
        <f>'Consolidated PEG'!G70</f>
        <v>148331</v>
      </c>
      <c r="H71" s="28"/>
      <c r="I71" s="28"/>
      <c r="J71" s="62"/>
      <c r="K71" s="48">
        <f>'Consolidated PEG'!K70</f>
        <v>2820</v>
      </c>
      <c r="L71" s="48">
        <f>'Consolidated PEG'!L70</f>
        <v>1457</v>
      </c>
      <c r="M71" s="124">
        <f>'Consolidated PEG'!M70</f>
        <v>0.51666666666666672</v>
      </c>
      <c r="O71" s="2" t="s">
        <v>32</v>
      </c>
      <c r="P71" s="2">
        <v>2011</v>
      </c>
      <c r="Q71" s="5">
        <v>3</v>
      </c>
      <c r="R71" s="5">
        <v>30095.686240000003</v>
      </c>
      <c r="S71" s="5">
        <v>717.15499999999997</v>
      </c>
      <c r="T71" s="5">
        <v>719.375</v>
      </c>
      <c r="U71" s="5">
        <v>148331</v>
      </c>
      <c r="V71" s="5">
        <v>2820</v>
      </c>
      <c r="W71" s="5">
        <v>1457.0000000000002</v>
      </c>
      <c r="X71" s="6">
        <v>0.51666666666666672</v>
      </c>
      <c r="Z71" s="2" t="s">
        <v>31</v>
      </c>
      <c r="AA71" s="4">
        <f t="shared" si="77"/>
        <v>0</v>
      </c>
      <c r="AB71" s="4">
        <f t="shared" si="78"/>
        <v>0</v>
      </c>
      <c r="AC71" s="6">
        <f t="shared" si="79"/>
        <v>0</v>
      </c>
      <c r="AD71" s="4">
        <f t="shared" si="80"/>
        <v>0</v>
      </c>
      <c r="AE71" s="4">
        <f t="shared" si="81"/>
        <v>0</v>
      </c>
      <c r="AF71" s="4">
        <f t="shared" si="82"/>
        <v>0</v>
      </c>
      <c r="AG71" s="4"/>
      <c r="AH71" s="4"/>
      <c r="AI71" s="75"/>
      <c r="AK71" s="2" t="s">
        <v>182</v>
      </c>
      <c r="AL71" s="2">
        <v>2011</v>
      </c>
      <c r="AM71" s="2">
        <v>3</v>
      </c>
      <c r="AN71" s="2">
        <v>30936.782069999997</v>
      </c>
      <c r="AO71" s="2">
        <v>717.15499999999997</v>
      </c>
      <c r="AP71" s="2">
        <v>719.375</v>
      </c>
      <c r="AQ71" s="2">
        <v>148331</v>
      </c>
      <c r="AR71" s="2">
        <v>2820</v>
      </c>
      <c r="AS71" s="2">
        <v>1457</v>
      </c>
      <c r="AT71" s="2">
        <v>0.51666665077209473</v>
      </c>
      <c r="AV71" s="2" t="s">
        <v>31</v>
      </c>
      <c r="AW71" s="4">
        <f t="shared" si="83"/>
        <v>0</v>
      </c>
      <c r="AX71" s="4">
        <f t="shared" si="84"/>
        <v>0</v>
      </c>
      <c r="AY71" s="4"/>
      <c r="AZ71" s="4">
        <f t="shared" si="85"/>
        <v>0</v>
      </c>
      <c r="BA71" s="4">
        <f t="shared" si="86"/>
        <v>0</v>
      </c>
      <c r="BB71" s="4">
        <f t="shared" si="87"/>
        <v>0</v>
      </c>
      <c r="BC71" s="4">
        <f t="shared" si="88"/>
        <v>-2820</v>
      </c>
      <c r="BD71" s="4">
        <f t="shared" si="89"/>
        <v>-1457</v>
      </c>
      <c r="BE71" s="4">
        <f t="shared" si="90"/>
        <v>-0.51666665077209473</v>
      </c>
    </row>
    <row r="72" spans="1:57" x14ac:dyDescent="0.2">
      <c r="A72" s="2" t="s">
        <v>31</v>
      </c>
      <c r="B72" s="4">
        <v>2012</v>
      </c>
      <c r="C72" s="4">
        <v>3</v>
      </c>
      <c r="D72" s="5">
        <f>'Consolidated PEG'!D71</f>
        <v>29512.195462994259</v>
      </c>
      <c r="E72" s="5">
        <f>'Consolidated PEG'!E71</f>
        <v>693.26800000000003</v>
      </c>
      <c r="F72" s="5">
        <f>'Consolidated PEG'!F71</f>
        <v>719.375</v>
      </c>
      <c r="G72" s="5">
        <f>'Consolidated PEG'!G71</f>
        <v>149742</v>
      </c>
      <c r="H72" s="28"/>
      <c r="I72" s="28"/>
      <c r="J72" s="62"/>
      <c r="K72" s="48">
        <f>'Consolidated PEG'!K71</f>
        <v>2842</v>
      </c>
      <c r="L72" s="48">
        <f>'Consolidated PEG'!L71</f>
        <v>1480</v>
      </c>
      <c r="M72" s="124">
        <f>'Consolidated PEG'!M71</f>
        <v>0.52076002814919076</v>
      </c>
      <c r="O72" s="2" t="s">
        <v>32</v>
      </c>
      <c r="P72" s="2">
        <v>2012</v>
      </c>
      <c r="Q72" s="5">
        <v>3</v>
      </c>
      <c r="R72" s="5">
        <v>29512.195462994259</v>
      </c>
      <c r="S72" s="5">
        <v>693.26800000000003</v>
      </c>
      <c r="T72" s="5">
        <v>719.375</v>
      </c>
      <c r="U72" s="5">
        <v>149742</v>
      </c>
      <c r="V72" s="5">
        <v>2842</v>
      </c>
      <c r="W72" s="5">
        <v>1480.0000000000002</v>
      </c>
      <c r="X72" s="6">
        <v>0.52076002814919076</v>
      </c>
      <c r="Z72" s="2" t="s">
        <v>31</v>
      </c>
      <c r="AA72" s="4">
        <f t="shared" si="77"/>
        <v>0</v>
      </c>
      <c r="AB72" s="4">
        <f t="shared" ref="AB72:AB82" si="91">C72-Q72</f>
        <v>0</v>
      </c>
      <c r="AC72" s="6">
        <f t="shared" ref="AC72" si="92">D72-R72</f>
        <v>0</v>
      </c>
      <c r="AD72" s="4">
        <f t="shared" ref="AD72" si="93">E72-S72</f>
        <v>0</v>
      </c>
      <c r="AE72" s="4">
        <f t="shared" ref="AE72" si="94">F72-T72</f>
        <v>0</v>
      </c>
      <c r="AF72" s="4">
        <f t="shared" si="82"/>
        <v>0</v>
      </c>
      <c r="AG72" s="4"/>
      <c r="AH72" s="4"/>
      <c r="AI72" s="75"/>
      <c r="AK72" s="2" t="s">
        <v>182</v>
      </c>
      <c r="AL72" s="2">
        <v>2012</v>
      </c>
      <c r="AM72" s="2">
        <v>3</v>
      </c>
      <c r="AN72" s="2">
        <v>31241.806769999999</v>
      </c>
      <c r="AO72" s="2">
        <v>693.26800000000003</v>
      </c>
      <c r="AP72" s="2">
        <v>719.375</v>
      </c>
      <c r="AQ72" s="2">
        <v>149742</v>
      </c>
      <c r="AR72" s="2">
        <v>2842</v>
      </c>
      <c r="AS72" s="2">
        <v>1480</v>
      </c>
      <c r="AT72" s="2">
        <v>0.52075999975204468</v>
      </c>
      <c r="AV72" s="2" t="s">
        <v>31</v>
      </c>
      <c r="AW72" s="4">
        <f t="shared" si="83"/>
        <v>0</v>
      </c>
      <c r="AX72" s="4">
        <f t="shared" si="84"/>
        <v>0</v>
      </c>
      <c r="AY72" s="4"/>
      <c r="AZ72" s="4">
        <f t="shared" si="85"/>
        <v>0</v>
      </c>
      <c r="BA72" s="4">
        <f t="shared" si="86"/>
        <v>0</v>
      </c>
      <c r="BB72" s="4">
        <f t="shared" si="87"/>
        <v>0</v>
      </c>
      <c r="BC72" s="4">
        <f t="shared" si="88"/>
        <v>-2842</v>
      </c>
      <c r="BD72" s="4">
        <f t="shared" si="89"/>
        <v>-1480</v>
      </c>
      <c r="BE72" s="4">
        <f t="shared" si="90"/>
        <v>-0.52075999975204468</v>
      </c>
    </row>
    <row r="73" spans="1:57" x14ac:dyDescent="0.2">
      <c r="A73" s="2" t="s">
        <v>31</v>
      </c>
      <c r="B73" s="4">
        <v>2013</v>
      </c>
      <c r="C73" s="4">
        <v>3</v>
      </c>
      <c r="D73" s="5">
        <f>'Consolidated PEG'!D72</f>
        <v>30754.94209</v>
      </c>
      <c r="E73" s="5">
        <f>'Consolidated PEG'!E72</f>
        <v>713.07299999999998</v>
      </c>
      <c r="F73" s="5">
        <f>'Consolidated PEG'!F72</f>
        <v>719.375</v>
      </c>
      <c r="G73" s="5">
        <f>'Consolidated PEG'!G72</f>
        <v>150917</v>
      </c>
      <c r="H73" s="28"/>
      <c r="I73" s="28"/>
      <c r="J73" s="62"/>
      <c r="K73" s="48">
        <f>'Consolidated PEG'!K72</f>
        <v>2881</v>
      </c>
      <c r="L73" s="48">
        <f>'Consolidated PEG'!L72</f>
        <v>1507</v>
      </c>
      <c r="M73" s="124">
        <f>'Consolidated PEG'!M72</f>
        <v>0.52308226310308925</v>
      </c>
      <c r="O73" s="2" t="s">
        <v>32</v>
      </c>
      <c r="P73" s="2">
        <v>2013</v>
      </c>
      <c r="Q73" s="5">
        <v>3</v>
      </c>
      <c r="R73" s="5">
        <v>30754.942089999997</v>
      </c>
      <c r="S73" s="5">
        <v>713.07299999999998</v>
      </c>
      <c r="T73" s="5">
        <v>719.375</v>
      </c>
      <c r="U73" s="5">
        <v>150917</v>
      </c>
      <c r="V73" s="5">
        <v>2881</v>
      </c>
      <c r="W73" s="5">
        <v>1507.0000000000002</v>
      </c>
      <c r="X73" s="6">
        <v>0.52308226310308925</v>
      </c>
      <c r="Z73" s="2" t="s">
        <v>31</v>
      </c>
      <c r="AA73" s="4">
        <f t="shared" si="77"/>
        <v>0</v>
      </c>
      <c r="AB73" s="4">
        <f t="shared" si="91"/>
        <v>0</v>
      </c>
      <c r="AC73" s="6">
        <f t="shared" ref="AC73:AC82" si="95">D73-R73</f>
        <v>0</v>
      </c>
      <c r="AD73" s="4">
        <f t="shared" ref="AD73:AD82" si="96">E73-S73</f>
        <v>0</v>
      </c>
      <c r="AE73" s="4">
        <f t="shared" ref="AE73:AE82" si="97">F73-T73</f>
        <v>0</v>
      </c>
      <c r="AF73" s="4">
        <f t="shared" ref="AF73:AF82" si="98">G73-U73</f>
        <v>0</v>
      </c>
      <c r="AG73" s="4"/>
      <c r="AH73" s="4"/>
      <c r="AI73" s="75"/>
      <c r="AK73" s="2" t="s">
        <v>182</v>
      </c>
      <c r="AL73" s="2">
        <v>2013</v>
      </c>
      <c r="AM73" s="2">
        <v>3</v>
      </c>
      <c r="AN73" s="2">
        <v>31704.69543</v>
      </c>
      <c r="AO73" s="2">
        <v>713.07299999999998</v>
      </c>
      <c r="AP73" s="2">
        <v>719.375</v>
      </c>
      <c r="AQ73" s="2">
        <v>150917</v>
      </c>
      <c r="AR73" s="2">
        <v>2881</v>
      </c>
      <c r="AS73" s="2">
        <v>1507</v>
      </c>
      <c r="AT73" s="2">
        <v>0.52308225631713867</v>
      </c>
      <c r="AV73" s="2" t="s">
        <v>31</v>
      </c>
      <c r="AW73" s="4">
        <f t="shared" si="83"/>
        <v>0</v>
      </c>
      <c r="AX73" s="4">
        <f t="shared" si="84"/>
        <v>0</v>
      </c>
      <c r="AY73" s="4"/>
      <c r="AZ73" s="4">
        <f t="shared" si="85"/>
        <v>0</v>
      </c>
      <c r="BA73" s="4">
        <f t="shared" si="86"/>
        <v>0</v>
      </c>
      <c r="BB73" s="4">
        <f t="shared" si="87"/>
        <v>0</v>
      </c>
      <c r="BC73" s="4">
        <f t="shared" si="88"/>
        <v>-2881</v>
      </c>
      <c r="BD73" s="4">
        <f t="shared" si="89"/>
        <v>-1507</v>
      </c>
      <c r="BE73" s="4">
        <f t="shared" si="90"/>
        <v>-0.52308225631713867</v>
      </c>
    </row>
    <row r="74" spans="1:57" x14ac:dyDescent="0.2">
      <c r="A74" s="2" t="s">
        <v>31</v>
      </c>
      <c r="B74" s="4">
        <v>2014</v>
      </c>
      <c r="C74" s="4">
        <v>3</v>
      </c>
      <c r="D74" s="5">
        <f>'Consolidated PEG'!D73</f>
        <v>31012.257260000002</v>
      </c>
      <c r="E74" s="5">
        <f>'Consolidated PEG'!E73</f>
        <v>646.07500000000005</v>
      </c>
      <c r="F74" s="5">
        <f>'Consolidated PEG'!F73</f>
        <v>719.375</v>
      </c>
      <c r="G74" s="5">
        <f>'Consolidated PEG'!G73</f>
        <v>152544</v>
      </c>
      <c r="H74" s="28"/>
      <c r="I74" s="28"/>
      <c r="J74" s="62"/>
      <c r="K74" s="48">
        <f>'Consolidated PEG'!K73</f>
        <v>2916</v>
      </c>
      <c r="L74" s="48">
        <f>'Consolidated PEG'!L73</f>
        <v>1537</v>
      </c>
      <c r="M74" s="124">
        <f>'Consolidated PEG'!M73</f>
        <v>0.52709190672153639</v>
      </c>
      <c r="O74" s="2" t="s">
        <v>32</v>
      </c>
      <c r="P74" s="2">
        <v>2014</v>
      </c>
      <c r="Q74" s="5">
        <v>3</v>
      </c>
      <c r="R74" s="5">
        <v>31012.257000000001</v>
      </c>
      <c r="S74" s="5">
        <v>646.07500000000005</v>
      </c>
      <c r="T74" s="5">
        <v>719.375</v>
      </c>
      <c r="U74" s="5">
        <v>152544</v>
      </c>
      <c r="V74" s="5">
        <v>2916</v>
      </c>
      <c r="W74" s="5">
        <v>1537</v>
      </c>
      <c r="X74" s="6">
        <v>0.52709190672153639</v>
      </c>
      <c r="Z74" s="2" t="s">
        <v>31</v>
      </c>
      <c r="AA74" s="4">
        <f t="shared" si="77"/>
        <v>0</v>
      </c>
      <c r="AB74" s="4">
        <f t="shared" si="91"/>
        <v>0</v>
      </c>
      <c r="AC74" s="6">
        <f t="shared" si="95"/>
        <v>2.6000000070780516E-4</v>
      </c>
      <c r="AD74" s="4">
        <f t="shared" si="96"/>
        <v>0</v>
      </c>
      <c r="AE74" s="4">
        <f t="shared" si="97"/>
        <v>0</v>
      </c>
      <c r="AF74" s="4">
        <f t="shared" si="98"/>
        <v>0</v>
      </c>
      <c r="AG74" s="4"/>
      <c r="AH74" s="4"/>
      <c r="AI74" s="75"/>
      <c r="AK74" s="2" t="s">
        <v>182</v>
      </c>
      <c r="AL74" s="2">
        <v>2014</v>
      </c>
      <c r="AM74" s="2">
        <v>3</v>
      </c>
      <c r="AN74" s="2">
        <v>32376.767620000006</v>
      </c>
      <c r="AO74" s="2">
        <v>646.07500000000005</v>
      </c>
      <c r="AP74" s="2">
        <v>719.375</v>
      </c>
      <c r="AQ74" s="2">
        <v>152544</v>
      </c>
      <c r="AR74" s="2">
        <v>2916</v>
      </c>
      <c r="AS74" s="2">
        <v>1537</v>
      </c>
      <c r="AT74" s="2">
        <v>0.52709192037582397</v>
      </c>
      <c r="AV74" s="2" t="s">
        <v>31</v>
      </c>
      <c r="AW74" s="4">
        <f t="shared" si="83"/>
        <v>0</v>
      </c>
      <c r="AX74" s="4">
        <f t="shared" si="84"/>
        <v>0</v>
      </c>
      <c r="AY74" s="4"/>
      <c r="AZ74" s="4">
        <f t="shared" si="85"/>
        <v>0</v>
      </c>
      <c r="BA74" s="4">
        <f t="shared" si="86"/>
        <v>0</v>
      </c>
      <c r="BB74" s="4">
        <f t="shared" si="87"/>
        <v>0</v>
      </c>
      <c r="BC74" s="4">
        <f t="shared" si="88"/>
        <v>-2916</v>
      </c>
      <c r="BD74" s="4">
        <f t="shared" si="89"/>
        <v>-1537</v>
      </c>
      <c r="BE74" s="4">
        <f t="shared" si="90"/>
        <v>-0.52709192037582397</v>
      </c>
    </row>
    <row r="75" spans="1:57" x14ac:dyDescent="0.2">
      <c r="A75" s="2" t="s">
        <v>31</v>
      </c>
      <c r="B75" s="4">
        <v>2015</v>
      </c>
      <c r="C75" s="4">
        <v>3</v>
      </c>
      <c r="D75" s="5">
        <f>'Consolidated PEG'!D74</f>
        <v>33285.765659999997</v>
      </c>
      <c r="E75" s="5">
        <f>'Consolidated PEG'!E74</f>
        <v>638.01700000000005</v>
      </c>
      <c r="F75" s="5">
        <f>'Consolidated PEG'!F74</f>
        <v>719.375</v>
      </c>
      <c r="G75" s="5">
        <f>'Consolidated PEG'!G74</f>
        <v>153947</v>
      </c>
      <c r="H75" s="28"/>
      <c r="I75" s="28"/>
      <c r="J75" s="62"/>
      <c r="K75" s="48">
        <f>'Consolidated PEG'!K74</f>
        <v>2866</v>
      </c>
      <c r="L75" s="48">
        <f>'Consolidated PEG'!L74</f>
        <v>1499</v>
      </c>
      <c r="M75" s="124">
        <f>'Consolidated PEG'!M74</f>
        <v>0.52302861130495459</v>
      </c>
      <c r="O75" s="2" t="s">
        <v>32</v>
      </c>
      <c r="P75" s="2">
        <v>2015</v>
      </c>
      <c r="Q75" s="5">
        <v>3</v>
      </c>
      <c r="R75" s="5">
        <v>33285.766000000003</v>
      </c>
      <c r="S75" s="5">
        <v>638.01700000000005</v>
      </c>
      <c r="T75" s="5">
        <v>719.375</v>
      </c>
      <c r="U75" s="5">
        <v>153947</v>
      </c>
      <c r="V75" s="5">
        <v>2866</v>
      </c>
      <c r="W75" s="5">
        <v>1498.9999999999998</v>
      </c>
      <c r="X75" s="6">
        <v>0.52302861130495459</v>
      </c>
      <c r="Z75" s="2" t="s">
        <v>31</v>
      </c>
      <c r="AA75" s="4">
        <f t="shared" si="77"/>
        <v>0</v>
      </c>
      <c r="AB75" s="4">
        <f t="shared" si="91"/>
        <v>0</v>
      </c>
      <c r="AC75" s="6">
        <f t="shared" si="95"/>
        <v>-3.4000000596279278E-4</v>
      </c>
      <c r="AD75" s="4">
        <f t="shared" si="96"/>
        <v>0</v>
      </c>
      <c r="AE75" s="4">
        <f t="shared" si="97"/>
        <v>0</v>
      </c>
      <c r="AF75" s="4">
        <f t="shared" si="98"/>
        <v>0</v>
      </c>
      <c r="AG75" s="4"/>
      <c r="AH75" s="4"/>
      <c r="AI75" s="75"/>
      <c r="AK75" s="2" t="s">
        <v>182</v>
      </c>
      <c r="AL75" s="2">
        <v>2015</v>
      </c>
      <c r="AM75" s="2">
        <v>3</v>
      </c>
      <c r="AN75" s="2">
        <v>34682.285980000001</v>
      </c>
      <c r="AO75" s="2">
        <v>638.01700000000005</v>
      </c>
      <c r="AP75" s="2">
        <v>719.375</v>
      </c>
      <c r="AQ75" s="2">
        <v>153947</v>
      </c>
      <c r="AR75" s="2">
        <v>2866</v>
      </c>
      <c r="AS75" s="2">
        <v>1499</v>
      </c>
      <c r="AT75" s="2">
        <v>0.52302861213684082</v>
      </c>
      <c r="AV75" s="2" t="s">
        <v>31</v>
      </c>
      <c r="AW75" s="4">
        <f t="shared" si="83"/>
        <v>0</v>
      </c>
      <c r="AX75" s="4">
        <f t="shared" si="84"/>
        <v>0</v>
      </c>
      <c r="AY75" s="4"/>
      <c r="AZ75" s="4">
        <f t="shared" si="85"/>
        <v>0</v>
      </c>
      <c r="BA75" s="4">
        <f t="shared" si="86"/>
        <v>0</v>
      </c>
      <c r="BB75" s="4">
        <f t="shared" si="87"/>
        <v>0</v>
      </c>
      <c r="BC75" s="4">
        <f t="shared" si="88"/>
        <v>-2866</v>
      </c>
      <c r="BD75" s="4">
        <f t="shared" si="89"/>
        <v>-1499</v>
      </c>
      <c r="BE75" s="4">
        <f t="shared" si="90"/>
        <v>-0.52302861213684082</v>
      </c>
    </row>
    <row r="76" spans="1:57" x14ac:dyDescent="0.2">
      <c r="A76" s="2" t="s">
        <v>31</v>
      </c>
      <c r="B76" s="4">
        <v>2016</v>
      </c>
      <c r="C76" s="4">
        <v>3</v>
      </c>
      <c r="D76" s="5">
        <f>'Consolidated PEG'!D75</f>
        <v>34906.074070000002</v>
      </c>
      <c r="E76" s="5">
        <f>'Consolidated PEG'!E75</f>
        <v>683.79</v>
      </c>
      <c r="F76" s="5">
        <f>'Consolidated PEG'!F75</f>
        <v>719.375</v>
      </c>
      <c r="G76" s="5">
        <f>'Consolidated PEG'!G75</f>
        <v>155496</v>
      </c>
      <c r="H76" s="28"/>
      <c r="I76" s="28"/>
      <c r="J76" s="62"/>
      <c r="K76" s="48">
        <f>'Consolidated PEG'!K75</f>
        <v>2864</v>
      </c>
      <c r="L76" s="48">
        <f>'Consolidated PEG'!L75</f>
        <v>1492</v>
      </c>
      <c r="M76" s="124">
        <f>'Consolidated PEG'!M75</f>
        <v>0.52094972067039103</v>
      </c>
      <c r="O76" s="2" t="s">
        <v>32</v>
      </c>
      <c r="P76" s="2">
        <v>2016</v>
      </c>
      <c r="Q76" s="5">
        <v>3</v>
      </c>
      <c r="R76" s="5">
        <v>34906.074070000002</v>
      </c>
      <c r="S76" s="5">
        <v>683.79</v>
      </c>
      <c r="T76" s="5">
        <v>719.375</v>
      </c>
      <c r="U76" s="5">
        <v>155496</v>
      </c>
      <c r="V76" s="5">
        <v>2864</v>
      </c>
      <c r="W76" s="5">
        <v>1492</v>
      </c>
      <c r="X76" s="6">
        <v>0.52094972067039103</v>
      </c>
      <c r="Z76" s="2" t="s">
        <v>31</v>
      </c>
      <c r="AA76" s="4">
        <f t="shared" si="77"/>
        <v>0</v>
      </c>
      <c r="AB76" s="4">
        <f t="shared" si="91"/>
        <v>0</v>
      </c>
      <c r="AC76" s="6">
        <f t="shared" si="95"/>
        <v>0</v>
      </c>
      <c r="AD76" s="4">
        <f t="shared" si="96"/>
        <v>0</v>
      </c>
      <c r="AE76" s="4">
        <f t="shared" si="97"/>
        <v>0</v>
      </c>
      <c r="AF76" s="4">
        <f t="shared" si="98"/>
        <v>0</v>
      </c>
      <c r="AG76" s="4"/>
      <c r="AH76" s="4"/>
      <c r="AI76" s="75"/>
      <c r="AK76" s="2" t="s">
        <v>182</v>
      </c>
      <c r="AL76" s="2">
        <v>2016</v>
      </c>
      <c r="AM76" s="2">
        <v>3</v>
      </c>
      <c r="AN76" s="2">
        <v>36356.144180000003</v>
      </c>
      <c r="AO76" s="2">
        <v>683.79</v>
      </c>
      <c r="AP76" s="2">
        <v>719.375</v>
      </c>
      <c r="AQ76" s="2">
        <v>155496</v>
      </c>
      <c r="AR76" s="2">
        <v>2864</v>
      </c>
      <c r="AS76" s="2">
        <v>1492</v>
      </c>
      <c r="AT76" s="2">
        <v>0.52094972133636475</v>
      </c>
      <c r="AV76" s="2" t="s">
        <v>31</v>
      </c>
      <c r="AW76" s="4">
        <f t="shared" si="83"/>
        <v>0</v>
      </c>
      <c r="AX76" s="4">
        <f t="shared" si="84"/>
        <v>0</v>
      </c>
      <c r="AY76" s="4"/>
      <c r="AZ76" s="4">
        <f t="shared" si="85"/>
        <v>0</v>
      </c>
      <c r="BA76" s="4">
        <f t="shared" si="86"/>
        <v>0</v>
      </c>
      <c r="BB76" s="4">
        <f t="shared" si="87"/>
        <v>0</v>
      </c>
      <c r="BC76" s="4">
        <f t="shared" si="88"/>
        <v>-2864</v>
      </c>
      <c r="BD76" s="4">
        <f t="shared" si="89"/>
        <v>-1492</v>
      </c>
      <c r="BE76" s="4">
        <f t="shared" si="90"/>
        <v>-0.52094972133636475</v>
      </c>
    </row>
    <row r="77" spans="1:57" x14ac:dyDescent="0.2">
      <c r="A77" s="2" t="s">
        <v>31</v>
      </c>
      <c r="B77" s="4">
        <v>2017</v>
      </c>
      <c r="C77" s="4">
        <v>3</v>
      </c>
      <c r="D77" s="5">
        <f>'Consolidated PEG'!D76</f>
        <v>35729.769309999989</v>
      </c>
      <c r="E77" s="5">
        <f>'Consolidated PEG'!E76</f>
        <v>633.60400000000004</v>
      </c>
      <c r="F77" s="5">
        <f>'Consolidated PEG'!F76</f>
        <v>719.375</v>
      </c>
      <c r="G77" s="5">
        <f>'Consolidated PEG'!G76</f>
        <v>157188</v>
      </c>
      <c r="H77" s="28"/>
      <c r="I77" s="28"/>
      <c r="J77" s="62"/>
      <c r="K77" s="48">
        <f>'Consolidated PEG'!K76</f>
        <v>2884</v>
      </c>
      <c r="L77" s="48">
        <f>'Consolidated PEG'!L76</f>
        <v>1518</v>
      </c>
      <c r="M77" s="124">
        <f>'Consolidated PEG'!M76</f>
        <v>0.52635228848821081</v>
      </c>
      <c r="O77" s="2" t="s">
        <v>32</v>
      </c>
      <c r="P77" s="2">
        <v>2017</v>
      </c>
      <c r="Q77" s="5">
        <v>3</v>
      </c>
      <c r="R77" s="5">
        <v>35729.769309999996</v>
      </c>
      <c r="S77" s="5">
        <v>633.60400000000004</v>
      </c>
      <c r="T77" s="5">
        <v>719.375</v>
      </c>
      <c r="U77" s="5">
        <v>157188</v>
      </c>
      <c r="V77" s="5">
        <v>2884</v>
      </c>
      <c r="W77" s="5">
        <v>1518</v>
      </c>
      <c r="X77" s="6">
        <v>0.52635228848821081</v>
      </c>
      <c r="Z77" s="2" t="s">
        <v>31</v>
      </c>
      <c r="AA77" s="4">
        <f t="shared" si="77"/>
        <v>0</v>
      </c>
      <c r="AB77" s="4">
        <f t="shared" si="91"/>
        <v>0</v>
      </c>
      <c r="AC77" s="6">
        <f t="shared" si="95"/>
        <v>0</v>
      </c>
      <c r="AD77" s="4">
        <f t="shared" si="96"/>
        <v>0</v>
      </c>
      <c r="AE77" s="4">
        <f t="shared" si="97"/>
        <v>0</v>
      </c>
      <c r="AF77" s="4">
        <f t="shared" si="98"/>
        <v>0</v>
      </c>
      <c r="AG77" s="4"/>
      <c r="AH77" s="4"/>
      <c r="AI77" s="75"/>
      <c r="AK77" s="2" t="s">
        <v>182</v>
      </c>
      <c r="AL77" s="2">
        <v>2017</v>
      </c>
      <c r="AM77" s="2">
        <v>3</v>
      </c>
      <c r="AN77" s="2">
        <v>37759.044269999999</v>
      </c>
      <c r="AO77" s="2">
        <v>633.60400000000004</v>
      </c>
      <c r="AP77" s="2">
        <v>719.375</v>
      </c>
      <c r="AQ77" s="2">
        <v>157188</v>
      </c>
      <c r="AR77" s="2">
        <v>2884</v>
      </c>
      <c r="AS77" s="2">
        <v>1518</v>
      </c>
      <c r="AT77" s="2">
        <v>0.52635228633880615</v>
      </c>
      <c r="AV77" s="2" t="s">
        <v>31</v>
      </c>
      <c r="AW77" s="4">
        <f t="shared" si="83"/>
        <v>0</v>
      </c>
      <c r="AX77" s="4">
        <f t="shared" si="84"/>
        <v>0</v>
      </c>
      <c r="AY77" s="4"/>
      <c r="AZ77" s="4">
        <f t="shared" si="85"/>
        <v>0</v>
      </c>
      <c r="BA77" s="4">
        <f t="shared" si="86"/>
        <v>0</v>
      </c>
      <c r="BB77" s="4">
        <f t="shared" si="87"/>
        <v>0</v>
      </c>
      <c r="BC77" s="4">
        <f t="shared" si="88"/>
        <v>-2884</v>
      </c>
      <c r="BD77" s="4">
        <f t="shared" si="89"/>
        <v>-1518</v>
      </c>
      <c r="BE77" s="4">
        <f t="shared" si="90"/>
        <v>-0.52635228633880615</v>
      </c>
    </row>
    <row r="78" spans="1:57" x14ac:dyDescent="0.2">
      <c r="A78" s="2" t="s">
        <v>31</v>
      </c>
      <c r="B78" s="4">
        <v>2018</v>
      </c>
      <c r="C78" s="4">
        <v>3</v>
      </c>
      <c r="D78" s="5">
        <f>'Consolidated PEG'!D77</f>
        <v>37400.593799999995</v>
      </c>
      <c r="E78" s="5">
        <f>'Consolidated PEG'!E77</f>
        <v>689.99300000000005</v>
      </c>
      <c r="F78" s="5">
        <f>'Consolidated PEG'!F77</f>
        <v>719.375</v>
      </c>
      <c r="G78" s="5">
        <f>'Consolidated PEG'!G77</f>
        <v>159039</v>
      </c>
      <c r="H78" s="28"/>
      <c r="I78" s="28"/>
      <c r="J78" s="62"/>
      <c r="K78" s="48">
        <f>'Consolidated PEG'!K77</f>
        <v>3034</v>
      </c>
      <c r="L78" s="48">
        <f>'Consolidated PEG'!L77</f>
        <v>1651</v>
      </c>
      <c r="M78" s="124">
        <f>'Consolidated PEG'!M77</f>
        <v>0.54416611733684905</v>
      </c>
      <c r="O78" s="2" t="s">
        <v>32</v>
      </c>
      <c r="P78" s="2">
        <v>2018</v>
      </c>
      <c r="Q78" s="5">
        <v>3</v>
      </c>
      <c r="R78" s="5">
        <v>37400.593800000002</v>
      </c>
      <c r="S78" s="5">
        <v>689.99300000000005</v>
      </c>
      <c r="T78" s="5">
        <v>719.375</v>
      </c>
      <c r="U78" s="5">
        <v>159039</v>
      </c>
      <c r="V78" s="5">
        <v>3034</v>
      </c>
      <c r="W78" s="5">
        <v>1651</v>
      </c>
      <c r="X78" s="6">
        <v>0.54416611733684905</v>
      </c>
      <c r="Z78" s="2" t="s">
        <v>31</v>
      </c>
      <c r="AA78" s="4">
        <f t="shared" si="77"/>
        <v>0</v>
      </c>
      <c r="AB78" s="4">
        <f t="shared" si="91"/>
        <v>0</v>
      </c>
      <c r="AC78" s="6">
        <f t="shared" si="95"/>
        <v>0</v>
      </c>
      <c r="AD78" s="4">
        <f t="shared" si="96"/>
        <v>0</v>
      </c>
      <c r="AE78" s="4">
        <f t="shared" si="97"/>
        <v>0</v>
      </c>
      <c r="AF78" s="4">
        <f t="shared" si="98"/>
        <v>0</v>
      </c>
      <c r="AG78" s="4"/>
      <c r="AH78" s="4"/>
      <c r="AI78" s="75"/>
      <c r="AK78" s="2" t="s">
        <v>182</v>
      </c>
      <c r="AL78" s="2">
        <v>2018</v>
      </c>
      <c r="AM78" s="2">
        <v>3</v>
      </c>
      <c r="AN78" s="2">
        <v>39443.233050000003</v>
      </c>
      <c r="AO78" s="2">
        <v>689.99300000000005</v>
      </c>
      <c r="AP78" s="2">
        <v>719.375</v>
      </c>
      <c r="AQ78" s="2">
        <v>159039</v>
      </c>
      <c r="AR78" s="2">
        <v>3034</v>
      </c>
      <c r="AS78" s="2">
        <v>1651</v>
      </c>
      <c r="AT78" s="2">
        <v>0.54416608810424805</v>
      </c>
      <c r="AV78" s="2" t="s">
        <v>31</v>
      </c>
      <c r="AW78" s="4">
        <f t="shared" si="83"/>
        <v>0</v>
      </c>
      <c r="AX78" s="4">
        <f t="shared" si="84"/>
        <v>0</v>
      </c>
      <c r="AY78" s="4"/>
      <c r="AZ78" s="4">
        <f t="shared" si="85"/>
        <v>0</v>
      </c>
      <c r="BA78" s="4">
        <f t="shared" si="86"/>
        <v>0</v>
      </c>
      <c r="BB78" s="4">
        <f t="shared" si="87"/>
        <v>0</v>
      </c>
      <c r="BC78" s="4">
        <f t="shared" si="88"/>
        <v>-3034</v>
      </c>
      <c r="BD78" s="4">
        <f t="shared" si="89"/>
        <v>-1651</v>
      </c>
      <c r="BE78" s="4">
        <f t="shared" si="90"/>
        <v>-0.54416608810424805</v>
      </c>
    </row>
    <row r="79" spans="1:57" x14ac:dyDescent="0.2">
      <c r="A79" s="2" t="s">
        <v>31</v>
      </c>
      <c r="B79" s="4">
        <v>2019</v>
      </c>
      <c r="C79" s="4">
        <v>3</v>
      </c>
      <c r="D79" s="5">
        <f>'Consolidated PEG'!D78</f>
        <v>37864.464180000003</v>
      </c>
      <c r="E79" s="5">
        <f>'Consolidated PEG'!E78</f>
        <v>647.50599999999997</v>
      </c>
      <c r="F79" s="5">
        <f>'Consolidated PEG'!F78</f>
        <v>719.375</v>
      </c>
      <c r="G79" s="5">
        <f>'Consolidated PEG'!G78</f>
        <v>160598</v>
      </c>
      <c r="H79" s="5">
        <f>'Consolidated PEG'!H78</f>
        <v>3060</v>
      </c>
      <c r="I79" s="5">
        <f>'Consolidated PEG'!I78</f>
        <v>1667</v>
      </c>
      <c r="J79" s="60">
        <f>'Consolidated PEG'!J78</f>
        <v>0.54477125406265259</v>
      </c>
      <c r="K79" s="48">
        <f>'Consolidated PEG'!K78</f>
        <v>3060</v>
      </c>
      <c r="L79" s="48">
        <f>'Consolidated PEG'!L78</f>
        <v>1667</v>
      </c>
      <c r="M79" s="124">
        <f>'Consolidated PEG'!M78</f>
        <v>0.54477124183006531</v>
      </c>
      <c r="O79" s="2" t="s">
        <v>32</v>
      </c>
      <c r="P79" s="2">
        <v>2019</v>
      </c>
      <c r="Q79" s="5">
        <v>3</v>
      </c>
      <c r="R79" s="5">
        <v>37864.464180000003</v>
      </c>
      <c r="S79" s="5">
        <v>647.50599999999997</v>
      </c>
      <c r="T79" s="5">
        <v>719.375</v>
      </c>
      <c r="U79" s="5">
        <v>160598</v>
      </c>
      <c r="V79" s="5">
        <v>3060</v>
      </c>
      <c r="W79" s="5">
        <v>1667</v>
      </c>
      <c r="X79" s="6">
        <v>0.54477124183006531</v>
      </c>
      <c r="Z79" s="2" t="s">
        <v>31</v>
      </c>
      <c r="AA79" s="4">
        <f t="shared" si="77"/>
        <v>0</v>
      </c>
      <c r="AB79" s="4">
        <f t="shared" si="91"/>
        <v>0</v>
      </c>
      <c r="AC79" s="6">
        <f t="shared" si="95"/>
        <v>0</v>
      </c>
      <c r="AD79" s="4">
        <f t="shared" si="96"/>
        <v>0</v>
      </c>
      <c r="AE79" s="4">
        <f t="shared" si="97"/>
        <v>0</v>
      </c>
      <c r="AF79" s="4">
        <f t="shared" si="98"/>
        <v>0</v>
      </c>
      <c r="AG79" s="4">
        <f t="shared" ref="AG79:AG82" si="99">H79-V79</f>
        <v>0</v>
      </c>
      <c r="AH79" s="4">
        <f t="shared" ref="AH79:AH82" si="100">I79-W79</f>
        <v>0</v>
      </c>
      <c r="AI79" s="75">
        <f t="shared" ref="AI79:AI82" si="101">J79-X79</f>
        <v>1.2232587276450602E-8</v>
      </c>
      <c r="AK79" s="2" t="s">
        <v>182</v>
      </c>
      <c r="AL79" s="2">
        <v>2019</v>
      </c>
      <c r="AM79" s="2">
        <v>3</v>
      </c>
      <c r="AN79" s="2">
        <v>40148.929469999995</v>
      </c>
      <c r="AO79" s="2">
        <v>647.50599999999997</v>
      </c>
      <c r="AP79" s="2">
        <v>719.375</v>
      </c>
      <c r="AQ79" s="2">
        <v>160598</v>
      </c>
      <c r="AR79" s="2">
        <v>3060</v>
      </c>
      <c r="AS79" s="2">
        <v>1667</v>
      </c>
      <c r="AT79" s="2">
        <v>0.54477125406265259</v>
      </c>
      <c r="AV79" s="2" t="s">
        <v>31</v>
      </c>
      <c r="AW79" s="4">
        <f t="shared" si="83"/>
        <v>0</v>
      </c>
      <c r="AX79" s="4">
        <f t="shared" si="84"/>
        <v>0</v>
      </c>
      <c r="AY79" s="4"/>
      <c r="AZ79" s="4">
        <f t="shared" si="85"/>
        <v>0</v>
      </c>
      <c r="BA79" s="4">
        <f t="shared" si="86"/>
        <v>0</v>
      </c>
      <c r="BB79" s="4">
        <f t="shared" si="87"/>
        <v>0</v>
      </c>
      <c r="BC79" s="4">
        <f t="shared" si="88"/>
        <v>0</v>
      </c>
      <c r="BD79" s="4">
        <f t="shared" si="89"/>
        <v>0</v>
      </c>
      <c r="BE79" s="4">
        <f t="shared" si="90"/>
        <v>0</v>
      </c>
    </row>
    <row r="80" spans="1:57" x14ac:dyDescent="0.2">
      <c r="A80" s="2" t="s">
        <v>31</v>
      </c>
      <c r="B80" s="4">
        <v>2020</v>
      </c>
      <c r="C80" s="4">
        <v>3</v>
      </c>
      <c r="D80" s="5">
        <f>'Consolidated PEG'!D79</f>
        <v>38287.945830000011</v>
      </c>
      <c r="E80" s="5">
        <f>'Consolidated PEG'!E79</f>
        <v>684.14599999999996</v>
      </c>
      <c r="F80" s="5">
        <f>'Consolidated PEG'!F79</f>
        <v>719.375</v>
      </c>
      <c r="G80" s="5">
        <f>'Consolidated PEG'!G79</f>
        <v>162140</v>
      </c>
      <c r="H80" s="5">
        <f>'Consolidated PEG'!H79</f>
        <v>3070</v>
      </c>
      <c r="I80" s="5">
        <f>'Consolidated PEG'!I79</f>
        <v>1680</v>
      </c>
      <c r="J80" s="60">
        <f>'Consolidated PEG'!J79</f>
        <v>0.54723125696182251</v>
      </c>
      <c r="K80" s="48">
        <f>'Consolidated PEG'!K79</f>
        <v>3070</v>
      </c>
      <c r="L80" s="48">
        <f>'Consolidated PEG'!L79</f>
        <v>1680</v>
      </c>
      <c r="M80" s="124">
        <f>'Consolidated PEG'!M79</f>
        <v>0.54723127035830621</v>
      </c>
      <c r="O80" s="2" t="s">
        <v>32</v>
      </c>
      <c r="P80" s="2">
        <v>2020</v>
      </c>
      <c r="Q80" s="5">
        <v>3</v>
      </c>
      <c r="R80" s="5">
        <v>38287.945830000004</v>
      </c>
      <c r="S80" s="5">
        <v>684.14599999999996</v>
      </c>
      <c r="T80" s="5">
        <v>719.375</v>
      </c>
      <c r="U80" s="5">
        <v>162140</v>
      </c>
      <c r="V80" s="5">
        <v>3070</v>
      </c>
      <c r="W80" s="5">
        <v>1680</v>
      </c>
      <c r="X80" s="6">
        <v>0.54723127035830621</v>
      </c>
      <c r="Z80" s="2" t="s">
        <v>31</v>
      </c>
      <c r="AA80" s="4">
        <f t="shared" si="77"/>
        <v>0</v>
      </c>
      <c r="AB80" s="4">
        <f t="shared" si="91"/>
        <v>0</v>
      </c>
      <c r="AC80" s="6">
        <f t="shared" si="95"/>
        <v>0</v>
      </c>
      <c r="AD80" s="4">
        <f t="shared" si="96"/>
        <v>0</v>
      </c>
      <c r="AE80" s="4">
        <f t="shared" si="97"/>
        <v>0</v>
      </c>
      <c r="AF80" s="4">
        <f t="shared" si="98"/>
        <v>0</v>
      </c>
      <c r="AG80" s="4">
        <f t="shared" si="99"/>
        <v>0</v>
      </c>
      <c r="AH80" s="4">
        <f t="shared" si="100"/>
        <v>0</v>
      </c>
      <c r="AI80" s="75">
        <f t="shared" si="101"/>
        <v>-1.3396483700134354E-8</v>
      </c>
      <c r="AK80" s="2" t="s">
        <v>182</v>
      </c>
      <c r="AL80" s="2">
        <v>2020</v>
      </c>
      <c r="AM80" s="2">
        <v>3</v>
      </c>
      <c r="AN80" s="2">
        <v>40629.316579999999</v>
      </c>
      <c r="AO80" s="2">
        <v>684.14599999999996</v>
      </c>
      <c r="AP80" s="2">
        <v>719.375</v>
      </c>
      <c r="AQ80" s="2">
        <v>162140</v>
      </c>
      <c r="AR80" s="2">
        <v>3070</v>
      </c>
      <c r="AS80" s="2">
        <v>1680</v>
      </c>
      <c r="AT80" s="2">
        <v>0.54723125696182251</v>
      </c>
      <c r="AV80" s="2" t="s">
        <v>31</v>
      </c>
      <c r="AW80" s="4">
        <f t="shared" si="83"/>
        <v>0</v>
      </c>
      <c r="AX80" s="4">
        <f t="shared" si="84"/>
        <v>0</v>
      </c>
      <c r="AY80" s="4"/>
      <c r="AZ80" s="4">
        <f t="shared" si="85"/>
        <v>0</v>
      </c>
      <c r="BA80" s="4">
        <f t="shared" si="86"/>
        <v>0</v>
      </c>
      <c r="BB80" s="4">
        <f t="shared" si="87"/>
        <v>0</v>
      </c>
      <c r="BC80" s="4">
        <f t="shared" si="88"/>
        <v>0</v>
      </c>
      <c r="BD80" s="4">
        <f t="shared" si="89"/>
        <v>0</v>
      </c>
      <c r="BE80" s="4">
        <f t="shared" si="90"/>
        <v>0</v>
      </c>
    </row>
    <row r="81" spans="1:57" x14ac:dyDescent="0.2">
      <c r="A81" s="2" t="s">
        <v>31</v>
      </c>
      <c r="B81" s="4">
        <v>2021</v>
      </c>
      <c r="C81" s="4">
        <v>3</v>
      </c>
      <c r="D81" s="5">
        <f>'Consolidated PEG'!D80</f>
        <v>41026.725399999996</v>
      </c>
      <c r="E81" s="5">
        <f>'Consolidated PEG'!E80</f>
        <v>650.77700000000004</v>
      </c>
      <c r="F81" s="5">
        <f>'Consolidated PEG'!F80</f>
        <v>719.375</v>
      </c>
      <c r="G81" s="5">
        <f>'Consolidated PEG'!G80</f>
        <v>164138</v>
      </c>
      <c r="H81" s="5">
        <f>'Consolidated PEG'!H80</f>
        <v>3077</v>
      </c>
      <c r="I81" s="5">
        <f>'Consolidated PEG'!I80</f>
        <v>1687</v>
      </c>
      <c r="J81" s="60">
        <f>'Consolidated PEG'!J80</f>
        <v>0.54826128482818604</v>
      </c>
      <c r="K81" s="48">
        <f>'Consolidated PEG'!K80</f>
        <v>3077</v>
      </c>
      <c r="L81" s="48">
        <f>'Consolidated PEG'!L80</f>
        <v>1687</v>
      </c>
      <c r="M81" s="124">
        <f>'Consolidated PEG'!M80</f>
        <v>0.54826129346766328</v>
      </c>
      <c r="O81" s="2" t="s">
        <v>32</v>
      </c>
      <c r="P81" s="2">
        <v>2021</v>
      </c>
      <c r="Q81" s="5">
        <v>3</v>
      </c>
      <c r="R81" s="5">
        <v>41026.725400000003</v>
      </c>
      <c r="S81" s="5">
        <v>650.77700000000004</v>
      </c>
      <c r="T81" s="5">
        <v>719.375</v>
      </c>
      <c r="U81" s="5">
        <v>164138</v>
      </c>
      <c r="V81" s="5">
        <v>3077</v>
      </c>
      <c r="W81" s="5">
        <v>1687</v>
      </c>
      <c r="X81" s="6">
        <v>0.54826129346766328</v>
      </c>
      <c r="Z81" s="2" t="s">
        <v>31</v>
      </c>
      <c r="AA81" s="4">
        <f t="shared" si="77"/>
        <v>0</v>
      </c>
      <c r="AB81" s="4">
        <f t="shared" si="91"/>
        <v>0</v>
      </c>
      <c r="AC81" s="6">
        <f t="shared" si="95"/>
        <v>0</v>
      </c>
      <c r="AD81" s="4">
        <f t="shared" si="96"/>
        <v>0</v>
      </c>
      <c r="AE81" s="4">
        <f t="shared" si="97"/>
        <v>0</v>
      </c>
      <c r="AF81" s="4">
        <f t="shared" si="98"/>
        <v>0</v>
      </c>
      <c r="AG81" s="4">
        <f t="shared" si="99"/>
        <v>0</v>
      </c>
      <c r="AH81" s="4">
        <f t="shared" si="100"/>
        <v>0</v>
      </c>
      <c r="AI81" s="75">
        <f t="shared" si="101"/>
        <v>-8.6394772447206947E-9</v>
      </c>
      <c r="AK81" s="2" t="s">
        <v>182</v>
      </c>
      <c r="AL81" s="2">
        <v>2021</v>
      </c>
      <c r="AM81" s="2">
        <v>3</v>
      </c>
      <c r="AN81" s="2">
        <v>43863.937370000007</v>
      </c>
      <c r="AO81" s="2">
        <v>650.77700000000004</v>
      </c>
      <c r="AP81" s="2">
        <v>719.375</v>
      </c>
      <c r="AQ81" s="2">
        <v>164138</v>
      </c>
      <c r="AR81" s="2">
        <v>3077</v>
      </c>
      <c r="AS81" s="2">
        <v>1687</v>
      </c>
      <c r="AT81" s="2">
        <v>0.54826128482818604</v>
      </c>
      <c r="AV81" s="2" t="s">
        <v>31</v>
      </c>
      <c r="AW81" s="4">
        <f t="shared" si="83"/>
        <v>0</v>
      </c>
      <c r="AX81" s="4">
        <f t="shared" si="84"/>
        <v>0</v>
      </c>
      <c r="AY81" s="4"/>
      <c r="AZ81" s="4">
        <f t="shared" si="85"/>
        <v>0</v>
      </c>
      <c r="BA81" s="4">
        <f t="shared" si="86"/>
        <v>0</v>
      </c>
      <c r="BB81" s="4">
        <f t="shared" si="87"/>
        <v>0</v>
      </c>
      <c r="BC81" s="4">
        <f t="shared" si="88"/>
        <v>0</v>
      </c>
      <c r="BD81" s="4">
        <f t="shared" si="89"/>
        <v>0</v>
      </c>
      <c r="BE81" s="4">
        <f t="shared" si="90"/>
        <v>0</v>
      </c>
    </row>
    <row r="82" spans="1:57" s="7" customFormat="1" x14ac:dyDescent="0.2">
      <c r="A82" s="7" t="s">
        <v>31</v>
      </c>
      <c r="B82" s="8">
        <v>2022</v>
      </c>
      <c r="C82" s="8">
        <v>3</v>
      </c>
      <c r="D82" s="9">
        <f>'Consolidated PEG'!D81</f>
        <v>42687.57836</v>
      </c>
      <c r="E82" s="9">
        <f>'Consolidated PEG'!E81</f>
        <v>659.97900000000004</v>
      </c>
      <c r="F82" s="5">
        <f>'Consolidated PEG'!F81</f>
        <v>719.375</v>
      </c>
      <c r="G82" s="9">
        <f>'Consolidated PEG'!G81</f>
        <v>166044</v>
      </c>
      <c r="H82" s="9">
        <f>'Consolidated PEG'!H81</f>
        <v>3100</v>
      </c>
      <c r="I82" s="9">
        <f>'Consolidated PEG'!I81</f>
        <v>1711</v>
      </c>
      <c r="J82" s="61">
        <f>'Consolidated PEG'!J81</f>
        <v>0.55193549394607544</v>
      </c>
      <c r="K82" s="50">
        <f>'Consolidated PEG'!K81</f>
        <v>3100</v>
      </c>
      <c r="L82" s="50">
        <f>'Consolidated PEG'!L81</f>
        <v>1711</v>
      </c>
      <c r="M82" s="126">
        <f>'Consolidated PEG'!M81</f>
        <v>0.55193548387096769</v>
      </c>
      <c r="N82" s="64"/>
      <c r="O82" s="7" t="s">
        <v>32</v>
      </c>
      <c r="P82" s="7">
        <v>2022</v>
      </c>
      <c r="Q82" s="9">
        <v>3</v>
      </c>
      <c r="R82" s="9">
        <v>42687.57836</v>
      </c>
      <c r="S82" s="9">
        <v>659.97900000000004</v>
      </c>
      <c r="T82" s="9">
        <v>719.375</v>
      </c>
      <c r="U82" s="9">
        <v>166044</v>
      </c>
      <c r="V82" s="9">
        <v>3100</v>
      </c>
      <c r="W82" s="9">
        <v>1711</v>
      </c>
      <c r="X82" s="10">
        <v>0.55193548387096769</v>
      </c>
      <c r="Y82" s="64"/>
      <c r="Z82" s="7" t="s">
        <v>31</v>
      </c>
      <c r="AA82" s="8">
        <f t="shared" si="77"/>
        <v>0</v>
      </c>
      <c r="AB82" s="8">
        <f t="shared" si="91"/>
        <v>0</v>
      </c>
      <c r="AC82" s="10">
        <f t="shared" si="95"/>
        <v>0</v>
      </c>
      <c r="AD82" s="8">
        <f t="shared" si="96"/>
        <v>0</v>
      </c>
      <c r="AE82" s="8">
        <f t="shared" si="97"/>
        <v>0</v>
      </c>
      <c r="AF82" s="8">
        <f t="shared" si="98"/>
        <v>0</v>
      </c>
      <c r="AG82" s="8">
        <f t="shared" si="99"/>
        <v>0</v>
      </c>
      <c r="AH82" s="8">
        <f t="shared" si="100"/>
        <v>0</v>
      </c>
      <c r="AI82" s="76">
        <f t="shared" si="101"/>
        <v>1.0075107748086509E-8</v>
      </c>
      <c r="AK82" s="7" t="s">
        <v>182</v>
      </c>
      <c r="AL82" s="7">
        <v>2022</v>
      </c>
      <c r="AM82" s="7">
        <v>3</v>
      </c>
      <c r="AN82" s="7">
        <v>45961.520170000003</v>
      </c>
      <c r="AO82" s="7">
        <v>659.97900000000004</v>
      </c>
      <c r="AP82" s="7">
        <v>719.375</v>
      </c>
      <c r="AQ82" s="7">
        <v>166044</v>
      </c>
      <c r="AR82" s="7">
        <v>3100</v>
      </c>
      <c r="AS82" s="7">
        <v>1711</v>
      </c>
      <c r="AT82" s="7">
        <v>0.55193549394607544</v>
      </c>
      <c r="AV82" s="7" t="s">
        <v>31</v>
      </c>
      <c r="AW82" s="8">
        <f t="shared" si="83"/>
        <v>0</v>
      </c>
      <c r="AX82" s="8">
        <f t="shared" si="84"/>
        <v>0</v>
      </c>
      <c r="AY82" s="8"/>
      <c r="AZ82" s="8">
        <f t="shared" si="85"/>
        <v>0</v>
      </c>
      <c r="BA82" s="8">
        <f t="shared" si="86"/>
        <v>0</v>
      </c>
      <c r="BB82" s="8">
        <f t="shared" si="87"/>
        <v>0</v>
      </c>
      <c r="BC82" s="8">
        <f t="shared" si="88"/>
        <v>0</v>
      </c>
      <c r="BD82" s="8">
        <f t="shared" si="89"/>
        <v>0</v>
      </c>
      <c r="BE82" s="8">
        <f t="shared" si="90"/>
        <v>0</v>
      </c>
    </row>
    <row r="83" spans="1:57" x14ac:dyDescent="0.2">
      <c r="A83" s="2" t="s">
        <v>33</v>
      </c>
      <c r="B83" s="4">
        <v>2003</v>
      </c>
      <c r="C83" s="4">
        <v>3</v>
      </c>
      <c r="D83" s="5">
        <f>'Consolidated PEG'!D82</f>
        <v>30204.493730000002</v>
      </c>
      <c r="E83" s="5">
        <f>'Consolidated PEG'!E82</f>
        <v>603.96500000000003</v>
      </c>
      <c r="F83" s="5">
        <f>'Consolidated PEG'!F82</f>
        <v>603.96500000000003</v>
      </c>
      <c r="G83" s="5">
        <f>'Consolidated PEG'!G82</f>
        <v>132196</v>
      </c>
      <c r="H83" s="5"/>
      <c r="I83" s="5"/>
      <c r="K83" s="48">
        <f>'Consolidated PEG'!K82</f>
        <v>2603.5</v>
      </c>
      <c r="L83" s="48">
        <f>'Consolidated PEG'!L82</f>
        <v>954</v>
      </c>
      <c r="M83" s="124">
        <f>'Consolidated PEG'!M82</f>
        <v>0.36642980603034375</v>
      </c>
      <c r="Q83" s="5"/>
      <c r="AA83" s="4"/>
      <c r="AB83" s="4"/>
      <c r="AC83" s="6"/>
      <c r="AD83" s="4"/>
      <c r="AE83" s="4"/>
      <c r="AF83" s="4"/>
      <c r="AG83" s="4"/>
      <c r="AH83" s="4"/>
      <c r="AI83" s="75"/>
      <c r="AW83" s="4"/>
      <c r="AX83" s="4"/>
      <c r="AY83" s="4"/>
      <c r="AZ83" s="4"/>
      <c r="BA83" s="4"/>
      <c r="BB83" s="4"/>
      <c r="BC83" s="4"/>
      <c r="BD83" s="4"/>
      <c r="BE83" s="4"/>
    </row>
    <row r="84" spans="1:57" x14ac:dyDescent="0.2">
      <c r="A84" s="2" t="s">
        <v>33</v>
      </c>
      <c r="B84" s="4">
        <v>2004</v>
      </c>
      <c r="C84" s="4">
        <v>3</v>
      </c>
      <c r="D84" s="5">
        <f>'Consolidated PEG'!D83</f>
        <v>25940.959739999998</v>
      </c>
      <c r="E84" s="5">
        <f>'Consolidated PEG'!E83</f>
        <v>613.70000000000005</v>
      </c>
      <c r="F84" s="5">
        <f>'Consolidated PEG'!F83</f>
        <v>613.70000000000005</v>
      </c>
      <c r="G84" s="5">
        <f>'Consolidated PEG'!G83</f>
        <v>136803</v>
      </c>
      <c r="H84" s="5"/>
      <c r="I84" s="5"/>
      <c r="K84" s="48">
        <f>'Consolidated PEG'!K83</f>
        <v>2745</v>
      </c>
      <c r="L84" s="48">
        <f>'Consolidated PEG'!L83</f>
        <v>1016.3000183105469</v>
      </c>
      <c r="M84" s="124">
        <f>'Consolidated PEG'!M83</f>
        <v>0.37023680084172927</v>
      </c>
      <c r="Q84" s="5"/>
      <c r="AA84" s="4"/>
      <c r="AB84" s="4"/>
      <c r="AC84" s="6"/>
      <c r="AD84" s="4"/>
      <c r="AE84" s="4"/>
      <c r="AF84" s="4"/>
      <c r="AG84" s="4"/>
      <c r="AH84" s="4"/>
      <c r="AI84" s="75"/>
      <c r="AW84" s="4"/>
      <c r="AX84" s="4"/>
      <c r="AY84" s="4"/>
      <c r="AZ84" s="4"/>
      <c r="BA84" s="4"/>
      <c r="BB84" s="4"/>
      <c r="BC84" s="4"/>
      <c r="BD84" s="4"/>
      <c r="BE84" s="4"/>
    </row>
    <row r="85" spans="1:57" x14ac:dyDescent="0.2">
      <c r="A85" s="2" t="s">
        <v>33</v>
      </c>
      <c r="B85" s="4">
        <v>2005</v>
      </c>
      <c r="C85" s="4">
        <v>3</v>
      </c>
      <c r="D85" s="5">
        <f>'Consolidated PEG'!D84</f>
        <v>25273.631799999999</v>
      </c>
      <c r="E85" s="5">
        <f>'Consolidated PEG'!E84</f>
        <v>659.42899999999997</v>
      </c>
      <c r="F85" s="5">
        <f>'Consolidated PEG'!F84</f>
        <v>659.42899999999997</v>
      </c>
      <c r="G85" s="5">
        <f>'Consolidated PEG'!G84</f>
        <v>142965</v>
      </c>
      <c r="H85" s="28"/>
      <c r="I85" s="28"/>
      <c r="J85" s="62"/>
      <c r="K85" s="48">
        <f>'Consolidated PEG'!K84</f>
        <v>2907</v>
      </c>
      <c r="L85" s="48">
        <f>'Consolidated PEG'!L84</f>
        <v>1088</v>
      </c>
      <c r="M85" s="124">
        <f>'Consolidated PEG'!M84</f>
        <v>0.3742690058479532</v>
      </c>
      <c r="O85" s="2" t="s">
        <v>34</v>
      </c>
      <c r="P85" s="2">
        <v>2005</v>
      </c>
      <c r="Q85" s="5">
        <v>3</v>
      </c>
      <c r="R85" s="5">
        <v>25273.631799999999</v>
      </c>
      <c r="S85" s="5">
        <v>659.42899999999997</v>
      </c>
      <c r="T85" s="5">
        <v>659.42899999999997</v>
      </c>
      <c r="U85" s="5">
        <v>142965</v>
      </c>
      <c r="V85" s="5">
        <v>2907</v>
      </c>
      <c r="W85" s="5">
        <v>1088</v>
      </c>
      <c r="X85" s="6">
        <v>0.3742690058479532</v>
      </c>
      <c r="Z85" s="2" t="s">
        <v>33</v>
      </c>
      <c r="AA85" s="4">
        <f t="shared" ref="AA85:AA102" si="102">B85-P85</f>
        <v>0</v>
      </c>
      <c r="AB85" s="4">
        <f t="shared" ref="AB85:AB91" si="103">C85-Q85</f>
        <v>0</v>
      </c>
      <c r="AC85" s="6">
        <f t="shared" ref="AC85:AC91" si="104">D85-R85</f>
        <v>0</v>
      </c>
      <c r="AD85" s="4">
        <f t="shared" ref="AD85:AD91" si="105">E85-S85</f>
        <v>0</v>
      </c>
      <c r="AE85" s="4">
        <f t="shared" ref="AE85:AE91" si="106">F85-T85</f>
        <v>0</v>
      </c>
      <c r="AF85" s="4">
        <f t="shared" ref="AF85:AF92" si="107">G85-U85</f>
        <v>0</v>
      </c>
      <c r="AG85" s="4"/>
      <c r="AH85" s="4"/>
      <c r="AI85" s="75"/>
      <c r="AK85" s="2" t="s">
        <v>183</v>
      </c>
      <c r="AL85" s="2">
        <v>2005</v>
      </c>
      <c r="AM85" s="2">
        <v>3</v>
      </c>
      <c r="AN85" s="2">
        <v>26244.890699999996</v>
      </c>
      <c r="AO85" s="2">
        <v>665.19799999999998</v>
      </c>
      <c r="AP85" s="2">
        <v>665.19799999999998</v>
      </c>
      <c r="AQ85" s="2">
        <v>142965</v>
      </c>
      <c r="AR85" s="2">
        <v>2899</v>
      </c>
      <c r="AS85" s="2">
        <v>1088</v>
      </c>
      <c r="AT85" s="2">
        <v>0.37530183792114258</v>
      </c>
      <c r="AV85" s="2" t="s">
        <v>33</v>
      </c>
      <c r="AW85" s="4">
        <f t="shared" ref="AW85:AW102" si="108">B85-AL85</f>
        <v>0</v>
      </c>
      <c r="AX85" s="4">
        <f t="shared" ref="AX85:AX102" si="109">C85-AM85</f>
        <v>0</v>
      </c>
      <c r="AY85" s="4"/>
      <c r="AZ85" s="4">
        <f t="shared" ref="AZ85:AZ102" si="110">E85-AO85</f>
        <v>-5.7690000000000055</v>
      </c>
      <c r="BA85" s="4">
        <f t="shared" ref="BA85:BA102" si="111">F85-AP85</f>
        <v>-5.7690000000000055</v>
      </c>
      <c r="BB85" s="4">
        <f t="shared" ref="BB85:BB102" si="112">G85-AQ85</f>
        <v>0</v>
      </c>
      <c r="BC85" s="4">
        <f t="shared" ref="BC85:BC102" si="113">H85-AR85</f>
        <v>-2899</v>
      </c>
      <c r="BD85" s="4">
        <f t="shared" ref="BD85:BD102" si="114">I85-AS85</f>
        <v>-1088</v>
      </c>
      <c r="BE85" s="4">
        <f t="shared" ref="BE85:BE102" si="115">J85-AT85</f>
        <v>-0.37530183792114258</v>
      </c>
    </row>
    <row r="86" spans="1:57" x14ac:dyDescent="0.2">
      <c r="A86" s="2" t="s">
        <v>33</v>
      </c>
      <c r="B86" s="4">
        <v>2006</v>
      </c>
      <c r="C86" s="4">
        <v>3</v>
      </c>
      <c r="D86" s="5">
        <f>'Consolidated PEG'!D85</f>
        <v>26895.538199999999</v>
      </c>
      <c r="E86" s="5">
        <f>'Consolidated PEG'!E85</f>
        <v>699.07500000000005</v>
      </c>
      <c r="F86" s="5">
        <f>'Consolidated PEG'!F85</f>
        <v>699.07500000000005</v>
      </c>
      <c r="G86" s="5">
        <f>'Consolidated PEG'!G85</f>
        <v>144704</v>
      </c>
      <c r="H86" s="28"/>
      <c r="I86" s="28"/>
      <c r="J86" s="62"/>
      <c r="K86" s="48">
        <f>'Consolidated PEG'!K85</f>
        <v>2973</v>
      </c>
      <c r="L86" s="48">
        <f>'Consolidated PEG'!L85</f>
        <v>1151</v>
      </c>
      <c r="M86" s="124">
        <f>'Consolidated PEG'!M85</f>
        <v>0.38715102589976452</v>
      </c>
      <c r="O86" s="2" t="s">
        <v>34</v>
      </c>
      <c r="P86" s="2">
        <v>2006</v>
      </c>
      <c r="Q86" s="5">
        <v>3</v>
      </c>
      <c r="R86" s="5">
        <v>26895.538199999999</v>
      </c>
      <c r="S86" s="5">
        <v>699.07500000000005</v>
      </c>
      <c r="T86" s="5">
        <v>699.07500000000005</v>
      </c>
      <c r="U86" s="5">
        <v>144704</v>
      </c>
      <c r="V86" s="5">
        <v>2973</v>
      </c>
      <c r="W86" s="5">
        <v>1151</v>
      </c>
      <c r="X86" s="6">
        <v>0.38715102589976452</v>
      </c>
      <c r="Z86" s="2" t="s">
        <v>33</v>
      </c>
      <c r="AA86" s="4">
        <f t="shared" si="102"/>
        <v>0</v>
      </c>
      <c r="AB86" s="4">
        <f t="shared" si="103"/>
        <v>0</v>
      </c>
      <c r="AC86" s="6">
        <f t="shared" si="104"/>
        <v>0</v>
      </c>
      <c r="AD86" s="4">
        <f t="shared" si="105"/>
        <v>0</v>
      </c>
      <c r="AE86" s="4">
        <f t="shared" si="106"/>
        <v>0</v>
      </c>
      <c r="AF86" s="4">
        <f t="shared" si="107"/>
        <v>0</v>
      </c>
      <c r="AG86" s="4"/>
      <c r="AH86" s="4"/>
      <c r="AI86" s="75"/>
      <c r="AK86" s="2" t="s">
        <v>183</v>
      </c>
      <c r="AL86" s="2">
        <v>2006</v>
      </c>
      <c r="AM86" s="2">
        <v>3</v>
      </c>
      <c r="AN86" s="2">
        <v>27967.254150000001</v>
      </c>
      <c r="AO86" s="2">
        <v>699.07500000000005</v>
      </c>
      <c r="AP86" s="2">
        <v>699.07500000000005</v>
      </c>
      <c r="AQ86" s="2">
        <v>144704</v>
      </c>
      <c r="AR86" s="2">
        <v>2973</v>
      </c>
      <c r="AS86" s="2">
        <v>1151</v>
      </c>
      <c r="AT86" s="2">
        <v>0.38715103268623352</v>
      </c>
      <c r="AV86" s="2" t="s">
        <v>33</v>
      </c>
      <c r="AW86" s="4">
        <f t="shared" si="108"/>
        <v>0</v>
      </c>
      <c r="AX86" s="4">
        <f t="shared" si="109"/>
        <v>0</v>
      </c>
      <c r="AY86" s="4"/>
      <c r="AZ86" s="4">
        <f t="shared" si="110"/>
        <v>0</v>
      </c>
      <c r="BA86" s="4">
        <f t="shared" si="111"/>
        <v>0</v>
      </c>
      <c r="BB86" s="4">
        <f t="shared" si="112"/>
        <v>0</v>
      </c>
      <c r="BC86" s="4">
        <f t="shared" si="113"/>
        <v>-2973</v>
      </c>
      <c r="BD86" s="4">
        <f t="shared" si="114"/>
        <v>-1151</v>
      </c>
      <c r="BE86" s="4">
        <f t="shared" si="115"/>
        <v>-0.38715103268623352</v>
      </c>
    </row>
    <row r="87" spans="1:57" x14ac:dyDescent="0.2">
      <c r="A87" s="2" t="s">
        <v>33</v>
      </c>
      <c r="B87" s="4">
        <v>2007</v>
      </c>
      <c r="C87" s="4">
        <v>3</v>
      </c>
      <c r="D87" s="5">
        <f>'Consolidated PEG'!D86</f>
        <v>25157.178130000004</v>
      </c>
      <c r="E87" s="5">
        <f>'Consolidated PEG'!E86</f>
        <v>665.96100000000001</v>
      </c>
      <c r="F87" s="5">
        <f>'Consolidated PEG'!F86</f>
        <v>699.07500000000005</v>
      </c>
      <c r="G87" s="5">
        <f>'Consolidated PEG'!G86</f>
        <v>147503</v>
      </c>
      <c r="H87" s="28"/>
      <c r="I87" s="28"/>
      <c r="J87" s="62"/>
      <c r="K87" s="48">
        <f>'Consolidated PEG'!K86</f>
        <v>3087</v>
      </c>
      <c r="L87" s="48">
        <f>'Consolidated PEG'!L86</f>
        <v>1210</v>
      </c>
      <c r="M87" s="124">
        <f>'Consolidated PEG'!M86</f>
        <v>0.39196631033365725</v>
      </c>
      <c r="O87" s="2" t="s">
        <v>34</v>
      </c>
      <c r="P87" s="2">
        <v>2007</v>
      </c>
      <c r="Q87" s="5">
        <v>3</v>
      </c>
      <c r="R87" s="5">
        <v>25157.178130000004</v>
      </c>
      <c r="S87" s="5">
        <v>665.96100000000001</v>
      </c>
      <c r="T87" s="5">
        <v>699.07500000000005</v>
      </c>
      <c r="U87" s="5">
        <v>147503</v>
      </c>
      <c r="V87" s="5">
        <v>3087</v>
      </c>
      <c r="W87" s="5">
        <v>1210</v>
      </c>
      <c r="X87" s="6">
        <v>0.39196631033365725</v>
      </c>
      <c r="Z87" s="2" t="s">
        <v>33</v>
      </c>
      <c r="AA87" s="4">
        <f t="shared" si="102"/>
        <v>0</v>
      </c>
      <c r="AB87" s="4">
        <f t="shared" si="103"/>
        <v>0</v>
      </c>
      <c r="AC87" s="6">
        <f t="shared" si="104"/>
        <v>0</v>
      </c>
      <c r="AD87" s="4">
        <f t="shared" si="105"/>
        <v>0</v>
      </c>
      <c r="AE87" s="4">
        <f t="shared" si="106"/>
        <v>0</v>
      </c>
      <c r="AF87" s="4">
        <f t="shared" si="107"/>
        <v>0</v>
      </c>
      <c r="AG87" s="4"/>
      <c r="AH87" s="4"/>
      <c r="AI87" s="75"/>
      <c r="AK87" s="2" t="s">
        <v>183</v>
      </c>
      <c r="AL87" s="2">
        <v>2007</v>
      </c>
      <c r="AM87" s="2">
        <v>3</v>
      </c>
      <c r="AN87" s="2">
        <v>26517.182689999998</v>
      </c>
      <c r="AO87" s="2">
        <v>665.96100000000001</v>
      </c>
      <c r="AP87" s="2">
        <v>699.07500000000005</v>
      </c>
      <c r="AQ87" s="2">
        <v>147503</v>
      </c>
      <c r="AR87" s="2">
        <v>3087</v>
      </c>
      <c r="AS87" s="2">
        <v>1210</v>
      </c>
      <c r="AT87" s="2">
        <v>0.391966313123703</v>
      </c>
      <c r="AV87" s="2" t="s">
        <v>33</v>
      </c>
      <c r="AW87" s="4">
        <f t="shared" si="108"/>
        <v>0</v>
      </c>
      <c r="AX87" s="4">
        <f t="shared" si="109"/>
        <v>0</v>
      </c>
      <c r="AY87" s="4"/>
      <c r="AZ87" s="4">
        <f t="shared" si="110"/>
        <v>0</v>
      </c>
      <c r="BA87" s="4">
        <f t="shared" si="111"/>
        <v>0</v>
      </c>
      <c r="BB87" s="4">
        <f t="shared" si="112"/>
        <v>0</v>
      </c>
      <c r="BC87" s="4">
        <f t="shared" si="113"/>
        <v>-3087</v>
      </c>
      <c r="BD87" s="4">
        <f t="shared" si="114"/>
        <v>-1210</v>
      </c>
      <c r="BE87" s="4">
        <f t="shared" si="115"/>
        <v>-0.391966313123703</v>
      </c>
    </row>
    <row r="88" spans="1:57" x14ac:dyDescent="0.2">
      <c r="A88" s="2" t="s">
        <v>33</v>
      </c>
      <c r="B88" s="4">
        <v>2008</v>
      </c>
      <c r="C88" s="4">
        <v>3</v>
      </c>
      <c r="D88" s="5">
        <f>'Consolidated PEG'!D87</f>
        <v>26615.016050000002</v>
      </c>
      <c r="E88" s="5">
        <f>'Consolidated PEG'!E87</f>
        <v>612.12800000000004</v>
      </c>
      <c r="F88" s="5">
        <f>'Consolidated PEG'!F87</f>
        <v>699.07500000000005</v>
      </c>
      <c r="G88" s="5">
        <f>'Consolidated PEG'!G87</f>
        <v>150086</v>
      </c>
      <c r="H88" s="28"/>
      <c r="I88" s="28"/>
      <c r="J88" s="62"/>
      <c r="K88" s="48">
        <f>'Consolidated PEG'!K87</f>
        <v>3165</v>
      </c>
      <c r="L88" s="48">
        <f>'Consolidated PEG'!L87</f>
        <v>1284</v>
      </c>
      <c r="M88" s="124">
        <f>'Consolidated PEG'!M87</f>
        <v>0.40568720379146922</v>
      </c>
      <c r="O88" s="2" t="s">
        <v>34</v>
      </c>
      <c r="P88" s="2">
        <v>2008</v>
      </c>
      <c r="Q88" s="5">
        <v>3</v>
      </c>
      <c r="R88" s="5">
        <v>26615.016050000002</v>
      </c>
      <c r="S88" s="5">
        <v>612.12800000000004</v>
      </c>
      <c r="T88" s="5">
        <v>699.07500000000005</v>
      </c>
      <c r="U88" s="5">
        <v>150086</v>
      </c>
      <c r="V88" s="5">
        <v>3165</v>
      </c>
      <c r="W88" s="5">
        <v>1284</v>
      </c>
      <c r="X88" s="6">
        <v>0.40568720379146922</v>
      </c>
      <c r="Z88" s="2" t="s">
        <v>33</v>
      </c>
      <c r="AA88" s="4">
        <f t="shared" si="102"/>
        <v>0</v>
      </c>
      <c r="AB88" s="4">
        <f t="shared" si="103"/>
        <v>0</v>
      </c>
      <c r="AC88" s="6">
        <f t="shared" si="104"/>
        <v>0</v>
      </c>
      <c r="AD88" s="4">
        <f t="shared" si="105"/>
        <v>0</v>
      </c>
      <c r="AE88" s="4">
        <f t="shared" si="106"/>
        <v>0</v>
      </c>
      <c r="AF88" s="4">
        <f t="shared" si="107"/>
        <v>0</v>
      </c>
      <c r="AG88" s="4"/>
      <c r="AH88" s="4"/>
      <c r="AI88" s="75"/>
      <c r="AK88" s="2" t="s">
        <v>183</v>
      </c>
      <c r="AL88" s="2">
        <v>2008</v>
      </c>
      <c r="AM88" s="2">
        <v>3</v>
      </c>
      <c r="AN88" s="2">
        <v>28176.455410000002</v>
      </c>
      <c r="AO88" s="2">
        <v>612.12800000000004</v>
      </c>
      <c r="AP88" s="2">
        <v>699.07500000000005</v>
      </c>
      <c r="AQ88" s="2">
        <v>150086</v>
      </c>
      <c r="AR88" s="2">
        <v>3165</v>
      </c>
      <c r="AS88" s="2">
        <v>1284</v>
      </c>
      <c r="AT88" s="2">
        <v>0.40568721294403076</v>
      </c>
      <c r="AV88" s="2" t="s">
        <v>33</v>
      </c>
      <c r="AW88" s="4">
        <f t="shared" si="108"/>
        <v>0</v>
      </c>
      <c r="AX88" s="4">
        <f t="shared" si="109"/>
        <v>0</v>
      </c>
      <c r="AY88" s="4"/>
      <c r="AZ88" s="4">
        <f t="shared" si="110"/>
        <v>0</v>
      </c>
      <c r="BA88" s="4">
        <f t="shared" si="111"/>
        <v>0</v>
      </c>
      <c r="BB88" s="4">
        <f t="shared" si="112"/>
        <v>0</v>
      </c>
      <c r="BC88" s="4">
        <f t="shared" si="113"/>
        <v>-3165</v>
      </c>
      <c r="BD88" s="4">
        <f t="shared" si="114"/>
        <v>-1284</v>
      </c>
      <c r="BE88" s="4">
        <f t="shared" si="115"/>
        <v>-0.40568721294403076</v>
      </c>
    </row>
    <row r="89" spans="1:57" x14ac:dyDescent="0.2">
      <c r="A89" s="2" t="s">
        <v>33</v>
      </c>
      <c r="B89" s="4">
        <v>2009</v>
      </c>
      <c r="C89" s="4">
        <v>3</v>
      </c>
      <c r="D89" s="5">
        <f>'Consolidated PEG'!D88</f>
        <v>27194.985240000002</v>
      </c>
      <c r="E89" s="5">
        <f>'Consolidated PEG'!E88</f>
        <v>672.86500000000001</v>
      </c>
      <c r="F89" s="5">
        <f>'Consolidated PEG'!F88</f>
        <v>699.07500000000005</v>
      </c>
      <c r="G89" s="14">
        <f>U89</f>
        <v>150224</v>
      </c>
      <c r="H89" s="28"/>
      <c r="I89" s="28"/>
      <c r="J89" s="62"/>
      <c r="K89" s="48">
        <f>'Consolidated PEG'!K88</f>
        <v>3235</v>
      </c>
      <c r="L89" s="48">
        <f>'Consolidated PEG'!L88</f>
        <v>1460</v>
      </c>
      <c r="M89" s="124">
        <f>'Consolidated PEG'!M88</f>
        <v>0.45131375579598143</v>
      </c>
      <c r="O89" s="2" t="s">
        <v>34</v>
      </c>
      <c r="P89" s="2">
        <v>2009</v>
      </c>
      <c r="Q89" s="5">
        <v>3</v>
      </c>
      <c r="R89" s="5">
        <v>27194.985240000002</v>
      </c>
      <c r="S89" s="5">
        <v>672.86500000000001</v>
      </c>
      <c r="T89" s="5">
        <v>699.07500000000005</v>
      </c>
      <c r="U89" s="5">
        <v>150224</v>
      </c>
      <c r="V89" s="5">
        <v>3235</v>
      </c>
      <c r="W89" s="5">
        <v>1460</v>
      </c>
      <c r="X89" s="6">
        <v>0.45131375579598143</v>
      </c>
      <c r="Z89" s="2" t="s">
        <v>33</v>
      </c>
      <c r="AA89" s="4">
        <f t="shared" si="102"/>
        <v>0</v>
      </c>
      <c r="AB89" s="4">
        <f t="shared" si="103"/>
        <v>0</v>
      </c>
      <c r="AC89" s="6">
        <f t="shared" si="104"/>
        <v>0</v>
      </c>
      <c r="AD89" s="4">
        <f t="shared" si="105"/>
        <v>0</v>
      </c>
      <c r="AE89" s="4">
        <f t="shared" si="106"/>
        <v>0</v>
      </c>
      <c r="AF89" s="4">
        <f t="shared" si="107"/>
        <v>0</v>
      </c>
      <c r="AG89" s="4"/>
      <c r="AH89" s="4"/>
      <c r="AI89" s="75"/>
      <c r="AK89" s="2" t="s">
        <v>183</v>
      </c>
      <c r="AL89" s="2">
        <v>2009</v>
      </c>
      <c r="AM89" s="2">
        <v>3</v>
      </c>
      <c r="AN89" s="2">
        <v>27924.786260000001</v>
      </c>
      <c r="AO89" s="2">
        <v>672.86500000000001</v>
      </c>
      <c r="AP89" s="2">
        <v>699.07500000000005</v>
      </c>
      <c r="AQ89" s="2">
        <v>150224</v>
      </c>
      <c r="AR89" s="2">
        <v>3235</v>
      </c>
      <c r="AS89" s="2">
        <v>1460</v>
      </c>
      <c r="AT89" s="2">
        <v>0.45131376385688782</v>
      </c>
      <c r="AV89" s="2" t="s">
        <v>33</v>
      </c>
      <c r="AW89" s="4">
        <f t="shared" si="108"/>
        <v>0</v>
      </c>
      <c r="AX89" s="4">
        <f t="shared" si="109"/>
        <v>0</v>
      </c>
      <c r="AY89" s="4"/>
      <c r="AZ89" s="4">
        <f t="shared" si="110"/>
        <v>0</v>
      </c>
      <c r="BA89" s="4">
        <f t="shared" si="111"/>
        <v>0</v>
      </c>
      <c r="BB89" s="4">
        <f t="shared" si="112"/>
        <v>0</v>
      </c>
      <c r="BC89" s="4">
        <f t="shared" si="113"/>
        <v>-3235</v>
      </c>
      <c r="BD89" s="4">
        <f t="shared" si="114"/>
        <v>-1460</v>
      </c>
      <c r="BE89" s="4">
        <f t="shared" si="115"/>
        <v>-0.45131376385688782</v>
      </c>
    </row>
    <row r="90" spans="1:57" x14ac:dyDescent="0.2">
      <c r="A90" s="2" t="s">
        <v>33</v>
      </c>
      <c r="B90" s="4">
        <v>2010</v>
      </c>
      <c r="C90" s="4">
        <v>3</v>
      </c>
      <c r="D90" s="5">
        <f>'Consolidated PEG'!D89</f>
        <v>28010.400119999998</v>
      </c>
      <c r="E90" s="5">
        <f>'Consolidated PEG'!E89</f>
        <v>701.49400000000003</v>
      </c>
      <c r="F90" s="5">
        <f>'Consolidated PEG'!F89</f>
        <v>701.49400000000003</v>
      </c>
      <c r="G90" s="5">
        <f>'Consolidated PEG'!G89</f>
        <v>152238</v>
      </c>
      <c r="H90" s="28"/>
      <c r="I90" s="28"/>
      <c r="J90" s="62"/>
      <c r="K90" s="48">
        <f>'Consolidated PEG'!K89</f>
        <v>3352</v>
      </c>
      <c r="L90" s="48">
        <f>'Consolidated PEG'!L89</f>
        <v>1579</v>
      </c>
      <c r="M90" s="124">
        <f>'Consolidated PEG'!M89</f>
        <v>0.47106205250596661</v>
      </c>
      <c r="O90" s="2" t="s">
        <v>34</v>
      </c>
      <c r="P90" s="2">
        <v>2010</v>
      </c>
      <c r="Q90" s="5">
        <v>3</v>
      </c>
      <c r="R90" s="5">
        <v>28010.400119999998</v>
      </c>
      <c r="S90" s="5">
        <v>701.49400000000003</v>
      </c>
      <c r="T90" s="5">
        <v>701.49400000000003</v>
      </c>
      <c r="U90" s="5">
        <v>152238</v>
      </c>
      <c r="V90" s="5">
        <v>3352</v>
      </c>
      <c r="W90" s="5">
        <v>1579</v>
      </c>
      <c r="X90" s="6">
        <v>0.47106205250596661</v>
      </c>
      <c r="Z90" s="2" t="s">
        <v>33</v>
      </c>
      <c r="AA90" s="4">
        <f t="shared" si="102"/>
        <v>0</v>
      </c>
      <c r="AB90" s="4">
        <f t="shared" si="103"/>
        <v>0</v>
      </c>
      <c r="AC90" s="6">
        <f t="shared" si="104"/>
        <v>0</v>
      </c>
      <c r="AD90" s="4">
        <f t="shared" si="105"/>
        <v>0</v>
      </c>
      <c r="AE90" s="4">
        <f t="shared" si="106"/>
        <v>0</v>
      </c>
      <c r="AF90" s="4">
        <f t="shared" si="107"/>
        <v>0</v>
      </c>
      <c r="AG90" s="4"/>
      <c r="AH90" s="4"/>
      <c r="AI90" s="75"/>
      <c r="AK90" s="2" t="s">
        <v>183</v>
      </c>
      <c r="AL90" s="2">
        <v>2010</v>
      </c>
      <c r="AM90" s="2">
        <v>3</v>
      </c>
      <c r="AN90" s="2">
        <v>29411.112249999998</v>
      </c>
      <c r="AO90" s="2">
        <v>701.49400000000003</v>
      </c>
      <c r="AP90" s="2">
        <v>701.49400000000003</v>
      </c>
      <c r="AQ90" s="2">
        <v>152238</v>
      </c>
      <c r="AR90" s="2">
        <v>3352</v>
      </c>
      <c r="AS90" s="2">
        <v>1579</v>
      </c>
      <c r="AT90" s="2">
        <v>0.4710620641708374</v>
      </c>
      <c r="AV90" s="2" t="s">
        <v>33</v>
      </c>
      <c r="AW90" s="4">
        <f t="shared" si="108"/>
        <v>0</v>
      </c>
      <c r="AX90" s="4">
        <f t="shared" si="109"/>
        <v>0</v>
      </c>
      <c r="AY90" s="4"/>
      <c r="AZ90" s="4">
        <f t="shared" si="110"/>
        <v>0</v>
      </c>
      <c r="BA90" s="4">
        <f t="shared" si="111"/>
        <v>0</v>
      </c>
      <c r="BB90" s="4">
        <f t="shared" si="112"/>
        <v>0</v>
      </c>
      <c r="BC90" s="4">
        <f t="shared" si="113"/>
        <v>-3352</v>
      </c>
      <c r="BD90" s="4">
        <f t="shared" si="114"/>
        <v>-1579</v>
      </c>
      <c r="BE90" s="4">
        <f t="shared" si="115"/>
        <v>-0.4710620641708374</v>
      </c>
    </row>
    <row r="91" spans="1:57" x14ac:dyDescent="0.2">
      <c r="A91" s="2" t="s">
        <v>33</v>
      </c>
      <c r="B91" s="4">
        <v>2011</v>
      </c>
      <c r="C91" s="4">
        <v>3</v>
      </c>
      <c r="D91" s="5">
        <f>'Consolidated PEG'!D90</f>
        <v>28945.433539999998</v>
      </c>
      <c r="E91" s="5">
        <f>'Consolidated PEG'!E90</f>
        <v>734.99200000000008</v>
      </c>
      <c r="F91" s="5">
        <f>'Consolidated PEG'!F90</f>
        <v>734.99200000000008</v>
      </c>
      <c r="G91" s="5">
        <f>'Consolidated PEG'!G90</f>
        <v>154046</v>
      </c>
      <c r="H91" s="28"/>
      <c r="I91" s="28"/>
      <c r="J91" s="62"/>
      <c r="K91" s="48">
        <f>'Consolidated PEG'!K90</f>
        <v>3469</v>
      </c>
      <c r="L91" s="48">
        <f>'Consolidated PEG'!L90</f>
        <v>1635</v>
      </c>
      <c r="M91" s="124">
        <f>'Consolidated PEG'!M90</f>
        <v>0.47131738253098876</v>
      </c>
      <c r="O91" s="2" t="s">
        <v>34</v>
      </c>
      <c r="P91" s="2">
        <v>2011</v>
      </c>
      <c r="Q91" s="5">
        <v>3</v>
      </c>
      <c r="R91" s="5">
        <v>28945.433539999998</v>
      </c>
      <c r="S91" s="5">
        <v>734.99200000000008</v>
      </c>
      <c r="T91" s="5">
        <v>734.99200000000008</v>
      </c>
      <c r="U91" s="5">
        <v>154046</v>
      </c>
      <c r="V91" s="5">
        <v>3469</v>
      </c>
      <c r="W91" s="5">
        <v>1635</v>
      </c>
      <c r="X91" s="6">
        <v>0.47131738253098876</v>
      </c>
      <c r="Z91" s="2" t="s">
        <v>33</v>
      </c>
      <c r="AA91" s="4">
        <f t="shared" si="102"/>
        <v>0</v>
      </c>
      <c r="AB91" s="4">
        <f t="shared" si="103"/>
        <v>0</v>
      </c>
      <c r="AC91" s="6">
        <f t="shared" si="104"/>
        <v>0</v>
      </c>
      <c r="AD91" s="4">
        <f t="shared" si="105"/>
        <v>0</v>
      </c>
      <c r="AE91" s="4">
        <f t="shared" si="106"/>
        <v>0</v>
      </c>
      <c r="AF91" s="4">
        <f t="shared" si="107"/>
        <v>0</v>
      </c>
      <c r="AG91" s="4"/>
      <c r="AH91" s="4"/>
      <c r="AI91" s="75"/>
      <c r="AK91" s="2" t="s">
        <v>183</v>
      </c>
      <c r="AL91" s="2">
        <v>2011</v>
      </c>
      <c r="AM91" s="2">
        <v>3</v>
      </c>
      <c r="AN91" s="2">
        <v>29158.045330000001</v>
      </c>
      <c r="AO91" s="2">
        <v>734.99200000000008</v>
      </c>
      <c r="AP91" s="2">
        <v>734.99200000000008</v>
      </c>
      <c r="AQ91" s="2">
        <v>154046</v>
      </c>
      <c r="AR91" s="2">
        <v>3469</v>
      </c>
      <c r="AS91" s="2">
        <v>1635</v>
      </c>
      <c r="AT91" s="2">
        <v>0.47131738066673279</v>
      </c>
      <c r="AV91" s="2" t="s">
        <v>33</v>
      </c>
      <c r="AW91" s="4">
        <f t="shared" si="108"/>
        <v>0</v>
      </c>
      <c r="AX91" s="4">
        <f t="shared" si="109"/>
        <v>0</v>
      </c>
      <c r="AY91" s="4"/>
      <c r="AZ91" s="4">
        <f t="shared" si="110"/>
        <v>0</v>
      </c>
      <c r="BA91" s="4">
        <f t="shared" si="111"/>
        <v>0</v>
      </c>
      <c r="BB91" s="4">
        <f t="shared" si="112"/>
        <v>0</v>
      </c>
      <c r="BC91" s="4">
        <f t="shared" si="113"/>
        <v>-3469</v>
      </c>
      <c r="BD91" s="4">
        <f t="shared" si="114"/>
        <v>-1635</v>
      </c>
      <c r="BE91" s="4">
        <f t="shared" si="115"/>
        <v>-0.47131738066673279</v>
      </c>
    </row>
    <row r="92" spans="1:57" x14ac:dyDescent="0.2">
      <c r="A92" s="2" t="s">
        <v>33</v>
      </c>
      <c r="B92" s="4">
        <v>2012</v>
      </c>
      <c r="C92" s="4">
        <v>3</v>
      </c>
      <c r="D92" s="5">
        <f>'Consolidated PEG'!D91</f>
        <v>33635.988956302463</v>
      </c>
      <c r="E92" s="5">
        <f>'Consolidated PEG'!E91</f>
        <v>734.51299999999992</v>
      </c>
      <c r="F92" s="5">
        <f>'Consolidated PEG'!F91</f>
        <v>734.99200000000008</v>
      </c>
      <c r="G92" s="5">
        <f>'Consolidated PEG'!G91</f>
        <v>156195</v>
      </c>
      <c r="H92" s="28"/>
      <c r="I92" s="28"/>
      <c r="J92" s="62"/>
      <c r="K92" s="48">
        <f>'Consolidated PEG'!K91</f>
        <v>3604</v>
      </c>
      <c r="L92" s="48">
        <f>'Consolidated PEG'!L91</f>
        <v>1654</v>
      </c>
      <c r="M92" s="124">
        <f>'Consolidated PEG'!M91</f>
        <v>0.45893451720310768</v>
      </c>
      <c r="O92" s="2" t="s">
        <v>34</v>
      </c>
      <c r="P92" s="2">
        <v>2012</v>
      </c>
      <c r="Q92" s="5">
        <v>3</v>
      </c>
      <c r="R92" s="5">
        <v>33635.988956302463</v>
      </c>
      <c r="S92" s="5">
        <v>734.51299999999992</v>
      </c>
      <c r="T92" s="5">
        <v>734.99200000000008</v>
      </c>
      <c r="U92" s="5">
        <v>156195</v>
      </c>
      <c r="V92" s="5">
        <v>3604</v>
      </c>
      <c r="W92" s="5">
        <v>1654</v>
      </c>
      <c r="X92" s="6">
        <v>0.45893451720310768</v>
      </c>
      <c r="Z92" s="2" t="s">
        <v>33</v>
      </c>
      <c r="AA92" s="4">
        <f t="shared" si="102"/>
        <v>0</v>
      </c>
      <c r="AB92" s="4">
        <f t="shared" ref="AB92:AB102" si="116">C92-Q92</f>
        <v>0</v>
      </c>
      <c r="AC92" s="6">
        <f t="shared" ref="AC92" si="117">D92-R92</f>
        <v>0</v>
      </c>
      <c r="AD92" s="4">
        <f t="shared" ref="AD92" si="118">E92-S92</f>
        <v>0</v>
      </c>
      <c r="AE92" s="4">
        <f t="shared" ref="AE92" si="119">F92-T92</f>
        <v>0</v>
      </c>
      <c r="AF92" s="4">
        <f t="shared" si="107"/>
        <v>0</v>
      </c>
      <c r="AG92" s="4"/>
      <c r="AH92" s="4"/>
      <c r="AI92" s="75"/>
      <c r="AK92" s="2" t="s">
        <v>183</v>
      </c>
      <c r="AL92" s="2">
        <v>2012</v>
      </c>
      <c r="AM92" s="2">
        <v>3</v>
      </c>
      <c r="AN92" s="2">
        <v>36444.499490000002</v>
      </c>
      <c r="AO92" s="2">
        <v>734.51299999999992</v>
      </c>
      <c r="AP92" s="2">
        <v>734.99200000000008</v>
      </c>
      <c r="AQ92" s="2">
        <v>156195</v>
      </c>
      <c r="AR92" s="2">
        <v>3604</v>
      </c>
      <c r="AS92" s="2">
        <v>1654</v>
      </c>
      <c r="AT92" s="2">
        <v>0.45893451571464539</v>
      </c>
      <c r="AV92" s="2" t="s">
        <v>33</v>
      </c>
      <c r="AW92" s="4">
        <f t="shared" si="108"/>
        <v>0</v>
      </c>
      <c r="AX92" s="4">
        <f t="shared" si="109"/>
        <v>0</v>
      </c>
      <c r="AY92" s="4"/>
      <c r="AZ92" s="4">
        <f t="shared" si="110"/>
        <v>0</v>
      </c>
      <c r="BA92" s="4">
        <f t="shared" si="111"/>
        <v>0</v>
      </c>
      <c r="BB92" s="4">
        <f t="shared" si="112"/>
        <v>0</v>
      </c>
      <c r="BC92" s="4">
        <f t="shared" si="113"/>
        <v>-3604</v>
      </c>
      <c r="BD92" s="4">
        <f t="shared" si="114"/>
        <v>-1654</v>
      </c>
      <c r="BE92" s="4">
        <f t="shared" si="115"/>
        <v>-0.45893451571464539</v>
      </c>
    </row>
    <row r="93" spans="1:57" x14ac:dyDescent="0.2">
      <c r="A93" s="2" t="s">
        <v>33</v>
      </c>
      <c r="B93" s="4">
        <v>2013</v>
      </c>
      <c r="C93" s="4">
        <v>3</v>
      </c>
      <c r="D93" s="5">
        <f>'Consolidated PEG'!D92</f>
        <v>34859.171040000001</v>
      </c>
      <c r="E93" s="5">
        <f>'Consolidated PEG'!E92</f>
        <v>714.88599999999997</v>
      </c>
      <c r="F93" s="5">
        <f>'Consolidated PEG'!F92</f>
        <v>734.99200000000008</v>
      </c>
      <c r="G93" s="5">
        <f>'Consolidated PEG'!G92</f>
        <v>157492</v>
      </c>
      <c r="H93" s="28"/>
      <c r="I93" s="28"/>
      <c r="J93" s="62"/>
      <c r="K93" s="48">
        <f>'Consolidated PEG'!K92</f>
        <v>3656</v>
      </c>
      <c r="L93" s="48">
        <f>'Consolidated PEG'!L92</f>
        <v>1682</v>
      </c>
      <c r="M93" s="124">
        <f>'Consolidated PEG'!M92</f>
        <v>0.46006564551422319</v>
      </c>
      <c r="O93" s="2" t="s">
        <v>34</v>
      </c>
      <c r="P93" s="2">
        <v>2013</v>
      </c>
      <c r="Q93" s="5">
        <v>3</v>
      </c>
      <c r="R93" s="5">
        <v>34859.171040000001</v>
      </c>
      <c r="S93" s="5">
        <v>714.88599999999997</v>
      </c>
      <c r="T93" s="5">
        <v>734.99200000000008</v>
      </c>
      <c r="U93" s="5">
        <v>157492</v>
      </c>
      <c r="V93" s="5">
        <v>3656</v>
      </c>
      <c r="W93" s="5">
        <v>1682</v>
      </c>
      <c r="X93" s="6">
        <v>0.46006564551422319</v>
      </c>
      <c r="Z93" s="2" t="s">
        <v>33</v>
      </c>
      <c r="AA93" s="4">
        <f t="shared" si="102"/>
        <v>0</v>
      </c>
      <c r="AB93" s="4">
        <f t="shared" si="116"/>
        <v>0</v>
      </c>
      <c r="AC93" s="6">
        <f t="shared" ref="AC93:AC102" si="120">D93-R93</f>
        <v>0</v>
      </c>
      <c r="AD93" s="4">
        <f t="shared" ref="AD93:AD102" si="121">E93-S93</f>
        <v>0</v>
      </c>
      <c r="AE93" s="4">
        <f t="shared" ref="AE93:AE102" si="122">F93-T93</f>
        <v>0</v>
      </c>
      <c r="AF93" s="4">
        <f t="shared" ref="AF93:AF102" si="123">G93-U93</f>
        <v>0</v>
      </c>
      <c r="AG93" s="4"/>
      <c r="AH93" s="4"/>
      <c r="AI93" s="75"/>
      <c r="AK93" s="2" t="s">
        <v>183</v>
      </c>
      <c r="AL93" s="2">
        <v>2013</v>
      </c>
      <c r="AM93" s="2">
        <v>3</v>
      </c>
      <c r="AN93" s="2">
        <v>36712.565089999996</v>
      </c>
      <c r="AO93" s="2">
        <v>714.88599999999997</v>
      </c>
      <c r="AP93" s="2">
        <v>734.99200000000008</v>
      </c>
      <c r="AQ93" s="2">
        <v>157485</v>
      </c>
      <c r="AR93" s="2">
        <v>3656</v>
      </c>
      <c r="AS93" s="2">
        <v>1682</v>
      </c>
      <c r="AT93" s="2">
        <v>0.46006563305854797</v>
      </c>
      <c r="AV93" s="2" t="s">
        <v>33</v>
      </c>
      <c r="AW93" s="4">
        <f t="shared" si="108"/>
        <v>0</v>
      </c>
      <c r="AX93" s="4">
        <f t="shared" si="109"/>
        <v>0</v>
      </c>
      <c r="AY93" s="4"/>
      <c r="AZ93" s="4">
        <f t="shared" si="110"/>
        <v>0</v>
      </c>
      <c r="BA93" s="4">
        <f t="shared" si="111"/>
        <v>0</v>
      </c>
      <c r="BB93" s="4">
        <f t="shared" si="112"/>
        <v>7</v>
      </c>
      <c r="BC93" s="4">
        <f t="shared" si="113"/>
        <v>-3656</v>
      </c>
      <c r="BD93" s="4">
        <f t="shared" si="114"/>
        <v>-1682</v>
      </c>
      <c r="BE93" s="4">
        <f t="shared" si="115"/>
        <v>-0.46006563305854797</v>
      </c>
    </row>
    <row r="94" spans="1:57" x14ac:dyDescent="0.2">
      <c r="A94" s="2" t="s">
        <v>33</v>
      </c>
      <c r="B94" s="4">
        <v>2014</v>
      </c>
      <c r="C94" s="4">
        <v>3</v>
      </c>
      <c r="D94" s="5">
        <f>'Consolidated PEG'!D93</f>
        <v>35538.761679999996</v>
      </c>
      <c r="E94" s="5">
        <f>'Consolidated PEG'!E93</f>
        <v>617.02300000000002</v>
      </c>
      <c r="F94" s="5">
        <f>'Consolidated PEG'!F93</f>
        <v>734.99200000000008</v>
      </c>
      <c r="G94" s="5">
        <f>'Consolidated PEG'!G93</f>
        <v>158989</v>
      </c>
      <c r="H94" s="28"/>
      <c r="I94" s="28"/>
      <c r="J94" s="62"/>
      <c r="K94" s="48">
        <f>'Consolidated PEG'!K93</f>
        <v>3631</v>
      </c>
      <c r="L94" s="48">
        <f>'Consolidated PEG'!L93</f>
        <v>1682</v>
      </c>
      <c r="M94" s="124">
        <f>'Consolidated PEG'!M93</f>
        <v>0.463233269071881</v>
      </c>
      <c r="O94" s="2" t="s">
        <v>34</v>
      </c>
      <c r="P94" s="2">
        <v>2014</v>
      </c>
      <c r="Q94" s="5">
        <v>3</v>
      </c>
      <c r="R94" s="5">
        <v>35538.762000000002</v>
      </c>
      <c r="S94" s="5">
        <v>617.02300000000002</v>
      </c>
      <c r="T94" s="5">
        <v>734.99200000000008</v>
      </c>
      <c r="U94" s="5">
        <v>158982</v>
      </c>
      <c r="V94" s="5">
        <v>3631</v>
      </c>
      <c r="W94" s="5">
        <v>1682</v>
      </c>
      <c r="X94" s="6">
        <v>0.463233269071881</v>
      </c>
      <c r="Z94" s="2" t="s">
        <v>33</v>
      </c>
      <c r="AA94" s="4">
        <f t="shared" si="102"/>
        <v>0</v>
      </c>
      <c r="AB94" s="4">
        <f t="shared" si="116"/>
        <v>0</v>
      </c>
      <c r="AC94" s="6">
        <f t="shared" si="120"/>
        <v>-3.2000000646803528E-4</v>
      </c>
      <c r="AD94" s="4">
        <f t="shared" si="121"/>
        <v>0</v>
      </c>
      <c r="AE94" s="4">
        <f t="shared" si="122"/>
        <v>0</v>
      </c>
      <c r="AF94" s="4">
        <f t="shared" si="123"/>
        <v>7</v>
      </c>
      <c r="AG94" s="4"/>
      <c r="AH94" s="4"/>
      <c r="AI94" s="75"/>
      <c r="AK94" s="2" t="s">
        <v>183</v>
      </c>
      <c r="AL94" s="2">
        <v>2014</v>
      </c>
      <c r="AM94" s="2">
        <v>3</v>
      </c>
      <c r="AN94" s="2">
        <v>36796.359679999994</v>
      </c>
      <c r="AO94" s="2">
        <v>617.02300000000002</v>
      </c>
      <c r="AP94" s="2">
        <v>734.99200000000008</v>
      </c>
      <c r="AQ94" s="2">
        <v>158982</v>
      </c>
      <c r="AR94" s="2">
        <v>3631</v>
      </c>
      <c r="AS94" s="2">
        <v>1682</v>
      </c>
      <c r="AT94" s="2">
        <v>0.46323326230049133</v>
      </c>
      <c r="AV94" s="2" t="s">
        <v>33</v>
      </c>
      <c r="AW94" s="4">
        <f t="shared" si="108"/>
        <v>0</v>
      </c>
      <c r="AX94" s="4">
        <f t="shared" si="109"/>
        <v>0</v>
      </c>
      <c r="AY94" s="4"/>
      <c r="AZ94" s="4">
        <f t="shared" si="110"/>
        <v>0</v>
      </c>
      <c r="BA94" s="4">
        <f t="shared" si="111"/>
        <v>0</v>
      </c>
      <c r="BB94" s="4">
        <f t="shared" si="112"/>
        <v>7</v>
      </c>
      <c r="BC94" s="4">
        <f t="shared" si="113"/>
        <v>-3631</v>
      </c>
      <c r="BD94" s="4">
        <f t="shared" si="114"/>
        <v>-1682</v>
      </c>
      <c r="BE94" s="4">
        <f t="shared" si="115"/>
        <v>-0.46323326230049133</v>
      </c>
    </row>
    <row r="95" spans="1:57" x14ac:dyDescent="0.2">
      <c r="A95" s="2" t="s">
        <v>33</v>
      </c>
      <c r="B95" s="4">
        <v>2015</v>
      </c>
      <c r="C95" s="4">
        <v>3</v>
      </c>
      <c r="D95" s="5">
        <f>'Consolidated PEG'!D94</f>
        <v>36626.49742</v>
      </c>
      <c r="E95" s="5">
        <f>'Consolidated PEG'!E94</f>
        <v>652.447</v>
      </c>
      <c r="F95" s="5">
        <f>'Consolidated PEG'!F94</f>
        <v>734.99200000000008</v>
      </c>
      <c r="G95" s="5">
        <f>'Consolidated PEG'!G94</f>
        <v>160279</v>
      </c>
      <c r="H95" s="28"/>
      <c r="I95" s="28"/>
      <c r="J95" s="62"/>
      <c r="K95" s="48">
        <f>'Consolidated PEG'!K94</f>
        <v>3332</v>
      </c>
      <c r="L95" s="48">
        <f>'Consolidated PEG'!L94</f>
        <v>1386</v>
      </c>
      <c r="M95" s="124">
        <f>'Consolidated PEG'!M94</f>
        <v>0.41596638655462187</v>
      </c>
      <c r="O95" s="2" t="s">
        <v>34</v>
      </c>
      <c r="P95" s="2">
        <v>2015</v>
      </c>
      <c r="Q95" s="5">
        <v>3</v>
      </c>
      <c r="R95" s="5">
        <v>36626.498</v>
      </c>
      <c r="S95" s="5">
        <v>652.447</v>
      </c>
      <c r="T95" s="5">
        <v>734.99200000000008</v>
      </c>
      <c r="U95" s="5">
        <v>160279</v>
      </c>
      <c r="V95" s="38">
        <v>3648.5</v>
      </c>
      <c r="W95" s="38">
        <v>1696.5</v>
      </c>
      <c r="X95" s="39">
        <v>0.46498561052487325</v>
      </c>
      <c r="Z95" s="2" t="s">
        <v>33</v>
      </c>
      <c r="AA95" s="4">
        <f t="shared" si="102"/>
        <v>0</v>
      </c>
      <c r="AB95" s="4">
        <f t="shared" si="116"/>
        <v>0</v>
      </c>
      <c r="AC95" s="6">
        <f t="shared" si="120"/>
        <v>-5.7999999989988282E-4</v>
      </c>
      <c r="AD95" s="4">
        <f t="shared" si="121"/>
        <v>0</v>
      </c>
      <c r="AE95" s="4">
        <f t="shared" si="122"/>
        <v>0</v>
      </c>
      <c r="AF95" s="4">
        <f t="shared" si="123"/>
        <v>0</v>
      </c>
      <c r="AG95" s="4"/>
      <c r="AH95" s="4"/>
      <c r="AI95" s="75"/>
      <c r="AK95" s="2" t="s">
        <v>183</v>
      </c>
      <c r="AL95" s="2">
        <v>2015</v>
      </c>
      <c r="AM95" s="2">
        <v>3</v>
      </c>
      <c r="AN95" s="2">
        <v>37828.573060000002</v>
      </c>
      <c r="AO95" s="2">
        <v>652.447</v>
      </c>
      <c r="AP95" s="2">
        <v>734.99200000000008</v>
      </c>
      <c r="AQ95" s="2">
        <v>160279</v>
      </c>
      <c r="AR95" s="2">
        <v>3332</v>
      </c>
      <c r="AS95" s="2">
        <v>1386</v>
      </c>
      <c r="AT95" s="2">
        <v>0.41596639156341553</v>
      </c>
      <c r="AV95" s="2" t="s">
        <v>33</v>
      </c>
      <c r="AW95" s="4">
        <f t="shared" si="108"/>
        <v>0</v>
      </c>
      <c r="AX95" s="4">
        <f t="shared" si="109"/>
        <v>0</v>
      </c>
      <c r="AY95" s="4"/>
      <c r="AZ95" s="4">
        <f t="shared" si="110"/>
        <v>0</v>
      </c>
      <c r="BA95" s="4">
        <f t="shared" si="111"/>
        <v>0</v>
      </c>
      <c r="BB95" s="4">
        <f t="shared" si="112"/>
        <v>0</v>
      </c>
      <c r="BC95" s="4">
        <f t="shared" si="113"/>
        <v>-3332</v>
      </c>
      <c r="BD95" s="4">
        <f t="shared" si="114"/>
        <v>-1386</v>
      </c>
      <c r="BE95" s="4">
        <f t="shared" si="115"/>
        <v>-0.41596639156341553</v>
      </c>
    </row>
    <row r="96" spans="1:57" x14ac:dyDescent="0.2">
      <c r="A96" s="2" t="s">
        <v>33</v>
      </c>
      <c r="B96" s="4">
        <v>2016</v>
      </c>
      <c r="C96" s="4">
        <v>3</v>
      </c>
      <c r="D96" s="5">
        <f>'Consolidated PEG'!D95</f>
        <v>38440.610430000001</v>
      </c>
      <c r="E96" s="5">
        <f>'Consolidated PEG'!E95</f>
        <v>684.68799999999999</v>
      </c>
      <c r="F96" s="5">
        <f>'Consolidated PEG'!F95</f>
        <v>734.99200000000008</v>
      </c>
      <c r="G96" s="5">
        <f>'Consolidated PEG'!G95</f>
        <v>161711</v>
      </c>
      <c r="H96" s="28"/>
      <c r="I96" s="28"/>
      <c r="J96" s="62"/>
      <c r="K96" s="48">
        <f>'Consolidated PEG'!K95</f>
        <v>3666</v>
      </c>
      <c r="L96" s="48">
        <f>'Consolidated PEG'!L95</f>
        <v>1711</v>
      </c>
      <c r="M96" s="124">
        <f>'Consolidated PEG'!M95</f>
        <v>0.46672122204037098</v>
      </c>
      <c r="O96" s="2" t="s">
        <v>34</v>
      </c>
      <c r="P96" s="2">
        <v>2016</v>
      </c>
      <c r="Q96" s="5">
        <v>3</v>
      </c>
      <c r="R96" s="5">
        <v>38440.610430000001</v>
      </c>
      <c r="S96" s="5">
        <v>684.68799999999999</v>
      </c>
      <c r="T96" s="5">
        <v>734.99200000000008</v>
      </c>
      <c r="U96" s="5">
        <v>161711</v>
      </c>
      <c r="V96" s="5">
        <v>3666</v>
      </c>
      <c r="W96" s="5">
        <v>1711</v>
      </c>
      <c r="X96" s="6">
        <v>0.46672122204037098</v>
      </c>
      <c r="Z96" s="2" t="s">
        <v>33</v>
      </c>
      <c r="AA96" s="4">
        <f t="shared" si="102"/>
        <v>0</v>
      </c>
      <c r="AB96" s="4">
        <f t="shared" si="116"/>
        <v>0</v>
      </c>
      <c r="AC96" s="6">
        <f t="shared" si="120"/>
        <v>0</v>
      </c>
      <c r="AD96" s="4">
        <f t="shared" si="121"/>
        <v>0</v>
      </c>
      <c r="AE96" s="4">
        <f t="shared" si="122"/>
        <v>0</v>
      </c>
      <c r="AF96" s="4">
        <f t="shared" si="123"/>
        <v>0</v>
      </c>
      <c r="AG96" s="4"/>
      <c r="AH96" s="4"/>
      <c r="AI96" s="75"/>
      <c r="AK96" s="2" t="s">
        <v>183</v>
      </c>
      <c r="AL96" s="2">
        <v>2016</v>
      </c>
      <c r="AM96" s="2">
        <v>3</v>
      </c>
      <c r="AN96" s="2">
        <v>39306.879249999998</v>
      </c>
      <c r="AO96" s="2">
        <v>684.68799999999999</v>
      </c>
      <c r="AP96" s="2">
        <v>734.99200000000008</v>
      </c>
      <c r="AQ96" s="2">
        <v>161711</v>
      </c>
      <c r="AR96" s="2">
        <v>3666</v>
      </c>
      <c r="AS96" s="2">
        <v>1711</v>
      </c>
      <c r="AT96" s="2">
        <v>0.46672123670578003</v>
      </c>
      <c r="AV96" s="2" t="s">
        <v>33</v>
      </c>
      <c r="AW96" s="4">
        <f t="shared" si="108"/>
        <v>0</v>
      </c>
      <c r="AX96" s="4">
        <f t="shared" si="109"/>
        <v>0</v>
      </c>
      <c r="AY96" s="4"/>
      <c r="AZ96" s="4">
        <f t="shared" si="110"/>
        <v>0</v>
      </c>
      <c r="BA96" s="4">
        <f t="shared" si="111"/>
        <v>0</v>
      </c>
      <c r="BB96" s="4">
        <f t="shared" si="112"/>
        <v>0</v>
      </c>
      <c r="BC96" s="4">
        <f t="shared" si="113"/>
        <v>-3666</v>
      </c>
      <c r="BD96" s="4">
        <f t="shared" si="114"/>
        <v>-1711</v>
      </c>
      <c r="BE96" s="4">
        <f t="shared" si="115"/>
        <v>-0.46672123670578003</v>
      </c>
    </row>
    <row r="97" spans="1:57" x14ac:dyDescent="0.2">
      <c r="A97" s="2" t="s">
        <v>33</v>
      </c>
      <c r="B97" s="4">
        <v>2017</v>
      </c>
      <c r="C97" s="4">
        <v>3</v>
      </c>
      <c r="D97" s="5">
        <f>'Consolidated PEG'!D96</f>
        <v>38678.039620000003</v>
      </c>
      <c r="E97" s="5">
        <f>'Consolidated PEG'!E96</f>
        <v>626.50599999999997</v>
      </c>
      <c r="F97" s="5">
        <f>'Consolidated PEG'!F96</f>
        <v>734.99200000000008</v>
      </c>
      <c r="G97" s="5">
        <f>'Consolidated PEG'!G96</f>
        <v>162955</v>
      </c>
      <c r="H97" s="28"/>
      <c r="I97" s="28"/>
      <c r="J97" s="62"/>
      <c r="K97" s="48">
        <f>'Consolidated PEG'!K96</f>
        <v>3738</v>
      </c>
      <c r="L97" s="48">
        <f>'Consolidated PEG'!L96</f>
        <v>1767</v>
      </c>
      <c r="M97" s="124">
        <f>'Consolidated PEG'!M96</f>
        <v>0.4727126805778491</v>
      </c>
      <c r="O97" s="2" t="s">
        <v>34</v>
      </c>
      <c r="P97" s="2">
        <v>2017</v>
      </c>
      <c r="Q97" s="5">
        <v>3</v>
      </c>
      <c r="R97" s="5">
        <v>38678.039620000003</v>
      </c>
      <c r="S97" s="5">
        <v>626.50599999999997</v>
      </c>
      <c r="T97" s="5">
        <v>734.99200000000008</v>
      </c>
      <c r="U97" s="5">
        <v>162955</v>
      </c>
      <c r="V97" s="5">
        <v>3738</v>
      </c>
      <c r="W97" s="5">
        <v>1767</v>
      </c>
      <c r="X97" s="6">
        <v>0.4727126805778491</v>
      </c>
      <c r="Z97" s="2" t="s">
        <v>33</v>
      </c>
      <c r="AA97" s="4">
        <f t="shared" si="102"/>
        <v>0</v>
      </c>
      <c r="AB97" s="4">
        <f t="shared" si="116"/>
        <v>0</v>
      </c>
      <c r="AC97" s="6">
        <f t="shared" si="120"/>
        <v>0</v>
      </c>
      <c r="AD97" s="4">
        <f t="shared" si="121"/>
        <v>0</v>
      </c>
      <c r="AE97" s="4">
        <f t="shared" si="122"/>
        <v>0</v>
      </c>
      <c r="AF97" s="4">
        <f t="shared" si="123"/>
        <v>0</v>
      </c>
      <c r="AG97" s="4"/>
      <c r="AH97" s="4"/>
      <c r="AI97" s="75"/>
      <c r="AK97" s="2" t="s">
        <v>183</v>
      </c>
      <c r="AL97" s="2">
        <v>2017</v>
      </c>
      <c r="AM97" s="2">
        <v>3</v>
      </c>
      <c r="AN97" s="2">
        <v>40061.3217</v>
      </c>
      <c r="AO97" s="2">
        <v>626.50599999999997</v>
      </c>
      <c r="AP97" s="2">
        <v>734.99200000000008</v>
      </c>
      <c r="AQ97" s="2">
        <v>162955</v>
      </c>
      <c r="AR97" s="2">
        <v>3738</v>
      </c>
      <c r="AS97" s="2">
        <v>1767</v>
      </c>
      <c r="AT97" s="2">
        <v>0.47271266579627991</v>
      </c>
      <c r="AV97" s="2" t="s">
        <v>33</v>
      </c>
      <c r="AW97" s="4">
        <f t="shared" si="108"/>
        <v>0</v>
      </c>
      <c r="AX97" s="4">
        <f t="shared" si="109"/>
        <v>0</v>
      </c>
      <c r="AY97" s="4"/>
      <c r="AZ97" s="4">
        <f t="shared" si="110"/>
        <v>0</v>
      </c>
      <c r="BA97" s="4">
        <f t="shared" si="111"/>
        <v>0</v>
      </c>
      <c r="BB97" s="4">
        <f t="shared" si="112"/>
        <v>0</v>
      </c>
      <c r="BC97" s="4">
        <f t="shared" si="113"/>
        <v>-3738</v>
      </c>
      <c r="BD97" s="4">
        <f t="shared" si="114"/>
        <v>-1767</v>
      </c>
      <c r="BE97" s="4">
        <f t="shared" si="115"/>
        <v>-0.47271266579627991</v>
      </c>
    </row>
    <row r="98" spans="1:57" x14ac:dyDescent="0.2">
      <c r="A98" s="2" t="s">
        <v>33</v>
      </c>
      <c r="B98" s="4">
        <v>2018</v>
      </c>
      <c r="C98" s="4">
        <v>3</v>
      </c>
      <c r="D98" s="36">
        <f>'Consolidated PEG'!D97</f>
        <v>38584.590750000003</v>
      </c>
      <c r="E98" s="5">
        <f>'Consolidated PEG'!E97</f>
        <v>696.63900000000001</v>
      </c>
      <c r="F98" s="5">
        <f>'Consolidated PEG'!F97</f>
        <v>734.99200000000008</v>
      </c>
      <c r="G98" s="5">
        <f>'Consolidated PEG'!G97</f>
        <v>164732</v>
      </c>
      <c r="H98" s="28"/>
      <c r="I98" s="28"/>
      <c r="J98" s="62"/>
      <c r="K98" s="48">
        <f>'Consolidated PEG'!K97</f>
        <v>3785</v>
      </c>
      <c r="L98" s="48">
        <f>'Consolidated PEG'!L97</f>
        <v>1836</v>
      </c>
      <c r="M98" s="124">
        <f>'Consolidated PEG'!M97</f>
        <v>0.48507265521796566</v>
      </c>
      <c r="O98" s="2" t="s">
        <v>34</v>
      </c>
      <c r="P98" s="2">
        <v>2018</v>
      </c>
      <c r="Q98" s="5">
        <v>3</v>
      </c>
      <c r="R98" s="5">
        <v>38584.590750000003</v>
      </c>
      <c r="S98" s="5">
        <v>696.63900000000001</v>
      </c>
      <c r="T98" s="5">
        <v>734.99200000000008</v>
      </c>
      <c r="U98" s="5">
        <v>164732</v>
      </c>
      <c r="V98" s="5">
        <v>3785</v>
      </c>
      <c r="W98" s="5">
        <v>1836</v>
      </c>
      <c r="X98" s="6">
        <v>0.48507265521796566</v>
      </c>
      <c r="Z98" s="2" t="s">
        <v>33</v>
      </c>
      <c r="AA98" s="4">
        <f t="shared" si="102"/>
        <v>0</v>
      </c>
      <c r="AB98" s="4">
        <f t="shared" si="116"/>
        <v>0</v>
      </c>
      <c r="AC98" s="6">
        <f t="shared" si="120"/>
        <v>0</v>
      </c>
      <c r="AD98" s="4">
        <f t="shared" si="121"/>
        <v>0</v>
      </c>
      <c r="AE98" s="4">
        <f t="shared" si="122"/>
        <v>0</v>
      </c>
      <c r="AF98" s="4">
        <f t="shared" si="123"/>
        <v>0</v>
      </c>
      <c r="AG98" s="4"/>
      <c r="AH98" s="4"/>
      <c r="AI98" s="75"/>
      <c r="AK98" s="2" t="s">
        <v>183</v>
      </c>
      <c r="AL98" s="2">
        <v>2018</v>
      </c>
      <c r="AM98" s="2">
        <v>3</v>
      </c>
      <c r="AN98" s="2">
        <v>38629.272969999998</v>
      </c>
      <c r="AO98" s="2">
        <v>696.63900000000001</v>
      </c>
      <c r="AP98" s="2">
        <v>734.99200000000008</v>
      </c>
      <c r="AQ98" s="2">
        <v>164732</v>
      </c>
      <c r="AR98" s="2">
        <v>3785</v>
      </c>
      <c r="AS98" s="2">
        <v>1836</v>
      </c>
      <c r="AT98" s="2">
        <v>0.48507264256477356</v>
      </c>
      <c r="AV98" s="2" t="s">
        <v>33</v>
      </c>
      <c r="AW98" s="4">
        <f t="shared" si="108"/>
        <v>0</v>
      </c>
      <c r="AX98" s="4">
        <f t="shared" si="109"/>
        <v>0</v>
      </c>
      <c r="AY98" s="4"/>
      <c r="AZ98" s="4">
        <f t="shared" si="110"/>
        <v>0</v>
      </c>
      <c r="BA98" s="4">
        <f t="shared" si="111"/>
        <v>0</v>
      </c>
      <c r="BB98" s="4">
        <f t="shared" si="112"/>
        <v>0</v>
      </c>
      <c r="BC98" s="4">
        <f t="shared" si="113"/>
        <v>-3785</v>
      </c>
      <c r="BD98" s="4">
        <f t="shared" si="114"/>
        <v>-1836</v>
      </c>
      <c r="BE98" s="4">
        <f t="shared" si="115"/>
        <v>-0.48507264256477356</v>
      </c>
    </row>
    <row r="99" spans="1:57" x14ac:dyDescent="0.2">
      <c r="A99" s="2" t="s">
        <v>33</v>
      </c>
      <c r="B99" s="4">
        <v>2019</v>
      </c>
      <c r="C99" s="4">
        <v>3</v>
      </c>
      <c r="D99" s="5">
        <f>'Consolidated PEG'!D98</f>
        <v>40136.683709999998</v>
      </c>
      <c r="E99" s="5">
        <f>'Consolidated PEG'!E98</f>
        <v>648.61800000000005</v>
      </c>
      <c r="F99" s="5">
        <f>'Consolidated PEG'!F98</f>
        <v>734.99200000000008</v>
      </c>
      <c r="G99" s="5">
        <f>'Consolidated PEG'!G98</f>
        <v>167653</v>
      </c>
      <c r="H99" s="5">
        <f>'Consolidated PEG'!H98</f>
        <v>3823</v>
      </c>
      <c r="I99" s="5">
        <f>'Consolidated PEG'!I98</f>
        <v>1856</v>
      </c>
      <c r="J99" s="60">
        <f>'Consolidated PEG'!J98</f>
        <v>0.4854826033115387</v>
      </c>
      <c r="K99" s="48">
        <f>'Consolidated PEG'!K98</f>
        <v>3823</v>
      </c>
      <c r="L99" s="48">
        <f>'Consolidated PEG'!L98</f>
        <v>1856</v>
      </c>
      <c r="M99" s="124">
        <f>'Consolidated PEG'!M98</f>
        <v>0.48548260528380854</v>
      </c>
      <c r="O99" s="2" t="s">
        <v>34</v>
      </c>
      <c r="P99" s="2">
        <v>2019</v>
      </c>
      <c r="Q99" s="5">
        <v>3</v>
      </c>
      <c r="R99" s="5">
        <v>40136.683709999998</v>
      </c>
      <c r="S99" s="5">
        <v>648.61800000000005</v>
      </c>
      <c r="T99" s="5">
        <v>734.99200000000008</v>
      </c>
      <c r="U99" s="5">
        <v>167653</v>
      </c>
      <c r="V99" s="5">
        <v>3823</v>
      </c>
      <c r="W99" s="5">
        <v>1856</v>
      </c>
      <c r="X99" s="6">
        <v>0.48548260528380854</v>
      </c>
      <c r="Z99" s="2" t="s">
        <v>33</v>
      </c>
      <c r="AA99" s="4">
        <f t="shared" si="102"/>
        <v>0</v>
      </c>
      <c r="AB99" s="4">
        <f t="shared" si="116"/>
        <v>0</v>
      </c>
      <c r="AC99" s="6">
        <f t="shared" si="120"/>
        <v>0</v>
      </c>
      <c r="AD99" s="4">
        <f t="shared" si="121"/>
        <v>0</v>
      </c>
      <c r="AE99" s="4">
        <f t="shared" si="122"/>
        <v>0</v>
      </c>
      <c r="AF99" s="4">
        <f t="shared" si="123"/>
        <v>0</v>
      </c>
      <c r="AG99" s="4">
        <f t="shared" ref="AG99:AG102" si="124">H99-V99</f>
        <v>0</v>
      </c>
      <c r="AH99" s="4">
        <f t="shared" ref="AH99:AH102" si="125">I99-W99</f>
        <v>0</v>
      </c>
      <c r="AI99" s="75">
        <f t="shared" ref="AI99:AI102" si="126">J99-X99</f>
        <v>-1.9722698474389233E-9</v>
      </c>
      <c r="AK99" s="2" t="s">
        <v>183</v>
      </c>
      <c r="AL99" s="2">
        <v>2019</v>
      </c>
      <c r="AM99" s="2">
        <v>3</v>
      </c>
      <c r="AN99" s="2">
        <v>31382.378919999999</v>
      </c>
      <c r="AO99" s="2">
        <v>648.61800000000005</v>
      </c>
      <c r="AP99" s="2">
        <v>734.99200000000008</v>
      </c>
      <c r="AQ99" s="2">
        <v>167653</v>
      </c>
      <c r="AR99" s="2">
        <v>3823</v>
      </c>
      <c r="AS99" s="2">
        <v>1856</v>
      </c>
      <c r="AT99" s="2">
        <v>0.4854826033115387</v>
      </c>
      <c r="AV99" s="2" t="s">
        <v>33</v>
      </c>
      <c r="AW99" s="4">
        <f t="shared" si="108"/>
        <v>0</v>
      </c>
      <c r="AX99" s="4">
        <f t="shared" si="109"/>
        <v>0</v>
      </c>
      <c r="AY99" s="4"/>
      <c r="AZ99" s="4">
        <f t="shared" si="110"/>
        <v>0</v>
      </c>
      <c r="BA99" s="4">
        <f t="shared" si="111"/>
        <v>0</v>
      </c>
      <c r="BB99" s="4">
        <f t="shared" si="112"/>
        <v>0</v>
      </c>
      <c r="BC99" s="4">
        <f t="shared" si="113"/>
        <v>0</v>
      </c>
      <c r="BD99" s="4">
        <f t="shared" si="114"/>
        <v>0</v>
      </c>
      <c r="BE99" s="4">
        <f t="shared" si="115"/>
        <v>0</v>
      </c>
    </row>
    <row r="100" spans="1:57" x14ac:dyDescent="0.2">
      <c r="A100" s="2" t="s">
        <v>33</v>
      </c>
      <c r="B100" s="4">
        <v>2020</v>
      </c>
      <c r="C100" s="4">
        <v>3</v>
      </c>
      <c r="D100" s="5">
        <f>'Consolidated PEG'!D99</f>
        <v>40002.780729999999</v>
      </c>
      <c r="E100" s="5">
        <f>'Consolidated PEG'!E99</f>
        <v>750.59799999999996</v>
      </c>
      <c r="F100" s="5">
        <f>'Consolidated PEG'!F99</f>
        <v>750.59799999999996</v>
      </c>
      <c r="G100" s="5">
        <f>'Consolidated PEG'!G99</f>
        <v>169489</v>
      </c>
      <c r="H100" s="5">
        <f>'Consolidated PEG'!H99</f>
        <v>3867</v>
      </c>
      <c r="I100" s="5">
        <f>'Consolidated PEG'!I99</f>
        <v>1932</v>
      </c>
      <c r="J100" s="60">
        <f>'Consolidated PEG'!J99</f>
        <v>0.49961209297180176</v>
      </c>
      <c r="K100" s="48">
        <f>'Consolidated PEG'!K99</f>
        <v>3867</v>
      </c>
      <c r="L100" s="48">
        <f>'Consolidated PEG'!L99</f>
        <v>1932</v>
      </c>
      <c r="M100" s="124">
        <f>'Consolidated PEG'!M99</f>
        <v>0.49961210240496506</v>
      </c>
      <c r="O100" s="2" t="s">
        <v>34</v>
      </c>
      <c r="P100" s="2">
        <v>2020</v>
      </c>
      <c r="Q100" s="5">
        <v>3</v>
      </c>
      <c r="R100" s="5">
        <v>40002.780729999897</v>
      </c>
      <c r="S100" s="5">
        <v>750.59799999999996</v>
      </c>
      <c r="T100" s="5">
        <v>750.59799999999996</v>
      </c>
      <c r="U100" s="5">
        <v>169489</v>
      </c>
      <c r="V100" s="5">
        <v>3867</v>
      </c>
      <c r="W100" s="5">
        <v>1932</v>
      </c>
      <c r="X100" s="6">
        <v>0.49961210240496506</v>
      </c>
      <c r="Z100" s="2" t="s">
        <v>33</v>
      </c>
      <c r="AA100" s="4">
        <f t="shared" si="102"/>
        <v>0</v>
      </c>
      <c r="AB100" s="4">
        <f t="shared" si="116"/>
        <v>0</v>
      </c>
      <c r="AC100" s="6">
        <f t="shared" si="120"/>
        <v>1.0186340659856796E-10</v>
      </c>
      <c r="AD100" s="4">
        <f t="shared" si="121"/>
        <v>0</v>
      </c>
      <c r="AE100" s="4">
        <f t="shared" si="122"/>
        <v>0</v>
      </c>
      <c r="AF100" s="4">
        <f t="shared" si="123"/>
        <v>0</v>
      </c>
      <c r="AG100" s="4">
        <f t="shared" si="124"/>
        <v>0</v>
      </c>
      <c r="AH100" s="4">
        <f t="shared" si="125"/>
        <v>0</v>
      </c>
      <c r="AI100" s="75">
        <f t="shared" si="126"/>
        <v>-9.4331633060384945E-9</v>
      </c>
      <c r="AK100" s="2" t="s">
        <v>183</v>
      </c>
      <c r="AL100" s="2">
        <v>2020</v>
      </c>
      <c r="AM100" s="2">
        <v>3</v>
      </c>
      <c r="AN100" s="2">
        <v>43648.186679999999</v>
      </c>
      <c r="AO100" s="2">
        <v>750.59799999999996</v>
      </c>
      <c r="AP100" s="2">
        <v>750.59799999999996</v>
      </c>
      <c r="AQ100" s="2">
        <v>169489</v>
      </c>
      <c r="AR100" s="2">
        <v>3867</v>
      </c>
      <c r="AS100" s="2">
        <v>1932</v>
      </c>
      <c r="AT100" s="2">
        <v>0.49961209297180176</v>
      </c>
      <c r="AV100" s="2" t="s">
        <v>33</v>
      </c>
      <c r="AW100" s="4">
        <f t="shared" si="108"/>
        <v>0</v>
      </c>
      <c r="AX100" s="4">
        <f t="shared" si="109"/>
        <v>0</v>
      </c>
      <c r="AY100" s="4"/>
      <c r="AZ100" s="4">
        <f t="shared" si="110"/>
        <v>0</v>
      </c>
      <c r="BA100" s="4">
        <f t="shared" si="111"/>
        <v>0</v>
      </c>
      <c r="BB100" s="4">
        <f t="shared" si="112"/>
        <v>0</v>
      </c>
      <c r="BC100" s="4">
        <f t="shared" si="113"/>
        <v>0</v>
      </c>
      <c r="BD100" s="4">
        <f t="shared" si="114"/>
        <v>0</v>
      </c>
      <c r="BE100" s="4">
        <f t="shared" si="115"/>
        <v>0</v>
      </c>
    </row>
    <row r="101" spans="1:57" x14ac:dyDescent="0.2">
      <c r="A101" s="2" t="s">
        <v>33</v>
      </c>
      <c r="B101" s="4">
        <v>2021</v>
      </c>
      <c r="C101" s="4">
        <v>3</v>
      </c>
      <c r="D101" s="5">
        <f>'Consolidated PEG'!D100</f>
        <v>42460.838890000006</v>
      </c>
      <c r="E101" s="5">
        <f>'Consolidated PEG'!E100</f>
        <v>711.25699999999995</v>
      </c>
      <c r="F101" s="5">
        <f>'Consolidated PEG'!F100</f>
        <v>750.59799999999996</v>
      </c>
      <c r="G101" s="5">
        <f>'Consolidated PEG'!G100</f>
        <v>171564</v>
      </c>
      <c r="H101" s="5">
        <f>'Consolidated PEG'!H100</f>
        <v>3919</v>
      </c>
      <c r="I101" s="5">
        <f>'Consolidated PEG'!I100</f>
        <v>1970</v>
      </c>
      <c r="J101" s="60">
        <f>'Consolidated PEG'!J100</f>
        <v>0.50267922878265381</v>
      </c>
      <c r="K101" s="48">
        <f>'Consolidated PEG'!K100</f>
        <v>3919</v>
      </c>
      <c r="L101" s="48">
        <f>'Consolidated PEG'!L100</f>
        <v>1970</v>
      </c>
      <c r="M101" s="124">
        <f>'Consolidated PEG'!M100</f>
        <v>0.5026792549119673</v>
      </c>
      <c r="O101" s="2" t="s">
        <v>34</v>
      </c>
      <c r="P101" s="2">
        <v>2021</v>
      </c>
      <c r="Q101" s="5">
        <v>3</v>
      </c>
      <c r="R101" s="5">
        <v>42460.838889999999</v>
      </c>
      <c r="S101" s="5">
        <v>711.25699999999995</v>
      </c>
      <c r="T101" s="5">
        <v>750.59799999999996</v>
      </c>
      <c r="U101" s="5">
        <v>171564</v>
      </c>
      <c r="V101" s="5">
        <v>3919</v>
      </c>
      <c r="W101" s="5">
        <v>1970</v>
      </c>
      <c r="X101" s="6">
        <v>0.5026792549119673</v>
      </c>
      <c r="Z101" s="2" t="s">
        <v>33</v>
      </c>
      <c r="AA101" s="4">
        <f t="shared" si="102"/>
        <v>0</v>
      </c>
      <c r="AB101" s="4">
        <f t="shared" si="116"/>
        <v>0</v>
      </c>
      <c r="AC101" s="6">
        <f t="shared" si="120"/>
        <v>0</v>
      </c>
      <c r="AD101" s="4">
        <f t="shared" si="121"/>
        <v>0</v>
      </c>
      <c r="AE101" s="4">
        <f t="shared" si="122"/>
        <v>0</v>
      </c>
      <c r="AF101" s="4">
        <f t="shared" si="123"/>
        <v>0</v>
      </c>
      <c r="AG101" s="4">
        <f t="shared" si="124"/>
        <v>0</v>
      </c>
      <c r="AH101" s="4">
        <f t="shared" si="125"/>
        <v>0</v>
      </c>
      <c r="AI101" s="75">
        <f t="shared" si="126"/>
        <v>-2.6129313490663719E-8</v>
      </c>
      <c r="AK101" s="2" t="s">
        <v>183</v>
      </c>
      <c r="AL101" s="2">
        <v>2021</v>
      </c>
      <c r="AM101" s="2">
        <v>3</v>
      </c>
      <c r="AN101" s="2">
        <v>44326.147499999999</v>
      </c>
      <c r="AO101" s="2">
        <v>711.25699999999995</v>
      </c>
      <c r="AP101" s="2">
        <v>750.59799999999996</v>
      </c>
      <c r="AQ101" s="2">
        <v>171564</v>
      </c>
      <c r="AR101" s="2">
        <v>3919</v>
      </c>
      <c r="AS101" s="2">
        <v>1970</v>
      </c>
      <c r="AT101" s="2">
        <v>0.50267922878265381</v>
      </c>
      <c r="AV101" s="2" t="s">
        <v>33</v>
      </c>
      <c r="AW101" s="4">
        <f t="shared" si="108"/>
        <v>0</v>
      </c>
      <c r="AX101" s="4">
        <f t="shared" si="109"/>
        <v>0</v>
      </c>
      <c r="AY101" s="4"/>
      <c r="AZ101" s="4">
        <f t="shared" si="110"/>
        <v>0</v>
      </c>
      <c r="BA101" s="4">
        <f t="shared" si="111"/>
        <v>0</v>
      </c>
      <c r="BB101" s="4">
        <f t="shared" si="112"/>
        <v>0</v>
      </c>
      <c r="BC101" s="4">
        <f t="shared" si="113"/>
        <v>0</v>
      </c>
      <c r="BD101" s="4">
        <f t="shared" si="114"/>
        <v>0</v>
      </c>
      <c r="BE101" s="4">
        <f t="shared" si="115"/>
        <v>0</v>
      </c>
    </row>
    <row r="102" spans="1:57" s="7" customFormat="1" x14ac:dyDescent="0.2">
      <c r="A102" s="7" t="s">
        <v>33</v>
      </c>
      <c r="B102" s="8">
        <v>2022</v>
      </c>
      <c r="C102" s="8">
        <v>3</v>
      </c>
      <c r="D102" s="9">
        <f>'Consolidated PEG'!D101</f>
        <v>44882.223389999999</v>
      </c>
      <c r="E102" s="9">
        <f>'Consolidated PEG'!E101</f>
        <v>700.85900000000004</v>
      </c>
      <c r="F102" s="5">
        <f>'Consolidated PEG'!F101</f>
        <v>750.59799999999996</v>
      </c>
      <c r="G102" s="9">
        <f>'Consolidated PEG'!G101</f>
        <v>174153</v>
      </c>
      <c r="H102" s="9">
        <f>'Consolidated PEG'!H101</f>
        <v>3953</v>
      </c>
      <c r="I102" s="9">
        <f>'Consolidated PEG'!I101</f>
        <v>1993</v>
      </c>
      <c r="J102" s="61">
        <f>'Consolidated PEG'!J101</f>
        <v>0.50417405366897583</v>
      </c>
      <c r="K102" s="50">
        <f>'Consolidated PEG'!K101</f>
        <v>3953</v>
      </c>
      <c r="L102" s="50">
        <f>'Consolidated PEG'!L101</f>
        <v>1993</v>
      </c>
      <c r="M102" s="126">
        <f>'Consolidated PEG'!M101</f>
        <v>0.5041740450290918</v>
      </c>
      <c r="N102" s="64"/>
      <c r="O102" s="7" t="s">
        <v>34</v>
      </c>
      <c r="P102" s="7">
        <v>2022</v>
      </c>
      <c r="Q102" s="9">
        <v>3</v>
      </c>
      <c r="R102" s="9">
        <v>44882.223389999999</v>
      </c>
      <c r="S102" s="9">
        <v>700.85900000000004</v>
      </c>
      <c r="T102" s="9">
        <v>750.59799999999996</v>
      </c>
      <c r="U102" s="9">
        <v>174153</v>
      </c>
      <c r="V102" s="9">
        <v>3953</v>
      </c>
      <c r="W102" s="9">
        <v>1993</v>
      </c>
      <c r="X102" s="10">
        <v>0.5041740450290918</v>
      </c>
      <c r="Y102" s="64"/>
      <c r="Z102" s="7" t="s">
        <v>33</v>
      </c>
      <c r="AA102" s="8">
        <f t="shared" si="102"/>
        <v>0</v>
      </c>
      <c r="AB102" s="8">
        <f t="shared" si="116"/>
        <v>0</v>
      </c>
      <c r="AC102" s="10">
        <f t="shared" si="120"/>
        <v>0</v>
      </c>
      <c r="AD102" s="8">
        <f t="shared" si="121"/>
        <v>0</v>
      </c>
      <c r="AE102" s="8">
        <f t="shared" si="122"/>
        <v>0</v>
      </c>
      <c r="AF102" s="8">
        <f t="shared" si="123"/>
        <v>0</v>
      </c>
      <c r="AG102" s="8">
        <f t="shared" si="124"/>
        <v>0</v>
      </c>
      <c r="AH102" s="8">
        <f t="shared" si="125"/>
        <v>0</v>
      </c>
      <c r="AI102" s="76">
        <f t="shared" si="126"/>
        <v>8.6398840304369173E-9</v>
      </c>
      <c r="AK102" s="7" t="s">
        <v>183</v>
      </c>
      <c r="AL102" s="7">
        <v>2022</v>
      </c>
      <c r="AM102" s="7">
        <v>3</v>
      </c>
      <c r="AN102" s="7">
        <v>46403.503509999995</v>
      </c>
      <c r="AO102" s="7">
        <v>700.85900000000004</v>
      </c>
      <c r="AP102" s="7">
        <v>750.59799999999996</v>
      </c>
      <c r="AQ102" s="7">
        <v>174153</v>
      </c>
      <c r="AR102" s="7">
        <v>3953</v>
      </c>
      <c r="AS102" s="7">
        <v>1993</v>
      </c>
      <c r="AT102" s="7">
        <v>0.50417405366897583</v>
      </c>
      <c r="AV102" s="7" t="s">
        <v>33</v>
      </c>
      <c r="AW102" s="8">
        <f t="shared" si="108"/>
        <v>0</v>
      </c>
      <c r="AX102" s="8">
        <f t="shared" si="109"/>
        <v>0</v>
      </c>
      <c r="AY102" s="8"/>
      <c r="AZ102" s="8">
        <f t="shared" si="110"/>
        <v>0</v>
      </c>
      <c r="BA102" s="8">
        <f t="shared" si="111"/>
        <v>0</v>
      </c>
      <c r="BB102" s="8">
        <f t="shared" si="112"/>
        <v>0</v>
      </c>
      <c r="BC102" s="8">
        <f t="shared" si="113"/>
        <v>0</v>
      </c>
      <c r="BD102" s="8">
        <f t="shared" si="114"/>
        <v>0</v>
      </c>
      <c r="BE102" s="8">
        <f t="shared" si="115"/>
        <v>0</v>
      </c>
    </row>
    <row r="103" spans="1:57" x14ac:dyDescent="0.2">
      <c r="A103" s="2" t="s">
        <v>35</v>
      </c>
      <c r="B103" s="4">
        <v>2003</v>
      </c>
      <c r="C103" s="4">
        <v>3</v>
      </c>
      <c r="D103" s="5">
        <f>'Consolidated PEG'!D102</f>
        <v>16723.600630000001</v>
      </c>
      <c r="E103" s="5">
        <f>'Consolidated PEG'!E102</f>
        <v>590.26600000000008</v>
      </c>
      <c r="F103" s="5">
        <f>'Consolidated PEG'!F102</f>
        <v>590.26600000000008</v>
      </c>
      <c r="G103" s="5">
        <f>'Consolidated PEG'!G102</f>
        <v>120753</v>
      </c>
      <c r="H103" s="5"/>
      <c r="I103" s="5"/>
      <c r="K103" s="48">
        <f>'Consolidated PEG'!K102</f>
        <v>3025</v>
      </c>
      <c r="L103" s="48">
        <f>'Consolidated PEG'!L102</f>
        <v>1125</v>
      </c>
      <c r="M103" s="124">
        <f>'Consolidated PEG'!M102</f>
        <v>0.37190082644628097</v>
      </c>
      <c r="Q103" s="5"/>
      <c r="AA103" s="4"/>
      <c r="AB103" s="4"/>
      <c r="AC103" s="6"/>
      <c r="AD103" s="4"/>
      <c r="AE103" s="4"/>
      <c r="AF103" s="4"/>
      <c r="AG103" s="4"/>
      <c r="AH103" s="4"/>
      <c r="AI103" s="75"/>
      <c r="AW103" s="4"/>
      <c r="AX103" s="4"/>
      <c r="AY103" s="4"/>
      <c r="AZ103" s="4"/>
      <c r="BA103" s="4"/>
      <c r="BB103" s="4"/>
      <c r="BC103" s="4"/>
      <c r="BD103" s="4"/>
      <c r="BE103" s="4"/>
    </row>
    <row r="104" spans="1:57" x14ac:dyDescent="0.2">
      <c r="A104" s="2" t="s">
        <v>35</v>
      </c>
      <c r="B104" s="4">
        <v>2004</v>
      </c>
      <c r="C104" s="4">
        <v>3</v>
      </c>
      <c r="D104" s="5">
        <f>'Consolidated PEG'!D103</f>
        <v>17097.859700000001</v>
      </c>
      <c r="E104" s="5">
        <f>'Consolidated PEG'!E103</f>
        <v>573.95600000000002</v>
      </c>
      <c r="F104" s="5">
        <f>'Consolidated PEG'!F103</f>
        <v>590.26600000000008</v>
      </c>
      <c r="G104" s="5">
        <f>'Consolidated PEG'!G103</f>
        <v>124164</v>
      </c>
      <c r="H104" s="5"/>
      <c r="I104" s="5"/>
      <c r="K104" s="48">
        <f>'Consolidated PEG'!K103</f>
        <v>3082.2</v>
      </c>
      <c r="L104" s="48">
        <f>'Consolidated PEG'!L103</f>
        <v>1166.7000122070313</v>
      </c>
      <c r="M104" s="124">
        <f>'Consolidated PEG'!M103</f>
        <v>0.37852832788496249</v>
      </c>
      <c r="Q104" s="5"/>
      <c r="AA104" s="4"/>
      <c r="AB104" s="4"/>
      <c r="AC104" s="6"/>
      <c r="AD104" s="4"/>
      <c r="AE104" s="4"/>
      <c r="AF104" s="4"/>
      <c r="AG104" s="4"/>
      <c r="AH104" s="4"/>
      <c r="AI104" s="75"/>
      <c r="AW104" s="4"/>
      <c r="AX104" s="4"/>
      <c r="AY104" s="4"/>
      <c r="AZ104" s="4"/>
      <c r="BA104" s="4"/>
      <c r="BB104" s="4"/>
      <c r="BC104" s="4"/>
      <c r="BD104" s="4"/>
      <c r="BE104" s="4"/>
    </row>
    <row r="105" spans="1:57" x14ac:dyDescent="0.2">
      <c r="A105" s="2" t="s">
        <v>35</v>
      </c>
      <c r="B105" s="4">
        <v>2005</v>
      </c>
      <c r="C105" s="4">
        <v>3</v>
      </c>
      <c r="D105" s="5">
        <f>'Consolidated PEG'!D104</f>
        <v>16797.536500000002</v>
      </c>
      <c r="E105" s="5">
        <f>'Consolidated PEG'!E104</f>
        <v>644.77199999999993</v>
      </c>
      <c r="F105" s="5">
        <f>'Consolidated PEG'!F104</f>
        <v>644.77199999999993</v>
      </c>
      <c r="G105" s="5">
        <f>'Consolidated PEG'!G104</f>
        <v>127528</v>
      </c>
      <c r="H105" s="28"/>
      <c r="I105" s="28"/>
      <c r="J105" s="62"/>
      <c r="K105" s="48">
        <f>'Consolidated PEG'!K104</f>
        <v>3040</v>
      </c>
      <c r="L105" s="48">
        <f>'Consolidated PEG'!L104</f>
        <v>1082</v>
      </c>
      <c r="M105" s="124">
        <f>'Consolidated PEG'!M104</f>
        <v>0.35592105263157897</v>
      </c>
      <c r="O105" s="2" t="s">
        <v>36</v>
      </c>
      <c r="P105" s="2">
        <v>2005</v>
      </c>
      <c r="Q105" s="2">
        <v>3</v>
      </c>
      <c r="R105" s="5">
        <v>16797.536500000002</v>
      </c>
      <c r="S105" s="5">
        <v>644.77199999999993</v>
      </c>
      <c r="T105" s="5">
        <v>644.77199999999993</v>
      </c>
      <c r="U105" s="5">
        <v>127528</v>
      </c>
      <c r="V105" s="5">
        <v>3040</v>
      </c>
      <c r="W105" s="5">
        <v>1082</v>
      </c>
      <c r="X105" s="6">
        <v>0.35592105263157897</v>
      </c>
      <c r="Z105" s="2" t="s">
        <v>35</v>
      </c>
      <c r="AA105" s="4">
        <f t="shared" ref="AA105:AA111" si="127">B105-P105</f>
        <v>0</v>
      </c>
      <c r="AB105" s="4">
        <f t="shared" ref="AB105:AB111" si="128">C105-Q105</f>
        <v>0</v>
      </c>
      <c r="AC105" s="6">
        <f t="shared" ref="AC105:AC111" si="129">D105-R105</f>
        <v>0</v>
      </c>
      <c r="AD105" s="4">
        <f t="shared" ref="AD105:AD111" si="130">E105-S105</f>
        <v>0</v>
      </c>
      <c r="AE105" s="4">
        <f t="shared" ref="AE105:AE111" si="131">F105-T105</f>
        <v>0</v>
      </c>
      <c r="AF105" s="4">
        <f t="shared" ref="AF105:AF112" si="132">G105-U105</f>
        <v>0</v>
      </c>
      <c r="AG105" s="4"/>
      <c r="AH105" s="4"/>
      <c r="AI105" s="75"/>
      <c r="AK105" s="2" t="s">
        <v>36</v>
      </c>
      <c r="AL105" s="2">
        <v>2005</v>
      </c>
      <c r="AM105" s="2">
        <v>3</v>
      </c>
      <c r="AN105" s="2">
        <v>18396.048119999999</v>
      </c>
      <c r="AO105" s="2">
        <v>644.77199999999993</v>
      </c>
      <c r="AP105" s="2">
        <v>644.77199999999993</v>
      </c>
      <c r="AQ105" s="2">
        <v>127528</v>
      </c>
      <c r="AR105" s="2">
        <v>3039</v>
      </c>
      <c r="AS105" s="2">
        <v>1082</v>
      </c>
      <c r="AT105" s="2">
        <v>0.35603818297386169</v>
      </c>
      <c r="AV105" s="2" t="s">
        <v>35</v>
      </c>
      <c r="AW105" s="4">
        <f t="shared" ref="AW105:AW122" si="133">B105-AL105</f>
        <v>0</v>
      </c>
      <c r="AX105" s="4">
        <f t="shared" ref="AX105:AX122" si="134">C105-AM105</f>
        <v>0</v>
      </c>
      <c r="AY105" s="4"/>
      <c r="AZ105" s="4">
        <f t="shared" ref="AZ105:AZ122" si="135">E105-AO105</f>
        <v>0</v>
      </c>
      <c r="BA105" s="4">
        <f t="shared" ref="BA105:BA122" si="136">F105-AP105</f>
        <v>0</v>
      </c>
      <c r="BB105" s="4">
        <f t="shared" ref="BB105:BB122" si="137">G105-AQ105</f>
        <v>0</v>
      </c>
      <c r="BC105" s="4">
        <f t="shared" ref="BC105:BC122" si="138">H105-AR105</f>
        <v>-3039</v>
      </c>
      <c r="BD105" s="4">
        <f t="shared" ref="BD105:BD122" si="139">I105-AS105</f>
        <v>-1082</v>
      </c>
      <c r="BE105" s="4">
        <f t="shared" ref="BE105:BE122" si="140">J105-AT105</f>
        <v>-0.35603818297386169</v>
      </c>
    </row>
    <row r="106" spans="1:57" x14ac:dyDescent="0.2">
      <c r="A106" s="2" t="s">
        <v>35</v>
      </c>
      <c r="B106" s="4">
        <v>2006</v>
      </c>
      <c r="C106" s="4">
        <v>3</v>
      </c>
      <c r="D106" s="5">
        <f>'Consolidated PEG'!D105</f>
        <v>18230.661899999999</v>
      </c>
      <c r="E106" s="5">
        <f>'Consolidated PEG'!E105</f>
        <v>647.60299999999995</v>
      </c>
      <c r="F106" s="5">
        <f>'Consolidated PEG'!F105</f>
        <v>647.60299999999995</v>
      </c>
      <c r="G106" s="5">
        <f>'Consolidated PEG'!G105</f>
        <v>129717</v>
      </c>
      <c r="H106" s="28"/>
      <c r="I106" s="28"/>
      <c r="J106" s="62"/>
      <c r="K106" s="48">
        <f>'Consolidated PEG'!K105</f>
        <v>3129</v>
      </c>
      <c r="L106" s="48">
        <f>'Consolidated PEG'!L105</f>
        <v>1153</v>
      </c>
      <c r="M106" s="124">
        <f>'Consolidated PEG'!M105</f>
        <v>0.36848833493128796</v>
      </c>
      <c r="O106" s="2" t="s">
        <v>36</v>
      </c>
      <c r="P106" s="2">
        <v>2006</v>
      </c>
      <c r="Q106" s="2">
        <v>3</v>
      </c>
      <c r="R106" s="5">
        <v>18230.661899999999</v>
      </c>
      <c r="S106" s="5">
        <v>647.60299999999995</v>
      </c>
      <c r="T106" s="5">
        <v>647.60299999999995</v>
      </c>
      <c r="U106" s="5">
        <v>129717</v>
      </c>
      <c r="V106" s="5">
        <v>3129</v>
      </c>
      <c r="W106" s="5">
        <v>1153</v>
      </c>
      <c r="X106" s="6">
        <v>0.36848833493128796</v>
      </c>
      <c r="Z106" s="2" t="s">
        <v>35</v>
      </c>
      <c r="AA106" s="4">
        <f t="shared" si="127"/>
        <v>0</v>
      </c>
      <c r="AB106" s="4">
        <f t="shared" si="128"/>
        <v>0</v>
      </c>
      <c r="AC106" s="6">
        <f t="shared" si="129"/>
        <v>0</v>
      </c>
      <c r="AD106" s="4">
        <f t="shared" si="130"/>
        <v>0</v>
      </c>
      <c r="AE106" s="4">
        <f t="shared" si="131"/>
        <v>0</v>
      </c>
      <c r="AF106" s="4">
        <f t="shared" si="132"/>
        <v>0</v>
      </c>
      <c r="AG106" s="4"/>
      <c r="AH106" s="4"/>
      <c r="AI106" s="75"/>
      <c r="AK106" s="2" t="s">
        <v>36</v>
      </c>
      <c r="AL106" s="2">
        <v>2006</v>
      </c>
      <c r="AM106" s="2">
        <v>3</v>
      </c>
      <c r="AN106" s="2">
        <v>20850.417559999998</v>
      </c>
      <c r="AO106" s="2">
        <v>647.60299999999995</v>
      </c>
      <c r="AP106" s="2">
        <v>647.60299999999995</v>
      </c>
      <c r="AQ106" s="2">
        <v>129717</v>
      </c>
      <c r="AR106" s="2">
        <v>3129</v>
      </c>
      <c r="AS106" s="2">
        <v>1153</v>
      </c>
      <c r="AT106" s="2">
        <v>0.36848834156990051</v>
      </c>
      <c r="AV106" s="2" t="s">
        <v>35</v>
      </c>
      <c r="AW106" s="4">
        <f t="shared" si="133"/>
        <v>0</v>
      </c>
      <c r="AX106" s="4">
        <f t="shared" si="134"/>
        <v>0</v>
      </c>
      <c r="AY106" s="4"/>
      <c r="AZ106" s="4">
        <f t="shared" si="135"/>
        <v>0</v>
      </c>
      <c r="BA106" s="4">
        <f t="shared" si="136"/>
        <v>0</v>
      </c>
      <c r="BB106" s="4">
        <f t="shared" si="137"/>
        <v>0</v>
      </c>
      <c r="BC106" s="4">
        <f t="shared" si="138"/>
        <v>-3129</v>
      </c>
      <c r="BD106" s="4">
        <f t="shared" si="139"/>
        <v>-1153</v>
      </c>
      <c r="BE106" s="4">
        <f t="shared" si="140"/>
        <v>-0.36848834156990051</v>
      </c>
    </row>
    <row r="107" spans="1:57" x14ac:dyDescent="0.2">
      <c r="A107" s="2" t="s">
        <v>35</v>
      </c>
      <c r="B107" s="4">
        <v>2007</v>
      </c>
      <c r="C107" s="4">
        <v>3</v>
      </c>
      <c r="D107" s="5">
        <f>'Consolidated PEG'!D106</f>
        <v>18816.59923</v>
      </c>
      <c r="E107" s="5">
        <f>'Consolidated PEG'!E106</f>
        <v>635.84900000000005</v>
      </c>
      <c r="F107" s="5">
        <f>'Consolidated PEG'!F106</f>
        <v>647.60299999999995</v>
      </c>
      <c r="G107" s="5">
        <f>'Consolidated PEG'!G106</f>
        <v>132157</v>
      </c>
      <c r="H107" s="28"/>
      <c r="I107" s="28"/>
      <c r="J107" s="62"/>
      <c r="K107" s="48">
        <f>'Consolidated PEG'!K106</f>
        <v>3362.5</v>
      </c>
      <c r="L107" s="48">
        <f>'Consolidated PEG'!L106</f>
        <v>1277</v>
      </c>
      <c r="M107" s="124">
        <f>'Consolidated PEG'!M106</f>
        <v>0.37977695167286246</v>
      </c>
      <c r="O107" s="2" t="s">
        <v>36</v>
      </c>
      <c r="P107" s="2">
        <v>2007</v>
      </c>
      <c r="Q107" s="2">
        <v>3</v>
      </c>
      <c r="R107" s="5">
        <v>18816.59923</v>
      </c>
      <c r="S107" s="5">
        <v>635.84900000000005</v>
      </c>
      <c r="T107" s="5">
        <v>647.60299999999995</v>
      </c>
      <c r="U107" s="5">
        <v>132157</v>
      </c>
      <c r="V107" s="5">
        <v>3362.5</v>
      </c>
      <c r="W107" s="5">
        <v>1277</v>
      </c>
      <c r="X107" s="6">
        <v>0.37977695167286246</v>
      </c>
      <c r="Z107" s="2" t="s">
        <v>35</v>
      </c>
      <c r="AA107" s="4">
        <f t="shared" si="127"/>
        <v>0</v>
      </c>
      <c r="AB107" s="4">
        <f t="shared" si="128"/>
        <v>0</v>
      </c>
      <c r="AC107" s="6">
        <f t="shared" si="129"/>
        <v>0</v>
      </c>
      <c r="AD107" s="4">
        <f t="shared" si="130"/>
        <v>0</v>
      </c>
      <c r="AE107" s="4">
        <f t="shared" si="131"/>
        <v>0</v>
      </c>
      <c r="AF107" s="4">
        <f t="shared" si="132"/>
        <v>0</v>
      </c>
      <c r="AG107" s="4"/>
      <c r="AH107" s="4"/>
      <c r="AI107" s="75"/>
      <c r="AK107" s="2" t="s">
        <v>36</v>
      </c>
      <c r="AL107" s="2">
        <v>2007</v>
      </c>
      <c r="AM107" s="2">
        <v>3</v>
      </c>
      <c r="AN107" s="2">
        <v>21120.310419999998</v>
      </c>
      <c r="AO107" s="2">
        <v>635.84900000000005</v>
      </c>
      <c r="AP107" s="2">
        <v>647.60299999999995</v>
      </c>
      <c r="AQ107" s="2">
        <v>132157</v>
      </c>
      <c r="AR107" s="2">
        <v>3362</v>
      </c>
      <c r="AS107" s="2">
        <v>1277</v>
      </c>
      <c r="AT107" s="2">
        <v>0.37983343005180359</v>
      </c>
      <c r="AV107" s="2" t="s">
        <v>35</v>
      </c>
      <c r="AW107" s="4">
        <f t="shared" si="133"/>
        <v>0</v>
      </c>
      <c r="AX107" s="4">
        <f t="shared" si="134"/>
        <v>0</v>
      </c>
      <c r="AY107" s="4"/>
      <c r="AZ107" s="4">
        <f t="shared" si="135"/>
        <v>0</v>
      </c>
      <c r="BA107" s="4">
        <f t="shared" si="136"/>
        <v>0</v>
      </c>
      <c r="BB107" s="4">
        <f t="shared" si="137"/>
        <v>0</v>
      </c>
      <c r="BC107" s="4">
        <f t="shared" si="138"/>
        <v>-3362</v>
      </c>
      <c r="BD107" s="4">
        <f t="shared" si="139"/>
        <v>-1277</v>
      </c>
      <c r="BE107" s="4">
        <f t="shared" si="140"/>
        <v>-0.37983343005180359</v>
      </c>
    </row>
    <row r="108" spans="1:57" x14ac:dyDescent="0.2">
      <c r="A108" s="2" t="s">
        <v>35</v>
      </c>
      <c r="B108" s="4">
        <v>2008</v>
      </c>
      <c r="C108" s="4">
        <v>3</v>
      </c>
      <c r="D108" s="5">
        <f>'Consolidated PEG'!D107</f>
        <v>19544.222819999999</v>
      </c>
      <c r="E108" s="5">
        <f>'Consolidated PEG'!E107</f>
        <v>606.47</v>
      </c>
      <c r="F108" s="5">
        <f>'Consolidated PEG'!F107</f>
        <v>647.60299999999995</v>
      </c>
      <c r="G108" s="5">
        <f>'Consolidated PEG'!G107</f>
        <v>134673</v>
      </c>
      <c r="H108" s="28"/>
      <c r="I108" s="28"/>
      <c r="J108" s="62"/>
      <c r="K108" s="48">
        <f>'Consolidated PEG'!K107</f>
        <v>3414</v>
      </c>
      <c r="L108" s="48">
        <f>'Consolidated PEG'!L107</f>
        <v>1311</v>
      </c>
      <c r="M108" s="124">
        <f>'Consolidated PEG'!M107</f>
        <v>0.38400702987697716</v>
      </c>
      <c r="O108" s="2" t="s">
        <v>36</v>
      </c>
      <c r="P108" s="2">
        <v>2008</v>
      </c>
      <c r="Q108" s="2">
        <v>3</v>
      </c>
      <c r="R108" s="5">
        <v>19544.222819999999</v>
      </c>
      <c r="S108" s="5">
        <v>606.47</v>
      </c>
      <c r="T108" s="5">
        <v>647.60299999999995</v>
      </c>
      <c r="U108" s="5">
        <v>134673</v>
      </c>
      <c r="V108" s="5">
        <v>3414</v>
      </c>
      <c r="W108" s="5">
        <v>1311</v>
      </c>
      <c r="X108" s="6">
        <v>0.38400702987697716</v>
      </c>
      <c r="Z108" s="2" t="s">
        <v>35</v>
      </c>
      <c r="AA108" s="4">
        <f t="shared" si="127"/>
        <v>0</v>
      </c>
      <c r="AB108" s="4">
        <f t="shared" si="128"/>
        <v>0</v>
      </c>
      <c r="AC108" s="6">
        <f t="shared" si="129"/>
        <v>0</v>
      </c>
      <c r="AD108" s="4">
        <f t="shared" si="130"/>
        <v>0</v>
      </c>
      <c r="AE108" s="4">
        <f t="shared" si="131"/>
        <v>0</v>
      </c>
      <c r="AF108" s="4">
        <f t="shared" si="132"/>
        <v>0</v>
      </c>
      <c r="AG108" s="4"/>
      <c r="AH108" s="4"/>
      <c r="AI108" s="75"/>
      <c r="AK108" s="2" t="s">
        <v>36</v>
      </c>
      <c r="AL108" s="2">
        <v>2008</v>
      </c>
      <c r="AM108" s="2">
        <v>3</v>
      </c>
      <c r="AN108" s="2">
        <v>21490.633539999995</v>
      </c>
      <c r="AO108" s="2">
        <v>606.47</v>
      </c>
      <c r="AP108" s="2">
        <v>647.60299999999995</v>
      </c>
      <c r="AQ108" s="2">
        <v>134673</v>
      </c>
      <c r="AR108" s="2">
        <v>3414</v>
      </c>
      <c r="AS108" s="2">
        <v>1311</v>
      </c>
      <c r="AT108" s="2">
        <v>0.3840070366859436</v>
      </c>
      <c r="AV108" s="2" t="s">
        <v>35</v>
      </c>
      <c r="AW108" s="4">
        <f t="shared" si="133"/>
        <v>0</v>
      </c>
      <c r="AX108" s="4">
        <f t="shared" si="134"/>
        <v>0</v>
      </c>
      <c r="AY108" s="4"/>
      <c r="AZ108" s="4">
        <f t="shared" si="135"/>
        <v>0</v>
      </c>
      <c r="BA108" s="4">
        <f t="shared" si="136"/>
        <v>0</v>
      </c>
      <c r="BB108" s="4">
        <f t="shared" si="137"/>
        <v>0</v>
      </c>
      <c r="BC108" s="4">
        <f t="shared" si="138"/>
        <v>-3414</v>
      </c>
      <c r="BD108" s="4">
        <f t="shared" si="139"/>
        <v>-1311</v>
      </c>
      <c r="BE108" s="4">
        <f t="shared" si="140"/>
        <v>-0.3840070366859436</v>
      </c>
    </row>
    <row r="109" spans="1:57" x14ac:dyDescent="0.2">
      <c r="A109" s="2" t="s">
        <v>35</v>
      </c>
      <c r="B109" s="4">
        <v>2009</v>
      </c>
      <c r="C109" s="4">
        <v>3</v>
      </c>
      <c r="D109" s="5">
        <f>'Consolidated PEG'!D108</f>
        <v>19633.825860000001</v>
      </c>
      <c r="E109" s="5">
        <f>'Consolidated PEG'!E108</f>
        <v>599.20500000000004</v>
      </c>
      <c r="F109" s="5">
        <f>'Consolidated PEG'!F108</f>
        <v>647.60299999999995</v>
      </c>
      <c r="G109" s="5">
        <f>'Consolidated PEG'!G108</f>
        <v>136249</v>
      </c>
      <c r="H109" s="28"/>
      <c r="I109" s="28"/>
      <c r="J109" s="62"/>
      <c r="K109" s="48">
        <f>'Consolidated PEG'!K108</f>
        <v>3395</v>
      </c>
      <c r="L109" s="48">
        <f>'Consolidated PEG'!L108</f>
        <v>1301</v>
      </c>
      <c r="M109" s="124">
        <f>'Consolidated PEG'!M108</f>
        <v>0.38321060382916056</v>
      </c>
      <c r="O109" s="2" t="s">
        <v>36</v>
      </c>
      <c r="P109" s="2">
        <v>2009</v>
      </c>
      <c r="Q109" s="2">
        <v>3</v>
      </c>
      <c r="R109" s="5">
        <v>19633.825860000001</v>
      </c>
      <c r="S109" s="5">
        <v>599.20500000000004</v>
      </c>
      <c r="T109" s="5">
        <v>647.60299999999995</v>
      </c>
      <c r="U109" s="5">
        <v>136249</v>
      </c>
      <c r="V109" s="5">
        <v>3395</v>
      </c>
      <c r="W109" s="5">
        <v>1301</v>
      </c>
      <c r="X109" s="6">
        <v>0.38321060382916056</v>
      </c>
      <c r="Z109" s="2" t="s">
        <v>35</v>
      </c>
      <c r="AA109" s="4">
        <f t="shared" si="127"/>
        <v>0</v>
      </c>
      <c r="AB109" s="4">
        <f t="shared" si="128"/>
        <v>0</v>
      </c>
      <c r="AC109" s="6">
        <f t="shared" si="129"/>
        <v>0</v>
      </c>
      <c r="AD109" s="4">
        <f t="shared" si="130"/>
        <v>0</v>
      </c>
      <c r="AE109" s="4">
        <f t="shared" si="131"/>
        <v>0</v>
      </c>
      <c r="AF109" s="4">
        <f t="shared" si="132"/>
        <v>0</v>
      </c>
      <c r="AG109" s="4"/>
      <c r="AH109" s="4"/>
      <c r="AI109" s="75"/>
      <c r="AK109" s="2" t="s">
        <v>36</v>
      </c>
      <c r="AL109" s="2">
        <v>2009</v>
      </c>
      <c r="AM109" s="2">
        <v>3</v>
      </c>
      <c r="AN109" s="2">
        <v>21006.70854</v>
      </c>
      <c r="AO109" s="2">
        <v>599.20500000000004</v>
      </c>
      <c r="AP109" s="2">
        <v>647.60299999999995</v>
      </c>
      <c r="AQ109" s="2">
        <v>136249</v>
      </c>
      <c r="AR109" s="2">
        <v>3395</v>
      </c>
      <c r="AS109" s="2">
        <v>1301</v>
      </c>
      <c r="AT109" s="2">
        <v>0.38321059942245483</v>
      </c>
      <c r="AV109" s="2" t="s">
        <v>35</v>
      </c>
      <c r="AW109" s="4">
        <f t="shared" si="133"/>
        <v>0</v>
      </c>
      <c r="AX109" s="4">
        <f t="shared" si="134"/>
        <v>0</v>
      </c>
      <c r="AY109" s="4"/>
      <c r="AZ109" s="4">
        <f t="shared" si="135"/>
        <v>0</v>
      </c>
      <c r="BA109" s="4">
        <f t="shared" si="136"/>
        <v>0</v>
      </c>
      <c r="BB109" s="4">
        <f t="shared" si="137"/>
        <v>0</v>
      </c>
      <c r="BC109" s="4">
        <f t="shared" si="138"/>
        <v>-3395</v>
      </c>
      <c r="BD109" s="4">
        <f t="shared" si="139"/>
        <v>-1301</v>
      </c>
      <c r="BE109" s="4">
        <f t="shared" si="140"/>
        <v>-0.38321059942245483</v>
      </c>
    </row>
    <row r="110" spans="1:57" x14ac:dyDescent="0.2">
      <c r="A110" s="2" t="s">
        <v>35</v>
      </c>
      <c r="B110" s="4">
        <v>2010</v>
      </c>
      <c r="C110" s="4">
        <v>3</v>
      </c>
      <c r="D110" s="5">
        <f>'Consolidated PEG'!D109</f>
        <v>20499.909110000001</v>
      </c>
      <c r="E110" s="5">
        <f>'Consolidated PEG'!E109</f>
        <v>651.505</v>
      </c>
      <c r="F110" s="5">
        <f>'Consolidated PEG'!F109</f>
        <v>651.505</v>
      </c>
      <c r="G110" s="5">
        <f>'Consolidated PEG'!G109</f>
        <v>138525</v>
      </c>
      <c r="H110" s="28"/>
      <c r="I110" s="28"/>
      <c r="J110" s="62"/>
      <c r="K110" s="48">
        <f>'Consolidated PEG'!K109</f>
        <v>3413</v>
      </c>
      <c r="L110" s="48">
        <f>'Consolidated PEG'!L109</f>
        <v>1312</v>
      </c>
      <c r="M110" s="124">
        <f>'Consolidated PEG'!M109</f>
        <v>0.38441254028713739</v>
      </c>
      <c r="O110" s="2" t="s">
        <v>36</v>
      </c>
      <c r="P110" s="2">
        <v>2010</v>
      </c>
      <c r="Q110" s="2">
        <v>3</v>
      </c>
      <c r="R110" s="5">
        <v>20499.909110000001</v>
      </c>
      <c r="S110" s="5">
        <v>651.505</v>
      </c>
      <c r="T110" s="5">
        <v>651.505</v>
      </c>
      <c r="U110" s="5">
        <v>138525</v>
      </c>
      <c r="V110" s="5">
        <v>3413</v>
      </c>
      <c r="W110" s="5">
        <v>1312</v>
      </c>
      <c r="X110" s="6">
        <v>0.38441254028713739</v>
      </c>
      <c r="Z110" s="2" t="s">
        <v>35</v>
      </c>
      <c r="AA110" s="4">
        <f t="shared" si="127"/>
        <v>0</v>
      </c>
      <c r="AB110" s="4">
        <f t="shared" si="128"/>
        <v>0</v>
      </c>
      <c r="AC110" s="6">
        <f t="shared" si="129"/>
        <v>0</v>
      </c>
      <c r="AD110" s="4">
        <f t="shared" si="130"/>
        <v>0</v>
      </c>
      <c r="AE110" s="4">
        <f t="shared" si="131"/>
        <v>0</v>
      </c>
      <c r="AF110" s="4">
        <f t="shared" si="132"/>
        <v>0</v>
      </c>
      <c r="AG110" s="4"/>
      <c r="AH110" s="4"/>
      <c r="AI110" s="75"/>
      <c r="AK110" s="2" t="s">
        <v>36</v>
      </c>
      <c r="AL110" s="2">
        <v>2010</v>
      </c>
      <c r="AM110" s="2">
        <v>3</v>
      </c>
      <c r="AN110" s="2">
        <v>22171.042159999997</v>
      </c>
      <c r="AO110" s="2">
        <v>651.505</v>
      </c>
      <c r="AP110" s="2">
        <v>651.505</v>
      </c>
      <c r="AQ110" s="2">
        <v>138525</v>
      </c>
      <c r="AR110" s="2">
        <v>3413</v>
      </c>
      <c r="AS110" s="2">
        <v>1312</v>
      </c>
      <c r="AT110" s="2">
        <v>0.38441252708435059</v>
      </c>
      <c r="AV110" s="2" t="s">
        <v>35</v>
      </c>
      <c r="AW110" s="4">
        <f t="shared" si="133"/>
        <v>0</v>
      </c>
      <c r="AX110" s="4">
        <f t="shared" si="134"/>
        <v>0</v>
      </c>
      <c r="AY110" s="4"/>
      <c r="AZ110" s="4">
        <f t="shared" si="135"/>
        <v>0</v>
      </c>
      <c r="BA110" s="4">
        <f t="shared" si="136"/>
        <v>0</v>
      </c>
      <c r="BB110" s="4">
        <f t="shared" si="137"/>
        <v>0</v>
      </c>
      <c r="BC110" s="4">
        <f t="shared" si="138"/>
        <v>-3413</v>
      </c>
      <c r="BD110" s="4">
        <f t="shared" si="139"/>
        <v>-1312</v>
      </c>
      <c r="BE110" s="4">
        <f t="shared" si="140"/>
        <v>-0.38441252708435059</v>
      </c>
    </row>
    <row r="111" spans="1:57" x14ac:dyDescent="0.2">
      <c r="A111" s="2" t="s">
        <v>35</v>
      </c>
      <c r="B111" s="4">
        <v>2011</v>
      </c>
      <c r="C111" s="4">
        <v>3</v>
      </c>
      <c r="D111" s="5">
        <f>'Consolidated PEG'!D110</f>
        <v>22036.942580000003</v>
      </c>
      <c r="E111" s="5">
        <f>'Consolidated PEG'!E110</f>
        <v>671.36899999999991</v>
      </c>
      <c r="F111" s="5">
        <f>'Consolidated PEG'!F110</f>
        <v>671.36899999999991</v>
      </c>
      <c r="G111" s="5">
        <f>'Consolidated PEG'!G110</f>
        <v>140577</v>
      </c>
      <c r="H111" s="28"/>
      <c r="I111" s="28"/>
      <c r="J111" s="62"/>
      <c r="K111" s="48">
        <f>'Consolidated PEG'!K110</f>
        <v>3420</v>
      </c>
      <c r="L111" s="48">
        <f>'Consolidated PEG'!L110</f>
        <v>1323</v>
      </c>
      <c r="M111" s="124">
        <f>'Consolidated PEG'!M110</f>
        <v>0.38684210526315788</v>
      </c>
      <c r="O111" s="2" t="s">
        <v>36</v>
      </c>
      <c r="P111" s="2">
        <v>2011</v>
      </c>
      <c r="Q111" s="2">
        <v>3</v>
      </c>
      <c r="R111" s="5">
        <v>22036.942580000003</v>
      </c>
      <c r="S111" s="5">
        <v>671.36899999999991</v>
      </c>
      <c r="T111" s="5">
        <v>671.36899999999991</v>
      </c>
      <c r="U111" s="5">
        <v>140577</v>
      </c>
      <c r="V111" s="5">
        <v>3420</v>
      </c>
      <c r="W111" s="5">
        <v>1323</v>
      </c>
      <c r="X111" s="6">
        <v>0.38684210526315788</v>
      </c>
      <c r="Z111" s="2" t="s">
        <v>35</v>
      </c>
      <c r="AA111" s="4">
        <f t="shared" si="127"/>
        <v>0</v>
      </c>
      <c r="AB111" s="4">
        <f t="shared" si="128"/>
        <v>0</v>
      </c>
      <c r="AC111" s="6">
        <f t="shared" si="129"/>
        <v>0</v>
      </c>
      <c r="AD111" s="4">
        <f t="shared" si="130"/>
        <v>0</v>
      </c>
      <c r="AE111" s="4">
        <f t="shared" si="131"/>
        <v>0</v>
      </c>
      <c r="AF111" s="4">
        <f t="shared" si="132"/>
        <v>0</v>
      </c>
      <c r="AG111" s="4"/>
      <c r="AH111" s="4"/>
      <c r="AI111" s="75"/>
      <c r="AK111" s="2" t="s">
        <v>36</v>
      </c>
      <c r="AL111" s="2">
        <v>2011</v>
      </c>
      <c r="AM111" s="2">
        <v>3</v>
      </c>
      <c r="AN111" s="2">
        <v>23162.007290000001</v>
      </c>
      <c r="AO111" s="2">
        <v>671.36899999999991</v>
      </c>
      <c r="AP111" s="2">
        <v>671.36899999999991</v>
      </c>
      <c r="AQ111" s="2">
        <v>140575</v>
      </c>
      <c r="AR111" s="2">
        <v>3420</v>
      </c>
      <c r="AS111" s="2">
        <v>1323</v>
      </c>
      <c r="AT111" s="2">
        <v>0.38684210181236267</v>
      </c>
      <c r="AV111" s="2" t="s">
        <v>35</v>
      </c>
      <c r="AW111" s="4">
        <f t="shared" si="133"/>
        <v>0</v>
      </c>
      <c r="AX111" s="4">
        <f t="shared" si="134"/>
        <v>0</v>
      </c>
      <c r="AY111" s="4"/>
      <c r="AZ111" s="4">
        <f t="shared" si="135"/>
        <v>0</v>
      </c>
      <c r="BA111" s="4">
        <f t="shared" si="136"/>
        <v>0</v>
      </c>
      <c r="BB111" s="4">
        <f t="shared" si="137"/>
        <v>2</v>
      </c>
      <c r="BC111" s="4">
        <f t="shared" si="138"/>
        <v>-3420</v>
      </c>
      <c r="BD111" s="4">
        <f t="shared" si="139"/>
        <v>-1323</v>
      </c>
      <c r="BE111" s="4">
        <f t="shared" si="140"/>
        <v>-0.38684210181236267</v>
      </c>
    </row>
    <row r="112" spans="1:57" x14ac:dyDescent="0.2">
      <c r="A112" s="2" t="s">
        <v>35</v>
      </c>
      <c r="B112" s="4">
        <v>2012</v>
      </c>
      <c r="C112" s="4">
        <v>3</v>
      </c>
      <c r="D112" s="5">
        <f>'Consolidated PEG'!D111</f>
        <v>23158.395123307371</v>
      </c>
      <c r="E112" s="5">
        <f>'Consolidated PEG'!E111</f>
        <v>665.28700000000003</v>
      </c>
      <c r="F112" s="5">
        <f>'Consolidated PEG'!F111</f>
        <v>671.36899999999991</v>
      </c>
      <c r="G112" s="5">
        <f>'Consolidated PEG'!G111</f>
        <v>142414</v>
      </c>
      <c r="H112" s="28"/>
      <c r="I112" s="28"/>
      <c r="J112" s="62"/>
      <c r="K112" s="48">
        <f>'Consolidated PEG'!K111</f>
        <v>3444</v>
      </c>
      <c r="L112" s="48">
        <f>'Consolidated PEG'!L111</f>
        <v>1348</v>
      </c>
      <c r="M112" s="124">
        <f>'Consolidated PEG'!M111</f>
        <v>0.39140534262485482</v>
      </c>
      <c r="O112" s="2" t="s">
        <v>36</v>
      </c>
      <c r="P112" s="2">
        <v>2012</v>
      </c>
      <c r="Q112" s="2">
        <v>3</v>
      </c>
      <c r="R112" s="5">
        <v>23158.395123307375</v>
      </c>
      <c r="S112" s="5">
        <v>665.28700000000003</v>
      </c>
      <c r="T112" s="5">
        <v>671.36899999999991</v>
      </c>
      <c r="U112" s="5">
        <v>142414</v>
      </c>
      <c r="V112" s="5">
        <v>3444</v>
      </c>
      <c r="W112" s="5">
        <v>1348</v>
      </c>
      <c r="X112" s="6">
        <v>0.39140534262485482</v>
      </c>
      <c r="Z112" s="2" t="s">
        <v>35</v>
      </c>
      <c r="AA112" s="4">
        <f t="shared" ref="AA112:AA122" si="141">B112-P112</f>
        <v>0</v>
      </c>
      <c r="AB112" s="4">
        <f t="shared" ref="AB112:AB122" si="142">C112-Q112</f>
        <v>0</v>
      </c>
      <c r="AC112" s="6">
        <f t="shared" ref="AC112" si="143">D112-R112</f>
        <v>0</v>
      </c>
      <c r="AD112" s="4">
        <f t="shared" ref="AD112" si="144">E112-S112</f>
        <v>0</v>
      </c>
      <c r="AE112" s="4">
        <f t="shared" ref="AE112" si="145">F112-T112</f>
        <v>0</v>
      </c>
      <c r="AF112" s="4">
        <f t="shared" si="132"/>
        <v>0</v>
      </c>
      <c r="AG112" s="4"/>
      <c r="AH112" s="4"/>
      <c r="AI112" s="75"/>
      <c r="AK112" s="2" t="s">
        <v>36</v>
      </c>
      <c r="AL112" s="2">
        <v>2012</v>
      </c>
      <c r="AM112" s="2">
        <v>3</v>
      </c>
      <c r="AN112" s="2">
        <v>28569.985589999997</v>
      </c>
      <c r="AO112" s="2">
        <v>665.28700000000003</v>
      </c>
      <c r="AP112" s="2">
        <v>671.36899999999991</v>
      </c>
      <c r="AQ112" s="2">
        <v>142412</v>
      </c>
      <c r="AR112" s="2">
        <v>3444</v>
      </c>
      <c r="AS112" s="2">
        <v>1348</v>
      </c>
      <c r="AT112" s="2">
        <v>0.39140534400939941</v>
      </c>
      <c r="AV112" s="2" t="s">
        <v>35</v>
      </c>
      <c r="AW112" s="4">
        <f t="shared" si="133"/>
        <v>0</v>
      </c>
      <c r="AX112" s="4">
        <f t="shared" si="134"/>
        <v>0</v>
      </c>
      <c r="AY112" s="4"/>
      <c r="AZ112" s="4">
        <f t="shared" si="135"/>
        <v>0</v>
      </c>
      <c r="BA112" s="4">
        <f t="shared" si="136"/>
        <v>0</v>
      </c>
      <c r="BB112" s="4">
        <f t="shared" si="137"/>
        <v>2</v>
      </c>
      <c r="BC112" s="4">
        <f t="shared" si="138"/>
        <v>-3444</v>
      </c>
      <c r="BD112" s="4">
        <f t="shared" si="139"/>
        <v>-1348</v>
      </c>
      <c r="BE112" s="4">
        <f t="shared" si="140"/>
        <v>-0.39140534400939941</v>
      </c>
    </row>
    <row r="113" spans="1:57" x14ac:dyDescent="0.2">
      <c r="A113" s="2" t="s">
        <v>35</v>
      </c>
      <c r="B113" s="4">
        <v>2013</v>
      </c>
      <c r="C113" s="4">
        <v>3</v>
      </c>
      <c r="D113" s="5">
        <f>'Consolidated PEG'!D112</f>
        <v>27548.229509999997</v>
      </c>
      <c r="E113" s="5">
        <f>'Consolidated PEG'!E112</f>
        <v>674.90699999999993</v>
      </c>
      <c r="F113" s="5">
        <f>'Consolidated PEG'!F112</f>
        <v>674.90699999999993</v>
      </c>
      <c r="G113" s="5">
        <f>'Consolidated PEG'!G112</f>
        <v>144185</v>
      </c>
      <c r="H113" s="28"/>
      <c r="I113" s="28"/>
      <c r="J113" s="62"/>
      <c r="K113" s="48">
        <f>'Consolidated PEG'!K112</f>
        <v>3475</v>
      </c>
      <c r="L113" s="48">
        <f>'Consolidated PEG'!L112</f>
        <v>1375</v>
      </c>
      <c r="M113" s="124">
        <f>'Consolidated PEG'!M112</f>
        <v>0.39568345323741005</v>
      </c>
      <c r="O113" s="2" t="s">
        <v>36</v>
      </c>
      <c r="P113" s="2">
        <v>2013</v>
      </c>
      <c r="Q113" s="2">
        <v>3</v>
      </c>
      <c r="R113" s="5">
        <v>27548.229509999997</v>
      </c>
      <c r="S113" s="5">
        <v>674.90699999999993</v>
      </c>
      <c r="T113" s="5">
        <v>674.90699999999993</v>
      </c>
      <c r="U113" s="5">
        <v>144185</v>
      </c>
      <c r="V113" s="5">
        <v>3475</v>
      </c>
      <c r="W113" s="5">
        <v>1375</v>
      </c>
      <c r="X113" s="6">
        <v>0.39568345323741005</v>
      </c>
      <c r="Z113" s="2" t="s">
        <v>35</v>
      </c>
      <c r="AA113" s="4">
        <f t="shared" si="141"/>
        <v>0</v>
      </c>
      <c r="AB113" s="4">
        <f t="shared" si="142"/>
        <v>0</v>
      </c>
      <c r="AC113" s="6">
        <f t="shared" ref="AC113:AC122" si="146">D113-R113</f>
        <v>0</v>
      </c>
      <c r="AD113" s="4">
        <f t="shared" ref="AD113:AD122" si="147">E113-S113</f>
        <v>0</v>
      </c>
      <c r="AE113" s="4">
        <f t="shared" ref="AE113:AE122" si="148">F113-T113</f>
        <v>0</v>
      </c>
      <c r="AF113" s="4">
        <f t="shared" ref="AF113:AF122" si="149">G113-U113</f>
        <v>0</v>
      </c>
      <c r="AG113" s="4"/>
      <c r="AH113" s="4"/>
      <c r="AI113" s="75"/>
      <c r="AK113" s="2" t="s">
        <v>36</v>
      </c>
      <c r="AL113" s="2">
        <v>2013</v>
      </c>
      <c r="AM113" s="2">
        <v>3</v>
      </c>
      <c r="AN113" s="2">
        <v>29989.400160000001</v>
      </c>
      <c r="AO113" s="2">
        <v>674.90699999999993</v>
      </c>
      <c r="AP113" s="2">
        <v>674.90699999999993</v>
      </c>
      <c r="AQ113" s="2">
        <v>144183</v>
      </c>
      <c r="AR113" s="2">
        <v>3475</v>
      </c>
      <c r="AS113" s="2">
        <v>1375</v>
      </c>
      <c r="AT113" s="2">
        <v>0.39568346738815308</v>
      </c>
      <c r="AV113" s="2" t="s">
        <v>35</v>
      </c>
      <c r="AW113" s="4">
        <f t="shared" si="133"/>
        <v>0</v>
      </c>
      <c r="AX113" s="4">
        <f t="shared" si="134"/>
        <v>0</v>
      </c>
      <c r="AY113" s="4"/>
      <c r="AZ113" s="4">
        <f t="shared" si="135"/>
        <v>0</v>
      </c>
      <c r="BA113" s="4">
        <f t="shared" si="136"/>
        <v>0</v>
      </c>
      <c r="BB113" s="4">
        <f t="shared" si="137"/>
        <v>2</v>
      </c>
      <c r="BC113" s="4">
        <f t="shared" si="138"/>
        <v>-3475</v>
      </c>
      <c r="BD113" s="4">
        <f t="shared" si="139"/>
        <v>-1375</v>
      </c>
      <c r="BE113" s="4">
        <f t="shared" si="140"/>
        <v>-0.39568346738815308</v>
      </c>
    </row>
    <row r="114" spans="1:57" x14ac:dyDescent="0.2">
      <c r="A114" s="2" t="s">
        <v>35</v>
      </c>
      <c r="B114" s="4">
        <v>2014</v>
      </c>
      <c r="C114" s="4">
        <v>3</v>
      </c>
      <c r="D114" s="5">
        <f>'Consolidated PEG'!D113</f>
        <v>27920.69008</v>
      </c>
      <c r="E114" s="5">
        <f>'Consolidated PEG'!E113</f>
        <v>592.23</v>
      </c>
      <c r="F114" s="5">
        <f>'Consolidated PEG'!F113</f>
        <v>674.90699999999993</v>
      </c>
      <c r="G114" s="5">
        <f>'Consolidated PEG'!G113</f>
        <v>145819</v>
      </c>
      <c r="H114" s="28"/>
      <c r="I114" s="28"/>
      <c r="J114" s="62"/>
      <c r="K114" s="48">
        <f>'Consolidated PEG'!K113</f>
        <v>3485</v>
      </c>
      <c r="L114" s="48">
        <f>'Consolidated PEG'!L113</f>
        <v>1388</v>
      </c>
      <c r="M114" s="124">
        <f>'Consolidated PEG'!M113</f>
        <v>0.39827833572453369</v>
      </c>
      <c r="O114" s="2" t="s">
        <v>36</v>
      </c>
      <c r="P114" s="2">
        <v>2014</v>
      </c>
      <c r="Q114" s="2">
        <v>3</v>
      </c>
      <c r="R114" s="5">
        <v>27920.690000000002</v>
      </c>
      <c r="S114" s="5">
        <v>592.23</v>
      </c>
      <c r="T114" s="5">
        <v>674.90699999999993</v>
      </c>
      <c r="U114" s="5">
        <v>145819</v>
      </c>
      <c r="V114" s="5">
        <v>3485</v>
      </c>
      <c r="W114" s="5">
        <v>1388</v>
      </c>
      <c r="X114" s="6">
        <v>0.39827833572453369</v>
      </c>
      <c r="Z114" s="2" t="s">
        <v>35</v>
      </c>
      <c r="AA114" s="4">
        <f t="shared" si="141"/>
        <v>0</v>
      </c>
      <c r="AB114" s="4">
        <f t="shared" si="142"/>
        <v>0</v>
      </c>
      <c r="AC114" s="6">
        <f t="shared" si="146"/>
        <v>7.9999997979030013E-5</v>
      </c>
      <c r="AD114" s="4">
        <f t="shared" si="147"/>
        <v>0</v>
      </c>
      <c r="AE114" s="4">
        <f t="shared" si="148"/>
        <v>0</v>
      </c>
      <c r="AF114" s="4">
        <f t="shared" si="149"/>
        <v>0</v>
      </c>
      <c r="AG114" s="4"/>
      <c r="AH114" s="4"/>
      <c r="AI114" s="75"/>
      <c r="AK114" s="2" t="s">
        <v>36</v>
      </c>
      <c r="AL114" s="2">
        <v>2014</v>
      </c>
      <c r="AM114" s="2">
        <v>3</v>
      </c>
      <c r="AN114" s="2">
        <v>31187.353340000001</v>
      </c>
      <c r="AO114" s="2">
        <v>592.23</v>
      </c>
      <c r="AP114" s="2">
        <v>674.90699999999993</v>
      </c>
      <c r="AQ114" s="2">
        <v>145817</v>
      </c>
      <c r="AR114" s="2">
        <v>3485</v>
      </c>
      <c r="AS114" s="2">
        <v>1388</v>
      </c>
      <c r="AT114" s="2">
        <v>0.39827832579612732</v>
      </c>
      <c r="AV114" s="2" t="s">
        <v>35</v>
      </c>
      <c r="AW114" s="4">
        <f t="shared" si="133"/>
        <v>0</v>
      </c>
      <c r="AX114" s="4">
        <f t="shared" si="134"/>
        <v>0</v>
      </c>
      <c r="AY114" s="4"/>
      <c r="AZ114" s="4">
        <f t="shared" si="135"/>
        <v>0</v>
      </c>
      <c r="BA114" s="4">
        <f t="shared" si="136"/>
        <v>0</v>
      </c>
      <c r="BB114" s="4">
        <f t="shared" si="137"/>
        <v>2</v>
      </c>
      <c r="BC114" s="4">
        <f t="shared" si="138"/>
        <v>-3485</v>
      </c>
      <c r="BD114" s="4">
        <f t="shared" si="139"/>
        <v>-1388</v>
      </c>
      <c r="BE114" s="4">
        <f t="shared" si="140"/>
        <v>-0.39827832579612732</v>
      </c>
    </row>
    <row r="115" spans="1:57" x14ac:dyDescent="0.2">
      <c r="A115" s="2" t="s">
        <v>35</v>
      </c>
      <c r="B115" s="4">
        <v>2015</v>
      </c>
      <c r="C115" s="4">
        <v>3</v>
      </c>
      <c r="D115" s="5">
        <f>'Consolidated PEG'!D114</f>
        <v>26386.628400000001</v>
      </c>
      <c r="E115" s="5">
        <f>'Consolidated PEG'!E114</f>
        <v>597.43399999999997</v>
      </c>
      <c r="F115" s="5">
        <f>'Consolidated PEG'!F114</f>
        <v>674.90699999999993</v>
      </c>
      <c r="G115" s="5">
        <f>'Consolidated PEG'!G114</f>
        <v>147822</v>
      </c>
      <c r="H115" s="28"/>
      <c r="I115" s="28"/>
      <c r="J115" s="62"/>
      <c r="K115" s="48">
        <f>'Consolidated PEG'!K114</f>
        <v>3536</v>
      </c>
      <c r="L115" s="48">
        <f>'Consolidated PEG'!L114</f>
        <v>1438</v>
      </c>
      <c r="M115" s="124">
        <f>'Consolidated PEG'!M114</f>
        <v>0.40667420814479638</v>
      </c>
      <c r="O115" s="2" t="s">
        <v>36</v>
      </c>
      <c r="P115" s="2">
        <v>2015</v>
      </c>
      <c r="Q115" s="2">
        <v>3</v>
      </c>
      <c r="R115" s="5">
        <v>26386.628000000001</v>
      </c>
      <c r="S115" s="5">
        <v>597.43399999999997</v>
      </c>
      <c r="T115" s="5">
        <v>674.90699999999993</v>
      </c>
      <c r="U115" s="5">
        <v>147822</v>
      </c>
      <c r="V115" s="5">
        <v>3536</v>
      </c>
      <c r="W115" s="5">
        <v>1438</v>
      </c>
      <c r="X115" s="6">
        <v>0.40667420814479638</v>
      </c>
      <c r="Z115" s="2" t="s">
        <v>35</v>
      </c>
      <c r="AA115" s="4">
        <f t="shared" si="141"/>
        <v>0</v>
      </c>
      <c r="AB115" s="4">
        <f t="shared" si="142"/>
        <v>0</v>
      </c>
      <c r="AC115" s="6">
        <f t="shared" si="146"/>
        <v>4.0000000080908649E-4</v>
      </c>
      <c r="AD115" s="4">
        <f t="shared" si="147"/>
        <v>0</v>
      </c>
      <c r="AE115" s="4">
        <f t="shared" si="148"/>
        <v>0</v>
      </c>
      <c r="AF115" s="4">
        <f t="shared" si="149"/>
        <v>0</v>
      </c>
      <c r="AG115" s="4"/>
      <c r="AH115" s="4"/>
      <c r="AI115" s="75"/>
      <c r="AK115" s="2" t="s">
        <v>36</v>
      </c>
      <c r="AL115" s="2">
        <v>2015</v>
      </c>
      <c r="AM115" s="2">
        <v>3</v>
      </c>
      <c r="AN115" s="2">
        <v>29781.81279</v>
      </c>
      <c r="AO115" s="2">
        <v>597.43399999999997</v>
      </c>
      <c r="AP115" s="2">
        <v>674.90699999999993</v>
      </c>
      <c r="AQ115" s="2">
        <v>147820</v>
      </c>
      <c r="AR115" s="2">
        <v>3536</v>
      </c>
      <c r="AS115" s="2">
        <v>1438</v>
      </c>
      <c r="AT115" s="2">
        <v>0.40667420625686646</v>
      </c>
      <c r="AV115" s="2" t="s">
        <v>35</v>
      </c>
      <c r="AW115" s="4">
        <f t="shared" si="133"/>
        <v>0</v>
      </c>
      <c r="AX115" s="4">
        <f t="shared" si="134"/>
        <v>0</v>
      </c>
      <c r="AY115" s="4"/>
      <c r="AZ115" s="4">
        <f t="shared" si="135"/>
        <v>0</v>
      </c>
      <c r="BA115" s="4">
        <f t="shared" si="136"/>
        <v>0</v>
      </c>
      <c r="BB115" s="4">
        <f t="shared" si="137"/>
        <v>2</v>
      </c>
      <c r="BC115" s="4">
        <f t="shared" si="138"/>
        <v>-3536</v>
      </c>
      <c r="BD115" s="4">
        <f t="shared" si="139"/>
        <v>-1438</v>
      </c>
      <c r="BE115" s="4">
        <f t="shared" si="140"/>
        <v>-0.40667420625686646</v>
      </c>
    </row>
    <row r="116" spans="1:57" x14ac:dyDescent="0.2">
      <c r="A116" s="2" t="s">
        <v>35</v>
      </c>
      <c r="B116" s="4">
        <v>2016</v>
      </c>
      <c r="C116" s="4">
        <v>3</v>
      </c>
      <c r="D116" s="5">
        <f>'Consolidated PEG'!D115</f>
        <v>27408.628020000004</v>
      </c>
      <c r="E116" s="5">
        <f>'Consolidated PEG'!E115</f>
        <v>652.18100000000004</v>
      </c>
      <c r="F116" s="5">
        <f>'Consolidated PEG'!F115</f>
        <v>674.90699999999993</v>
      </c>
      <c r="G116" s="5">
        <f>'Consolidated PEG'!G115</f>
        <v>150290</v>
      </c>
      <c r="H116" s="28"/>
      <c r="I116" s="28"/>
      <c r="J116" s="62"/>
      <c r="K116" s="48">
        <f>'Consolidated PEG'!K115</f>
        <v>3567</v>
      </c>
      <c r="L116" s="48">
        <f>'Consolidated PEG'!L115</f>
        <v>1482</v>
      </c>
      <c r="M116" s="124">
        <f>'Consolidated PEG'!M115</f>
        <v>0.41547518923465099</v>
      </c>
      <c r="O116" s="2" t="s">
        <v>36</v>
      </c>
      <c r="P116" s="2">
        <v>2016</v>
      </c>
      <c r="Q116" s="2">
        <v>3</v>
      </c>
      <c r="R116" s="5">
        <v>27408.628020000004</v>
      </c>
      <c r="S116" s="5">
        <v>652.18100000000004</v>
      </c>
      <c r="T116" s="5">
        <v>674.90699999999993</v>
      </c>
      <c r="U116" s="5">
        <v>150290</v>
      </c>
      <c r="V116" s="5">
        <v>3567</v>
      </c>
      <c r="W116" s="5">
        <v>1482</v>
      </c>
      <c r="X116" s="6">
        <v>0.41547518923465099</v>
      </c>
      <c r="Z116" s="2" t="s">
        <v>35</v>
      </c>
      <c r="AA116" s="4">
        <f t="shared" si="141"/>
        <v>0</v>
      </c>
      <c r="AB116" s="4">
        <f t="shared" si="142"/>
        <v>0</v>
      </c>
      <c r="AC116" s="6">
        <f t="shared" si="146"/>
        <v>0</v>
      </c>
      <c r="AD116" s="4">
        <f t="shared" si="147"/>
        <v>0</v>
      </c>
      <c r="AE116" s="4">
        <f t="shared" si="148"/>
        <v>0</v>
      </c>
      <c r="AF116" s="4">
        <f t="shared" si="149"/>
        <v>0</v>
      </c>
      <c r="AG116" s="4"/>
      <c r="AH116" s="4"/>
      <c r="AI116" s="75"/>
      <c r="AK116" s="2" t="s">
        <v>36</v>
      </c>
      <c r="AL116" s="2">
        <v>2016</v>
      </c>
      <c r="AM116" s="2">
        <v>3</v>
      </c>
      <c r="AN116" s="2">
        <v>30797.576759999996</v>
      </c>
      <c r="AO116" s="2">
        <v>652.18100000000004</v>
      </c>
      <c r="AP116" s="2">
        <v>674.90699999999993</v>
      </c>
      <c r="AQ116" s="2">
        <v>150288</v>
      </c>
      <c r="AR116" s="2">
        <v>3567</v>
      </c>
      <c r="AS116" s="2">
        <v>1482</v>
      </c>
      <c r="AT116" s="2">
        <v>0.41547518968582153</v>
      </c>
      <c r="AV116" s="2" t="s">
        <v>35</v>
      </c>
      <c r="AW116" s="4">
        <f t="shared" si="133"/>
        <v>0</v>
      </c>
      <c r="AX116" s="4">
        <f t="shared" si="134"/>
        <v>0</v>
      </c>
      <c r="AY116" s="4"/>
      <c r="AZ116" s="4">
        <f t="shared" si="135"/>
        <v>0</v>
      </c>
      <c r="BA116" s="4">
        <f t="shared" si="136"/>
        <v>0</v>
      </c>
      <c r="BB116" s="4">
        <f t="shared" si="137"/>
        <v>2</v>
      </c>
      <c r="BC116" s="4">
        <f t="shared" si="138"/>
        <v>-3567</v>
      </c>
      <c r="BD116" s="4">
        <f t="shared" si="139"/>
        <v>-1482</v>
      </c>
      <c r="BE116" s="4">
        <f t="shared" si="140"/>
        <v>-0.41547518968582153</v>
      </c>
    </row>
    <row r="117" spans="1:57" x14ac:dyDescent="0.2">
      <c r="A117" s="2" t="s">
        <v>35</v>
      </c>
      <c r="B117" s="4">
        <v>2017</v>
      </c>
      <c r="C117" s="4">
        <v>3</v>
      </c>
      <c r="D117" s="14">
        <f>'Consolidated PEG'!D116+('Data Revisions'!H61)/1000</f>
        <v>29060.309390000002</v>
      </c>
      <c r="E117" s="5">
        <f>'Consolidated PEG'!E116</f>
        <v>596.03199999999993</v>
      </c>
      <c r="F117" s="5">
        <f>'Consolidated PEG'!F116</f>
        <v>674.90699999999993</v>
      </c>
      <c r="G117" s="5">
        <f>'Consolidated PEG'!G116</f>
        <v>152800</v>
      </c>
      <c r="H117" s="28"/>
      <c r="I117" s="28"/>
      <c r="J117" s="62"/>
      <c r="K117" s="48">
        <f>'Consolidated PEG'!K116</f>
        <v>3614</v>
      </c>
      <c r="L117" s="48">
        <f>'Consolidated PEG'!L116</f>
        <v>1516</v>
      </c>
      <c r="M117" s="124">
        <f>'Consolidated PEG'!M116</f>
        <v>0.41947980077476482</v>
      </c>
      <c r="O117" s="2" t="s">
        <v>36</v>
      </c>
      <c r="P117" s="2">
        <v>2017</v>
      </c>
      <c r="Q117" s="2">
        <v>3</v>
      </c>
      <c r="R117" s="5">
        <v>29059.235390000002</v>
      </c>
      <c r="S117" s="5">
        <v>596.03199999999993</v>
      </c>
      <c r="T117" s="5">
        <v>674.90699999999993</v>
      </c>
      <c r="U117" s="5">
        <v>152800</v>
      </c>
      <c r="V117" s="5">
        <v>3614</v>
      </c>
      <c r="W117" s="5">
        <v>1516</v>
      </c>
      <c r="X117" s="6">
        <v>0.41947980077476482</v>
      </c>
      <c r="Z117" s="2" t="s">
        <v>35</v>
      </c>
      <c r="AA117" s="4">
        <f t="shared" si="141"/>
        <v>0</v>
      </c>
      <c r="AB117" s="4">
        <f t="shared" si="142"/>
        <v>0</v>
      </c>
      <c r="AC117" s="6">
        <f t="shared" si="146"/>
        <v>1.0740000000005239</v>
      </c>
      <c r="AD117" s="4">
        <f t="shared" si="147"/>
        <v>0</v>
      </c>
      <c r="AE117" s="4">
        <f t="shared" si="148"/>
        <v>0</v>
      </c>
      <c r="AF117" s="4">
        <f t="shared" si="149"/>
        <v>0</v>
      </c>
      <c r="AG117" s="4"/>
      <c r="AH117" s="4"/>
      <c r="AI117" s="75"/>
      <c r="AK117" s="2" t="s">
        <v>36</v>
      </c>
      <c r="AL117" s="2">
        <v>2017</v>
      </c>
      <c r="AM117" s="2">
        <v>3</v>
      </c>
      <c r="AN117" s="2">
        <v>32386.97797</v>
      </c>
      <c r="AO117" s="2">
        <v>600.01300000000003</v>
      </c>
      <c r="AP117" s="2">
        <v>674.90699999999993</v>
      </c>
      <c r="AQ117" s="2">
        <v>152798</v>
      </c>
      <c r="AR117" s="2">
        <v>3614</v>
      </c>
      <c r="AS117" s="2">
        <v>1516</v>
      </c>
      <c r="AT117" s="2">
        <v>0.41947978734970093</v>
      </c>
      <c r="AV117" s="2" t="s">
        <v>35</v>
      </c>
      <c r="AW117" s="4">
        <f t="shared" si="133"/>
        <v>0</v>
      </c>
      <c r="AX117" s="4">
        <f t="shared" si="134"/>
        <v>0</v>
      </c>
      <c r="AY117" s="4"/>
      <c r="AZ117" s="4">
        <f t="shared" si="135"/>
        <v>-3.9810000000001082</v>
      </c>
      <c r="BA117" s="4">
        <f t="shared" si="136"/>
        <v>0</v>
      </c>
      <c r="BB117" s="4">
        <f t="shared" si="137"/>
        <v>2</v>
      </c>
      <c r="BC117" s="4">
        <f t="shared" si="138"/>
        <v>-3614</v>
      </c>
      <c r="BD117" s="4">
        <f t="shared" si="139"/>
        <v>-1516</v>
      </c>
      <c r="BE117" s="4">
        <f t="shared" si="140"/>
        <v>-0.41947978734970093</v>
      </c>
    </row>
    <row r="118" spans="1:57" x14ac:dyDescent="0.2">
      <c r="A118" s="2" t="s">
        <v>35</v>
      </c>
      <c r="B118" s="4">
        <v>2018</v>
      </c>
      <c r="C118" s="4">
        <v>3</v>
      </c>
      <c r="D118" s="5">
        <f>'Consolidated PEG'!D117</f>
        <v>31354.755559999998</v>
      </c>
      <c r="E118" s="5">
        <f>'Consolidated PEG'!E117</f>
        <v>661.43499999999995</v>
      </c>
      <c r="F118" s="5">
        <f>'Consolidated PEG'!F117</f>
        <v>674.90699999999993</v>
      </c>
      <c r="G118" s="5">
        <f>'Consolidated PEG'!G117</f>
        <v>154300</v>
      </c>
      <c r="H118" s="28"/>
      <c r="I118" s="28"/>
      <c r="J118" s="62"/>
      <c r="K118" s="48">
        <f>'Consolidated PEG'!K117</f>
        <v>3626</v>
      </c>
      <c r="L118" s="48">
        <f>'Consolidated PEG'!L117</f>
        <v>1537</v>
      </c>
      <c r="M118" s="124">
        <f>'Consolidated PEG'!M117</f>
        <v>0.42388306674020959</v>
      </c>
      <c r="O118" s="2" t="s">
        <v>36</v>
      </c>
      <c r="P118" s="2">
        <v>2018</v>
      </c>
      <c r="Q118" s="2">
        <v>3</v>
      </c>
      <c r="R118" s="5">
        <v>31354.755559999998</v>
      </c>
      <c r="S118" s="5">
        <v>661.43499999999995</v>
      </c>
      <c r="T118" s="5">
        <v>674.90699999999993</v>
      </c>
      <c r="U118" s="5">
        <v>154300</v>
      </c>
      <c r="V118" s="5">
        <v>3626</v>
      </c>
      <c r="W118" s="5">
        <v>1537</v>
      </c>
      <c r="X118" s="6">
        <v>0.42388306674020959</v>
      </c>
      <c r="Z118" s="2" t="s">
        <v>35</v>
      </c>
      <c r="AA118" s="4">
        <f t="shared" si="141"/>
        <v>0</v>
      </c>
      <c r="AB118" s="4">
        <f t="shared" si="142"/>
        <v>0</v>
      </c>
      <c r="AC118" s="6">
        <f t="shared" si="146"/>
        <v>0</v>
      </c>
      <c r="AD118" s="4">
        <f t="shared" si="147"/>
        <v>0</v>
      </c>
      <c r="AE118" s="4">
        <f t="shared" si="148"/>
        <v>0</v>
      </c>
      <c r="AF118" s="4">
        <f t="shared" si="149"/>
        <v>0</v>
      </c>
      <c r="AG118" s="4"/>
      <c r="AH118" s="4"/>
      <c r="AI118" s="75"/>
      <c r="AK118" s="2" t="s">
        <v>36</v>
      </c>
      <c r="AL118" s="2">
        <v>2018</v>
      </c>
      <c r="AM118" s="2">
        <v>3</v>
      </c>
      <c r="AN118" s="2">
        <v>34855.209129999996</v>
      </c>
      <c r="AO118" s="2">
        <v>661.43499999999995</v>
      </c>
      <c r="AP118" s="2">
        <v>674.90699999999993</v>
      </c>
      <c r="AQ118" s="2">
        <v>154298</v>
      </c>
      <c r="AR118" s="2">
        <v>3626</v>
      </c>
      <c r="AS118" s="2">
        <v>1537</v>
      </c>
      <c r="AT118" s="2">
        <v>0.42388308048248291</v>
      </c>
      <c r="AV118" s="2" t="s">
        <v>35</v>
      </c>
      <c r="AW118" s="4">
        <f t="shared" si="133"/>
        <v>0</v>
      </c>
      <c r="AX118" s="4">
        <f t="shared" si="134"/>
        <v>0</v>
      </c>
      <c r="AY118" s="4"/>
      <c r="AZ118" s="4">
        <f t="shared" si="135"/>
        <v>0</v>
      </c>
      <c r="BA118" s="4">
        <f t="shared" si="136"/>
        <v>0</v>
      </c>
      <c r="BB118" s="4">
        <f t="shared" si="137"/>
        <v>2</v>
      </c>
      <c r="BC118" s="4">
        <f t="shared" si="138"/>
        <v>-3626</v>
      </c>
      <c r="BD118" s="4">
        <f t="shared" si="139"/>
        <v>-1537</v>
      </c>
      <c r="BE118" s="4">
        <f t="shared" si="140"/>
        <v>-0.42388308048248291</v>
      </c>
    </row>
    <row r="119" spans="1:57" x14ac:dyDescent="0.2">
      <c r="A119" s="2" t="s">
        <v>35</v>
      </c>
      <c r="B119" s="4">
        <v>2019</v>
      </c>
      <c r="C119" s="4">
        <v>3</v>
      </c>
      <c r="D119" s="5">
        <f>'Consolidated PEG'!D118</f>
        <v>31400.735480000003</v>
      </c>
      <c r="E119" s="5">
        <f>'Consolidated PEG'!E118</f>
        <v>613.76099999999997</v>
      </c>
      <c r="F119" s="5">
        <f>'Consolidated PEG'!F118</f>
        <v>674.90699999999993</v>
      </c>
      <c r="G119" s="5">
        <f>'Consolidated PEG'!G118</f>
        <v>155552</v>
      </c>
      <c r="H119" s="5">
        <f>'Consolidated PEG'!H118</f>
        <v>3628</v>
      </c>
      <c r="I119" s="5">
        <f>'Consolidated PEG'!I118</f>
        <v>1546</v>
      </c>
      <c r="J119" s="60">
        <f>'Consolidated PEG'!J118</f>
        <v>0.42613008618354797</v>
      </c>
      <c r="K119" s="48">
        <f>'Consolidated PEG'!K118</f>
        <v>3628</v>
      </c>
      <c r="L119" s="48">
        <f>'Consolidated PEG'!L118</f>
        <v>1546</v>
      </c>
      <c r="M119" s="124">
        <f>'Consolidated PEG'!M118</f>
        <v>0.42613009922822492</v>
      </c>
      <c r="O119" s="2" t="s">
        <v>36</v>
      </c>
      <c r="P119" s="2">
        <v>2019</v>
      </c>
      <c r="Q119" s="2">
        <v>3</v>
      </c>
      <c r="R119" s="5">
        <v>31400.735480000003</v>
      </c>
      <c r="S119" s="5">
        <v>613.76099999999997</v>
      </c>
      <c r="T119" s="5">
        <v>674.90699999999993</v>
      </c>
      <c r="U119" s="5">
        <v>155552</v>
      </c>
      <c r="V119" s="5">
        <v>3628</v>
      </c>
      <c r="W119" s="5">
        <v>1546</v>
      </c>
      <c r="X119" s="6">
        <v>0.42613009922822492</v>
      </c>
      <c r="Z119" s="2" t="s">
        <v>35</v>
      </c>
      <c r="AA119" s="4">
        <f t="shared" si="141"/>
        <v>0</v>
      </c>
      <c r="AB119" s="4">
        <f t="shared" si="142"/>
        <v>0</v>
      </c>
      <c r="AC119" s="6">
        <f t="shared" si="146"/>
        <v>0</v>
      </c>
      <c r="AD119" s="4">
        <f t="shared" si="147"/>
        <v>0</v>
      </c>
      <c r="AE119" s="4">
        <f t="shared" si="148"/>
        <v>0</v>
      </c>
      <c r="AF119" s="4">
        <f t="shared" si="149"/>
        <v>0</v>
      </c>
      <c r="AG119" s="4">
        <f t="shared" ref="AG119:AG122" si="150">H119-V119</f>
        <v>0</v>
      </c>
      <c r="AH119" s="4">
        <f t="shared" ref="AH119:AH122" si="151">I119-W119</f>
        <v>0</v>
      </c>
      <c r="AI119" s="75">
        <f t="shared" ref="AI119:AI122" si="152">J119-X119</f>
        <v>-1.30446769497361E-8</v>
      </c>
      <c r="AK119" s="2" t="s">
        <v>36</v>
      </c>
      <c r="AL119" s="2">
        <v>2019</v>
      </c>
      <c r="AM119" s="2">
        <v>3</v>
      </c>
      <c r="AN119" s="2">
        <v>34716.146869999997</v>
      </c>
      <c r="AO119" s="2">
        <v>613.76099999999997</v>
      </c>
      <c r="AP119" s="2">
        <v>674.90699999999993</v>
      </c>
      <c r="AQ119" s="2">
        <v>155550</v>
      </c>
      <c r="AR119" s="2">
        <v>3628</v>
      </c>
      <c r="AS119" s="2">
        <v>1546</v>
      </c>
      <c r="AT119" s="2">
        <v>0.42613008618354797</v>
      </c>
      <c r="AV119" s="2" t="s">
        <v>35</v>
      </c>
      <c r="AW119" s="4">
        <f t="shared" si="133"/>
        <v>0</v>
      </c>
      <c r="AX119" s="4">
        <f t="shared" si="134"/>
        <v>0</v>
      </c>
      <c r="AY119" s="4"/>
      <c r="AZ119" s="4">
        <f t="shared" si="135"/>
        <v>0</v>
      </c>
      <c r="BA119" s="4">
        <f t="shared" si="136"/>
        <v>0</v>
      </c>
      <c r="BB119" s="4">
        <f t="shared" si="137"/>
        <v>2</v>
      </c>
      <c r="BC119" s="4">
        <f t="shared" si="138"/>
        <v>0</v>
      </c>
      <c r="BD119" s="4">
        <f t="shared" si="139"/>
        <v>0</v>
      </c>
      <c r="BE119" s="4">
        <f t="shared" si="140"/>
        <v>0</v>
      </c>
    </row>
    <row r="120" spans="1:57" x14ac:dyDescent="0.2">
      <c r="A120" s="2" t="s">
        <v>35</v>
      </c>
      <c r="B120" s="4">
        <v>2020</v>
      </c>
      <c r="C120" s="4">
        <v>3</v>
      </c>
      <c r="D120" s="5">
        <f>'Consolidated PEG'!D119</f>
        <v>32503.163990000001</v>
      </c>
      <c r="E120" s="5">
        <f>'Consolidated PEG'!E119</f>
        <v>669.48500000000001</v>
      </c>
      <c r="F120" s="5">
        <f>'Consolidated PEG'!F119</f>
        <v>674.90699999999993</v>
      </c>
      <c r="G120" s="5">
        <f>'Consolidated PEG'!G119</f>
        <v>157466</v>
      </c>
      <c r="H120" s="5">
        <f>'Consolidated PEG'!H119</f>
        <v>3647</v>
      </c>
      <c r="I120" s="5">
        <f>'Consolidated PEG'!I119</f>
        <v>1567</v>
      </c>
      <c r="J120" s="60">
        <f>'Consolidated PEG'!J119</f>
        <v>0.42966821789741516</v>
      </c>
      <c r="K120" s="48">
        <f>'Consolidated PEG'!K119</f>
        <v>3647</v>
      </c>
      <c r="L120" s="48">
        <f>'Consolidated PEG'!L119</f>
        <v>1567</v>
      </c>
      <c r="M120" s="124">
        <f>'Consolidated PEG'!M119</f>
        <v>0.42966822045516861</v>
      </c>
      <c r="O120" s="2" t="s">
        <v>36</v>
      </c>
      <c r="P120" s="2">
        <v>2020</v>
      </c>
      <c r="Q120" s="2">
        <v>3</v>
      </c>
      <c r="R120" s="5">
        <v>32503.163989999997</v>
      </c>
      <c r="S120" s="5">
        <v>669.48500000000001</v>
      </c>
      <c r="T120" s="5">
        <v>674.90699999999993</v>
      </c>
      <c r="U120" s="5">
        <v>157464</v>
      </c>
      <c r="V120" s="5">
        <v>3647</v>
      </c>
      <c r="W120" s="5">
        <v>1567</v>
      </c>
      <c r="X120" s="6">
        <v>0.42966822045516861</v>
      </c>
      <c r="Z120" s="2" t="s">
        <v>35</v>
      </c>
      <c r="AA120" s="4">
        <f t="shared" si="141"/>
        <v>0</v>
      </c>
      <c r="AB120" s="4">
        <f t="shared" si="142"/>
        <v>0</v>
      </c>
      <c r="AC120" s="6">
        <f t="shared" si="146"/>
        <v>0</v>
      </c>
      <c r="AD120" s="4">
        <f t="shared" si="147"/>
        <v>0</v>
      </c>
      <c r="AE120" s="4">
        <f t="shared" si="148"/>
        <v>0</v>
      </c>
      <c r="AF120" s="4">
        <f t="shared" si="149"/>
        <v>2</v>
      </c>
      <c r="AG120" s="4">
        <f t="shared" si="150"/>
        <v>0</v>
      </c>
      <c r="AH120" s="4">
        <f t="shared" si="151"/>
        <v>0</v>
      </c>
      <c r="AI120" s="75">
        <f t="shared" si="152"/>
        <v>-2.5577534534804158E-9</v>
      </c>
      <c r="AK120" s="2" t="s">
        <v>36</v>
      </c>
      <c r="AL120" s="2">
        <v>2020</v>
      </c>
      <c r="AM120" s="2">
        <v>3</v>
      </c>
      <c r="AN120" s="2">
        <v>36182.223030000001</v>
      </c>
      <c r="AO120" s="2">
        <v>669.48500000000001</v>
      </c>
      <c r="AP120" s="2">
        <v>674.90699999999993</v>
      </c>
      <c r="AQ120" s="2">
        <v>157464</v>
      </c>
      <c r="AR120" s="2">
        <v>3647</v>
      </c>
      <c r="AS120" s="2">
        <v>1567</v>
      </c>
      <c r="AT120" s="2">
        <v>0.42966821789741516</v>
      </c>
      <c r="AV120" s="2" t="s">
        <v>35</v>
      </c>
      <c r="AW120" s="4">
        <f t="shared" si="133"/>
        <v>0</v>
      </c>
      <c r="AX120" s="4">
        <f t="shared" si="134"/>
        <v>0</v>
      </c>
      <c r="AY120" s="4"/>
      <c r="AZ120" s="4">
        <f t="shared" si="135"/>
        <v>0</v>
      </c>
      <c r="BA120" s="4">
        <f t="shared" si="136"/>
        <v>0</v>
      </c>
      <c r="BB120" s="4">
        <f t="shared" si="137"/>
        <v>2</v>
      </c>
      <c r="BC120" s="4">
        <f t="shared" si="138"/>
        <v>0</v>
      </c>
      <c r="BD120" s="4">
        <f t="shared" si="139"/>
        <v>0</v>
      </c>
      <c r="BE120" s="4">
        <f t="shared" si="140"/>
        <v>0</v>
      </c>
    </row>
    <row r="121" spans="1:57" x14ac:dyDescent="0.2">
      <c r="A121" s="2" t="s">
        <v>35</v>
      </c>
      <c r="B121" s="4">
        <v>2021</v>
      </c>
      <c r="C121" s="4">
        <v>3</v>
      </c>
      <c r="D121" s="5">
        <f>'Consolidated PEG'!D120</f>
        <v>36248.891840000004</v>
      </c>
      <c r="E121" s="5">
        <f>'Consolidated PEG'!E120</f>
        <v>637.15499999999997</v>
      </c>
      <c r="F121" s="5">
        <f>'Consolidated PEG'!F120</f>
        <v>674.90699999999993</v>
      </c>
      <c r="G121" s="5">
        <f>'Consolidated PEG'!G120</f>
        <v>158801</v>
      </c>
      <c r="H121" s="5">
        <f>'Consolidated PEG'!H120</f>
        <v>3657</v>
      </c>
      <c r="I121" s="5">
        <f>'Consolidated PEG'!I120</f>
        <v>1583</v>
      </c>
      <c r="J121" s="60">
        <f>'Consolidated PEG'!J120</f>
        <v>0.43286848068237305</v>
      </c>
      <c r="K121" s="48">
        <f>'Consolidated PEG'!K120</f>
        <v>3657</v>
      </c>
      <c r="L121" s="48">
        <f>'Consolidated PEG'!L120</f>
        <v>1583</v>
      </c>
      <c r="M121" s="124">
        <f>'Consolidated PEG'!M120</f>
        <v>0.432868471424665</v>
      </c>
      <c r="O121" s="2" t="s">
        <v>36</v>
      </c>
      <c r="P121" s="2">
        <v>2021</v>
      </c>
      <c r="Q121" s="2">
        <v>3</v>
      </c>
      <c r="R121" s="5">
        <v>36248.891839999997</v>
      </c>
      <c r="S121" s="5">
        <v>637.15499999999997</v>
      </c>
      <c r="T121" s="5">
        <v>674.90699999999993</v>
      </c>
      <c r="U121" s="5">
        <v>158799</v>
      </c>
      <c r="V121" s="5">
        <v>3657</v>
      </c>
      <c r="W121" s="5">
        <v>1583</v>
      </c>
      <c r="X121" s="6">
        <v>0.432868471424665</v>
      </c>
      <c r="Z121" s="2" t="s">
        <v>35</v>
      </c>
      <c r="AA121" s="4">
        <f t="shared" si="141"/>
        <v>0</v>
      </c>
      <c r="AB121" s="4">
        <f t="shared" si="142"/>
        <v>0</v>
      </c>
      <c r="AC121" s="6">
        <f t="shared" si="146"/>
        <v>0</v>
      </c>
      <c r="AD121" s="4">
        <f t="shared" si="147"/>
        <v>0</v>
      </c>
      <c r="AE121" s="4">
        <f t="shared" si="148"/>
        <v>0</v>
      </c>
      <c r="AF121" s="4">
        <f t="shared" si="149"/>
        <v>2</v>
      </c>
      <c r="AG121" s="4">
        <f t="shared" si="150"/>
        <v>0</v>
      </c>
      <c r="AH121" s="4">
        <f t="shared" si="151"/>
        <v>0</v>
      </c>
      <c r="AI121" s="75">
        <f t="shared" si="152"/>
        <v>9.257708044607682E-9</v>
      </c>
      <c r="AK121" s="2" t="s">
        <v>36</v>
      </c>
      <c r="AL121" s="2">
        <v>2021</v>
      </c>
      <c r="AM121" s="2">
        <v>3</v>
      </c>
      <c r="AN121" s="2">
        <v>38758.307519999995</v>
      </c>
      <c r="AO121" s="2">
        <v>637.15499999999997</v>
      </c>
      <c r="AP121" s="2">
        <v>674.90699999999993</v>
      </c>
      <c r="AQ121" s="2">
        <v>158799</v>
      </c>
      <c r="AR121" s="2">
        <v>3657</v>
      </c>
      <c r="AS121" s="2">
        <v>1583</v>
      </c>
      <c r="AT121" s="2">
        <v>0.43286848068237305</v>
      </c>
      <c r="AV121" s="2" t="s">
        <v>35</v>
      </c>
      <c r="AW121" s="4">
        <f t="shared" si="133"/>
        <v>0</v>
      </c>
      <c r="AX121" s="4">
        <f t="shared" si="134"/>
        <v>0</v>
      </c>
      <c r="AY121" s="4"/>
      <c r="AZ121" s="4">
        <f t="shared" si="135"/>
        <v>0</v>
      </c>
      <c r="BA121" s="4">
        <f t="shared" si="136"/>
        <v>0</v>
      </c>
      <c r="BB121" s="4">
        <f t="shared" si="137"/>
        <v>2</v>
      </c>
      <c r="BC121" s="4">
        <f t="shared" si="138"/>
        <v>0</v>
      </c>
      <c r="BD121" s="4">
        <f t="shared" si="139"/>
        <v>0</v>
      </c>
      <c r="BE121" s="4">
        <f t="shared" si="140"/>
        <v>0</v>
      </c>
    </row>
    <row r="122" spans="1:57" s="7" customFormat="1" x14ac:dyDescent="0.2">
      <c r="A122" s="7" t="s">
        <v>35</v>
      </c>
      <c r="B122" s="8">
        <v>2022</v>
      </c>
      <c r="C122" s="8">
        <v>3</v>
      </c>
      <c r="D122" s="9">
        <f>'Consolidated PEG'!D121</f>
        <v>38968.842369999998</v>
      </c>
      <c r="E122" s="9">
        <f>'Consolidated PEG'!E121</f>
        <v>645.69799999999998</v>
      </c>
      <c r="F122" s="5">
        <f>'Consolidated PEG'!F121</f>
        <v>674.90699999999993</v>
      </c>
      <c r="G122" s="9">
        <f>'Consolidated PEG'!G121</f>
        <v>160489</v>
      </c>
      <c r="H122" s="9">
        <f>'Consolidated PEG'!H121</f>
        <v>3674</v>
      </c>
      <c r="I122" s="9">
        <f>'Consolidated PEG'!I121</f>
        <v>1605</v>
      </c>
      <c r="J122" s="61">
        <f>'Consolidated PEG'!J121</f>
        <v>0.4368535578250885</v>
      </c>
      <c r="K122" s="50">
        <f>'Consolidated PEG'!K121</f>
        <v>3674</v>
      </c>
      <c r="L122" s="50">
        <f>'Consolidated PEG'!L121</f>
        <v>1605</v>
      </c>
      <c r="M122" s="126">
        <f>'Consolidated PEG'!M121</f>
        <v>0.43685356559608057</v>
      </c>
      <c r="N122" s="64"/>
      <c r="O122" s="7" t="s">
        <v>36</v>
      </c>
      <c r="P122" s="7">
        <v>2022</v>
      </c>
      <c r="Q122" s="7">
        <v>3</v>
      </c>
      <c r="R122" s="9">
        <v>38968.842369999998</v>
      </c>
      <c r="S122" s="9">
        <v>645.69799999999998</v>
      </c>
      <c r="T122" s="9">
        <v>674.90699999999993</v>
      </c>
      <c r="U122" s="9">
        <v>160489</v>
      </c>
      <c r="V122" s="9">
        <v>3674</v>
      </c>
      <c r="W122" s="9">
        <v>1605</v>
      </c>
      <c r="X122" s="10">
        <v>0.43685356559608057</v>
      </c>
      <c r="Y122" s="64"/>
      <c r="Z122" s="7" t="s">
        <v>35</v>
      </c>
      <c r="AA122" s="8">
        <f t="shared" si="141"/>
        <v>0</v>
      </c>
      <c r="AB122" s="8">
        <f t="shared" si="142"/>
        <v>0</v>
      </c>
      <c r="AC122" s="10">
        <f t="shared" si="146"/>
        <v>0</v>
      </c>
      <c r="AD122" s="8">
        <f t="shared" si="147"/>
        <v>0</v>
      </c>
      <c r="AE122" s="8">
        <f t="shared" si="148"/>
        <v>0</v>
      </c>
      <c r="AF122" s="8">
        <f t="shared" si="149"/>
        <v>0</v>
      </c>
      <c r="AG122" s="8">
        <f t="shared" si="150"/>
        <v>0</v>
      </c>
      <c r="AH122" s="8">
        <f t="shared" si="151"/>
        <v>0</v>
      </c>
      <c r="AI122" s="76">
        <f t="shared" si="152"/>
        <v>-7.7709920720536729E-9</v>
      </c>
      <c r="AK122" s="7" t="s">
        <v>36</v>
      </c>
      <c r="AL122" s="7">
        <v>2022</v>
      </c>
      <c r="AM122" s="7">
        <v>3</v>
      </c>
      <c r="AN122" s="7">
        <v>42175.686400000006</v>
      </c>
      <c r="AO122" s="7">
        <v>645.69799999999998</v>
      </c>
      <c r="AP122" s="7">
        <v>674.90699999999993</v>
      </c>
      <c r="AQ122" s="7">
        <v>160487</v>
      </c>
      <c r="AR122" s="7">
        <v>3674</v>
      </c>
      <c r="AS122" s="7">
        <v>1605</v>
      </c>
      <c r="AT122" s="7">
        <v>0.4368535578250885</v>
      </c>
      <c r="AV122" s="7" t="s">
        <v>35</v>
      </c>
      <c r="AW122" s="8">
        <f t="shared" si="133"/>
        <v>0</v>
      </c>
      <c r="AX122" s="8">
        <f t="shared" si="134"/>
        <v>0</v>
      </c>
      <c r="AY122" s="8"/>
      <c r="AZ122" s="8">
        <f t="shared" si="135"/>
        <v>0</v>
      </c>
      <c r="BA122" s="8">
        <f t="shared" si="136"/>
        <v>0</v>
      </c>
      <c r="BB122" s="8">
        <f t="shared" si="137"/>
        <v>2</v>
      </c>
      <c r="BC122" s="8">
        <f t="shared" si="138"/>
        <v>0</v>
      </c>
      <c r="BD122" s="8">
        <f t="shared" si="139"/>
        <v>0</v>
      </c>
      <c r="BE122" s="8">
        <f t="shared" si="140"/>
        <v>0</v>
      </c>
    </row>
    <row r="123" spans="1:57" x14ac:dyDescent="0.2">
      <c r="A123" s="2" t="s">
        <v>37</v>
      </c>
      <c r="B123" s="4">
        <v>2003</v>
      </c>
      <c r="C123" s="4">
        <v>3</v>
      </c>
      <c r="D123" s="5">
        <f>'Consolidated PEG'!D122</f>
        <v>22394.655999999999</v>
      </c>
      <c r="E123" s="5">
        <f>'Consolidated PEG'!E122</f>
        <v>609</v>
      </c>
      <c r="F123" s="5">
        <f>'Consolidated PEG'!F122</f>
        <v>609</v>
      </c>
      <c r="G123" s="5">
        <f>'Consolidated PEG'!G122</f>
        <v>82132</v>
      </c>
      <c r="H123" s="5"/>
      <c r="I123" s="5"/>
      <c r="K123" s="48">
        <f>'Consolidated PEG'!K122</f>
        <v>1167.3</v>
      </c>
      <c r="L123" s="48">
        <f>'Consolidated PEG'!L122</f>
        <v>347.70001220703125</v>
      </c>
      <c r="M123" s="124">
        <f>'Consolidated PEG'!M122</f>
        <v>0.29786688272683221</v>
      </c>
      <c r="AA123" s="4"/>
      <c r="AB123" s="4"/>
      <c r="AC123" s="6"/>
      <c r="AD123" s="4"/>
      <c r="AE123" s="4"/>
      <c r="AF123" s="4"/>
      <c r="AG123" s="4"/>
      <c r="AH123" s="4"/>
      <c r="AI123" s="75"/>
      <c r="AW123" s="4"/>
      <c r="AX123" s="4"/>
      <c r="AY123" s="4"/>
      <c r="AZ123" s="4"/>
      <c r="BA123" s="4"/>
      <c r="BB123" s="4"/>
      <c r="BC123" s="4"/>
      <c r="BD123" s="4"/>
      <c r="BE123" s="4"/>
    </row>
    <row r="124" spans="1:57" x14ac:dyDescent="0.2">
      <c r="A124" s="2" t="s">
        <v>37</v>
      </c>
      <c r="B124" s="4">
        <v>2004</v>
      </c>
      <c r="C124" s="4">
        <v>3</v>
      </c>
      <c r="D124" s="5">
        <f>'Consolidated PEG'!D123</f>
        <v>22296.905999999999</v>
      </c>
      <c r="E124" s="5">
        <f>'Consolidated PEG'!E123</f>
        <v>602</v>
      </c>
      <c r="F124" s="5">
        <f>'Consolidated PEG'!F123</f>
        <v>609</v>
      </c>
      <c r="G124" s="5">
        <f>'Consolidated PEG'!G123</f>
        <v>83426</v>
      </c>
      <c r="H124" s="5"/>
      <c r="I124" s="5"/>
      <c r="K124" s="48">
        <f>'Consolidated PEG'!K123</f>
        <v>1184</v>
      </c>
      <c r="L124" s="48">
        <f>'Consolidated PEG'!L123</f>
        <v>371</v>
      </c>
      <c r="M124" s="124">
        <f>'Consolidated PEG'!M123</f>
        <v>0.31334459459459457</v>
      </c>
      <c r="AA124" s="4"/>
      <c r="AB124" s="4"/>
      <c r="AC124" s="6"/>
      <c r="AD124" s="4"/>
      <c r="AE124" s="4"/>
      <c r="AF124" s="4"/>
      <c r="AG124" s="4"/>
      <c r="AH124" s="4"/>
      <c r="AI124" s="75"/>
      <c r="AW124" s="4"/>
      <c r="AX124" s="4"/>
      <c r="AY124" s="4"/>
      <c r="AZ124" s="4"/>
      <c r="BA124" s="4"/>
      <c r="BB124" s="4"/>
      <c r="BC124" s="4"/>
      <c r="BD124" s="4"/>
      <c r="BE124" s="4"/>
    </row>
    <row r="125" spans="1:57" x14ac:dyDescent="0.2">
      <c r="A125" s="2" t="s">
        <v>37</v>
      </c>
      <c r="B125" s="4">
        <v>2005</v>
      </c>
      <c r="C125" s="4">
        <v>3</v>
      </c>
      <c r="D125" s="5">
        <f>'Consolidated PEG'!D124</f>
        <v>20930.758999999998</v>
      </c>
      <c r="E125" s="5">
        <f>'Consolidated PEG'!E124</f>
        <v>640.29999999999995</v>
      </c>
      <c r="F125" s="5">
        <f>'Consolidated PEG'!F124</f>
        <v>640.29999999999995</v>
      </c>
      <c r="G125" s="5">
        <f>'Consolidated PEG'!G124</f>
        <v>84254</v>
      </c>
      <c r="H125" s="28"/>
      <c r="I125" s="28"/>
      <c r="J125" s="62"/>
      <c r="K125" s="48">
        <f>'Consolidated PEG'!K124</f>
        <v>1184</v>
      </c>
      <c r="L125" s="48">
        <f>'Consolidated PEG'!L124</f>
        <v>371</v>
      </c>
      <c r="M125" s="124">
        <f>'Consolidated PEG'!M124</f>
        <v>0.31334459459459457</v>
      </c>
      <c r="O125" s="2" t="s">
        <v>38</v>
      </c>
      <c r="P125" s="2">
        <v>2005</v>
      </c>
      <c r="Q125" s="5">
        <v>3</v>
      </c>
      <c r="R125" s="5">
        <v>20930.758999999998</v>
      </c>
      <c r="S125" s="5">
        <v>640.29999999999995</v>
      </c>
      <c r="T125" s="5">
        <v>640.29999999999995</v>
      </c>
      <c r="U125" s="5">
        <v>84254</v>
      </c>
      <c r="V125" s="5">
        <v>1184</v>
      </c>
      <c r="W125" s="5">
        <v>371</v>
      </c>
      <c r="X125" s="6">
        <v>0.31334459459459457</v>
      </c>
      <c r="Z125" s="2" t="s">
        <v>37</v>
      </c>
      <c r="AA125" s="4">
        <f t="shared" ref="AA125:AA131" si="153">B125-P125</f>
        <v>0</v>
      </c>
      <c r="AB125" s="4">
        <f t="shared" ref="AB125:AB131" si="154">C125-Q125</f>
        <v>0</v>
      </c>
      <c r="AC125" s="6">
        <f t="shared" ref="AC125:AC131" si="155">D125-R125</f>
        <v>0</v>
      </c>
      <c r="AD125" s="4">
        <f t="shared" ref="AD125:AD131" si="156">E125-S125</f>
        <v>0</v>
      </c>
      <c r="AE125" s="4">
        <f t="shared" ref="AE125:AE131" si="157">F125-T125</f>
        <v>0</v>
      </c>
      <c r="AF125" s="4">
        <f t="shared" ref="AF125:AF138" si="158">G125-U125</f>
        <v>0</v>
      </c>
      <c r="AG125" s="11"/>
      <c r="AH125" s="11"/>
      <c r="AI125" s="75"/>
      <c r="AK125" s="2" t="s">
        <v>184</v>
      </c>
      <c r="AL125" s="2">
        <v>2005</v>
      </c>
      <c r="AM125" s="2">
        <v>3</v>
      </c>
      <c r="AN125" s="2">
        <v>21119.617999999999</v>
      </c>
      <c r="AO125" s="2">
        <v>640.29999999999995</v>
      </c>
      <c r="AP125" s="2">
        <v>640.29999999999995</v>
      </c>
      <c r="AQ125" s="2">
        <v>84254</v>
      </c>
      <c r="AR125" s="2">
        <v>1184</v>
      </c>
      <c r="AS125" s="2">
        <v>371</v>
      </c>
      <c r="AT125" s="2">
        <v>0.31334459781646729</v>
      </c>
      <c r="AV125" s="2" t="s">
        <v>37</v>
      </c>
      <c r="AW125" s="4">
        <f t="shared" ref="AW125:AW142" si="159">B125-AL125</f>
        <v>0</v>
      </c>
      <c r="AX125" s="4">
        <f t="shared" ref="AX125:AX142" si="160">C125-AM125</f>
        <v>0</v>
      </c>
      <c r="AY125" s="4"/>
      <c r="AZ125" s="4">
        <f t="shared" ref="AZ125:AZ142" si="161">E125-AO125</f>
        <v>0</v>
      </c>
      <c r="BA125" s="4">
        <f t="shared" ref="BA125:BA142" si="162">F125-AP125</f>
        <v>0</v>
      </c>
      <c r="BB125" s="4">
        <f t="shared" ref="BB125:BB142" si="163">G125-AQ125</f>
        <v>0</v>
      </c>
      <c r="BC125" s="4">
        <f t="shared" ref="BC125:BC142" si="164">H125-AR125</f>
        <v>-1184</v>
      </c>
      <c r="BD125" s="4">
        <f t="shared" ref="BD125:BD142" si="165">I125-AS125</f>
        <v>-371</v>
      </c>
      <c r="BE125" s="4">
        <f t="shared" ref="BE125:BE142" si="166">J125-AT125</f>
        <v>-0.31334459781646729</v>
      </c>
    </row>
    <row r="126" spans="1:57" x14ac:dyDescent="0.2">
      <c r="A126" s="2" t="s">
        <v>37</v>
      </c>
      <c r="B126" s="4">
        <v>2006</v>
      </c>
      <c r="C126" s="4">
        <v>3</v>
      </c>
      <c r="D126" s="5">
        <f>'Consolidated PEG'!D125</f>
        <v>21191.645</v>
      </c>
      <c r="E126" s="5">
        <f>'Consolidated PEG'!E125</f>
        <v>656.7</v>
      </c>
      <c r="F126" s="5">
        <f>'Consolidated PEG'!F125</f>
        <v>656.7</v>
      </c>
      <c r="G126" s="5">
        <f>'Consolidated PEG'!G125</f>
        <v>84701</v>
      </c>
      <c r="H126" s="28"/>
      <c r="I126" s="28"/>
      <c r="J126" s="62"/>
      <c r="K126" s="48">
        <f>'Consolidated PEG'!K125</f>
        <v>1158</v>
      </c>
      <c r="L126" s="48">
        <f>'Consolidated PEG'!L125</f>
        <v>446</v>
      </c>
      <c r="M126" s="124">
        <f>'Consolidated PEG'!M125</f>
        <v>0.38514680483592401</v>
      </c>
      <c r="O126" s="2" t="s">
        <v>38</v>
      </c>
      <c r="P126" s="2">
        <v>2006</v>
      </c>
      <c r="Q126" s="5">
        <v>3</v>
      </c>
      <c r="R126" s="5">
        <v>21191.645</v>
      </c>
      <c r="S126" s="5">
        <v>656.7</v>
      </c>
      <c r="T126" s="5">
        <v>656.7</v>
      </c>
      <c r="U126" s="5">
        <v>84701</v>
      </c>
      <c r="V126" s="5">
        <v>1158</v>
      </c>
      <c r="W126" s="5">
        <v>446</v>
      </c>
      <c r="X126" s="6">
        <v>0.38514680483592401</v>
      </c>
      <c r="Z126" s="2" t="s">
        <v>37</v>
      </c>
      <c r="AA126" s="4">
        <f t="shared" si="153"/>
        <v>0</v>
      </c>
      <c r="AB126" s="4">
        <f t="shared" si="154"/>
        <v>0</v>
      </c>
      <c r="AC126" s="6">
        <f t="shared" si="155"/>
        <v>0</v>
      </c>
      <c r="AD126" s="4">
        <f t="shared" si="156"/>
        <v>0</v>
      </c>
      <c r="AE126" s="4">
        <f t="shared" si="157"/>
        <v>0</v>
      </c>
      <c r="AF126" s="4">
        <f t="shared" si="158"/>
        <v>0</v>
      </c>
      <c r="AG126" s="11"/>
      <c r="AH126" s="11"/>
      <c r="AI126" s="75"/>
      <c r="AK126" s="2" t="s">
        <v>184</v>
      </c>
      <c r="AL126" s="2">
        <v>2006</v>
      </c>
      <c r="AM126" s="2">
        <v>3</v>
      </c>
      <c r="AN126" s="2">
        <v>21730.199000000001</v>
      </c>
      <c r="AO126" s="2">
        <v>656.7</v>
      </c>
      <c r="AP126" s="2">
        <v>656.7</v>
      </c>
      <c r="AQ126" s="2">
        <v>84701</v>
      </c>
      <c r="AR126" s="2">
        <v>1158</v>
      </c>
      <c r="AS126" s="2">
        <v>446</v>
      </c>
      <c r="AT126" s="2">
        <v>0.38514679670333862</v>
      </c>
      <c r="AV126" s="2" t="s">
        <v>37</v>
      </c>
      <c r="AW126" s="4">
        <f t="shared" si="159"/>
        <v>0</v>
      </c>
      <c r="AX126" s="4">
        <f t="shared" si="160"/>
        <v>0</v>
      </c>
      <c r="AY126" s="4"/>
      <c r="AZ126" s="4">
        <f t="shared" si="161"/>
        <v>0</v>
      </c>
      <c r="BA126" s="4">
        <f t="shared" si="162"/>
        <v>0</v>
      </c>
      <c r="BB126" s="4">
        <f t="shared" si="163"/>
        <v>0</v>
      </c>
      <c r="BC126" s="4">
        <f t="shared" si="164"/>
        <v>-1158</v>
      </c>
      <c r="BD126" s="4">
        <f t="shared" si="165"/>
        <v>-446</v>
      </c>
      <c r="BE126" s="4">
        <f t="shared" si="166"/>
        <v>-0.38514679670333862</v>
      </c>
    </row>
    <row r="127" spans="1:57" x14ac:dyDescent="0.2">
      <c r="A127" s="2" t="s">
        <v>37</v>
      </c>
      <c r="B127" s="4">
        <v>2007</v>
      </c>
      <c r="C127" s="4">
        <v>3</v>
      </c>
      <c r="D127" s="5">
        <f>'Consolidated PEG'!D126</f>
        <v>28361.38</v>
      </c>
      <c r="E127" s="5">
        <f>'Consolidated PEG'!E126</f>
        <v>577.9</v>
      </c>
      <c r="F127" s="5">
        <f>'Consolidated PEG'!F126</f>
        <v>656.7</v>
      </c>
      <c r="G127" s="5">
        <f>'Consolidated PEG'!G126</f>
        <v>84757</v>
      </c>
      <c r="H127" s="28"/>
      <c r="I127" s="28"/>
      <c r="J127" s="62"/>
      <c r="K127" s="48">
        <f>'Consolidated PEG'!K126</f>
        <v>1133</v>
      </c>
      <c r="L127" s="48">
        <f>'Consolidated PEG'!L126</f>
        <v>410</v>
      </c>
      <c r="M127" s="124">
        <f>'Consolidated PEG'!M126</f>
        <v>0.36187113857016767</v>
      </c>
      <c r="O127" s="2" t="s">
        <v>38</v>
      </c>
      <c r="P127" s="2">
        <v>2007</v>
      </c>
      <c r="Q127" s="5">
        <v>3</v>
      </c>
      <c r="R127" s="5">
        <v>28361.38</v>
      </c>
      <c r="S127" s="5">
        <v>577.9</v>
      </c>
      <c r="T127" s="5">
        <v>656.7</v>
      </c>
      <c r="U127" s="5">
        <v>84757</v>
      </c>
      <c r="V127" s="5">
        <v>1133</v>
      </c>
      <c r="W127" s="5">
        <v>410</v>
      </c>
      <c r="X127" s="6">
        <v>0.36187113857016767</v>
      </c>
      <c r="Z127" s="2" t="s">
        <v>37</v>
      </c>
      <c r="AA127" s="4">
        <f t="shared" si="153"/>
        <v>0</v>
      </c>
      <c r="AB127" s="4">
        <f t="shared" si="154"/>
        <v>0</v>
      </c>
      <c r="AC127" s="6">
        <f t="shared" si="155"/>
        <v>0</v>
      </c>
      <c r="AD127" s="4">
        <f t="shared" si="156"/>
        <v>0</v>
      </c>
      <c r="AE127" s="4">
        <f t="shared" si="157"/>
        <v>0</v>
      </c>
      <c r="AF127" s="4">
        <f t="shared" si="158"/>
        <v>0</v>
      </c>
      <c r="AG127" s="11"/>
      <c r="AH127" s="11"/>
      <c r="AI127" s="75"/>
      <c r="AK127" s="2" t="s">
        <v>184</v>
      </c>
      <c r="AL127" s="2">
        <v>2007</v>
      </c>
      <c r="AM127" s="2">
        <v>3</v>
      </c>
      <c r="AN127" s="2">
        <v>29204.823</v>
      </c>
      <c r="AO127" s="2">
        <v>577.9</v>
      </c>
      <c r="AP127" s="2">
        <v>656.7</v>
      </c>
      <c r="AQ127" s="2">
        <v>84757</v>
      </c>
      <c r="AR127" s="2">
        <v>1133</v>
      </c>
      <c r="AS127" s="2">
        <v>410</v>
      </c>
      <c r="AT127" s="2">
        <v>0.3618711531162262</v>
      </c>
      <c r="AV127" s="2" t="s">
        <v>37</v>
      </c>
      <c r="AW127" s="4">
        <f t="shared" si="159"/>
        <v>0</v>
      </c>
      <c r="AX127" s="4">
        <f t="shared" si="160"/>
        <v>0</v>
      </c>
      <c r="AY127" s="4"/>
      <c r="AZ127" s="4">
        <f t="shared" si="161"/>
        <v>0</v>
      </c>
      <c r="BA127" s="4">
        <f t="shared" si="162"/>
        <v>0</v>
      </c>
      <c r="BB127" s="4">
        <f t="shared" si="163"/>
        <v>0</v>
      </c>
      <c r="BC127" s="4">
        <f t="shared" si="164"/>
        <v>-1133</v>
      </c>
      <c r="BD127" s="4">
        <f t="shared" si="165"/>
        <v>-410</v>
      </c>
      <c r="BE127" s="4">
        <f t="shared" si="166"/>
        <v>-0.3618711531162262</v>
      </c>
    </row>
    <row r="128" spans="1:57" x14ac:dyDescent="0.2">
      <c r="A128" s="2" t="s">
        <v>37</v>
      </c>
      <c r="B128" s="4">
        <v>2008</v>
      </c>
      <c r="C128" s="4">
        <v>3</v>
      </c>
      <c r="D128" s="5">
        <f>'Consolidated PEG'!D127</f>
        <v>20523.552</v>
      </c>
      <c r="E128" s="5">
        <f>'Consolidated PEG'!E127</f>
        <v>532.6</v>
      </c>
      <c r="F128" s="5">
        <f>'Consolidated PEG'!F127</f>
        <v>656.7</v>
      </c>
      <c r="G128" s="5">
        <f>'Consolidated PEG'!G127</f>
        <v>84644</v>
      </c>
      <c r="H128" s="28"/>
      <c r="I128" s="28"/>
      <c r="J128" s="62"/>
      <c r="K128" s="48">
        <f>'Consolidated PEG'!K127</f>
        <v>1133</v>
      </c>
      <c r="L128" s="48">
        <f>'Consolidated PEG'!L127</f>
        <v>410</v>
      </c>
      <c r="M128" s="124">
        <f>'Consolidated PEG'!M127</f>
        <v>0.36187113857016767</v>
      </c>
      <c r="O128" s="2" t="s">
        <v>38</v>
      </c>
      <c r="P128" s="2">
        <v>2008</v>
      </c>
      <c r="Q128" s="5">
        <v>3</v>
      </c>
      <c r="R128" s="5">
        <v>20523.552</v>
      </c>
      <c r="S128" s="5">
        <v>532.6</v>
      </c>
      <c r="T128" s="5">
        <v>656.7</v>
      </c>
      <c r="U128" s="5">
        <v>84644</v>
      </c>
      <c r="V128" s="5">
        <v>1133</v>
      </c>
      <c r="W128" s="5">
        <v>410</v>
      </c>
      <c r="X128" s="6">
        <v>0.36187113857016767</v>
      </c>
      <c r="Z128" s="2" t="s">
        <v>37</v>
      </c>
      <c r="AA128" s="4">
        <f t="shared" si="153"/>
        <v>0</v>
      </c>
      <c r="AB128" s="4">
        <f t="shared" si="154"/>
        <v>0</v>
      </c>
      <c r="AC128" s="6">
        <f t="shared" si="155"/>
        <v>0</v>
      </c>
      <c r="AD128" s="4">
        <f t="shared" si="156"/>
        <v>0</v>
      </c>
      <c r="AE128" s="4">
        <f t="shared" si="157"/>
        <v>0</v>
      </c>
      <c r="AF128" s="4">
        <f t="shared" si="158"/>
        <v>0</v>
      </c>
      <c r="AG128" s="11"/>
      <c r="AH128" s="11"/>
      <c r="AI128" s="75"/>
      <c r="AK128" s="2" t="s">
        <v>184</v>
      </c>
      <c r="AL128" s="2">
        <v>2008</v>
      </c>
      <c r="AM128" s="2">
        <v>3</v>
      </c>
      <c r="AN128" s="2">
        <v>21938.518</v>
      </c>
      <c r="AO128" s="2">
        <v>532.6</v>
      </c>
      <c r="AP128" s="2">
        <v>656.7</v>
      </c>
      <c r="AQ128" s="2">
        <v>84644</v>
      </c>
      <c r="AR128" s="2">
        <v>1133</v>
      </c>
      <c r="AS128" s="2">
        <v>410</v>
      </c>
      <c r="AT128" s="2">
        <v>0.3618711531162262</v>
      </c>
      <c r="AV128" s="2" t="s">
        <v>37</v>
      </c>
      <c r="AW128" s="4">
        <f t="shared" si="159"/>
        <v>0</v>
      </c>
      <c r="AX128" s="4">
        <f t="shared" si="160"/>
        <v>0</v>
      </c>
      <c r="AY128" s="4"/>
      <c r="AZ128" s="4">
        <f t="shared" si="161"/>
        <v>0</v>
      </c>
      <c r="BA128" s="4">
        <f t="shared" si="162"/>
        <v>0</v>
      </c>
      <c r="BB128" s="4">
        <f t="shared" si="163"/>
        <v>0</v>
      </c>
      <c r="BC128" s="4">
        <f t="shared" si="164"/>
        <v>-1133</v>
      </c>
      <c r="BD128" s="4">
        <f t="shared" si="165"/>
        <v>-410</v>
      </c>
      <c r="BE128" s="4">
        <f t="shared" si="166"/>
        <v>-0.3618711531162262</v>
      </c>
    </row>
    <row r="129" spans="1:57" x14ac:dyDescent="0.2">
      <c r="A129" s="2" t="s">
        <v>37</v>
      </c>
      <c r="B129" s="4">
        <v>2009</v>
      </c>
      <c r="C129" s="4">
        <v>3</v>
      </c>
      <c r="D129" s="5">
        <f>'Consolidated PEG'!D128</f>
        <v>19235.053399999997</v>
      </c>
      <c r="E129" s="5">
        <f>'Consolidated PEG'!E128</f>
        <v>494.9</v>
      </c>
      <c r="F129" s="5">
        <f>'Consolidated PEG'!F128</f>
        <v>656.7</v>
      </c>
      <c r="G129" s="5">
        <f>'Consolidated PEG'!G128</f>
        <v>84697</v>
      </c>
      <c r="H129" s="28"/>
      <c r="I129" s="28"/>
      <c r="J129" s="62"/>
      <c r="K129" s="48">
        <f>'Consolidated PEG'!K128</f>
        <v>1127</v>
      </c>
      <c r="L129" s="48">
        <f>'Consolidated PEG'!L128</f>
        <v>414</v>
      </c>
      <c r="M129" s="124">
        <f>'Consolidated PEG'!M128</f>
        <v>0.36734693877551022</v>
      </c>
      <c r="O129" s="2" t="s">
        <v>38</v>
      </c>
      <c r="P129" s="2">
        <v>2009</v>
      </c>
      <c r="Q129" s="5">
        <v>3</v>
      </c>
      <c r="R129" s="5">
        <v>19235.053399999997</v>
      </c>
      <c r="S129" s="5">
        <v>494.9</v>
      </c>
      <c r="T129" s="5">
        <v>656.7</v>
      </c>
      <c r="U129" s="5">
        <v>84697</v>
      </c>
      <c r="V129" s="5">
        <v>1127</v>
      </c>
      <c r="W129" s="5">
        <v>414</v>
      </c>
      <c r="X129" s="6">
        <v>0.36734693877551022</v>
      </c>
      <c r="Z129" s="2" t="s">
        <v>37</v>
      </c>
      <c r="AA129" s="4">
        <f t="shared" si="153"/>
        <v>0</v>
      </c>
      <c r="AB129" s="4">
        <f t="shared" si="154"/>
        <v>0</v>
      </c>
      <c r="AC129" s="6">
        <f t="shared" si="155"/>
        <v>0</v>
      </c>
      <c r="AD129" s="4">
        <f t="shared" si="156"/>
        <v>0</v>
      </c>
      <c r="AE129" s="4">
        <f t="shared" si="157"/>
        <v>0</v>
      </c>
      <c r="AF129" s="4">
        <f t="shared" si="158"/>
        <v>0</v>
      </c>
      <c r="AG129" s="11"/>
      <c r="AH129" s="11"/>
      <c r="AI129" s="75"/>
      <c r="AK129" s="2" t="s">
        <v>184</v>
      </c>
      <c r="AL129" s="2">
        <v>2009</v>
      </c>
      <c r="AM129" s="2">
        <v>3</v>
      </c>
      <c r="AN129" s="2">
        <v>19948.837880000003</v>
      </c>
      <c r="AO129" s="2">
        <v>494.9</v>
      </c>
      <c r="AP129" s="2">
        <v>656.7</v>
      </c>
      <c r="AQ129" s="2">
        <v>84697</v>
      </c>
      <c r="AR129" s="2">
        <v>1127</v>
      </c>
      <c r="AS129" s="2">
        <v>414</v>
      </c>
      <c r="AT129" s="2">
        <v>0.36734694242477417</v>
      </c>
      <c r="AV129" s="2" t="s">
        <v>37</v>
      </c>
      <c r="AW129" s="4">
        <f t="shared" si="159"/>
        <v>0</v>
      </c>
      <c r="AX129" s="4">
        <f t="shared" si="160"/>
        <v>0</v>
      </c>
      <c r="AY129" s="4"/>
      <c r="AZ129" s="4">
        <f t="shared" si="161"/>
        <v>0</v>
      </c>
      <c r="BA129" s="4">
        <f t="shared" si="162"/>
        <v>0</v>
      </c>
      <c r="BB129" s="4">
        <f t="shared" si="163"/>
        <v>0</v>
      </c>
      <c r="BC129" s="4">
        <f t="shared" si="164"/>
        <v>-1127</v>
      </c>
      <c r="BD129" s="4">
        <f t="shared" si="165"/>
        <v>-414</v>
      </c>
      <c r="BE129" s="4">
        <f t="shared" si="166"/>
        <v>-0.36734694242477417</v>
      </c>
    </row>
    <row r="130" spans="1:57" x14ac:dyDescent="0.2">
      <c r="A130" s="2" t="s">
        <v>37</v>
      </c>
      <c r="B130" s="4">
        <v>2010</v>
      </c>
      <c r="C130" s="4">
        <v>3</v>
      </c>
      <c r="D130" s="5">
        <f>'Consolidated PEG'!D129</f>
        <v>21711.555</v>
      </c>
      <c r="E130" s="5">
        <f>'Consolidated PEG'!E129</f>
        <v>517.6</v>
      </c>
      <c r="F130" s="5">
        <f>'Consolidated PEG'!F129</f>
        <v>656.7</v>
      </c>
      <c r="G130" s="5">
        <f>'Consolidated PEG'!G129</f>
        <v>84866</v>
      </c>
      <c r="H130" s="28"/>
      <c r="I130" s="28"/>
      <c r="J130" s="62"/>
      <c r="K130" s="48">
        <f>'Consolidated PEG'!K129</f>
        <v>1179</v>
      </c>
      <c r="L130" s="48">
        <f>'Consolidated PEG'!L129</f>
        <v>466</v>
      </c>
      <c r="M130" s="124">
        <f>'Consolidated PEG'!M129</f>
        <v>0.39525021204410515</v>
      </c>
      <c r="O130" s="2" t="s">
        <v>38</v>
      </c>
      <c r="P130" s="2">
        <v>2010</v>
      </c>
      <c r="Q130" s="5">
        <v>3</v>
      </c>
      <c r="R130" s="5">
        <v>21711.555</v>
      </c>
      <c r="S130" s="5">
        <v>517.6</v>
      </c>
      <c r="T130" s="5">
        <v>656.7</v>
      </c>
      <c r="U130" s="5">
        <v>84866</v>
      </c>
      <c r="V130" s="5">
        <v>1179</v>
      </c>
      <c r="W130" s="5">
        <v>466</v>
      </c>
      <c r="X130" s="6">
        <v>0.39525021204410515</v>
      </c>
      <c r="Z130" s="2" t="s">
        <v>37</v>
      </c>
      <c r="AA130" s="4">
        <f t="shared" si="153"/>
        <v>0</v>
      </c>
      <c r="AB130" s="4">
        <f t="shared" si="154"/>
        <v>0</v>
      </c>
      <c r="AC130" s="6">
        <f t="shared" si="155"/>
        <v>0</v>
      </c>
      <c r="AD130" s="4">
        <f t="shared" si="156"/>
        <v>0</v>
      </c>
      <c r="AE130" s="4">
        <f t="shared" si="157"/>
        <v>0</v>
      </c>
      <c r="AF130" s="4">
        <f t="shared" si="158"/>
        <v>0</v>
      </c>
      <c r="AG130" s="11"/>
      <c r="AH130" s="11"/>
      <c r="AI130" s="75"/>
      <c r="AK130" s="2" t="s">
        <v>184</v>
      </c>
      <c r="AL130" s="2">
        <v>2010</v>
      </c>
      <c r="AM130" s="2">
        <v>3</v>
      </c>
      <c r="AN130" s="2">
        <v>21463.048999999999</v>
      </c>
      <c r="AO130" s="2">
        <v>517.6</v>
      </c>
      <c r="AP130" s="2">
        <v>656.7</v>
      </c>
      <c r="AQ130" s="2">
        <v>84866</v>
      </c>
      <c r="AR130" s="2">
        <v>1179</v>
      </c>
      <c r="AS130" s="2">
        <v>466</v>
      </c>
      <c r="AT130" s="2">
        <v>0.39525020122528076</v>
      </c>
      <c r="AV130" s="2" t="s">
        <v>37</v>
      </c>
      <c r="AW130" s="4">
        <f t="shared" si="159"/>
        <v>0</v>
      </c>
      <c r="AX130" s="4">
        <f t="shared" si="160"/>
        <v>0</v>
      </c>
      <c r="AY130" s="4"/>
      <c r="AZ130" s="4">
        <f t="shared" si="161"/>
        <v>0</v>
      </c>
      <c r="BA130" s="4">
        <f t="shared" si="162"/>
        <v>0</v>
      </c>
      <c r="BB130" s="4">
        <f t="shared" si="163"/>
        <v>0</v>
      </c>
      <c r="BC130" s="4">
        <f t="shared" si="164"/>
        <v>-1179</v>
      </c>
      <c r="BD130" s="4">
        <f t="shared" si="165"/>
        <v>-466</v>
      </c>
      <c r="BE130" s="4">
        <f t="shared" si="166"/>
        <v>-0.39525020122528076</v>
      </c>
    </row>
    <row r="131" spans="1:57" x14ac:dyDescent="0.2">
      <c r="A131" s="2" t="s">
        <v>37</v>
      </c>
      <c r="B131" s="4">
        <v>2011</v>
      </c>
      <c r="C131" s="4">
        <v>3</v>
      </c>
      <c r="D131" s="5">
        <f>'Consolidated PEG'!D130</f>
        <v>22272.713230000001</v>
      </c>
      <c r="E131" s="5">
        <f>'Consolidated PEG'!E130</f>
        <v>550.9</v>
      </c>
      <c r="F131" s="5">
        <f>'Consolidated PEG'!F130</f>
        <v>656.7</v>
      </c>
      <c r="G131" s="5">
        <f>'Consolidated PEG'!G130</f>
        <v>85083</v>
      </c>
      <c r="H131" s="28"/>
      <c r="I131" s="28"/>
      <c r="J131" s="62"/>
      <c r="K131" s="48">
        <f>'Consolidated PEG'!K130</f>
        <v>1176</v>
      </c>
      <c r="L131" s="48">
        <f>'Consolidated PEG'!L130</f>
        <v>467</v>
      </c>
      <c r="M131" s="124">
        <f>'Consolidated PEG'!M130</f>
        <v>0.39710884353741499</v>
      </c>
      <c r="O131" s="2" t="s">
        <v>38</v>
      </c>
      <c r="P131" s="2">
        <v>2011</v>
      </c>
      <c r="Q131" s="5">
        <v>3</v>
      </c>
      <c r="R131" s="5">
        <v>22272.713230000001</v>
      </c>
      <c r="S131" s="5">
        <v>550.9</v>
      </c>
      <c r="T131" s="5">
        <v>656.7</v>
      </c>
      <c r="U131" s="5">
        <v>85083</v>
      </c>
      <c r="V131" s="5">
        <v>1176</v>
      </c>
      <c r="W131" s="5">
        <v>467.00000000000006</v>
      </c>
      <c r="X131" s="6">
        <v>0.39710884353741499</v>
      </c>
      <c r="Z131" s="2" t="s">
        <v>37</v>
      </c>
      <c r="AA131" s="4">
        <f t="shared" si="153"/>
        <v>0</v>
      </c>
      <c r="AB131" s="4">
        <f t="shared" si="154"/>
        <v>0</v>
      </c>
      <c r="AC131" s="6">
        <f t="shared" si="155"/>
        <v>0</v>
      </c>
      <c r="AD131" s="4">
        <f t="shared" si="156"/>
        <v>0</v>
      </c>
      <c r="AE131" s="4">
        <f t="shared" si="157"/>
        <v>0</v>
      </c>
      <c r="AF131" s="4">
        <f t="shared" si="158"/>
        <v>0</v>
      </c>
      <c r="AG131" s="11"/>
      <c r="AH131" s="11"/>
      <c r="AI131" s="75"/>
      <c r="AK131" s="2" t="s">
        <v>184</v>
      </c>
      <c r="AL131" s="2">
        <v>2011</v>
      </c>
      <c r="AM131" s="2">
        <v>3</v>
      </c>
      <c r="AN131" s="2">
        <v>22779.515429999996</v>
      </c>
      <c r="AO131" s="2">
        <v>550.9</v>
      </c>
      <c r="AP131" s="2">
        <v>656.7</v>
      </c>
      <c r="AQ131" s="2">
        <v>85083</v>
      </c>
      <c r="AR131" s="2">
        <v>1176</v>
      </c>
      <c r="AS131" s="2">
        <v>467</v>
      </c>
      <c r="AT131" s="2">
        <v>0.39710885286331177</v>
      </c>
      <c r="AV131" s="2" t="s">
        <v>37</v>
      </c>
      <c r="AW131" s="4">
        <f t="shared" si="159"/>
        <v>0</v>
      </c>
      <c r="AX131" s="4">
        <f t="shared" si="160"/>
        <v>0</v>
      </c>
      <c r="AY131" s="4"/>
      <c r="AZ131" s="4">
        <f t="shared" si="161"/>
        <v>0</v>
      </c>
      <c r="BA131" s="4">
        <f t="shared" si="162"/>
        <v>0</v>
      </c>
      <c r="BB131" s="4">
        <f t="shared" si="163"/>
        <v>0</v>
      </c>
      <c r="BC131" s="4">
        <f t="shared" si="164"/>
        <v>-1176</v>
      </c>
      <c r="BD131" s="4">
        <f t="shared" si="165"/>
        <v>-467</v>
      </c>
      <c r="BE131" s="4">
        <f t="shared" si="166"/>
        <v>-0.39710885286331177</v>
      </c>
    </row>
    <row r="132" spans="1:57" x14ac:dyDescent="0.2">
      <c r="A132" s="2" t="s">
        <v>37</v>
      </c>
      <c r="B132" s="4">
        <v>2012</v>
      </c>
      <c r="C132" s="4">
        <v>3</v>
      </c>
      <c r="D132" s="5">
        <f>'Consolidated PEG'!D131</f>
        <v>25470.629300000001</v>
      </c>
      <c r="E132" s="5">
        <f>'Consolidated PEG'!E131</f>
        <v>516.29999999999995</v>
      </c>
      <c r="F132" s="5">
        <f>'Consolidated PEG'!F131</f>
        <v>656.7</v>
      </c>
      <c r="G132" s="5">
        <f>'Consolidated PEG'!G131</f>
        <v>85620</v>
      </c>
      <c r="H132" s="28"/>
      <c r="I132" s="28"/>
      <c r="J132" s="62"/>
      <c r="K132" s="48">
        <f>'Consolidated PEG'!K131</f>
        <v>1159</v>
      </c>
      <c r="L132" s="48">
        <f>'Consolidated PEG'!L131</f>
        <v>468</v>
      </c>
      <c r="M132" s="124">
        <f>'Consolidated PEG'!M131</f>
        <v>0.40379637618636754</v>
      </c>
      <c r="O132" s="2" t="s">
        <v>38</v>
      </c>
      <c r="P132" s="2">
        <v>2012</v>
      </c>
      <c r="Q132" s="5">
        <v>3</v>
      </c>
      <c r="R132" s="5">
        <v>25470.629300000001</v>
      </c>
      <c r="S132" s="5">
        <v>516.29999999999995</v>
      </c>
      <c r="T132" s="5">
        <v>656.7</v>
      </c>
      <c r="U132" s="5">
        <v>85620</v>
      </c>
      <c r="V132" s="5">
        <v>1159</v>
      </c>
      <c r="W132" s="5">
        <v>468</v>
      </c>
      <c r="X132" s="6">
        <v>0.40379637618636754</v>
      </c>
      <c r="Z132" s="2" t="s">
        <v>37</v>
      </c>
      <c r="AA132" s="4">
        <f t="shared" ref="AA132:AA142" si="167">B132-P132</f>
        <v>0</v>
      </c>
      <c r="AB132" s="4">
        <f t="shared" ref="AB132:AB142" si="168">C132-Q132</f>
        <v>0</v>
      </c>
      <c r="AC132" s="6">
        <f t="shared" ref="AC132:AC138" si="169">D132-R132</f>
        <v>0</v>
      </c>
      <c r="AD132" s="4">
        <f t="shared" ref="AD132:AD138" si="170">E132-S132</f>
        <v>0</v>
      </c>
      <c r="AE132" s="4">
        <f t="shared" ref="AE132:AE138" si="171">F132-T132</f>
        <v>0</v>
      </c>
      <c r="AF132" s="4">
        <f t="shared" si="158"/>
        <v>0</v>
      </c>
      <c r="AG132" s="11"/>
      <c r="AH132" s="11"/>
      <c r="AI132" s="75"/>
      <c r="AK132" s="2" t="s">
        <v>184</v>
      </c>
      <c r="AL132" s="2">
        <v>2012</v>
      </c>
      <c r="AM132" s="2">
        <v>3</v>
      </c>
      <c r="AN132" s="2">
        <v>26266.684540000002</v>
      </c>
      <c r="AO132" s="2">
        <v>516.29999999999995</v>
      </c>
      <c r="AP132" s="2">
        <v>656.7</v>
      </c>
      <c r="AQ132" s="2">
        <v>85620</v>
      </c>
      <c r="AR132" s="2">
        <v>1159</v>
      </c>
      <c r="AS132" s="2">
        <v>468</v>
      </c>
      <c r="AT132" s="2">
        <v>0.40379637479782104</v>
      </c>
      <c r="AV132" s="2" t="s">
        <v>37</v>
      </c>
      <c r="AW132" s="4">
        <f t="shared" si="159"/>
        <v>0</v>
      </c>
      <c r="AX132" s="4">
        <f t="shared" si="160"/>
        <v>0</v>
      </c>
      <c r="AY132" s="4"/>
      <c r="AZ132" s="4">
        <f t="shared" si="161"/>
        <v>0</v>
      </c>
      <c r="BA132" s="4">
        <f t="shared" si="162"/>
        <v>0</v>
      </c>
      <c r="BB132" s="4">
        <f t="shared" si="163"/>
        <v>0</v>
      </c>
      <c r="BC132" s="4">
        <f t="shared" si="164"/>
        <v>-1159</v>
      </c>
      <c r="BD132" s="4">
        <f t="shared" si="165"/>
        <v>-468</v>
      </c>
      <c r="BE132" s="4">
        <f t="shared" si="166"/>
        <v>-0.40379637479782104</v>
      </c>
    </row>
    <row r="133" spans="1:57" x14ac:dyDescent="0.2">
      <c r="A133" s="2" t="s">
        <v>37</v>
      </c>
      <c r="B133" s="4">
        <v>2013</v>
      </c>
      <c r="C133" s="4">
        <v>3</v>
      </c>
      <c r="D133" s="5">
        <f>'Consolidated PEG'!D132</f>
        <v>21511.933100000002</v>
      </c>
      <c r="E133" s="5">
        <f>'Consolidated PEG'!E132</f>
        <v>491.1</v>
      </c>
      <c r="F133" s="5">
        <f>'Consolidated PEG'!F132</f>
        <v>656.7</v>
      </c>
      <c r="G133" s="5">
        <f>'Consolidated PEG'!G132</f>
        <v>86018</v>
      </c>
      <c r="H133" s="28"/>
      <c r="I133" s="28"/>
      <c r="J133" s="62"/>
      <c r="K133" s="48">
        <f>'Consolidated PEG'!K132</f>
        <v>1157</v>
      </c>
      <c r="L133" s="48">
        <f>'Consolidated PEG'!L132</f>
        <v>469</v>
      </c>
      <c r="M133" s="124">
        <f>'Consolidated PEG'!M132</f>
        <v>0.40535868625756266</v>
      </c>
      <c r="O133" s="2" t="s">
        <v>38</v>
      </c>
      <c r="P133" s="2">
        <v>2013</v>
      </c>
      <c r="Q133" s="5">
        <v>3</v>
      </c>
      <c r="R133" s="5">
        <v>21511.933100000002</v>
      </c>
      <c r="S133" s="5">
        <v>491.1</v>
      </c>
      <c r="T133" s="5">
        <v>656.7</v>
      </c>
      <c r="U133" s="5">
        <v>86018</v>
      </c>
      <c r="V133" s="5">
        <v>1157</v>
      </c>
      <c r="W133" s="5">
        <v>469</v>
      </c>
      <c r="X133" s="6">
        <v>0.40535868625756266</v>
      </c>
      <c r="Z133" s="2" t="s">
        <v>37</v>
      </c>
      <c r="AA133" s="4">
        <f t="shared" si="167"/>
        <v>0</v>
      </c>
      <c r="AB133" s="4">
        <f t="shared" si="168"/>
        <v>0</v>
      </c>
      <c r="AC133" s="6">
        <f t="shared" si="169"/>
        <v>0</v>
      </c>
      <c r="AD133" s="4">
        <f t="shared" si="170"/>
        <v>0</v>
      </c>
      <c r="AE133" s="4">
        <f t="shared" si="171"/>
        <v>0</v>
      </c>
      <c r="AF133" s="4">
        <f t="shared" si="158"/>
        <v>0</v>
      </c>
      <c r="AG133" s="11"/>
      <c r="AH133" s="11"/>
      <c r="AI133" s="75"/>
      <c r="AK133" s="2" t="s">
        <v>184</v>
      </c>
      <c r="AL133" s="2">
        <v>2013</v>
      </c>
      <c r="AM133" s="2">
        <v>3</v>
      </c>
      <c r="AN133" s="2">
        <v>22687.791530000006</v>
      </c>
      <c r="AO133" s="2">
        <v>491.1</v>
      </c>
      <c r="AP133" s="2">
        <v>656.7</v>
      </c>
      <c r="AQ133" s="2">
        <v>86018</v>
      </c>
      <c r="AR133" s="2">
        <v>1157</v>
      </c>
      <c r="AS133" s="2">
        <v>469</v>
      </c>
      <c r="AT133" s="2">
        <v>0.40535867214202881</v>
      </c>
      <c r="AV133" s="2" t="s">
        <v>37</v>
      </c>
      <c r="AW133" s="4">
        <f t="shared" si="159"/>
        <v>0</v>
      </c>
      <c r="AX133" s="4">
        <f t="shared" si="160"/>
        <v>0</v>
      </c>
      <c r="AY133" s="4"/>
      <c r="AZ133" s="4">
        <f t="shared" si="161"/>
        <v>0</v>
      </c>
      <c r="BA133" s="4">
        <f t="shared" si="162"/>
        <v>0</v>
      </c>
      <c r="BB133" s="4">
        <f t="shared" si="163"/>
        <v>0</v>
      </c>
      <c r="BC133" s="4">
        <f t="shared" si="164"/>
        <v>-1157</v>
      </c>
      <c r="BD133" s="4">
        <f t="shared" si="165"/>
        <v>-469</v>
      </c>
      <c r="BE133" s="4">
        <f t="shared" si="166"/>
        <v>-0.40535867214202881</v>
      </c>
    </row>
    <row r="134" spans="1:57" x14ac:dyDescent="0.2">
      <c r="A134" s="2" t="s">
        <v>37</v>
      </c>
      <c r="B134" s="4">
        <v>2014</v>
      </c>
      <c r="C134" s="4">
        <v>3</v>
      </c>
      <c r="D134" s="5">
        <f>'Consolidated PEG'!D133</f>
        <v>22773.168030000001</v>
      </c>
      <c r="E134" s="5">
        <f>'Consolidated PEG'!E133</f>
        <v>451.5</v>
      </c>
      <c r="F134" s="5">
        <f>'Consolidated PEG'!F133</f>
        <v>656.7</v>
      </c>
      <c r="G134" s="5">
        <f>'Consolidated PEG'!G133</f>
        <v>86662</v>
      </c>
      <c r="H134" s="28"/>
      <c r="I134" s="28"/>
      <c r="J134" s="62"/>
      <c r="K134" s="48">
        <f>'Consolidated PEG'!K133</f>
        <v>1157</v>
      </c>
      <c r="L134" s="48">
        <f>'Consolidated PEG'!L133</f>
        <v>469</v>
      </c>
      <c r="M134" s="124">
        <f>'Consolidated PEG'!M133</f>
        <v>0.40535868625756266</v>
      </c>
      <c r="O134" s="2" t="s">
        <v>38</v>
      </c>
      <c r="P134" s="2">
        <v>2014</v>
      </c>
      <c r="Q134" s="5">
        <v>3</v>
      </c>
      <c r="R134" s="5">
        <v>22773.168000000001</v>
      </c>
      <c r="S134" s="5">
        <v>451.5</v>
      </c>
      <c r="T134" s="5">
        <v>656.7</v>
      </c>
      <c r="U134" s="5">
        <v>86662</v>
      </c>
      <c r="V134" s="5">
        <v>1157</v>
      </c>
      <c r="W134" s="5">
        <v>469</v>
      </c>
      <c r="X134" s="6">
        <v>0.40535868625756266</v>
      </c>
      <c r="Z134" s="2" t="s">
        <v>37</v>
      </c>
      <c r="AA134" s="4">
        <f t="shared" si="167"/>
        <v>0</v>
      </c>
      <c r="AB134" s="4">
        <f t="shared" si="168"/>
        <v>0</v>
      </c>
      <c r="AC134" s="6">
        <f t="shared" si="169"/>
        <v>2.9999999242136255E-5</v>
      </c>
      <c r="AD134" s="4">
        <f t="shared" si="170"/>
        <v>0</v>
      </c>
      <c r="AE134" s="4">
        <f t="shared" si="171"/>
        <v>0</v>
      </c>
      <c r="AF134" s="4">
        <f t="shared" si="158"/>
        <v>0</v>
      </c>
      <c r="AG134" s="11"/>
      <c r="AH134" s="11"/>
      <c r="AI134" s="75"/>
      <c r="AK134" s="2" t="s">
        <v>184</v>
      </c>
      <c r="AL134" s="2">
        <v>2014</v>
      </c>
      <c r="AM134" s="2">
        <v>3</v>
      </c>
      <c r="AN134" s="2">
        <v>24797.280770000005</v>
      </c>
      <c r="AO134" s="2">
        <v>451.5</v>
      </c>
      <c r="AP134" s="2">
        <v>656.7</v>
      </c>
      <c r="AQ134" s="2">
        <v>86662</v>
      </c>
      <c r="AR134" s="2">
        <v>1157</v>
      </c>
      <c r="AS134" s="2">
        <v>469</v>
      </c>
      <c r="AT134" s="2">
        <v>0.40535867214202881</v>
      </c>
      <c r="AV134" s="2" t="s">
        <v>37</v>
      </c>
      <c r="AW134" s="4">
        <f t="shared" si="159"/>
        <v>0</v>
      </c>
      <c r="AX134" s="4">
        <f t="shared" si="160"/>
        <v>0</v>
      </c>
      <c r="AY134" s="4"/>
      <c r="AZ134" s="4">
        <f t="shared" si="161"/>
        <v>0</v>
      </c>
      <c r="BA134" s="4">
        <f t="shared" si="162"/>
        <v>0</v>
      </c>
      <c r="BB134" s="4">
        <f t="shared" si="163"/>
        <v>0</v>
      </c>
      <c r="BC134" s="4">
        <f t="shared" si="164"/>
        <v>-1157</v>
      </c>
      <c r="BD134" s="4">
        <f t="shared" si="165"/>
        <v>-469</v>
      </c>
      <c r="BE134" s="4">
        <f t="shared" si="166"/>
        <v>-0.40535867214202881</v>
      </c>
    </row>
    <row r="135" spans="1:57" x14ac:dyDescent="0.2">
      <c r="A135" s="2" t="s">
        <v>37</v>
      </c>
      <c r="B135" s="4">
        <v>2015</v>
      </c>
      <c r="C135" s="4">
        <v>3</v>
      </c>
      <c r="D135" s="5">
        <f>'Consolidated PEG'!D134</f>
        <v>23151.256610000011</v>
      </c>
      <c r="E135" s="5">
        <f>'Consolidated PEG'!E134</f>
        <v>463.4</v>
      </c>
      <c r="F135" s="5">
        <f>'Consolidated PEG'!F134</f>
        <v>656.7</v>
      </c>
      <c r="G135" s="5">
        <f>'Consolidated PEG'!G134</f>
        <v>87212</v>
      </c>
      <c r="H135" s="28"/>
      <c r="I135" s="28"/>
      <c r="J135" s="62"/>
      <c r="K135" s="48">
        <f>'Consolidated PEG'!K134</f>
        <v>1114</v>
      </c>
      <c r="L135" s="48">
        <f>'Consolidated PEG'!L134</f>
        <v>444</v>
      </c>
      <c r="M135" s="124">
        <f>'Consolidated PEG'!M134</f>
        <v>0.3985637342908438</v>
      </c>
      <c r="O135" s="2" t="s">
        <v>38</v>
      </c>
      <c r="P135" s="2">
        <v>2015</v>
      </c>
      <c r="Q135" s="5">
        <v>3</v>
      </c>
      <c r="R135" s="5">
        <v>23151.257000000001</v>
      </c>
      <c r="S135" s="5">
        <v>463.4</v>
      </c>
      <c r="T135" s="5">
        <v>656.7</v>
      </c>
      <c r="U135" s="5">
        <v>87212</v>
      </c>
      <c r="V135" s="5">
        <v>1114</v>
      </c>
      <c r="W135" s="5">
        <v>444</v>
      </c>
      <c r="X135" s="6">
        <v>0.3985637342908438</v>
      </c>
      <c r="Z135" s="2" t="s">
        <v>37</v>
      </c>
      <c r="AA135" s="4">
        <f t="shared" si="167"/>
        <v>0</v>
      </c>
      <c r="AB135" s="4">
        <f t="shared" si="168"/>
        <v>0</v>
      </c>
      <c r="AC135" s="6">
        <f t="shared" si="169"/>
        <v>-3.8999999014777131E-4</v>
      </c>
      <c r="AD135" s="4">
        <f t="shared" si="170"/>
        <v>0</v>
      </c>
      <c r="AE135" s="4">
        <f t="shared" si="171"/>
        <v>0</v>
      </c>
      <c r="AF135" s="4">
        <f t="shared" si="158"/>
        <v>0</v>
      </c>
      <c r="AG135" s="11"/>
      <c r="AH135" s="11"/>
      <c r="AI135" s="75"/>
      <c r="AK135" s="2" t="s">
        <v>184</v>
      </c>
      <c r="AL135" s="2">
        <v>2015</v>
      </c>
      <c r="AM135" s="2">
        <v>3</v>
      </c>
      <c r="AN135" s="2">
        <v>25801.068554999998</v>
      </c>
      <c r="AO135" s="2">
        <v>463.4</v>
      </c>
      <c r="AP135" s="2">
        <v>656.7</v>
      </c>
      <c r="AQ135" s="2">
        <v>87212</v>
      </c>
      <c r="AR135" s="2">
        <v>1114</v>
      </c>
      <c r="AS135" s="2">
        <v>444</v>
      </c>
      <c r="AT135" s="2">
        <v>0.39856374263763428</v>
      </c>
      <c r="AV135" s="2" t="s">
        <v>37</v>
      </c>
      <c r="AW135" s="4">
        <f t="shared" si="159"/>
        <v>0</v>
      </c>
      <c r="AX135" s="4">
        <f t="shared" si="160"/>
        <v>0</v>
      </c>
      <c r="AY135" s="4"/>
      <c r="AZ135" s="4">
        <f t="shared" si="161"/>
        <v>0</v>
      </c>
      <c r="BA135" s="4">
        <f t="shared" si="162"/>
        <v>0</v>
      </c>
      <c r="BB135" s="4">
        <f t="shared" si="163"/>
        <v>0</v>
      </c>
      <c r="BC135" s="4">
        <f t="shared" si="164"/>
        <v>-1114</v>
      </c>
      <c r="BD135" s="4">
        <f t="shared" si="165"/>
        <v>-444</v>
      </c>
      <c r="BE135" s="4">
        <f t="shared" si="166"/>
        <v>-0.39856374263763428</v>
      </c>
    </row>
    <row r="136" spans="1:57" x14ac:dyDescent="0.2">
      <c r="A136" s="2" t="s">
        <v>37</v>
      </c>
      <c r="B136" s="4">
        <v>2016</v>
      </c>
      <c r="C136" s="4">
        <v>3</v>
      </c>
      <c r="D136" s="5">
        <f>'Consolidated PEG'!D135</f>
        <v>24226.655850000003</v>
      </c>
      <c r="E136" s="5">
        <f>'Consolidated PEG'!E135</f>
        <v>486.4</v>
      </c>
      <c r="F136" s="5">
        <f>'Consolidated PEG'!F135</f>
        <v>656.7</v>
      </c>
      <c r="G136" s="5">
        <f>'Consolidated PEG'!G135</f>
        <v>87901</v>
      </c>
      <c r="H136" s="28"/>
      <c r="I136" s="28"/>
      <c r="J136" s="62"/>
      <c r="K136" s="48">
        <f>'Consolidated PEG'!K135</f>
        <v>1116</v>
      </c>
      <c r="L136" s="48">
        <f>'Consolidated PEG'!L135</f>
        <v>448</v>
      </c>
      <c r="M136" s="124">
        <f>'Consolidated PEG'!M135</f>
        <v>0.40143369175627241</v>
      </c>
      <c r="O136" s="2" t="s">
        <v>38</v>
      </c>
      <c r="P136" s="2">
        <v>2016</v>
      </c>
      <c r="Q136" s="5">
        <v>3</v>
      </c>
      <c r="R136" s="5">
        <v>24226.655849999999</v>
      </c>
      <c r="S136" s="5">
        <v>486.4</v>
      </c>
      <c r="T136" s="5">
        <v>656.7</v>
      </c>
      <c r="U136" s="5">
        <v>87901</v>
      </c>
      <c r="V136" s="5">
        <v>1116</v>
      </c>
      <c r="W136" s="5">
        <v>448</v>
      </c>
      <c r="X136" s="6">
        <v>0.40143369175627241</v>
      </c>
      <c r="Z136" s="2" t="s">
        <v>37</v>
      </c>
      <c r="AA136" s="4">
        <f t="shared" si="167"/>
        <v>0</v>
      </c>
      <c r="AB136" s="4">
        <f t="shared" si="168"/>
        <v>0</v>
      </c>
      <c r="AC136" s="6">
        <f t="shared" si="169"/>
        <v>0</v>
      </c>
      <c r="AD136" s="4">
        <f t="shared" si="170"/>
        <v>0</v>
      </c>
      <c r="AE136" s="4">
        <f t="shared" si="171"/>
        <v>0</v>
      </c>
      <c r="AF136" s="4">
        <f t="shared" si="158"/>
        <v>0</v>
      </c>
      <c r="AG136" s="11"/>
      <c r="AH136" s="11"/>
      <c r="AI136" s="75"/>
      <c r="AK136" s="2" t="s">
        <v>184</v>
      </c>
      <c r="AL136" s="2">
        <v>2016</v>
      </c>
      <c r="AM136" s="2">
        <v>3</v>
      </c>
      <c r="AN136" s="2">
        <v>26617.132160000001</v>
      </c>
      <c r="AO136" s="2">
        <v>486.4</v>
      </c>
      <c r="AP136" s="2">
        <v>656.7</v>
      </c>
      <c r="AQ136" s="2">
        <v>87901</v>
      </c>
      <c r="AR136" s="2">
        <v>1116</v>
      </c>
      <c r="AS136" s="2">
        <v>448</v>
      </c>
      <c r="AT136" s="2">
        <v>0.40143370628356934</v>
      </c>
      <c r="AV136" s="2" t="s">
        <v>37</v>
      </c>
      <c r="AW136" s="4">
        <f t="shared" si="159"/>
        <v>0</v>
      </c>
      <c r="AX136" s="4">
        <f t="shared" si="160"/>
        <v>0</v>
      </c>
      <c r="AY136" s="4"/>
      <c r="AZ136" s="4">
        <f t="shared" si="161"/>
        <v>0</v>
      </c>
      <c r="BA136" s="4">
        <f t="shared" si="162"/>
        <v>0</v>
      </c>
      <c r="BB136" s="4">
        <f t="shared" si="163"/>
        <v>0</v>
      </c>
      <c r="BC136" s="4">
        <f t="shared" si="164"/>
        <v>-1116</v>
      </c>
      <c r="BD136" s="4">
        <f t="shared" si="165"/>
        <v>-448</v>
      </c>
      <c r="BE136" s="4">
        <f t="shared" si="166"/>
        <v>-0.40143370628356934</v>
      </c>
    </row>
    <row r="137" spans="1:57" x14ac:dyDescent="0.2">
      <c r="A137" s="2" t="s">
        <v>37</v>
      </c>
      <c r="B137" s="4">
        <v>2017</v>
      </c>
      <c r="C137" s="4">
        <v>3</v>
      </c>
      <c r="D137" s="5">
        <f>'Consolidated PEG'!D136</f>
        <v>26481.205320000001</v>
      </c>
      <c r="E137" s="5">
        <f>'Consolidated PEG'!E136</f>
        <v>464.2</v>
      </c>
      <c r="F137" s="5">
        <f>'Consolidated PEG'!F136</f>
        <v>656.7</v>
      </c>
      <c r="G137" s="5">
        <f>'Consolidated PEG'!G136</f>
        <v>88422</v>
      </c>
      <c r="H137" s="28"/>
      <c r="I137" s="28"/>
      <c r="J137" s="62"/>
      <c r="K137" s="48">
        <f>'Consolidated PEG'!K136</f>
        <v>4777</v>
      </c>
      <c r="L137" s="48">
        <f>'Consolidated PEG'!L136</f>
        <v>2074</v>
      </c>
      <c r="M137" s="124">
        <f>'Consolidated PEG'!M136</f>
        <v>0.43416370106761565</v>
      </c>
      <c r="O137" s="2" t="s">
        <v>38</v>
      </c>
      <c r="P137" s="2">
        <v>2017</v>
      </c>
      <c r="Q137" s="5">
        <v>3</v>
      </c>
      <c r="R137" s="5">
        <v>26481.205320000001</v>
      </c>
      <c r="S137" s="5">
        <v>464.2</v>
      </c>
      <c r="T137" s="5">
        <v>656.7</v>
      </c>
      <c r="U137" s="5">
        <v>88422</v>
      </c>
      <c r="V137" s="38">
        <v>1118.0035906642729</v>
      </c>
      <c r="W137" s="38">
        <v>452.03603603603602</v>
      </c>
      <c r="X137" s="39">
        <v>0.4043243150654412</v>
      </c>
      <c r="Z137" s="2" t="s">
        <v>37</v>
      </c>
      <c r="AA137" s="4">
        <f t="shared" si="167"/>
        <v>0</v>
      </c>
      <c r="AB137" s="4">
        <f t="shared" si="168"/>
        <v>0</v>
      </c>
      <c r="AC137" s="6">
        <f t="shared" si="169"/>
        <v>0</v>
      </c>
      <c r="AD137" s="4">
        <f t="shared" si="170"/>
        <v>0</v>
      </c>
      <c r="AE137" s="4">
        <f t="shared" si="171"/>
        <v>0</v>
      </c>
      <c r="AF137" s="4">
        <f t="shared" si="158"/>
        <v>0</v>
      </c>
      <c r="AG137" s="11"/>
      <c r="AH137" s="11"/>
      <c r="AI137" s="75"/>
      <c r="AK137" s="2" t="s">
        <v>184</v>
      </c>
      <c r="AL137" s="2">
        <v>2017</v>
      </c>
      <c r="AM137" s="2">
        <v>3</v>
      </c>
      <c r="AN137" s="2">
        <v>27603.838680000001</v>
      </c>
      <c r="AO137" s="2">
        <v>464.2</v>
      </c>
      <c r="AP137" s="2">
        <v>656.7</v>
      </c>
      <c r="AQ137" s="2">
        <v>88422</v>
      </c>
      <c r="AR137" s="2">
        <v>1130</v>
      </c>
      <c r="AS137" s="2">
        <v>457</v>
      </c>
      <c r="AT137" s="2">
        <v>0.40442478656768799</v>
      </c>
      <c r="AV137" s="2" t="s">
        <v>37</v>
      </c>
      <c r="AW137" s="4">
        <f t="shared" si="159"/>
        <v>0</v>
      </c>
      <c r="AX137" s="4">
        <f t="shared" si="160"/>
        <v>0</v>
      </c>
      <c r="AY137" s="4"/>
      <c r="AZ137" s="4">
        <f t="shared" si="161"/>
        <v>0</v>
      </c>
      <c r="BA137" s="4">
        <f t="shared" si="162"/>
        <v>0</v>
      </c>
      <c r="BB137" s="4">
        <f t="shared" si="163"/>
        <v>0</v>
      </c>
      <c r="BC137" s="4">
        <f t="shared" si="164"/>
        <v>-1130</v>
      </c>
      <c r="BD137" s="4">
        <f t="shared" si="165"/>
        <v>-457</v>
      </c>
      <c r="BE137" s="4">
        <f t="shared" si="166"/>
        <v>-0.40442478656768799</v>
      </c>
    </row>
    <row r="138" spans="1:57" x14ac:dyDescent="0.2">
      <c r="A138" s="2" t="s">
        <v>37</v>
      </c>
      <c r="B138" s="4">
        <v>2018</v>
      </c>
      <c r="C138" s="4">
        <v>3</v>
      </c>
      <c r="D138" s="5">
        <f>'Consolidated PEG'!D137</f>
        <v>25555.586070000001</v>
      </c>
      <c r="E138" s="5">
        <f>'Consolidated PEG'!E137</f>
        <v>488.9</v>
      </c>
      <c r="F138" s="5">
        <f>'Consolidated PEG'!F137</f>
        <v>656.7</v>
      </c>
      <c r="G138" s="5">
        <f>'Consolidated PEG'!G137</f>
        <v>88978</v>
      </c>
      <c r="H138" s="28"/>
      <c r="I138" s="28"/>
      <c r="J138" s="62"/>
      <c r="K138" s="48">
        <f>'Consolidated PEG'!K137</f>
        <v>4668</v>
      </c>
      <c r="L138" s="48">
        <f>'Consolidated PEG'!L137</f>
        <v>1965</v>
      </c>
      <c r="M138" s="124">
        <f>'Consolidated PEG'!M137</f>
        <v>0.42095115681233936</v>
      </c>
      <c r="O138" s="2" t="s">
        <v>38</v>
      </c>
      <c r="P138" s="2">
        <v>2018</v>
      </c>
      <c r="Q138" s="5">
        <v>3</v>
      </c>
      <c r="R138" s="5">
        <v>25555.586070000005</v>
      </c>
      <c r="S138" s="5">
        <v>488.9</v>
      </c>
      <c r="T138" s="5">
        <v>656.7</v>
      </c>
      <c r="U138" s="5">
        <v>88978</v>
      </c>
      <c r="V138" s="38">
        <v>1118.0035906642729</v>
      </c>
      <c r="W138" s="38">
        <v>452.03603603603602</v>
      </c>
      <c r="X138" s="39">
        <v>0.4043243150654412</v>
      </c>
      <c r="Z138" s="2" t="s">
        <v>37</v>
      </c>
      <c r="AA138" s="4">
        <f t="shared" si="167"/>
        <v>0</v>
      </c>
      <c r="AB138" s="4">
        <f t="shared" si="168"/>
        <v>0</v>
      </c>
      <c r="AC138" s="6">
        <f t="shared" si="169"/>
        <v>0</v>
      </c>
      <c r="AD138" s="4">
        <f t="shared" si="170"/>
        <v>0</v>
      </c>
      <c r="AE138" s="4">
        <f t="shared" si="171"/>
        <v>0</v>
      </c>
      <c r="AF138" s="4">
        <f t="shared" si="158"/>
        <v>0</v>
      </c>
      <c r="AG138" s="11"/>
      <c r="AH138" s="11"/>
      <c r="AI138" s="75"/>
      <c r="AK138" s="2" t="s">
        <v>184</v>
      </c>
      <c r="AL138" s="2">
        <v>2018</v>
      </c>
      <c r="AM138" s="2">
        <v>3</v>
      </c>
      <c r="AN138" s="2">
        <v>26960.938149999998</v>
      </c>
      <c r="AO138" s="2">
        <v>488.9</v>
      </c>
      <c r="AP138" s="2">
        <v>656.7</v>
      </c>
      <c r="AQ138" s="2">
        <v>88978</v>
      </c>
      <c r="AR138" s="2">
        <v>1130</v>
      </c>
      <c r="AS138" s="2">
        <v>457</v>
      </c>
      <c r="AT138" s="2">
        <v>0.40442478656768799</v>
      </c>
      <c r="AV138" s="2" t="s">
        <v>37</v>
      </c>
      <c r="AW138" s="4">
        <f t="shared" si="159"/>
        <v>0</v>
      </c>
      <c r="AX138" s="4">
        <f t="shared" si="160"/>
        <v>0</v>
      </c>
      <c r="AY138" s="4"/>
      <c r="AZ138" s="4">
        <f t="shared" si="161"/>
        <v>0</v>
      </c>
      <c r="BA138" s="4">
        <f t="shared" si="162"/>
        <v>0</v>
      </c>
      <c r="BB138" s="4">
        <f t="shared" si="163"/>
        <v>0</v>
      </c>
      <c r="BC138" s="4">
        <f t="shared" si="164"/>
        <v>-1130</v>
      </c>
      <c r="BD138" s="4">
        <f t="shared" si="165"/>
        <v>-457</v>
      </c>
      <c r="BE138" s="4">
        <f t="shared" si="166"/>
        <v>-0.40442478656768799</v>
      </c>
    </row>
    <row r="139" spans="1:57" x14ac:dyDescent="0.2">
      <c r="A139" s="2" t="s">
        <v>37</v>
      </c>
      <c r="B139" s="4">
        <v>2019</v>
      </c>
      <c r="C139" s="4">
        <v>3</v>
      </c>
      <c r="D139" s="5">
        <f>'Consolidated PEG'!D138</f>
        <v>24432.744719999999</v>
      </c>
      <c r="E139" s="5">
        <f>'Consolidated PEG'!E138</f>
        <v>454.3</v>
      </c>
      <c r="F139" s="5">
        <f>'Consolidated PEG'!F138</f>
        <v>656.7</v>
      </c>
      <c r="G139" s="5">
        <f>'Consolidated PEG'!G138</f>
        <v>89561</v>
      </c>
      <c r="H139" s="5">
        <f>'Consolidated PEG'!H138</f>
        <v>1144</v>
      </c>
      <c r="I139" s="5">
        <f>'Consolidated PEG'!I138</f>
        <v>466</v>
      </c>
      <c r="J139" s="60">
        <f>'Consolidated PEG'!J138</f>
        <v>0.40734264254570007</v>
      </c>
      <c r="K139" s="48">
        <f>'Consolidated PEG'!K138</f>
        <v>4690</v>
      </c>
      <c r="L139" s="48">
        <f>'Consolidated PEG'!L138</f>
        <v>1990</v>
      </c>
      <c r="M139" s="124">
        <f>'Consolidated PEG'!M138</f>
        <v>0.42430703624733473</v>
      </c>
      <c r="O139" s="2" t="s">
        <v>38</v>
      </c>
      <c r="P139" s="2">
        <v>2019</v>
      </c>
      <c r="Q139" s="5">
        <v>3</v>
      </c>
      <c r="R139" s="5">
        <v>24432.744719999999</v>
      </c>
      <c r="S139" s="5">
        <v>454.3</v>
      </c>
      <c r="T139" s="5">
        <v>656.7</v>
      </c>
      <c r="U139" s="5">
        <v>89561</v>
      </c>
      <c r="V139" s="38">
        <v>1138.4033001512489</v>
      </c>
      <c r="W139" s="38">
        <v>464.49568421784517</v>
      </c>
      <c r="X139" s="39">
        <v>0.40802383843768902</v>
      </c>
      <c r="Z139" s="2" t="s">
        <v>37</v>
      </c>
      <c r="AA139" s="4">
        <f t="shared" si="167"/>
        <v>0</v>
      </c>
      <c r="AB139" s="4">
        <f t="shared" si="168"/>
        <v>0</v>
      </c>
      <c r="AC139" s="6">
        <f t="shared" ref="AC139:AI142" si="172">D139-R139</f>
        <v>0</v>
      </c>
      <c r="AD139" s="4">
        <f t="shared" si="172"/>
        <v>0</v>
      </c>
      <c r="AE139" s="4">
        <f t="shared" si="172"/>
        <v>0</v>
      </c>
      <c r="AF139" s="4">
        <f t="shared" si="172"/>
        <v>0</v>
      </c>
      <c r="AG139" s="4">
        <f t="shared" si="172"/>
        <v>5.5966998487510864</v>
      </c>
      <c r="AH139" s="4">
        <f t="shared" si="172"/>
        <v>1.5043157821548334</v>
      </c>
      <c r="AI139" s="75">
        <f t="shared" si="172"/>
        <v>-6.8119589198895047E-4</v>
      </c>
      <c r="AK139" s="2" t="s">
        <v>184</v>
      </c>
      <c r="AL139" s="2">
        <v>2019</v>
      </c>
      <c r="AM139" s="2">
        <v>3</v>
      </c>
      <c r="AN139" s="2">
        <v>26235.842420000001</v>
      </c>
      <c r="AO139" s="2">
        <v>454.3</v>
      </c>
      <c r="AP139" s="2">
        <v>656.7</v>
      </c>
      <c r="AQ139" s="2">
        <v>89561</v>
      </c>
      <c r="AR139" s="2">
        <v>1144</v>
      </c>
      <c r="AS139" s="2">
        <v>466</v>
      </c>
      <c r="AT139" s="2">
        <v>0.40734264254570007</v>
      </c>
      <c r="AV139" s="2" t="s">
        <v>37</v>
      </c>
      <c r="AW139" s="4">
        <f t="shared" si="159"/>
        <v>0</v>
      </c>
      <c r="AX139" s="4">
        <f t="shared" si="160"/>
        <v>0</v>
      </c>
      <c r="AY139" s="4"/>
      <c r="AZ139" s="4">
        <f t="shared" si="161"/>
        <v>0</v>
      </c>
      <c r="BA139" s="4">
        <f t="shared" si="162"/>
        <v>0</v>
      </c>
      <c r="BB139" s="4">
        <f t="shared" si="163"/>
        <v>0</v>
      </c>
      <c r="BC139" s="4">
        <f t="shared" si="164"/>
        <v>0</v>
      </c>
      <c r="BD139" s="4">
        <f t="shared" si="165"/>
        <v>0</v>
      </c>
      <c r="BE139" s="4">
        <f t="shared" si="166"/>
        <v>0</v>
      </c>
    </row>
    <row r="140" spans="1:57" x14ac:dyDescent="0.2">
      <c r="A140" s="2" t="s">
        <v>37</v>
      </c>
      <c r="B140" s="4">
        <v>2020</v>
      </c>
      <c r="C140" s="4">
        <v>3</v>
      </c>
      <c r="D140" s="5">
        <f>'Consolidated PEG'!D139</f>
        <v>25310.134600000001</v>
      </c>
      <c r="E140" s="5">
        <f>'Consolidated PEG'!E139</f>
        <v>473.2</v>
      </c>
      <c r="F140" s="5">
        <f>'Consolidated PEG'!F139</f>
        <v>656.7</v>
      </c>
      <c r="G140" s="5">
        <f>'Consolidated PEG'!G139</f>
        <v>90104</v>
      </c>
      <c r="H140" s="5">
        <f>'Consolidated PEG'!H139</f>
        <v>1150</v>
      </c>
      <c r="I140" s="5">
        <f>'Consolidated PEG'!I139</f>
        <v>469</v>
      </c>
      <c r="J140" s="60">
        <f>'Consolidated PEG'!J139</f>
        <v>0.40782609581947327</v>
      </c>
      <c r="K140" s="48">
        <f>'Consolidated PEG'!K139</f>
        <v>4712</v>
      </c>
      <c r="L140" s="48">
        <f>'Consolidated PEG'!L139</f>
        <v>2008</v>
      </c>
      <c r="M140" s="124">
        <f>'Consolidated PEG'!M139</f>
        <v>0.42614601018675724</v>
      </c>
      <c r="O140" s="2" t="s">
        <v>38</v>
      </c>
      <c r="P140" s="2">
        <v>2020</v>
      </c>
      <c r="Q140" s="5">
        <v>3</v>
      </c>
      <c r="R140" s="5">
        <v>25310.134599999998</v>
      </c>
      <c r="S140" s="5">
        <v>473.2</v>
      </c>
      <c r="T140" s="5">
        <v>656.7</v>
      </c>
      <c r="U140" s="5">
        <v>90104</v>
      </c>
      <c r="V140" s="5">
        <v>1150</v>
      </c>
      <c r="W140" s="5">
        <v>469</v>
      </c>
      <c r="X140" s="6">
        <v>0.40782608695652173</v>
      </c>
      <c r="Z140" s="2" t="s">
        <v>37</v>
      </c>
      <c r="AA140" s="4">
        <f t="shared" si="167"/>
        <v>0</v>
      </c>
      <c r="AB140" s="4">
        <f t="shared" si="168"/>
        <v>0</v>
      </c>
      <c r="AC140" s="6">
        <f t="shared" si="172"/>
        <v>0</v>
      </c>
      <c r="AD140" s="4">
        <f t="shared" si="172"/>
        <v>0</v>
      </c>
      <c r="AE140" s="4">
        <f t="shared" si="172"/>
        <v>0</v>
      </c>
      <c r="AF140" s="4">
        <f t="shared" si="172"/>
        <v>0</v>
      </c>
      <c r="AG140" s="4">
        <f t="shared" si="172"/>
        <v>0</v>
      </c>
      <c r="AH140" s="4">
        <f t="shared" si="172"/>
        <v>0</v>
      </c>
      <c r="AI140" s="75">
        <f t="shared" si="172"/>
        <v>8.862951539345687E-9</v>
      </c>
      <c r="AK140" s="2" t="s">
        <v>184</v>
      </c>
      <c r="AL140" s="2">
        <v>2020</v>
      </c>
      <c r="AM140" s="2">
        <v>3</v>
      </c>
      <c r="AN140" s="2">
        <v>26955.866679999999</v>
      </c>
      <c r="AO140" s="2">
        <v>473.2</v>
      </c>
      <c r="AP140" s="2">
        <v>656.7</v>
      </c>
      <c r="AQ140" s="2">
        <v>90104</v>
      </c>
      <c r="AR140" s="2">
        <v>1150</v>
      </c>
      <c r="AS140" s="2">
        <v>469</v>
      </c>
      <c r="AT140" s="2">
        <v>0.40782609581947327</v>
      </c>
      <c r="AV140" s="2" t="s">
        <v>37</v>
      </c>
      <c r="AW140" s="4">
        <f t="shared" si="159"/>
        <v>0</v>
      </c>
      <c r="AX140" s="4">
        <f t="shared" si="160"/>
        <v>0</v>
      </c>
      <c r="AY140" s="4"/>
      <c r="AZ140" s="4">
        <f t="shared" si="161"/>
        <v>0</v>
      </c>
      <c r="BA140" s="4">
        <f t="shared" si="162"/>
        <v>0</v>
      </c>
      <c r="BB140" s="4">
        <f t="shared" si="163"/>
        <v>0</v>
      </c>
      <c r="BC140" s="4">
        <f t="shared" si="164"/>
        <v>0</v>
      </c>
      <c r="BD140" s="4">
        <f t="shared" si="165"/>
        <v>0</v>
      </c>
      <c r="BE140" s="4">
        <f t="shared" si="166"/>
        <v>0</v>
      </c>
    </row>
    <row r="141" spans="1:57" x14ac:dyDescent="0.2">
      <c r="A141" s="2" t="s">
        <v>37</v>
      </c>
      <c r="B141" s="4">
        <v>2021</v>
      </c>
      <c r="C141" s="4">
        <v>3</v>
      </c>
      <c r="D141" s="5">
        <f>'Consolidated PEG'!D140</f>
        <v>24563.14904</v>
      </c>
      <c r="E141" s="5">
        <f>'Consolidated PEG'!E140</f>
        <v>436.4</v>
      </c>
      <c r="F141" s="5">
        <f>'Consolidated PEG'!F140</f>
        <v>656.7</v>
      </c>
      <c r="G141" s="5">
        <f>'Consolidated PEG'!G140</f>
        <v>90556</v>
      </c>
      <c r="H141" s="5">
        <f>'Consolidated PEG'!H140</f>
        <v>1154</v>
      </c>
      <c r="I141" s="5">
        <f>'Consolidated PEG'!I140</f>
        <v>472</v>
      </c>
      <c r="J141" s="60">
        <f>'Consolidated PEG'!J140</f>
        <v>0.40901213884353638</v>
      </c>
      <c r="K141" s="48">
        <f>'Consolidated PEG'!K140</f>
        <v>4704</v>
      </c>
      <c r="L141" s="48">
        <f>'Consolidated PEG'!L140</f>
        <v>2005</v>
      </c>
      <c r="M141" s="124">
        <f>'Consolidated PEG'!M140</f>
        <v>0.42623299319727892</v>
      </c>
      <c r="O141" s="2" t="s">
        <v>38</v>
      </c>
      <c r="P141" s="2">
        <v>2021</v>
      </c>
      <c r="Q141" s="5">
        <v>3</v>
      </c>
      <c r="R141" s="5">
        <v>24563.14904</v>
      </c>
      <c r="S141" s="5">
        <v>436.4</v>
      </c>
      <c r="T141" s="5">
        <v>656.7</v>
      </c>
      <c r="U141" s="5">
        <v>90556</v>
      </c>
      <c r="V141" s="5">
        <v>1154</v>
      </c>
      <c r="W141" s="5">
        <v>472</v>
      </c>
      <c r="X141" s="6">
        <v>0.40901213171577122</v>
      </c>
      <c r="Z141" s="2" t="s">
        <v>37</v>
      </c>
      <c r="AA141" s="4">
        <f t="shared" si="167"/>
        <v>0</v>
      </c>
      <c r="AB141" s="4">
        <f t="shared" si="168"/>
        <v>0</v>
      </c>
      <c r="AC141" s="6">
        <f t="shared" si="172"/>
        <v>0</v>
      </c>
      <c r="AD141" s="4">
        <f t="shared" si="172"/>
        <v>0</v>
      </c>
      <c r="AE141" s="4">
        <f t="shared" si="172"/>
        <v>0</v>
      </c>
      <c r="AF141" s="4">
        <f t="shared" si="172"/>
        <v>0</v>
      </c>
      <c r="AG141" s="4">
        <f t="shared" si="172"/>
        <v>0</v>
      </c>
      <c r="AH141" s="4">
        <f t="shared" si="172"/>
        <v>0</v>
      </c>
      <c r="AI141" s="75">
        <f t="shared" si="172"/>
        <v>7.1277651558787625E-9</v>
      </c>
      <c r="AK141" s="2" t="s">
        <v>184</v>
      </c>
      <c r="AL141" s="2">
        <v>2021</v>
      </c>
      <c r="AM141" s="2">
        <v>3</v>
      </c>
      <c r="AN141" s="2">
        <v>26291.432100000002</v>
      </c>
      <c r="AO141" s="2">
        <v>436.4</v>
      </c>
      <c r="AP141" s="2">
        <v>656.7</v>
      </c>
      <c r="AQ141" s="2">
        <v>90556</v>
      </c>
      <c r="AR141" s="2">
        <v>1154</v>
      </c>
      <c r="AS141" s="2">
        <v>472</v>
      </c>
      <c r="AT141" s="2">
        <v>0.40901213884353638</v>
      </c>
      <c r="AV141" s="2" t="s">
        <v>37</v>
      </c>
      <c r="AW141" s="4">
        <f t="shared" si="159"/>
        <v>0</v>
      </c>
      <c r="AX141" s="4">
        <f t="shared" si="160"/>
        <v>0</v>
      </c>
      <c r="AY141" s="4"/>
      <c r="AZ141" s="4">
        <f t="shared" si="161"/>
        <v>0</v>
      </c>
      <c r="BA141" s="4">
        <f t="shared" si="162"/>
        <v>0</v>
      </c>
      <c r="BB141" s="4">
        <f t="shared" si="163"/>
        <v>0</v>
      </c>
      <c r="BC141" s="4">
        <f t="shared" si="164"/>
        <v>0</v>
      </c>
      <c r="BD141" s="4">
        <f t="shared" si="165"/>
        <v>0</v>
      </c>
      <c r="BE141" s="4">
        <f t="shared" si="166"/>
        <v>0</v>
      </c>
    </row>
    <row r="142" spans="1:57" s="7" customFormat="1" x14ac:dyDescent="0.2">
      <c r="A142" s="7" t="s">
        <v>37</v>
      </c>
      <c r="B142" s="8">
        <v>2022</v>
      </c>
      <c r="C142" s="8">
        <v>3</v>
      </c>
      <c r="D142" s="9">
        <f>'Consolidated PEG'!D141</f>
        <v>25234.15638</v>
      </c>
      <c r="E142" s="9">
        <f>'Consolidated PEG'!E141</f>
        <v>464.9</v>
      </c>
      <c r="F142" s="5">
        <f>'Consolidated PEG'!F141</f>
        <v>656.7</v>
      </c>
      <c r="G142" s="9">
        <f>'Consolidated PEG'!G141</f>
        <v>91128</v>
      </c>
      <c r="H142" s="9">
        <f>'Consolidated PEG'!H141</f>
        <v>1162</v>
      </c>
      <c r="I142" s="9">
        <f>'Consolidated PEG'!I141</f>
        <v>480</v>
      </c>
      <c r="J142" s="61">
        <f>'Consolidated PEG'!J141</f>
        <v>0.41308090090751648</v>
      </c>
      <c r="K142" s="50">
        <f>'Consolidated PEG'!K141</f>
        <v>4714</v>
      </c>
      <c r="L142" s="50">
        <f>'Consolidated PEG'!L141</f>
        <v>2032</v>
      </c>
      <c r="M142" s="126">
        <f>'Consolidated PEG'!M141</f>
        <v>0.43105642766228258</v>
      </c>
      <c r="N142" s="64"/>
      <c r="O142" s="7" t="s">
        <v>38</v>
      </c>
      <c r="P142" s="7">
        <v>2022</v>
      </c>
      <c r="Q142" s="9">
        <v>3</v>
      </c>
      <c r="R142" s="9">
        <v>25234.15638</v>
      </c>
      <c r="S142" s="9">
        <v>464.9</v>
      </c>
      <c r="T142" s="9">
        <v>656.7</v>
      </c>
      <c r="U142" s="9">
        <v>91128</v>
      </c>
      <c r="V142" s="9">
        <v>1162</v>
      </c>
      <c r="W142" s="9">
        <v>480</v>
      </c>
      <c r="X142" s="10">
        <v>0.41308089500860584</v>
      </c>
      <c r="Y142" s="64"/>
      <c r="Z142" s="7" t="s">
        <v>37</v>
      </c>
      <c r="AA142" s="8">
        <f t="shared" si="167"/>
        <v>0</v>
      </c>
      <c r="AB142" s="8">
        <f t="shared" si="168"/>
        <v>0</v>
      </c>
      <c r="AC142" s="10">
        <f t="shared" si="172"/>
        <v>0</v>
      </c>
      <c r="AD142" s="8">
        <f t="shared" si="172"/>
        <v>0</v>
      </c>
      <c r="AE142" s="8">
        <f t="shared" si="172"/>
        <v>0</v>
      </c>
      <c r="AF142" s="8">
        <f t="shared" si="172"/>
        <v>0</v>
      </c>
      <c r="AG142" s="8">
        <f t="shared" si="172"/>
        <v>0</v>
      </c>
      <c r="AH142" s="8">
        <f t="shared" si="172"/>
        <v>0</v>
      </c>
      <c r="AI142" s="76">
        <f t="shared" si="172"/>
        <v>5.8989106377360656E-9</v>
      </c>
      <c r="AK142" s="7" t="s">
        <v>184</v>
      </c>
      <c r="AL142" s="7">
        <v>2022</v>
      </c>
      <c r="AM142" s="7">
        <v>3</v>
      </c>
      <c r="AN142" s="7">
        <v>27434.783440000003</v>
      </c>
      <c r="AO142" s="7">
        <v>464.9</v>
      </c>
      <c r="AP142" s="7">
        <v>656.7</v>
      </c>
      <c r="AQ142" s="7">
        <v>91128</v>
      </c>
      <c r="AR142" s="7">
        <v>1162</v>
      </c>
      <c r="AS142" s="7">
        <v>480</v>
      </c>
      <c r="AT142" s="7">
        <v>0.41308090090751648</v>
      </c>
      <c r="AV142" s="7" t="s">
        <v>37</v>
      </c>
      <c r="AW142" s="8">
        <f t="shared" si="159"/>
        <v>0</v>
      </c>
      <c r="AX142" s="8">
        <f t="shared" si="160"/>
        <v>0</v>
      </c>
      <c r="AY142" s="8"/>
      <c r="AZ142" s="8">
        <f t="shared" si="161"/>
        <v>0</v>
      </c>
      <c r="BA142" s="8">
        <f t="shared" si="162"/>
        <v>0</v>
      </c>
      <c r="BB142" s="8">
        <f t="shared" si="163"/>
        <v>0</v>
      </c>
      <c r="BC142" s="8">
        <f t="shared" si="164"/>
        <v>0</v>
      </c>
      <c r="BD142" s="8">
        <f t="shared" si="165"/>
        <v>0</v>
      </c>
      <c r="BE142" s="8">
        <f t="shared" si="166"/>
        <v>0</v>
      </c>
    </row>
    <row r="143" spans="1:57" x14ac:dyDescent="0.2">
      <c r="A143" s="2" t="s">
        <v>39</v>
      </c>
      <c r="B143" s="4">
        <v>2003</v>
      </c>
      <c r="C143" s="4">
        <v>3</v>
      </c>
      <c r="D143" s="5">
        <f>'Consolidated PEG'!D142</f>
        <v>9426.6212699999996</v>
      </c>
      <c r="E143" s="5">
        <f>'Consolidated PEG'!E142</f>
        <v>334.13799999999998</v>
      </c>
      <c r="F143" s="5">
        <f>'Consolidated PEG'!F142</f>
        <v>334.13799999999998</v>
      </c>
      <c r="G143" s="5">
        <f>'Consolidated PEG'!G142</f>
        <v>56873</v>
      </c>
      <c r="H143" s="5"/>
      <c r="I143" s="5"/>
      <c r="K143" s="48">
        <f>'Consolidated PEG'!K142</f>
        <v>1363.9</v>
      </c>
      <c r="L143" s="48">
        <f>'Consolidated PEG'!L142</f>
        <v>555.0999755859375</v>
      </c>
      <c r="M143" s="124">
        <f>'Consolidated PEG'!M142</f>
        <v>0.40699462980125922</v>
      </c>
      <c r="Q143" s="5"/>
      <c r="AA143" s="4"/>
      <c r="AB143" s="4"/>
      <c r="AC143" s="6"/>
      <c r="AD143" s="4"/>
      <c r="AE143" s="4"/>
      <c r="AF143" s="4"/>
      <c r="AG143" s="4"/>
      <c r="AH143" s="4"/>
      <c r="AI143" s="75"/>
      <c r="AW143" s="4"/>
      <c r="AX143" s="4"/>
      <c r="AY143" s="4"/>
      <c r="AZ143" s="4"/>
      <c r="BA143" s="4"/>
      <c r="BB143" s="4"/>
      <c r="BC143" s="4"/>
      <c r="BD143" s="4"/>
      <c r="BE143" s="4"/>
    </row>
    <row r="144" spans="1:57" x14ac:dyDescent="0.2">
      <c r="A144" s="2" t="s">
        <v>39</v>
      </c>
      <c r="B144" s="4">
        <v>2004</v>
      </c>
      <c r="C144" s="4">
        <v>3</v>
      </c>
      <c r="D144" s="5">
        <f>'Consolidated PEG'!D143</f>
        <v>10182.464400000001</v>
      </c>
      <c r="E144" s="5">
        <f>'Consolidated PEG'!E143</f>
        <v>338.38200000000001</v>
      </c>
      <c r="F144" s="5">
        <f>'Consolidated PEG'!F143</f>
        <v>338.38200000000001</v>
      </c>
      <c r="G144" s="5">
        <f>'Consolidated PEG'!G143</f>
        <v>58256</v>
      </c>
      <c r="H144" s="5"/>
      <c r="I144" s="5"/>
      <c r="K144" s="48">
        <f>'Consolidated PEG'!K143</f>
        <v>1383</v>
      </c>
      <c r="L144" s="48">
        <f>'Consolidated PEG'!L143</f>
        <v>565</v>
      </c>
      <c r="M144" s="124">
        <f>'Consolidated PEG'!M143</f>
        <v>0.40853217642805495</v>
      </c>
      <c r="Q144" s="5"/>
      <c r="AA144" s="4"/>
      <c r="AB144" s="4"/>
      <c r="AC144" s="6"/>
      <c r="AD144" s="4"/>
      <c r="AE144" s="4"/>
      <c r="AF144" s="4"/>
      <c r="AG144" s="4"/>
      <c r="AH144" s="4"/>
      <c r="AI144" s="75"/>
      <c r="AW144" s="4"/>
      <c r="AX144" s="4"/>
      <c r="AY144" s="4"/>
      <c r="AZ144" s="4"/>
      <c r="BA144" s="4"/>
      <c r="BB144" s="4"/>
      <c r="BC144" s="4"/>
      <c r="BD144" s="4"/>
      <c r="BE144" s="4"/>
    </row>
    <row r="145" spans="1:57" x14ac:dyDescent="0.2">
      <c r="A145" s="2" t="s">
        <v>39</v>
      </c>
      <c r="B145" s="4">
        <v>2005</v>
      </c>
      <c r="C145" s="4">
        <v>3</v>
      </c>
      <c r="D145" s="5">
        <f>'Consolidated PEG'!D144</f>
        <v>10467.05126</v>
      </c>
      <c r="E145" s="5">
        <f>'Consolidated PEG'!E144</f>
        <v>364.96300000000002</v>
      </c>
      <c r="F145" s="5">
        <f>'Consolidated PEG'!F144</f>
        <v>364.96300000000002</v>
      </c>
      <c r="G145" s="5">
        <f>'Consolidated PEG'!G144</f>
        <v>59537</v>
      </c>
      <c r="H145" s="28"/>
      <c r="I145" s="28"/>
      <c r="J145" s="29"/>
      <c r="K145" s="48">
        <f>'Consolidated PEG'!K144</f>
        <v>1384</v>
      </c>
      <c r="L145" s="48">
        <f>'Consolidated PEG'!L144</f>
        <v>570</v>
      </c>
      <c r="M145" s="124">
        <f>'Consolidated PEG'!M144</f>
        <v>0.41184971098265893</v>
      </c>
      <c r="O145" s="2" t="s">
        <v>40</v>
      </c>
      <c r="P145" s="2">
        <v>2005</v>
      </c>
      <c r="Q145" s="5">
        <v>3</v>
      </c>
      <c r="R145" s="5">
        <v>10467.05126</v>
      </c>
      <c r="S145" s="5">
        <v>364.96300000000002</v>
      </c>
      <c r="T145" s="5">
        <v>364.96300000000002</v>
      </c>
      <c r="U145" s="5">
        <v>59537</v>
      </c>
      <c r="V145" s="5">
        <v>1384</v>
      </c>
      <c r="W145" s="5">
        <v>570</v>
      </c>
      <c r="X145" s="6">
        <v>0.41184971098265893</v>
      </c>
      <c r="Z145" s="2" t="s">
        <v>39</v>
      </c>
      <c r="AA145" s="4">
        <f t="shared" ref="AA145:AA151" si="173">B145-P145</f>
        <v>0</v>
      </c>
      <c r="AB145" s="4">
        <f t="shared" ref="AB145:AB151" si="174">C145-Q145</f>
        <v>0</v>
      </c>
      <c r="AC145" s="6">
        <f t="shared" ref="AC145:AC151" si="175">D145-R145</f>
        <v>0</v>
      </c>
      <c r="AD145" s="4">
        <f t="shared" ref="AD145:AD151" si="176">E145-S145</f>
        <v>0</v>
      </c>
      <c r="AE145" s="4">
        <f t="shared" ref="AE145:AE151" si="177">F145-T145</f>
        <v>0</v>
      </c>
      <c r="AF145" s="4">
        <f t="shared" ref="AF145:AF152" si="178">G145-U145</f>
        <v>0</v>
      </c>
      <c r="AG145" s="4"/>
      <c r="AH145" s="4"/>
      <c r="AI145" s="75"/>
      <c r="AK145" s="2" t="s">
        <v>133</v>
      </c>
      <c r="AL145" s="2">
        <v>2005</v>
      </c>
      <c r="AM145" s="2">
        <v>3</v>
      </c>
      <c r="AN145" s="2">
        <v>10761.507809999999</v>
      </c>
      <c r="AO145" s="2">
        <v>364.96300000000002</v>
      </c>
      <c r="AP145" s="2">
        <v>364.96300000000002</v>
      </c>
      <c r="AQ145" s="2">
        <v>59537</v>
      </c>
      <c r="AR145" s="2">
        <v>1384</v>
      </c>
      <c r="AS145" s="2">
        <v>570</v>
      </c>
      <c r="AT145" s="2">
        <v>0.41184970736503601</v>
      </c>
      <c r="AV145" s="2" t="s">
        <v>39</v>
      </c>
      <c r="AW145" s="4">
        <f t="shared" ref="AW145:AW162" si="179">B145-AL145</f>
        <v>0</v>
      </c>
      <c r="AX145" s="4">
        <f t="shared" ref="AX145:AX162" si="180">C145-AM145</f>
        <v>0</v>
      </c>
      <c r="AY145" s="4"/>
      <c r="AZ145" s="4">
        <f t="shared" ref="AZ145:AZ162" si="181">E145-AO145</f>
        <v>0</v>
      </c>
      <c r="BA145" s="4">
        <f t="shared" ref="BA145:BA162" si="182">F145-AP145</f>
        <v>0</v>
      </c>
      <c r="BB145" s="4">
        <f t="shared" ref="BB145:BB162" si="183">G145-AQ145</f>
        <v>0</v>
      </c>
      <c r="BC145" s="4">
        <f t="shared" ref="BC145:BC162" si="184">H145-AR145</f>
        <v>-1384</v>
      </c>
      <c r="BD145" s="4">
        <f t="shared" ref="BD145:BD162" si="185">I145-AS145</f>
        <v>-570</v>
      </c>
      <c r="BE145" s="4">
        <f t="shared" ref="BE145:BE162" si="186">J145-AT145</f>
        <v>-0.41184970736503601</v>
      </c>
    </row>
    <row r="146" spans="1:57" x14ac:dyDescent="0.2">
      <c r="A146" s="2" t="s">
        <v>39</v>
      </c>
      <c r="B146" s="4">
        <v>2006</v>
      </c>
      <c r="C146" s="4">
        <v>3</v>
      </c>
      <c r="D146" s="5">
        <f>'Consolidated PEG'!D145</f>
        <v>11587.44666</v>
      </c>
      <c r="E146" s="5">
        <f>'Consolidated PEG'!E145</f>
        <v>378.16199999999998</v>
      </c>
      <c r="F146" s="5">
        <f>'Consolidated PEG'!F145</f>
        <v>378.16199999999998</v>
      </c>
      <c r="G146" s="5">
        <f>'Consolidated PEG'!G145</f>
        <v>60749</v>
      </c>
      <c r="H146" s="28"/>
      <c r="I146" s="28"/>
      <c r="J146" s="29"/>
      <c r="K146" s="48">
        <f>'Consolidated PEG'!K145</f>
        <v>1511</v>
      </c>
      <c r="L146" s="48">
        <f>'Consolidated PEG'!L145</f>
        <v>616</v>
      </c>
      <c r="M146" s="124">
        <f>'Consolidated PEG'!M145</f>
        <v>0.40767703507610853</v>
      </c>
      <c r="O146" s="2" t="s">
        <v>40</v>
      </c>
      <c r="P146" s="2">
        <v>2006</v>
      </c>
      <c r="Q146" s="5">
        <v>3</v>
      </c>
      <c r="R146" s="5">
        <v>11587.44666</v>
      </c>
      <c r="S146" s="5">
        <v>378.16199999999998</v>
      </c>
      <c r="T146" s="5">
        <v>378.16199999999998</v>
      </c>
      <c r="U146" s="5">
        <v>60749</v>
      </c>
      <c r="V146" s="5">
        <v>1511</v>
      </c>
      <c r="W146" s="5">
        <v>616</v>
      </c>
      <c r="X146" s="6">
        <v>0.40767703507610853</v>
      </c>
      <c r="Z146" s="2" t="s">
        <v>39</v>
      </c>
      <c r="AA146" s="4">
        <f t="shared" si="173"/>
        <v>0</v>
      </c>
      <c r="AB146" s="4">
        <f t="shared" si="174"/>
        <v>0</v>
      </c>
      <c r="AC146" s="6">
        <f t="shared" si="175"/>
        <v>0</v>
      </c>
      <c r="AD146" s="4">
        <f t="shared" si="176"/>
        <v>0</v>
      </c>
      <c r="AE146" s="4">
        <f t="shared" si="177"/>
        <v>0</v>
      </c>
      <c r="AF146" s="4">
        <f t="shared" si="178"/>
        <v>0</v>
      </c>
      <c r="AG146" s="4"/>
      <c r="AH146" s="4"/>
      <c r="AI146" s="75"/>
      <c r="AK146" s="2" t="s">
        <v>133</v>
      </c>
      <c r="AL146" s="2">
        <v>2006</v>
      </c>
      <c r="AM146" s="2">
        <v>3</v>
      </c>
      <c r="AN146" s="2">
        <v>12090.103450000001</v>
      </c>
      <c r="AO146" s="2">
        <v>378.16199999999998</v>
      </c>
      <c r="AP146" s="2">
        <v>378.16199999999998</v>
      </c>
      <c r="AQ146" s="2">
        <v>60749</v>
      </c>
      <c r="AR146" s="2">
        <v>1511</v>
      </c>
      <c r="AS146" s="2">
        <v>616</v>
      </c>
      <c r="AT146" s="2">
        <v>0.40767702460289001</v>
      </c>
      <c r="AV146" s="2" t="s">
        <v>39</v>
      </c>
      <c r="AW146" s="4">
        <f t="shared" si="179"/>
        <v>0</v>
      </c>
      <c r="AX146" s="4">
        <f t="shared" si="180"/>
        <v>0</v>
      </c>
      <c r="AY146" s="4"/>
      <c r="AZ146" s="4">
        <f t="shared" si="181"/>
        <v>0</v>
      </c>
      <c r="BA146" s="4">
        <f t="shared" si="182"/>
        <v>0</v>
      </c>
      <c r="BB146" s="4">
        <f t="shared" si="183"/>
        <v>0</v>
      </c>
      <c r="BC146" s="4">
        <f t="shared" si="184"/>
        <v>-1511</v>
      </c>
      <c r="BD146" s="4">
        <f t="shared" si="185"/>
        <v>-616</v>
      </c>
      <c r="BE146" s="4">
        <f t="shared" si="186"/>
        <v>-0.40767702460289001</v>
      </c>
    </row>
    <row r="147" spans="1:57" x14ac:dyDescent="0.2">
      <c r="A147" s="2" t="s">
        <v>39</v>
      </c>
      <c r="B147" s="4">
        <v>2007</v>
      </c>
      <c r="C147" s="4">
        <v>3</v>
      </c>
      <c r="D147" s="5">
        <f>'Consolidated PEG'!D146</f>
        <v>12009.95551</v>
      </c>
      <c r="E147" s="5">
        <f>'Consolidated PEG'!E146</f>
        <v>367.28</v>
      </c>
      <c r="F147" s="5">
        <f>'Consolidated PEG'!F146</f>
        <v>378.16199999999998</v>
      </c>
      <c r="G147" s="5">
        <f>'Consolidated PEG'!G146</f>
        <v>61776</v>
      </c>
      <c r="H147" s="28"/>
      <c r="I147" s="28"/>
      <c r="J147" s="29"/>
      <c r="K147" s="48">
        <f>'Consolidated PEG'!K146</f>
        <v>1548</v>
      </c>
      <c r="L147" s="48">
        <f>'Consolidated PEG'!L146</f>
        <v>623</v>
      </c>
      <c r="M147" s="124">
        <f>'Consolidated PEG'!M146</f>
        <v>0.40245478036175708</v>
      </c>
      <c r="O147" s="2" t="s">
        <v>40</v>
      </c>
      <c r="P147" s="2">
        <v>2007</v>
      </c>
      <c r="Q147" s="5">
        <v>3</v>
      </c>
      <c r="R147" s="5">
        <v>12009.95551</v>
      </c>
      <c r="S147" s="5">
        <v>367.28</v>
      </c>
      <c r="T147" s="5">
        <v>378.16199999999998</v>
      </c>
      <c r="U147" s="5">
        <v>61776</v>
      </c>
      <c r="V147" s="5">
        <v>1548</v>
      </c>
      <c r="W147" s="5">
        <v>623</v>
      </c>
      <c r="X147" s="6">
        <v>0.40245478036175708</v>
      </c>
      <c r="Z147" s="2" t="s">
        <v>39</v>
      </c>
      <c r="AA147" s="4">
        <f t="shared" si="173"/>
        <v>0</v>
      </c>
      <c r="AB147" s="4">
        <f t="shared" si="174"/>
        <v>0</v>
      </c>
      <c r="AC147" s="6">
        <f t="shared" si="175"/>
        <v>0</v>
      </c>
      <c r="AD147" s="4">
        <f t="shared" si="176"/>
        <v>0</v>
      </c>
      <c r="AE147" s="4">
        <f t="shared" si="177"/>
        <v>0</v>
      </c>
      <c r="AF147" s="4">
        <f t="shared" si="178"/>
        <v>0</v>
      </c>
      <c r="AG147" s="4"/>
      <c r="AH147" s="4"/>
      <c r="AI147" s="75"/>
      <c r="AK147" s="2" t="s">
        <v>133</v>
      </c>
      <c r="AL147" s="2">
        <v>2007</v>
      </c>
      <c r="AM147" s="2">
        <v>3</v>
      </c>
      <c r="AN147" s="2">
        <v>12683.82537</v>
      </c>
      <c r="AO147" s="2">
        <v>367.28</v>
      </c>
      <c r="AP147" s="2">
        <v>378.16199999999998</v>
      </c>
      <c r="AQ147" s="2">
        <v>61776</v>
      </c>
      <c r="AR147" s="2">
        <v>1548</v>
      </c>
      <c r="AS147" s="2">
        <v>623</v>
      </c>
      <c r="AT147" s="2">
        <v>0.40245479345321655</v>
      </c>
      <c r="AV147" s="2" t="s">
        <v>39</v>
      </c>
      <c r="AW147" s="4">
        <f t="shared" si="179"/>
        <v>0</v>
      </c>
      <c r="AX147" s="4">
        <f t="shared" si="180"/>
        <v>0</v>
      </c>
      <c r="AY147" s="4"/>
      <c r="AZ147" s="4">
        <f t="shared" si="181"/>
        <v>0</v>
      </c>
      <c r="BA147" s="4">
        <f t="shared" si="182"/>
        <v>0</v>
      </c>
      <c r="BB147" s="4">
        <f t="shared" si="183"/>
        <v>0</v>
      </c>
      <c r="BC147" s="4">
        <f t="shared" si="184"/>
        <v>-1548</v>
      </c>
      <c r="BD147" s="4">
        <f t="shared" si="185"/>
        <v>-623</v>
      </c>
      <c r="BE147" s="4">
        <f t="shared" si="186"/>
        <v>-0.40245479345321655</v>
      </c>
    </row>
    <row r="148" spans="1:57" x14ac:dyDescent="0.2">
      <c r="A148" s="2" t="s">
        <v>39</v>
      </c>
      <c r="B148" s="4">
        <v>2008</v>
      </c>
      <c r="C148" s="4">
        <v>3</v>
      </c>
      <c r="D148" s="5">
        <f>'Consolidated PEG'!D147</f>
        <v>12638.48306</v>
      </c>
      <c r="E148" s="5">
        <f>'Consolidated PEG'!E147</f>
        <v>346.40899999999999</v>
      </c>
      <c r="F148" s="5">
        <f>'Consolidated PEG'!F147</f>
        <v>378.16199999999998</v>
      </c>
      <c r="G148" s="5">
        <f>'Consolidated PEG'!G147</f>
        <v>62737</v>
      </c>
      <c r="H148" s="28"/>
      <c r="I148" s="28"/>
      <c r="J148" s="29"/>
      <c r="K148" s="48">
        <f>'Consolidated PEG'!K147</f>
        <v>1643</v>
      </c>
      <c r="L148" s="48">
        <f>'Consolidated PEG'!L147</f>
        <v>641</v>
      </c>
      <c r="M148" s="124">
        <f>'Consolidated PEG'!M147</f>
        <v>0.39013998782714548</v>
      </c>
      <c r="O148" s="2" t="s">
        <v>40</v>
      </c>
      <c r="P148" s="2">
        <v>2008</v>
      </c>
      <c r="Q148" s="5">
        <v>3</v>
      </c>
      <c r="R148" s="5">
        <v>12638.48306</v>
      </c>
      <c r="S148" s="5">
        <v>346.40899999999999</v>
      </c>
      <c r="T148" s="5">
        <v>378.16199999999998</v>
      </c>
      <c r="U148" s="5">
        <v>62737</v>
      </c>
      <c r="V148" s="5">
        <v>1643</v>
      </c>
      <c r="W148" s="5">
        <v>641</v>
      </c>
      <c r="X148" s="6">
        <v>0.39013998782714548</v>
      </c>
      <c r="Z148" s="2" t="s">
        <v>39</v>
      </c>
      <c r="AA148" s="4">
        <f t="shared" si="173"/>
        <v>0</v>
      </c>
      <c r="AB148" s="4">
        <f t="shared" si="174"/>
        <v>0</v>
      </c>
      <c r="AC148" s="6">
        <f t="shared" si="175"/>
        <v>0</v>
      </c>
      <c r="AD148" s="4">
        <f t="shared" si="176"/>
        <v>0</v>
      </c>
      <c r="AE148" s="4">
        <f t="shared" si="177"/>
        <v>0</v>
      </c>
      <c r="AF148" s="4">
        <f t="shared" si="178"/>
        <v>0</v>
      </c>
      <c r="AG148" s="4"/>
      <c r="AH148" s="4"/>
      <c r="AI148" s="75"/>
      <c r="AK148" s="2" t="s">
        <v>133</v>
      </c>
      <c r="AL148" s="2">
        <v>2008</v>
      </c>
      <c r="AM148" s="2">
        <v>3</v>
      </c>
      <c r="AN148" s="2">
        <v>12953.23616</v>
      </c>
      <c r="AO148" s="2">
        <v>346.40899999999999</v>
      </c>
      <c r="AP148" s="2">
        <v>378.16199999999998</v>
      </c>
      <c r="AQ148" s="2">
        <v>62737</v>
      </c>
      <c r="AR148" s="2">
        <v>1643</v>
      </c>
      <c r="AS148" s="2">
        <v>641</v>
      </c>
      <c r="AT148" s="2">
        <v>0.39013999700546265</v>
      </c>
      <c r="AV148" s="2" t="s">
        <v>39</v>
      </c>
      <c r="AW148" s="4">
        <f t="shared" si="179"/>
        <v>0</v>
      </c>
      <c r="AX148" s="4">
        <f t="shared" si="180"/>
        <v>0</v>
      </c>
      <c r="AY148" s="4"/>
      <c r="AZ148" s="4">
        <f t="shared" si="181"/>
        <v>0</v>
      </c>
      <c r="BA148" s="4">
        <f t="shared" si="182"/>
        <v>0</v>
      </c>
      <c r="BB148" s="4">
        <f t="shared" si="183"/>
        <v>0</v>
      </c>
      <c r="BC148" s="4">
        <f t="shared" si="184"/>
        <v>-1643</v>
      </c>
      <c r="BD148" s="4">
        <f t="shared" si="185"/>
        <v>-641</v>
      </c>
      <c r="BE148" s="4">
        <f t="shared" si="186"/>
        <v>-0.39013999700546265</v>
      </c>
    </row>
    <row r="149" spans="1:57" x14ac:dyDescent="0.2">
      <c r="A149" s="2" t="s">
        <v>39</v>
      </c>
      <c r="B149" s="4">
        <v>2009</v>
      </c>
      <c r="C149" s="4">
        <v>3</v>
      </c>
      <c r="D149" s="5">
        <f>'Consolidated PEG'!D148</f>
        <v>12936.278319999999</v>
      </c>
      <c r="E149" s="5">
        <f>'Consolidated PEG'!E148</f>
        <v>350.428</v>
      </c>
      <c r="F149" s="5">
        <f>'Consolidated PEG'!F148</f>
        <v>378.16199999999998</v>
      </c>
      <c r="G149" s="5">
        <f>'Consolidated PEG'!G148</f>
        <v>63532</v>
      </c>
      <c r="H149" s="28"/>
      <c r="I149" s="28"/>
      <c r="J149" s="29"/>
      <c r="K149" s="48">
        <f>'Consolidated PEG'!K148</f>
        <v>1718</v>
      </c>
      <c r="L149" s="48">
        <f>'Consolidated PEG'!L148</f>
        <v>654</v>
      </c>
      <c r="M149" s="124">
        <f>'Consolidated PEG'!M148</f>
        <v>0.38067520372526192</v>
      </c>
      <c r="O149" s="2" t="s">
        <v>40</v>
      </c>
      <c r="P149" s="2">
        <v>2009</v>
      </c>
      <c r="Q149" s="5">
        <v>3</v>
      </c>
      <c r="R149" s="5">
        <v>12936.278319999999</v>
      </c>
      <c r="S149" s="5">
        <v>350.428</v>
      </c>
      <c r="T149" s="5">
        <v>378.16199999999998</v>
      </c>
      <c r="U149" s="5">
        <v>63532</v>
      </c>
      <c r="V149" s="5">
        <v>1718</v>
      </c>
      <c r="W149" s="5">
        <v>654</v>
      </c>
      <c r="X149" s="6">
        <v>0.38067520372526192</v>
      </c>
      <c r="Z149" s="2" t="s">
        <v>39</v>
      </c>
      <c r="AA149" s="4">
        <f t="shared" si="173"/>
        <v>0</v>
      </c>
      <c r="AB149" s="4">
        <f t="shared" si="174"/>
        <v>0</v>
      </c>
      <c r="AC149" s="6">
        <f t="shared" si="175"/>
        <v>0</v>
      </c>
      <c r="AD149" s="4">
        <f t="shared" si="176"/>
        <v>0</v>
      </c>
      <c r="AE149" s="4">
        <f t="shared" si="177"/>
        <v>0</v>
      </c>
      <c r="AF149" s="4">
        <f t="shared" si="178"/>
        <v>0</v>
      </c>
      <c r="AG149" s="4"/>
      <c r="AH149" s="4"/>
      <c r="AI149" s="75"/>
      <c r="AK149" s="2" t="s">
        <v>133</v>
      </c>
      <c r="AL149" s="2">
        <v>2009</v>
      </c>
      <c r="AM149" s="2">
        <v>3</v>
      </c>
      <c r="AN149" s="2">
        <v>13204.62515</v>
      </c>
      <c r="AO149" s="2">
        <v>350.428</v>
      </c>
      <c r="AP149" s="2">
        <v>378.16199999999998</v>
      </c>
      <c r="AQ149" s="2">
        <v>63532</v>
      </c>
      <c r="AR149" s="2">
        <v>1718</v>
      </c>
      <c r="AS149" s="2">
        <v>654</v>
      </c>
      <c r="AT149" s="2">
        <v>0.38067519664764404</v>
      </c>
      <c r="AV149" s="2" t="s">
        <v>39</v>
      </c>
      <c r="AW149" s="4">
        <f t="shared" si="179"/>
        <v>0</v>
      </c>
      <c r="AX149" s="4">
        <f t="shared" si="180"/>
        <v>0</v>
      </c>
      <c r="AY149" s="4"/>
      <c r="AZ149" s="4">
        <f t="shared" si="181"/>
        <v>0</v>
      </c>
      <c r="BA149" s="4">
        <f t="shared" si="182"/>
        <v>0</v>
      </c>
      <c r="BB149" s="4">
        <f t="shared" si="183"/>
        <v>0</v>
      </c>
      <c r="BC149" s="4">
        <f t="shared" si="184"/>
        <v>-1718</v>
      </c>
      <c r="BD149" s="4">
        <f t="shared" si="185"/>
        <v>-654</v>
      </c>
      <c r="BE149" s="4">
        <f t="shared" si="186"/>
        <v>-0.38067519664764404</v>
      </c>
    </row>
    <row r="150" spans="1:57" x14ac:dyDescent="0.2">
      <c r="A150" s="2" t="s">
        <v>39</v>
      </c>
      <c r="B150" s="4">
        <v>2010</v>
      </c>
      <c r="C150" s="4">
        <v>3</v>
      </c>
      <c r="D150" s="5">
        <f>'Consolidated PEG'!D149</f>
        <v>13328.48417</v>
      </c>
      <c r="E150" s="5">
        <f>'Consolidated PEG'!E149</f>
        <v>364.92899999999997</v>
      </c>
      <c r="F150" s="5">
        <f>'Consolidated PEG'!F149</f>
        <v>378.16199999999998</v>
      </c>
      <c r="G150" s="5">
        <f>'Consolidated PEG'!G149</f>
        <v>64329</v>
      </c>
      <c r="H150" s="28"/>
      <c r="I150" s="28"/>
      <c r="J150" s="29"/>
      <c r="K150" s="48">
        <f>'Consolidated PEG'!K149</f>
        <v>1727</v>
      </c>
      <c r="L150" s="48">
        <f>'Consolidated PEG'!L149</f>
        <v>841</v>
      </c>
      <c r="M150" s="124">
        <f>'Consolidated PEG'!M149</f>
        <v>0.48697162709901565</v>
      </c>
      <c r="O150" s="2" t="s">
        <v>40</v>
      </c>
      <c r="P150" s="2">
        <v>2010</v>
      </c>
      <c r="Q150" s="5">
        <v>3</v>
      </c>
      <c r="R150" s="5">
        <v>13328.484169999998</v>
      </c>
      <c r="S150" s="5">
        <v>364.92899999999997</v>
      </c>
      <c r="T150" s="5">
        <v>378.16199999999998</v>
      </c>
      <c r="U150" s="5">
        <v>64329</v>
      </c>
      <c r="V150" s="5">
        <v>1727</v>
      </c>
      <c r="W150" s="5">
        <v>841</v>
      </c>
      <c r="X150" s="6">
        <v>0.48697162709901565</v>
      </c>
      <c r="Z150" s="2" t="s">
        <v>39</v>
      </c>
      <c r="AA150" s="4">
        <f t="shared" si="173"/>
        <v>0</v>
      </c>
      <c r="AB150" s="4">
        <f t="shared" si="174"/>
        <v>0</v>
      </c>
      <c r="AC150" s="6">
        <f t="shared" si="175"/>
        <v>0</v>
      </c>
      <c r="AD150" s="4">
        <f t="shared" si="176"/>
        <v>0</v>
      </c>
      <c r="AE150" s="4">
        <f t="shared" si="177"/>
        <v>0</v>
      </c>
      <c r="AF150" s="4">
        <f t="shared" si="178"/>
        <v>0</v>
      </c>
      <c r="AG150" s="4"/>
      <c r="AH150" s="4"/>
      <c r="AI150" s="75"/>
      <c r="AK150" s="2" t="s">
        <v>133</v>
      </c>
      <c r="AL150" s="2">
        <v>2010</v>
      </c>
      <c r="AM150" s="2">
        <v>3</v>
      </c>
      <c r="AN150" s="2">
        <v>14001.053319999999</v>
      </c>
      <c r="AO150" s="2">
        <v>364.92899999999997</v>
      </c>
      <c r="AP150" s="2">
        <v>378.16199999999998</v>
      </c>
      <c r="AQ150" s="2">
        <v>64329</v>
      </c>
      <c r="AR150" s="42">
        <v>1542</v>
      </c>
      <c r="AS150" s="42">
        <v>656</v>
      </c>
      <c r="AT150" s="42">
        <v>0.42542153596878052</v>
      </c>
      <c r="AV150" s="2" t="s">
        <v>39</v>
      </c>
      <c r="AW150" s="4">
        <f t="shared" si="179"/>
        <v>0</v>
      </c>
      <c r="AX150" s="4">
        <f t="shared" si="180"/>
        <v>0</v>
      </c>
      <c r="AY150" s="4"/>
      <c r="AZ150" s="4">
        <f t="shared" si="181"/>
        <v>0</v>
      </c>
      <c r="BA150" s="4">
        <f t="shared" si="182"/>
        <v>0</v>
      </c>
      <c r="BB150" s="4">
        <f t="shared" si="183"/>
        <v>0</v>
      </c>
      <c r="BC150" s="4">
        <f t="shared" si="184"/>
        <v>-1542</v>
      </c>
      <c r="BD150" s="4">
        <f t="shared" si="185"/>
        <v>-656</v>
      </c>
      <c r="BE150" s="4">
        <f t="shared" si="186"/>
        <v>-0.42542153596878052</v>
      </c>
    </row>
    <row r="151" spans="1:57" x14ac:dyDescent="0.2">
      <c r="A151" s="2" t="s">
        <v>39</v>
      </c>
      <c r="B151" s="4">
        <v>2011</v>
      </c>
      <c r="C151" s="4">
        <v>3</v>
      </c>
      <c r="D151" s="5">
        <f>'Consolidated PEG'!D150</f>
        <v>14278.41078</v>
      </c>
      <c r="E151" s="5">
        <f>'Consolidated PEG'!E150</f>
        <v>379.69</v>
      </c>
      <c r="F151" s="5">
        <f>'Consolidated PEG'!F150</f>
        <v>379.69</v>
      </c>
      <c r="G151" s="5">
        <f>'Consolidated PEG'!G150</f>
        <v>64329</v>
      </c>
      <c r="H151" s="28"/>
      <c r="I151" s="28"/>
      <c r="J151" s="29"/>
      <c r="K151" s="48">
        <f>'Consolidated PEG'!K150</f>
        <v>1703</v>
      </c>
      <c r="L151" s="48">
        <f>'Consolidated PEG'!L150</f>
        <v>740</v>
      </c>
      <c r="M151" s="124">
        <f>'Consolidated PEG'!M150</f>
        <v>0.4345273047563124</v>
      </c>
      <c r="O151" s="2" t="s">
        <v>40</v>
      </c>
      <c r="P151" s="2">
        <v>2011</v>
      </c>
      <c r="Q151" s="5">
        <v>3</v>
      </c>
      <c r="R151" s="5">
        <v>14278.41078</v>
      </c>
      <c r="S151" s="5">
        <v>379.69</v>
      </c>
      <c r="T151" s="5">
        <v>379.69</v>
      </c>
      <c r="U151" s="5">
        <v>64329</v>
      </c>
      <c r="V151" s="5">
        <v>1703</v>
      </c>
      <c r="W151" s="5">
        <v>740</v>
      </c>
      <c r="X151" s="6">
        <v>0.4345273047563124</v>
      </c>
      <c r="Z151" s="2" t="s">
        <v>39</v>
      </c>
      <c r="AA151" s="4">
        <f t="shared" si="173"/>
        <v>0</v>
      </c>
      <c r="AB151" s="4">
        <f t="shared" si="174"/>
        <v>0</v>
      </c>
      <c r="AC151" s="6">
        <f t="shared" si="175"/>
        <v>0</v>
      </c>
      <c r="AD151" s="4">
        <f t="shared" si="176"/>
        <v>0</v>
      </c>
      <c r="AE151" s="4">
        <f t="shared" si="177"/>
        <v>0</v>
      </c>
      <c r="AF151" s="4">
        <f t="shared" si="178"/>
        <v>0</v>
      </c>
      <c r="AG151" s="4"/>
      <c r="AH151" s="4"/>
      <c r="AI151" s="75"/>
      <c r="AK151" s="2" t="s">
        <v>133</v>
      </c>
      <c r="AL151" s="2">
        <v>2011</v>
      </c>
      <c r="AM151" s="2">
        <v>3</v>
      </c>
      <c r="AN151" s="2">
        <v>14489.525969999999</v>
      </c>
      <c r="AO151" s="2">
        <v>379.69</v>
      </c>
      <c r="AP151" s="2">
        <v>379.69</v>
      </c>
      <c r="AQ151" s="2">
        <v>64329</v>
      </c>
      <c r="AR151" s="2">
        <v>1703</v>
      </c>
      <c r="AS151" s="2">
        <v>740</v>
      </c>
      <c r="AT151" s="2">
        <v>0.43452730774879456</v>
      </c>
      <c r="AV151" s="2" t="s">
        <v>39</v>
      </c>
      <c r="AW151" s="4">
        <f t="shared" si="179"/>
        <v>0</v>
      </c>
      <c r="AX151" s="4">
        <f t="shared" si="180"/>
        <v>0</v>
      </c>
      <c r="AY151" s="4"/>
      <c r="AZ151" s="4">
        <f t="shared" si="181"/>
        <v>0</v>
      </c>
      <c r="BA151" s="4">
        <f t="shared" si="182"/>
        <v>0</v>
      </c>
      <c r="BB151" s="4">
        <f t="shared" si="183"/>
        <v>0</v>
      </c>
      <c r="BC151" s="4">
        <f t="shared" si="184"/>
        <v>-1703</v>
      </c>
      <c r="BD151" s="4">
        <f t="shared" si="185"/>
        <v>-740</v>
      </c>
      <c r="BE151" s="4">
        <f t="shared" si="186"/>
        <v>-0.43452730774879456</v>
      </c>
    </row>
    <row r="152" spans="1:57" x14ac:dyDescent="0.2">
      <c r="A152" s="2" t="s">
        <v>39</v>
      </c>
      <c r="B152" s="4">
        <v>2012</v>
      </c>
      <c r="C152" s="4">
        <v>3</v>
      </c>
      <c r="D152" s="5">
        <f>'Consolidated PEG'!D151</f>
        <v>15294.5765145</v>
      </c>
      <c r="E152" s="5">
        <f>'Consolidated PEG'!E151</f>
        <v>373.21</v>
      </c>
      <c r="F152" s="5">
        <f>'Consolidated PEG'!F151</f>
        <v>379.69</v>
      </c>
      <c r="G152" s="5">
        <f>'Consolidated PEG'!G151</f>
        <v>65377</v>
      </c>
      <c r="H152" s="28"/>
      <c r="I152" s="28"/>
      <c r="J152" s="29"/>
      <c r="K152" s="48">
        <f>'Consolidated PEG'!K151</f>
        <v>1520</v>
      </c>
      <c r="L152" s="48">
        <f>'Consolidated PEG'!L151</f>
        <v>658</v>
      </c>
      <c r="M152" s="124">
        <f>'Consolidated PEG'!M151</f>
        <v>0.43289473684210528</v>
      </c>
      <c r="O152" s="2" t="s">
        <v>40</v>
      </c>
      <c r="P152" s="2">
        <v>2012</v>
      </c>
      <c r="Q152" s="5">
        <v>3</v>
      </c>
      <c r="R152" s="5">
        <v>15294.576514500002</v>
      </c>
      <c r="S152" s="5">
        <v>373.21</v>
      </c>
      <c r="T152" s="5">
        <v>379.69</v>
      </c>
      <c r="U152" s="5">
        <v>65377</v>
      </c>
      <c r="V152" s="5">
        <v>1520</v>
      </c>
      <c r="W152" s="5">
        <v>658</v>
      </c>
      <c r="X152" s="6">
        <v>0.43289473684210528</v>
      </c>
      <c r="Z152" s="2" t="s">
        <v>39</v>
      </c>
      <c r="AA152" s="4">
        <f t="shared" ref="AA152:AA162" si="187">B152-P152</f>
        <v>0</v>
      </c>
      <c r="AB152" s="4">
        <f t="shared" ref="AB152:AB162" si="188">C152-Q152</f>
        <v>0</v>
      </c>
      <c r="AC152" s="6">
        <f t="shared" ref="AC152" si="189">D152-R152</f>
        <v>0</v>
      </c>
      <c r="AD152" s="4">
        <f t="shared" ref="AD152" si="190">E152-S152</f>
        <v>0</v>
      </c>
      <c r="AE152" s="4">
        <f t="shared" ref="AE152" si="191">F152-T152</f>
        <v>0</v>
      </c>
      <c r="AF152" s="4">
        <f t="shared" si="178"/>
        <v>0</v>
      </c>
      <c r="AG152" s="4"/>
      <c r="AH152" s="4"/>
      <c r="AI152" s="75"/>
      <c r="AK152" s="2" t="s">
        <v>133</v>
      </c>
      <c r="AL152" s="2">
        <v>2012</v>
      </c>
      <c r="AM152" s="2">
        <v>3</v>
      </c>
      <c r="AN152" s="2">
        <v>16507.20894</v>
      </c>
      <c r="AO152" s="2">
        <v>373.21</v>
      </c>
      <c r="AP152" s="2">
        <v>379.69</v>
      </c>
      <c r="AQ152" s="2">
        <v>65377</v>
      </c>
      <c r="AR152" s="2">
        <v>1520</v>
      </c>
      <c r="AS152" s="2">
        <v>658</v>
      </c>
      <c r="AT152" s="2">
        <v>0.43289473652839661</v>
      </c>
      <c r="AV152" s="2" t="s">
        <v>39</v>
      </c>
      <c r="AW152" s="4">
        <f t="shared" si="179"/>
        <v>0</v>
      </c>
      <c r="AX152" s="4">
        <f t="shared" si="180"/>
        <v>0</v>
      </c>
      <c r="AY152" s="4"/>
      <c r="AZ152" s="4">
        <f t="shared" si="181"/>
        <v>0</v>
      </c>
      <c r="BA152" s="4">
        <f t="shared" si="182"/>
        <v>0</v>
      </c>
      <c r="BB152" s="4">
        <f t="shared" si="183"/>
        <v>0</v>
      </c>
      <c r="BC152" s="4">
        <f t="shared" si="184"/>
        <v>-1520</v>
      </c>
      <c r="BD152" s="4">
        <f t="shared" si="185"/>
        <v>-658</v>
      </c>
      <c r="BE152" s="4">
        <f t="shared" si="186"/>
        <v>-0.43289473652839661</v>
      </c>
    </row>
    <row r="153" spans="1:57" x14ac:dyDescent="0.2">
      <c r="A153" s="2" t="s">
        <v>39</v>
      </c>
      <c r="B153" s="4">
        <v>2013</v>
      </c>
      <c r="C153" s="4">
        <v>3</v>
      </c>
      <c r="D153" s="5">
        <f>'Consolidated PEG'!D152</f>
        <v>16773.83697</v>
      </c>
      <c r="E153" s="5">
        <f>'Consolidated PEG'!E152</f>
        <v>376.298</v>
      </c>
      <c r="F153" s="5">
        <f>'Consolidated PEG'!F152</f>
        <v>379.69</v>
      </c>
      <c r="G153" s="5">
        <f>'Consolidated PEG'!G152</f>
        <v>66704</v>
      </c>
      <c r="H153" s="28"/>
      <c r="I153" s="28"/>
      <c r="J153" s="29"/>
      <c r="K153" s="48">
        <f>'Consolidated PEG'!K152</f>
        <v>1518</v>
      </c>
      <c r="L153" s="48">
        <f>'Consolidated PEG'!L152</f>
        <v>661</v>
      </c>
      <c r="M153" s="124">
        <f>'Consolidated PEG'!M152</f>
        <v>0.43544137022397894</v>
      </c>
      <c r="O153" s="2" t="s">
        <v>40</v>
      </c>
      <c r="P153" s="2">
        <v>2013</v>
      </c>
      <c r="Q153" s="5">
        <v>3</v>
      </c>
      <c r="R153" s="5">
        <v>16773.83697</v>
      </c>
      <c r="S153" s="5">
        <v>376.298</v>
      </c>
      <c r="T153" s="5">
        <v>379.69</v>
      </c>
      <c r="U153" s="5">
        <v>66704</v>
      </c>
      <c r="V153" s="5">
        <v>1518</v>
      </c>
      <c r="W153" s="5">
        <v>661</v>
      </c>
      <c r="X153" s="6">
        <v>0.43544137022397894</v>
      </c>
      <c r="Z153" s="2" t="s">
        <v>39</v>
      </c>
      <c r="AA153" s="4">
        <f t="shared" si="187"/>
        <v>0</v>
      </c>
      <c r="AB153" s="4">
        <f t="shared" si="188"/>
        <v>0</v>
      </c>
      <c r="AC153" s="6">
        <f t="shared" ref="AC153:AC162" si="192">D153-R153</f>
        <v>0</v>
      </c>
      <c r="AD153" s="4">
        <f t="shared" ref="AD153:AD162" si="193">E153-S153</f>
        <v>0</v>
      </c>
      <c r="AE153" s="4">
        <f t="shared" ref="AE153:AE162" si="194">F153-T153</f>
        <v>0</v>
      </c>
      <c r="AF153" s="4">
        <f t="shared" ref="AF153:AF162" si="195">G153-U153</f>
        <v>0</v>
      </c>
      <c r="AG153" s="4"/>
      <c r="AH153" s="4"/>
      <c r="AI153" s="75"/>
      <c r="AK153" s="2" t="s">
        <v>133</v>
      </c>
      <c r="AL153" s="2">
        <v>2013</v>
      </c>
      <c r="AM153" s="2">
        <v>3</v>
      </c>
      <c r="AN153" s="2">
        <v>17351.648539999998</v>
      </c>
      <c r="AO153" s="2">
        <v>376.298</v>
      </c>
      <c r="AP153" s="2">
        <v>379.69</v>
      </c>
      <c r="AQ153" s="2">
        <v>66704</v>
      </c>
      <c r="AR153" s="2">
        <v>1518</v>
      </c>
      <c r="AS153" s="2">
        <v>661</v>
      </c>
      <c r="AT153" s="2">
        <v>0.43544137477874756</v>
      </c>
      <c r="AV153" s="2" t="s">
        <v>39</v>
      </c>
      <c r="AW153" s="4">
        <f t="shared" si="179"/>
        <v>0</v>
      </c>
      <c r="AX153" s="4">
        <f t="shared" si="180"/>
        <v>0</v>
      </c>
      <c r="AY153" s="4"/>
      <c r="AZ153" s="4">
        <f t="shared" si="181"/>
        <v>0</v>
      </c>
      <c r="BA153" s="4">
        <f t="shared" si="182"/>
        <v>0</v>
      </c>
      <c r="BB153" s="4">
        <f t="shared" si="183"/>
        <v>0</v>
      </c>
      <c r="BC153" s="4">
        <f t="shared" si="184"/>
        <v>-1518</v>
      </c>
      <c r="BD153" s="4">
        <f t="shared" si="185"/>
        <v>-661</v>
      </c>
      <c r="BE153" s="4">
        <f t="shared" si="186"/>
        <v>-0.43544137477874756</v>
      </c>
    </row>
    <row r="154" spans="1:57" x14ac:dyDescent="0.2">
      <c r="A154" s="2" t="s">
        <v>39</v>
      </c>
      <c r="B154" s="4">
        <v>2014</v>
      </c>
      <c r="C154" s="4">
        <v>3</v>
      </c>
      <c r="D154" s="5">
        <f>'Consolidated PEG'!D153</f>
        <v>16711.820929999998</v>
      </c>
      <c r="E154" s="5">
        <f>'Consolidated PEG'!E153</f>
        <v>325.553</v>
      </c>
      <c r="F154" s="5">
        <f>'Consolidated PEG'!F153</f>
        <v>379.69</v>
      </c>
      <c r="G154" s="5">
        <f>'Consolidated PEG'!G153</f>
        <v>66366</v>
      </c>
      <c r="H154" s="28"/>
      <c r="I154" s="28"/>
      <c r="J154" s="29"/>
      <c r="K154" s="48">
        <f>'Consolidated PEG'!K153</f>
        <v>1520</v>
      </c>
      <c r="L154" s="48">
        <f>'Consolidated PEG'!L153</f>
        <v>668</v>
      </c>
      <c r="M154" s="124">
        <f>'Consolidated PEG'!M153</f>
        <v>0.43947368421052629</v>
      </c>
      <c r="O154" s="2" t="s">
        <v>40</v>
      </c>
      <c r="P154" s="2">
        <v>2014</v>
      </c>
      <c r="Q154" s="5">
        <v>3</v>
      </c>
      <c r="R154" s="5">
        <v>16711.821</v>
      </c>
      <c r="S154" s="5">
        <v>325.553</v>
      </c>
      <c r="T154" s="5">
        <v>379.69</v>
      </c>
      <c r="U154" s="5">
        <v>66366</v>
      </c>
      <c r="V154" s="5">
        <v>1520</v>
      </c>
      <c r="W154" s="5">
        <v>668</v>
      </c>
      <c r="X154" s="6">
        <v>0.43947368421052629</v>
      </c>
      <c r="Z154" s="2" t="s">
        <v>39</v>
      </c>
      <c r="AA154" s="4">
        <f t="shared" si="187"/>
        <v>0</v>
      </c>
      <c r="AB154" s="4">
        <f t="shared" si="188"/>
        <v>0</v>
      </c>
      <c r="AC154" s="6">
        <f t="shared" si="192"/>
        <v>-7.0000001869630069E-5</v>
      </c>
      <c r="AD154" s="4">
        <f t="shared" si="193"/>
        <v>0</v>
      </c>
      <c r="AE154" s="4">
        <f t="shared" si="194"/>
        <v>0</v>
      </c>
      <c r="AF154" s="4">
        <f t="shared" si="195"/>
        <v>0</v>
      </c>
      <c r="AG154" s="4"/>
      <c r="AH154" s="4"/>
      <c r="AI154" s="75"/>
      <c r="AK154" s="2" t="s">
        <v>133</v>
      </c>
      <c r="AL154" s="2">
        <v>2014</v>
      </c>
      <c r="AM154" s="2">
        <v>3</v>
      </c>
      <c r="AN154" s="2">
        <v>17488.4964</v>
      </c>
      <c r="AO154" s="2">
        <v>325.553</v>
      </c>
      <c r="AP154" s="2">
        <v>379.69</v>
      </c>
      <c r="AQ154" s="2">
        <v>66366</v>
      </c>
      <c r="AR154" s="2">
        <v>1520</v>
      </c>
      <c r="AS154" s="2">
        <v>668</v>
      </c>
      <c r="AT154" s="2">
        <v>0.43947368860244751</v>
      </c>
      <c r="AV154" s="2" t="s">
        <v>39</v>
      </c>
      <c r="AW154" s="4">
        <f t="shared" si="179"/>
        <v>0</v>
      </c>
      <c r="AX154" s="4">
        <f t="shared" si="180"/>
        <v>0</v>
      </c>
      <c r="AY154" s="4"/>
      <c r="AZ154" s="4">
        <f t="shared" si="181"/>
        <v>0</v>
      </c>
      <c r="BA154" s="4">
        <f t="shared" si="182"/>
        <v>0</v>
      </c>
      <c r="BB154" s="4">
        <f t="shared" si="183"/>
        <v>0</v>
      </c>
      <c r="BC154" s="4">
        <f t="shared" si="184"/>
        <v>-1520</v>
      </c>
      <c r="BD154" s="4">
        <f t="shared" si="185"/>
        <v>-668</v>
      </c>
      <c r="BE154" s="4">
        <f t="shared" si="186"/>
        <v>-0.43947368860244751</v>
      </c>
    </row>
    <row r="155" spans="1:57" x14ac:dyDescent="0.2">
      <c r="A155" s="2" t="s">
        <v>39</v>
      </c>
      <c r="B155" s="4">
        <v>2015</v>
      </c>
      <c r="C155" s="4">
        <v>3</v>
      </c>
      <c r="D155" s="5">
        <f>'Consolidated PEG'!D154</f>
        <v>17198.23216</v>
      </c>
      <c r="E155" s="5">
        <f>'Consolidated PEG'!E154</f>
        <v>340.35199999999998</v>
      </c>
      <c r="F155" s="5">
        <f>'Consolidated PEG'!F154</f>
        <v>379.69</v>
      </c>
      <c r="G155" s="5">
        <f>'Consolidated PEG'!G154</f>
        <v>66656</v>
      </c>
      <c r="H155" s="28"/>
      <c r="I155" s="28"/>
      <c r="J155" s="29"/>
      <c r="K155" s="48">
        <f>'Consolidated PEG'!K154</f>
        <v>1536</v>
      </c>
      <c r="L155" s="48">
        <f>'Consolidated PEG'!L154</f>
        <v>671</v>
      </c>
      <c r="M155" s="124">
        <f>'Consolidated PEG'!M154</f>
        <v>0.43684895833333331</v>
      </c>
      <c r="O155" s="2" t="s">
        <v>40</v>
      </c>
      <c r="P155" s="2">
        <v>2015</v>
      </c>
      <c r="Q155" s="5">
        <v>3</v>
      </c>
      <c r="R155" s="5">
        <v>17198.232</v>
      </c>
      <c r="S155" s="5">
        <v>340.35199999999998</v>
      </c>
      <c r="T155" s="5">
        <v>379.69</v>
      </c>
      <c r="U155" s="5">
        <v>66656</v>
      </c>
      <c r="V155" s="5">
        <v>1536</v>
      </c>
      <c r="W155" s="5">
        <v>671</v>
      </c>
      <c r="X155" s="6">
        <v>0.43684895833333331</v>
      </c>
      <c r="Z155" s="2" t="s">
        <v>39</v>
      </c>
      <c r="AA155" s="4">
        <f t="shared" si="187"/>
        <v>0</v>
      </c>
      <c r="AB155" s="4">
        <f t="shared" si="188"/>
        <v>0</v>
      </c>
      <c r="AC155" s="6">
        <f t="shared" si="192"/>
        <v>1.5999999959603883E-4</v>
      </c>
      <c r="AD155" s="4">
        <f t="shared" si="193"/>
        <v>0</v>
      </c>
      <c r="AE155" s="4">
        <f t="shared" si="194"/>
        <v>0</v>
      </c>
      <c r="AF155" s="4">
        <f t="shared" si="195"/>
        <v>0</v>
      </c>
      <c r="AG155" s="4"/>
      <c r="AH155" s="4"/>
      <c r="AI155" s="75"/>
      <c r="AK155" s="2" t="s">
        <v>133</v>
      </c>
      <c r="AL155" s="2">
        <v>2015</v>
      </c>
      <c r="AM155" s="2">
        <v>3</v>
      </c>
      <c r="AN155" s="2">
        <v>18054.639089999997</v>
      </c>
      <c r="AO155" s="2">
        <v>340.35199999999998</v>
      </c>
      <c r="AP155" s="2">
        <v>379.69</v>
      </c>
      <c r="AQ155" s="2">
        <v>66656</v>
      </c>
      <c r="AR155" s="2">
        <v>1536</v>
      </c>
      <c r="AS155" s="2">
        <v>671</v>
      </c>
      <c r="AT155" s="2">
        <v>0.4368489682674408</v>
      </c>
      <c r="AV155" s="2" t="s">
        <v>39</v>
      </c>
      <c r="AW155" s="4">
        <f t="shared" si="179"/>
        <v>0</v>
      </c>
      <c r="AX155" s="4">
        <f t="shared" si="180"/>
        <v>0</v>
      </c>
      <c r="AY155" s="4"/>
      <c r="AZ155" s="4">
        <f t="shared" si="181"/>
        <v>0</v>
      </c>
      <c r="BA155" s="4">
        <f t="shared" si="182"/>
        <v>0</v>
      </c>
      <c r="BB155" s="4">
        <f t="shared" si="183"/>
        <v>0</v>
      </c>
      <c r="BC155" s="4">
        <f t="shared" si="184"/>
        <v>-1536</v>
      </c>
      <c r="BD155" s="4">
        <f t="shared" si="185"/>
        <v>-671</v>
      </c>
      <c r="BE155" s="4">
        <f t="shared" si="186"/>
        <v>-0.4368489682674408</v>
      </c>
    </row>
    <row r="156" spans="1:57" x14ac:dyDescent="0.2">
      <c r="A156" s="2" t="s">
        <v>39</v>
      </c>
      <c r="B156" s="4">
        <v>2016</v>
      </c>
      <c r="C156" s="4">
        <v>3</v>
      </c>
      <c r="D156" s="5">
        <f>'Consolidated PEG'!D155</f>
        <v>17539.019809999998</v>
      </c>
      <c r="E156" s="5">
        <f>'Consolidated PEG'!E155</f>
        <v>360.23200000000003</v>
      </c>
      <c r="F156" s="5">
        <f>'Consolidated PEG'!F155</f>
        <v>379.69</v>
      </c>
      <c r="G156" s="5">
        <f>'Consolidated PEG'!G155</f>
        <v>66824</v>
      </c>
      <c r="H156" s="28"/>
      <c r="I156" s="28"/>
      <c r="J156" s="29"/>
      <c r="K156" s="48">
        <f>'Consolidated PEG'!K155</f>
        <v>1506</v>
      </c>
      <c r="L156" s="48">
        <f>'Consolidated PEG'!L155</f>
        <v>674</v>
      </c>
      <c r="M156" s="124">
        <f>'Consolidated PEG'!M155</f>
        <v>0.44754316069057104</v>
      </c>
      <c r="O156" s="2" t="s">
        <v>40</v>
      </c>
      <c r="P156" s="2">
        <v>2016</v>
      </c>
      <c r="Q156" s="5">
        <v>3</v>
      </c>
      <c r="R156" s="5">
        <v>17539.019809999998</v>
      </c>
      <c r="S156" s="5">
        <v>360.23200000000003</v>
      </c>
      <c r="T156" s="5">
        <v>379.69</v>
      </c>
      <c r="U156" s="5">
        <v>66824</v>
      </c>
      <c r="V156" s="5">
        <v>1506</v>
      </c>
      <c r="W156" s="5">
        <v>674</v>
      </c>
      <c r="X156" s="6">
        <v>0.44754316069057104</v>
      </c>
      <c r="Z156" s="2" t="s">
        <v>39</v>
      </c>
      <c r="AA156" s="4">
        <f t="shared" si="187"/>
        <v>0</v>
      </c>
      <c r="AB156" s="4">
        <f t="shared" si="188"/>
        <v>0</v>
      </c>
      <c r="AC156" s="6">
        <f t="shared" si="192"/>
        <v>0</v>
      </c>
      <c r="AD156" s="4">
        <f t="shared" si="193"/>
        <v>0</v>
      </c>
      <c r="AE156" s="4">
        <f t="shared" si="194"/>
        <v>0</v>
      </c>
      <c r="AF156" s="4">
        <f t="shared" si="195"/>
        <v>0</v>
      </c>
      <c r="AG156" s="4"/>
      <c r="AH156" s="4"/>
      <c r="AI156" s="75"/>
      <c r="AK156" s="2" t="s">
        <v>133</v>
      </c>
      <c r="AL156" s="2">
        <v>2016</v>
      </c>
      <c r="AM156" s="2">
        <v>3</v>
      </c>
      <c r="AN156" s="2">
        <v>18432.292810000003</v>
      </c>
      <c r="AO156" s="2">
        <v>360.23200000000003</v>
      </c>
      <c r="AP156" s="2">
        <v>379.69</v>
      </c>
      <c r="AQ156" s="2">
        <v>66824</v>
      </c>
      <c r="AR156" s="2">
        <v>1506</v>
      </c>
      <c r="AS156" s="2">
        <v>674</v>
      </c>
      <c r="AT156" s="2">
        <v>0.44754317402839661</v>
      </c>
      <c r="AV156" s="2" t="s">
        <v>39</v>
      </c>
      <c r="AW156" s="4">
        <f t="shared" si="179"/>
        <v>0</v>
      </c>
      <c r="AX156" s="4">
        <f t="shared" si="180"/>
        <v>0</v>
      </c>
      <c r="AY156" s="4"/>
      <c r="AZ156" s="4">
        <f t="shared" si="181"/>
        <v>0</v>
      </c>
      <c r="BA156" s="4">
        <f t="shared" si="182"/>
        <v>0</v>
      </c>
      <c r="BB156" s="4">
        <f t="shared" si="183"/>
        <v>0</v>
      </c>
      <c r="BC156" s="4">
        <f t="shared" si="184"/>
        <v>-1506</v>
      </c>
      <c r="BD156" s="4">
        <f t="shared" si="185"/>
        <v>-674</v>
      </c>
      <c r="BE156" s="4">
        <f t="shared" si="186"/>
        <v>-0.44754317402839661</v>
      </c>
    </row>
    <row r="157" spans="1:57" x14ac:dyDescent="0.2">
      <c r="A157" s="2" t="s">
        <v>39</v>
      </c>
      <c r="B157" s="4">
        <v>2017</v>
      </c>
      <c r="C157" s="4">
        <v>3</v>
      </c>
      <c r="D157" s="14">
        <f>'Consolidated PEG'!D156+('Data Revisions'!H24)/1000</f>
        <v>18081.381580000001</v>
      </c>
      <c r="E157" s="5">
        <f>'Consolidated PEG'!E156</f>
        <v>321.21100000000001</v>
      </c>
      <c r="F157" s="5">
        <f>'Consolidated PEG'!F156</f>
        <v>379.69</v>
      </c>
      <c r="G157" s="5">
        <f>'Consolidated PEG'!G156</f>
        <v>67122</v>
      </c>
      <c r="H157" s="28"/>
      <c r="I157" s="28"/>
      <c r="J157" s="29"/>
      <c r="K157" s="48">
        <f>'Consolidated PEG'!K156</f>
        <v>1534</v>
      </c>
      <c r="L157" s="48">
        <f>'Consolidated PEG'!L156</f>
        <v>679</v>
      </c>
      <c r="M157" s="124">
        <f>'Consolidated PEG'!M156</f>
        <v>0.44263363754889179</v>
      </c>
      <c r="O157" s="2" t="s">
        <v>40</v>
      </c>
      <c r="P157" s="2">
        <v>2017</v>
      </c>
      <c r="Q157" s="5">
        <v>3</v>
      </c>
      <c r="R157" s="5">
        <v>17672.91821</v>
      </c>
      <c r="S157" s="5">
        <v>321.21100000000001</v>
      </c>
      <c r="T157" s="5">
        <v>379.69</v>
      </c>
      <c r="U157" s="5">
        <v>67122</v>
      </c>
      <c r="V157" s="5">
        <v>1534</v>
      </c>
      <c r="W157" s="5">
        <v>679</v>
      </c>
      <c r="X157" s="6">
        <v>0.44263363754889179</v>
      </c>
      <c r="Z157" s="2" t="s">
        <v>39</v>
      </c>
      <c r="AA157" s="4">
        <f t="shared" si="187"/>
        <v>0</v>
      </c>
      <c r="AB157" s="4">
        <f t="shared" si="188"/>
        <v>0</v>
      </c>
      <c r="AC157" s="27">
        <f t="shared" si="192"/>
        <v>408.46337000000131</v>
      </c>
      <c r="AD157" s="4">
        <f t="shared" si="193"/>
        <v>0</v>
      </c>
      <c r="AE157" s="4">
        <f t="shared" si="194"/>
        <v>0</v>
      </c>
      <c r="AF157" s="4">
        <f t="shared" si="195"/>
        <v>0</v>
      </c>
      <c r="AG157" s="4"/>
      <c r="AH157" s="4"/>
      <c r="AI157" s="75"/>
      <c r="AK157" s="2" t="s">
        <v>133</v>
      </c>
      <c r="AL157" s="2">
        <v>2017</v>
      </c>
      <c r="AM157" s="2">
        <v>3</v>
      </c>
      <c r="AN157" s="2">
        <v>18527.720079999999</v>
      </c>
      <c r="AO157" s="2">
        <v>321.21100000000001</v>
      </c>
      <c r="AP157" s="2">
        <v>379.69</v>
      </c>
      <c r="AQ157" s="2">
        <v>67122</v>
      </c>
      <c r="AR157" s="2">
        <v>1534</v>
      </c>
      <c r="AS157" s="2">
        <v>679</v>
      </c>
      <c r="AT157" s="2">
        <v>0.44263362884521484</v>
      </c>
      <c r="AV157" s="2" t="s">
        <v>39</v>
      </c>
      <c r="AW157" s="4">
        <f t="shared" si="179"/>
        <v>0</v>
      </c>
      <c r="AX157" s="4">
        <f t="shared" si="180"/>
        <v>0</v>
      </c>
      <c r="AY157" s="4"/>
      <c r="AZ157" s="4">
        <f t="shared" si="181"/>
        <v>0</v>
      </c>
      <c r="BA157" s="4">
        <f t="shared" si="182"/>
        <v>0</v>
      </c>
      <c r="BB157" s="4">
        <f t="shared" si="183"/>
        <v>0</v>
      </c>
      <c r="BC157" s="4">
        <f t="shared" si="184"/>
        <v>-1534</v>
      </c>
      <c r="BD157" s="4">
        <f t="shared" si="185"/>
        <v>-679</v>
      </c>
      <c r="BE157" s="4">
        <f t="shared" si="186"/>
        <v>-0.44263362884521484</v>
      </c>
    </row>
    <row r="158" spans="1:57" x14ac:dyDescent="0.2">
      <c r="A158" s="2" t="s">
        <v>39</v>
      </c>
      <c r="B158" s="4">
        <v>2018</v>
      </c>
      <c r="C158" s="4">
        <v>3</v>
      </c>
      <c r="D158" s="14">
        <f>'Consolidated PEG'!D157+('Data Revisions'!H11+'Data Revisions'!H21)/1000</f>
        <v>18274.855360000001</v>
      </c>
      <c r="E158" s="5">
        <f>'Consolidated PEG'!E157</f>
        <v>351.43799999999999</v>
      </c>
      <c r="F158" s="5">
        <f>'Consolidated PEG'!F157</f>
        <v>379.69</v>
      </c>
      <c r="G158" s="5">
        <f>'Consolidated PEG'!G157</f>
        <v>67940</v>
      </c>
      <c r="H158" s="28"/>
      <c r="I158" s="28"/>
      <c r="J158" s="29"/>
      <c r="K158" s="48">
        <f>'Consolidated PEG'!K157</f>
        <v>1535</v>
      </c>
      <c r="L158" s="48">
        <f>'Consolidated PEG'!L157</f>
        <v>682</v>
      </c>
      <c r="M158" s="124">
        <f>'Consolidated PEG'!M157</f>
        <v>0.44429967426710099</v>
      </c>
      <c r="O158" s="2" t="s">
        <v>40</v>
      </c>
      <c r="P158" s="2">
        <v>2018</v>
      </c>
      <c r="Q158" s="5">
        <v>3</v>
      </c>
      <c r="R158" s="5">
        <v>18025.935079999999</v>
      </c>
      <c r="S158" s="5">
        <v>351.43799999999999</v>
      </c>
      <c r="T158" s="5">
        <v>379.69</v>
      </c>
      <c r="U158" s="5">
        <v>67940</v>
      </c>
      <c r="V158" s="5">
        <v>1535</v>
      </c>
      <c r="W158" s="5">
        <v>682</v>
      </c>
      <c r="X158" s="6">
        <v>0.44429967426710099</v>
      </c>
      <c r="Z158" s="2" t="s">
        <v>39</v>
      </c>
      <c r="AA158" s="4">
        <f t="shared" si="187"/>
        <v>0</v>
      </c>
      <c r="AB158" s="4">
        <f t="shared" si="188"/>
        <v>0</v>
      </c>
      <c r="AC158" s="27">
        <f t="shared" si="192"/>
        <v>248.92028000000209</v>
      </c>
      <c r="AD158" s="4">
        <f t="shared" si="193"/>
        <v>0</v>
      </c>
      <c r="AE158" s="4">
        <f t="shared" si="194"/>
        <v>0</v>
      </c>
      <c r="AF158" s="4">
        <f t="shared" si="195"/>
        <v>0</v>
      </c>
      <c r="AG158" s="4"/>
      <c r="AH158" s="4"/>
      <c r="AI158" s="75"/>
      <c r="AK158" s="2" t="s">
        <v>133</v>
      </c>
      <c r="AL158" s="2">
        <v>2018</v>
      </c>
      <c r="AM158" s="2">
        <v>3</v>
      </c>
      <c r="AN158" s="2">
        <v>19177.60889</v>
      </c>
      <c r="AO158" s="2">
        <v>351.43799999999999</v>
      </c>
      <c r="AP158" s="2">
        <v>379.69</v>
      </c>
      <c r="AQ158" s="2">
        <v>67940</v>
      </c>
      <c r="AR158" s="2">
        <v>1535</v>
      </c>
      <c r="AS158" s="2">
        <v>682</v>
      </c>
      <c r="AT158" s="2">
        <v>0.44429966807365417</v>
      </c>
      <c r="AV158" s="2" t="s">
        <v>39</v>
      </c>
      <c r="AW158" s="4">
        <f t="shared" si="179"/>
        <v>0</v>
      </c>
      <c r="AX158" s="4">
        <f t="shared" si="180"/>
        <v>0</v>
      </c>
      <c r="AY158" s="4"/>
      <c r="AZ158" s="4">
        <f t="shared" si="181"/>
        <v>0</v>
      </c>
      <c r="BA158" s="4">
        <f t="shared" si="182"/>
        <v>0</v>
      </c>
      <c r="BB158" s="4">
        <f t="shared" si="183"/>
        <v>0</v>
      </c>
      <c r="BC158" s="4">
        <f t="shared" si="184"/>
        <v>-1535</v>
      </c>
      <c r="BD158" s="4">
        <f t="shared" si="185"/>
        <v>-682</v>
      </c>
      <c r="BE158" s="4">
        <f t="shared" si="186"/>
        <v>-0.44429966807365417</v>
      </c>
    </row>
    <row r="159" spans="1:57" x14ac:dyDescent="0.2">
      <c r="A159" s="2" t="s">
        <v>39</v>
      </c>
      <c r="B159" s="4">
        <v>2019</v>
      </c>
      <c r="C159" s="4">
        <v>3</v>
      </c>
      <c r="D159" s="14">
        <f>'Consolidated PEG'!D158</f>
        <v>19043.935530000002</v>
      </c>
      <c r="E159" s="5">
        <f>'Consolidated PEG'!E158</f>
        <v>323.41399999999999</v>
      </c>
      <c r="F159" s="5">
        <f>'Consolidated PEG'!F158</f>
        <v>379.69</v>
      </c>
      <c r="G159" s="5">
        <f>'Consolidated PEG'!G158</f>
        <v>68205</v>
      </c>
      <c r="H159" s="5">
        <f>'Consolidated PEG'!H158</f>
        <v>1539</v>
      </c>
      <c r="I159" s="5">
        <f>'Consolidated PEG'!I158</f>
        <v>687</v>
      </c>
      <c r="J159" s="6">
        <f>'Consolidated PEG'!J158</f>
        <v>0.44639375805854797</v>
      </c>
      <c r="K159" s="48">
        <f>'Consolidated PEG'!K158</f>
        <v>1539</v>
      </c>
      <c r="L159" s="48">
        <f>'Consolidated PEG'!L158</f>
        <v>687</v>
      </c>
      <c r="M159" s="124">
        <f>'Consolidated PEG'!M158</f>
        <v>0.44639376218323584</v>
      </c>
      <c r="O159" s="2" t="s">
        <v>40</v>
      </c>
      <c r="P159" s="2">
        <v>2019</v>
      </c>
      <c r="Q159" s="5">
        <v>3</v>
      </c>
      <c r="R159" s="5">
        <v>19043.935529999999</v>
      </c>
      <c r="S159" s="5">
        <v>323.41399999999999</v>
      </c>
      <c r="T159" s="5">
        <v>379.69</v>
      </c>
      <c r="U159" s="5">
        <v>68205</v>
      </c>
      <c r="V159" s="5">
        <v>1539</v>
      </c>
      <c r="W159" s="5">
        <v>687</v>
      </c>
      <c r="X159" s="6">
        <v>0.44639376218323584</v>
      </c>
      <c r="Z159" s="2" t="s">
        <v>39</v>
      </c>
      <c r="AA159" s="4">
        <f t="shared" si="187"/>
        <v>0</v>
      </c>
      <c r="AB159" s="4">
        <f t="shared" si="188"/>
        <v>0</v>
      </c>
      <c r="AC159" s="27">
        <f t="shared" si="192"/>
        <v>0</v>
      </c>
      <c r="AD159" s="4">
        <f t="shared" si="193"/>
        <v>0</v>
      </c>
      <c r="AE159" s="4">
        <f t="shared" si="194"/>
        <v>0</v>
      </c>
      <c r="AF159" s="4">
        <f t="shared" si="195"/>
        <v>0</v>
      </c>
      <c r="AG159" s="4">
        <f t="shared" ref="AG159:AG162" si="196">H159-V159</f>
        <v>0</v>
      </c>
      <c r="AH159" s="4">
        <f t="shared" ref="AH159:AH162" si="197">I159-W159</f>
        <v>0</v>
      </c>
      <c r="AI159" s="75">
        <f t="shared" ref="AI159:AI162" si="198">J159-X159</f>
        <v>-4.1246878690337496E-9</v>
      </c>
      <c r="AK159" s="2" t="s">
        <v>133</v>
      </c>
      <c r="AL159" s="2">
        <v>2019</v>
      </c>
      <c r="AM159" s="2">
        <v>3</v>
      </c>
      <c r="AN159" s="2">
        <v>19472.199250000001</v>
      </c>
      <c r="AO159" s="2">
        <v>323.41399999999999</v>
      </c>
      <c r="AP159" s="2">
        <v>379.69</v>
      </c>
      <c r="AQ159" s="2">
        <v>68205</v>
      </c>
      <c r="AR159" s="2">
        <v>1539</v>
      </c>
      <c r="AS159" s="2">
        <v>687</v>
      </c>
      <c r="AT159" s="2">
        <v>0.44639375805854797</v>
      </c>
      <c r="AV159" s="2" t="s">
        <v>39</v>
      </c>
      <c r="AW159" s="4">
        <f t="shared" si="179"/>
        <v>0</v>
      </c>
      <c r="AX159" s="4">
        <f t="shared" si="180"/>
        <v>0</v>
      </c>
      <c r="AY159" s="4"/>
      <c r="AZ159" s="4">
        <f t="shared" si="181"/>
        <v>0</v>
      </c>
      <c r="BA159" s="4">
        <f t="shared" si="182"/>
        <v>0</v>
      </c>
      <c r="BB159" s="4">
        <f t="shared" si="183"/>
        <v>0</v>
      </c>
      <c r="BC159" s="4">
        <f t="shared" si="184"/>
        <v>0</v>
      </c>
      <c r="BD159" s="4">
        <f t="shared" si="185"/>
        <v>0</v>
      </c>
      <c r="BE159" s="4">
        <f t="shared" si="186"/>
        <v>0</v>
      </c>
    </row>
    <row r="160" spans="1:57" x14ac:dyDescent="0.2">
      <c r="A160" s="2" t="s">
        <v>39</v>
      </c>
      <c r="B160" s="4">
        <v>2020</v>
      </c>
      <c r="C160" s="4">
        <v>3</v>
      </c>
      <c r="D160" s="5">
        <f>'Consolidated PEG'!D159</f>
        <v>19760.560030000001</v>
      </c>
      <c r="E160" s="5">
        <f>'Consolidated PEG'!E159</f>
        <v>350.36399999999998</v>
      </c>
      <c r="F160" s="5">
        <f>'Consolidated PEG'!F159</f>
        <v>379.69</v>
      </c>
      <c r="G160" s="5">
        <f>'Consolidated PEG'!G159</f>
        <v>68568</v>
      </c>
      <c r="H160" s="5">
        <f>'Consolidated PEG'!H159</f>
        <v>1513</v>
      </c>
      <c r="I160" s="5">
        <f>'Consolidated PEG'!I159</f>
        <v>683</v>
      </c>
      <c r="J160" s="6">
        <f>'Consolidated PEG'!J159</f>
        <v>0.45142102241516113</v>
      </c>
      <c r="K160" s="48">
        <f>'Consolidated PEG'!K159</f>
        <v>1513</v>
      </c>
      <c r="L160" s="48">
        <f>'Consolidated PEG'!L159</f>
        <v>683</v>
      </c>
      <c r="M160" s="124">
        <f>'Consolidated PEG'!M159</f>
        <v>0.45142101784534039</v>
      </c>
      <c r="O160" s="2" t="s">
        <v>40</v>
      </c>
      <c r="P160" s="2">
        <v>2020</v>
      </c>
      <c r="Q160" s="5">
        <v>3</v>
      </c>
      <c r="R160" s="5">
        <v>19760.560030000001</v>
      </c>
      <c r="S160" s="5">
        <v>350.36399999999998</v>
      </c>
      <c r="T160" s="5">
        <v>379.69</v>
      </c>
      <c r="U160" s="5">
        <v>68568</v>
      </c>
      <c r="V160" s="5">
        <v>1513</v>
      </c>
      <c r="W160" s="5">
        <v>683</v>
      </c>
      <c r="X160" s="6">
        <v>0.45142101784534039</v>
      </c>
      <c r="Z160" s="2" t="s">
        <v>39</v>
      </c>
      <c r="AA160" s="4">
        <f t="shared" si="187"/>
        <v>0</v>
      </c>
      <c r="AB160" s="4">
        <f t="shared" si="188"/>
        <v>0</v>
      </c>
      <c r="AC160" s="6">
        <f t="shared" si="192"/>
        <v>0</v>
      </c>
      <c r="AD160" s="4">
        <f t="shared" si="193"/>
        <v>0</v>
      </c>
      <c r="AE160" s="4">
        <f t="shared" si="194"/>
        <v>0</v>
      </c>
      <c r="AF160" s="4">
        <f t="shared" si="195"/>
        <v>0</v>
      </c>
      <c r="AG160" s="4">
        <f t="shared" si="196"/>
        <v>0</v>
      </c>
      <c r="AH160" s="4">
        <f t="shared" si="197"/>
        <v>0</v>
      </c>
      <c r="AI160" s="75">
        <f t="shared" si="198"/>
        <v>4.5698207440381111E-9</v>
      </c>
      <c r="AK160" s="2" t="s">
        <v>133</v>
      </c>
      <c r="AL160" s="2">
        <v>2020</v>
      </c>
      <c r="AM160" s="2">
        <v>3</v>
      </c>
      <c r="AN160" s="2">
        <v>20386.198539999998</v>
      </c>
      <c r="AO160" s="2">
        <v>350.36399999999998</v>
      </c>
      <c r="AP160" s="2">
        <v>379.69</v>
      </c>
      <c r="AQ160" s="2">
        <v>68568</v>
      </c>
      <c r="AR160" s="2">
        <v>1513</v>
      </c>
      <c r="AS160" s="2">
        <v>683</v>
      </c>
      <c r="AT160" s="2">
        <v>0.45142102241516113</v>
      </c>
      <c r="AV160" s="2" t="s">
        <v>39</v>
      </c>
      <c r="AW160" s="4">
        <f t="shared" si="179"/>
        <v>0</v>
      </c>
      <c r="AX160" s="4">
        <f t="shared" si="180"/>
        <v>0</v>
      </c>
      <c r="AY160" s="4"/>
      <c r="AZ160" s="4">
        <f t="shared" si="181"/>
        <v>0</v>
      </c>
      <c r="BA160" s="4">
        <f t="shared" si="182"/>
        <v>0</v>
      </c>
      <c r="BB160" s="4">
        <f t="shared" si="183"/>
        <v>0</v>
      </c>
      <c r="BC160" s="4">
        <f t="shared" si="184"/>
        <v>0</v>
      </c>
      <c r="BD160" s="4">
        <f t="shared" si="185"/>
        <v>0</v>
      </c>
      <c r="BE160" s="4">
        <f t="shared" si="186"/>
        <v>0</v>
      </c>
    </row>
    <row r="161" spans="1:57" x14ac:dyDescent="0.2">
      <c r="A161" s="2" t="s">
        <v>39</v>
      </c>
      <c r="B161" s="4">
        <v>2021</v>
      </c>
      <c r="C161" s="4">
        <v>3</v>
      </c>
      <c r="D161" s="5">
        <f>'Consolidated PEG'!D160</f>
        <v>20873.792109999999</v>
      </c>
      <c r="E161" s="5">
        <f>'Consolidated PEG'!E160</f>
        <v>344.65899999999999</v>
      </c>
      <c r="F161" s="5">
        <f>'Consolidated PEG'!F160</f>
        <v>379.69</v>
      </c>
      <c r="G161" s="5">
        <f>'Consolidated PEG'!G160</f>
        <v>68742</v>
      </c>
      <c r="H161" s="5">
        <f>'Consolidated PEG'!H160</f>
        <v>1516</v>
      </c>
      <c r="I161" s="5">
        <f>'Consolidated PEG'!I160</f>
        <v>684</v>
      </c>
      <c r="J161" s="6">
        <f>'Consolidated PEG'!J160</f>
        <v>0.45118734240531921</v>
      </c>
      <c r="K161" s="48">
        <f>'Consolidated PEG'!K160</f>
        <v>1516</v>
      </c>
      <c r="L161" s="48">
        <f>'Consolidated PEG'!L160</f>
        <v>684</v>
      </c>
      <c r="M161" s="124">
        <f>'Consolidated PEG'!M160</f>
        <v>0.45118733509234826</v>
      </c>
      <c r="O161" s="2" t="s">
        <v>40</v>
      </c>
      <c r="P161" s="2">
        <v>2021</v>
      </c>
      <c r="Q161" s="5">
        <v>3</v>
      </c>
      <c r="R161" s="5">
        <v>20873.792109999999</v>
      </c>
      <c r="S161" s="5">
        <v>344.65899999999999</v>
      </c>
      <c r="T161" s="5">
        <v>379.69</v>
      </c>
      <c r="U161" s="5">
        <v>68742</v>
      </c>
      <c r="V161" s="5">
        <v>1516</v>
      </c>
      <c r="W161" s="5">
        <v>684</v>
      </c>
      <c r="X161" s="6">
        <v>0.45118733509234826</v>
      </c>
      <c r="Z161" s="2" t="s">
        <v>39</v>
      </c>
      <c r="AA161" s="4">
        <f t="shared" si="187"/>
        <v>0</v>
      </c>
      <c r="AB161" s="4">
        <f t="shared" si="188"/>
        <v>0</v>
      </c>
      <c r="AC161" s="6">
        <f t="shared" si="192"/>
        <v>0</v>
      </c>
      <c r="AD161" s="4">
        <f t="shared" si="193"/>
        <v>0</v>
      </c>
      <c r="AE161" s="4">
        <f t="shared" si="194"/>
        <v>0</v>
      </c>
      <c r="AF161" s="4">
        <f t="shared" si="195"/>
        <v>0</v>
      </c>
      <c r="AG161" s="4">
        <f t="shared" si="196"/>
        <v>0</v>
      </c>
      <c r="AH161" s="4">
        <f t="shared" si="197"/>
        <v>0</v>
      </c>
      <c r="AI161" s="75">
        <f t="shared" si="198"/>
        <v>7.3129709510233454E-9</v>
      </c>
      <c r="AK161" s="2" t="s">
        <v>133</v>
      </c>
      <c r="AL161" s="2">
        <v>2021</v>
      </c>
      <c r="AM161" s="2">
        <v>3</v>
      </c>
      <c r="AN161" s="2">
        <v>21427.706320000001</v>
      </c>
      <c r="AO161" s="2">
        <v>344.65899999999999</v>
      </c>
      <c r="AP161" s="2">
        <v>379.69</v>
      </c>
      <c r="AQ161" s="2">
        <v>68742</v>
      </c>
      <c r="AR161" s="2">
        <v>1516</v>
      </c>
      <c r="AS161" s="2">
        <v>684</v>
      </c>
      <c r="AT161" s="2">
        <v>0.45118734240531921</v>
      </c>
      <c r="AV161" s="2" t="s">
        <v>39</v>
      </c>
      <c r="AW161" s="4">
        <f t="shared" si="179"/>
        <v>0</v>
      </c>
      <c r="AX161" s="4">
        <f t="shared" si="180"/>
        <v>0</v>
      </c>
      <c r="AY161" s="4"/>
      <c r="AZ161" s="4">
        <f t="shared" si="181"/>
        <v>0</v>
      </c>
      <c r="BA161" s="4">
        <f t="shared" si="182"/>
        <v>0</v>
      </c>
      <c r="BB161" s="4">
        <f t="shared" si="183"/>
        <v>0</v>
      </c>
      <c r="BC161" s="4">
        <f t="shared" si="184"/>
        <v>0</v>
      </c>
      <c r="BD161" s="4">
        <f t="shared" si="185"/>
        <v>0</v>
      </c>
      <c r="BE161" s="4">
        <f t="shared" si="186"/>
        <v>0</v>
      </c>
    </row>
    <row r="162" spans="1:57" s="7" customFormat="1" x14ac:dyDescent="0.2">
      <c r="A162" s="7" t="s">
        <v>39</v>
      </c>
      <c r="B162" s="8">
        <v>2022</v>
      </c>
      <c r="C162" s="8">
        <v>3</v>
      </c>
      <c r="D162" s="9">
        <f>'Consolidated PEG'!D161</f>
        <v>21411.269319999999</v>
      </c>
      <c r="E162" s="9">
        <f>'Consolidated PEG'!E161</f>
        <v>318.42</v>
      </c>
      <c r="F162" s="5">
        <f>'Consolidated PEG'!F161</f>
        <v>379.69</v>
      </c>
      <c r="G162" s="9">
        <f>'Consolidated PEG'!G161</f>
        <v>68879</v>
      </c>
      <c r="H162" s="9">
        <f>'Consolidated PEG'!H161</f>
        <v>1521</v>
      </c>
      <c r="I162" s="9">
        <f>'Consolidated PEG'!I161</f>
        <v>686</v>
      </c>
      <c r="J162" s="10">
        <f>'Consolidated PEG'!J161</f>
        <v>0.45101907849311829</v>
      </c>
      <c r="K162" s="50">
        <f>'Consolidated PEG'!K161</f>
        <v>1521</v>
      </c>
      <c r="L162" s="50">
        <f>'Consolidated PEG'!L161</f>
        <v>686</v>
      </c>
      <c r="M162" s="126">
        <f>'Consolidated PEG'!M161</f>
        <v>0.45101906640368178</v>
      </c>
      <c r="N162" s="64"/>
      <c r="O162" s="7" t="s">
        <v>40</v>
      </c>
      <c r="P162" s="7">
        <v>2022</v>
      </c>
      <c r="Q162" s="9">
        <v>3</v>
      </c>
      <c r="R162" s="9">
        <v>21411.269319999999</v>
      </c>
      <c r="S162" s="9">
        <v>318.42</v>
      </c>
      <c r="T162" s="9">
        <v>379.69</v>
      </c>
      <c r="U162" s="9">
        <v>68879</v>
      </c>
      <c r="V162" s="9">
        <v>1521</v>
      </c>
      <c r="W162" s="9">
        <v>686</v>
      </c>
      <c r="X162" s="10">
        <v>0.45101906640368178</v>
      </c>
      <c r="Y162" s="64"/>
      <c r="Z162" s="7" t="s">
        <v>39</v>
      </c>
      <c r="AA162" s="8">
        <f t="shared" si="187"/>
        <v>0</v>
      </c>
      <c r="AB162" s="8">
        <f t="shared" si="188"/>
        <v>0</v>
      </c>
      <c r="AC162" s="10">
        <f t="shared" si="192"/>
        <v>0</v>
      </c>
      <c r="AD162" s="8">
        <f t="shared" si="193"/>
        <v>0</v>
      </c>
      <c r="AE162" s="8">
        <f t="shared" si="194"/>
        <v>0</v>
      </c>
      <c r="AF162" s="8">
        <f t="shared" si="195"/>
        <v>0</v>
      </c>
      <c r="AG162" s="8">
        <f t="shared" si="196"/>
        <v>0</v>
      </c>
      <c r="AH162" s="8">
        <f t="shared" si="197"/>
        <v>0</v>
      </c>
      <c r="AI162" s="76">
        <f t="shared" si="198"/>
        <v>1.2089436507434215E-8</v>
      </c>
      <c r="AK162" s="7" t="s">
        <v>133</v>
      </c>
      <c r="AL162" s="7">
        <v>2022</v>
      </c>
      <c r="AM162" s="7">
        <v>3</v>
      </c>
      <c r="AN162" s="7">
        <v>22132.709489999997</v>
      </c>
      <c r="AO162" s="7">
        <v>318.42</v>
      </c>
      <c r="AP162" s="7">
        <v>379.69</v>
      </c>
      <c r="AQ162" s="7">
        <v>68879</v>
      </c>
      <c r="AR162" s="7">
        <v>1521</v>
      </c>
      <c r="AS162" s="7">
        <v>686</v>
      </c>
      <c r="AT162" s="7">
        <v>0.45101907849311829</v>
      </c>
      <c r="AV162" s="7" t="s">
        <v>39</v>
      </c>
      <c r="AW162" s="8">
        <f t="shared" si="179"/>
        <v>0</v>
      </c>
      <c r="AX162" s="8">
        <f t="shared" si="180"/>
        <v>0</v>
      </c>
      <c r="AY162" s="8"/>
      <c r="AZ162" s="8">
        <f t="shared" si="181"/>
        <v>0</v>
      </c>
      <c r="BA162" s="8">
        <f t="shared" si="182"/>
        <v>0</v>
      </c>
      <c r="BB162" s="8">
        <f t="shared" si="183"/>
        <v>0</v>
      </c>
      <c r="BC162" s="8">
        <f t="shared" si="184"/>
        <v>0</v>
      </c>
      <c r="BD162" s="8">
        <f t="shared" si="185"/>
        <v>0</v>
      </c>
      <c r="BE162" s="8">
        <f t="shared" si="186"/>
        <v>0</v>
      </c>
    </row>
    <row r="163" spans="1:57" x14ac:dyDescent="0.2">
      <c r="A163" s="2" t="s">
        <v>41</v>
      </c>
      <c r="B163" s="4">
        <v>2003</v>
      </c>
      <c r="C163" s="4">
        <v>3</v>
      </c>
      <c r="D163" s="5">
        <f>'Consolidated PEG'!D162</f>
        <v>10226.768259999999</v>
      </c>
      <c r="E163" s="5">
        <f>'Consolidated PEG'!E162</f>
        <v>332.57400000000001</v>
      </c>
      <c r="F163" s="5">
        <f>'Consolidated PEG'!F162</f>
        <v>332.57400000000001</v>
      </c>
      <c r="G163" s="5">
        <f>'Consolidated PEG'!G162</f>
        <v>51814</v>
      </c>
      <c r="H163" s="5"/>
      <c r="I163" s="5"/>
      <c r="K163" s="48">
        <f>'Consolidated PEG'!K162</f>
        <v>1285</v>
      </c>
      <c r="L163" s="48">
        <f>'Consolidated PEG'!L162</f>
        <v>760</v>
      </c>
      <c r="M163" s="124">
        <f>'Consolidated PEG'!M162</f>
        <v>0.59143968871595332</v>
      </c>
      <c r="Q163" s="5"/>
      <c r="AA163" s="4"/>
      <c r="AB163" s="4"/>
      <c r="AC163" s="6"/>
      <c r="AD163" s="4"/>
      <c r="AE163" s="4"/>
      <c r="AF163" s="4"/>
      <c r="AG163" s="4"/>
      <c r="AH163" s="4"/>
      <c r="AI163" s="75"/>
      <c r="AW163" s="4"/>
      <c r="AX163" s="4"/>
      <c r="AY163" s="4"/>
      <c r="AZ163" s="4"/>
      <c r="BA163" s="4"/>
      <c r="BB163" s="4"/>
      <c r="BC163" s="4"/>
      <c r="BD163" s="4"/>
      <c r="BE163" s="4"/>
    </row>
    <row r="164" spans="1:57" x14ac:dyDescent="0.2">
      <c r="A164" s="2" t="s">
        <v>41</v>
      </c>
      <c r="B164" s="4">
        <v>2004</v>
      </c>
      <c r="C164" s="4">
        <v>3</v>
      </c>
      <c r="D164" s="5">
        <f>'Consolidated PEG'!D163</f>
        <v>10348.591390000001</v>
      </c>
      <c r="E164" s="5">
        <f>'Consolidated PEG'!E163</f>
        <v>330.37799999999999</v>
      </c>
      <c r="F164" s="5">
        <f>'Consolidated PEG'!F163</f>
        <v>332.57400000000001</v>
      </c>
      <c r="G164" s="5">
        <f>'Consolidated PEG'!G163</f>
        <v>53230</v>
      </c>
      <c r="H164" s="5"/>
      <c r="I164" s="5"/>
      <c r="K164" s="48">
        <f>'Consolidated PEG'!K163</f>
        <v>1316</v>
      </c>
      <c r="L164" s="48">
        <f>'Consolidated PEG'!L163</f>
        <v>786</v>
      </c>
      <c r="M164" s="124">
        <f>'Consolidated PEG'!M163</f>
        <v>0.59726443768996962</v>
      </c>
      <c r="Q164" s="5"/>
      <c r="AA164" s="4"/>
      <c r="AB164" s="4"/>
      <c r="AC164" s="6"/>
      <c r="AD164" s="4"/>
      <c r="AE164" s="4"/>
      <c r="AF164" s="4"/>
      <c r="AG164" s="4"/>
      <c r="AH164" s="4"/>
      <c r="AI164" s="75"/>
      <c r="AW164" s="4"/>
      <c r="AX164" s="4"/>
      <c r="AY164" s="4"/>
      <c r="AZ164" s="4"/>
      <c r="BA164" s="4"/>
      <c r="BB164" s="4"/>
      <c r="BC164" s="4"/>
      <c r="BD164" s="4"/>
      <c r="BE164" s="4"/>
    </row>
    <row r="165" spans="1:57" x14ac:dyDescent="0.2">
      <c r="A165" s="2" t="s">
        <v>41</v>
      </c>
      <c r="B165" s="4">
        <v>2005</v>
      </c>
      <c r="C165" s="4">
        <v>3</v>
      </c>
      <c r="D165" s="5">
        <f>'Consolidated PEG'!D164</f>
        <v>9670.2355499999994</v>
      </c>
      <c r="E165" s="5">
        <f>'Consolidated PEG'!E164</f>
        <v>335.42700000000002</v>
      </c>
      <c r="F165" s="5">
        <f>'Consolidated PEG'!F164</f>
        <v>335.42700000000002</v>
      </c>
      <c r="G165" s="5">
        <f>'Consolidated PEG'!G164</f>
        <v>54677</v>
      </c>
      <c r="H165" s="28"/>
      <c r="I165" s="28"/>
      <c r="J165" s="62"/>
      <c r="K165" s="48">
        <f>'Consolidated PEG'!K164</f>
        <v>1347</v>
      </c>
      <c r="L165" s="48">
        <f>'Consolidated PEG'!L164</f>
        <v>812</v>
      </c>
      <c r="M165" s="124">
        <f>'Consolidated PEG'!M164</f>
        <v>0.60282108389012623</v>
      </c>
      <c r="O165" s="2" t="s">
        <v>42</v>
      </c>
      <c r="P165" s="2">
        <v>2005</v>
      </c>
      <c r="Q165" s="5">
        <v>3</v>
      </c>
      <c r="R165" s="5">
        <v>9670.2355499999994</v>
      </c>
      <c r="S165" s="5">
        <v>335.42700000000002</v>
      </c>
      <c r="T165" s="5">
        <v>335.42700000000002</v>
      </c>
      <c r="U165" s="5">
        <v>54677</v>
      </c>
      <c r="V165" s="5">
        <v>1347</v>
      </c>
      <c r="W165" s="5">
        <v>812</v>
      </c>
      <c r="X165" s="6">
        <v>0.60282108389012623</v>
      </c>
      <c r="Z165" s="2" t="s">
        <v>41</v>
      </c>
      <c r="AA165" s="4">
        <f t="shared" ref="AA165:AA171" si="199">B165-P165</f>
        <v>0</v>
      </c>
      <c r="AB165" s="4">
        <f t="shared" ref="AB165:AB171" si="200">C165-Q165</f>
        <v>0</v>
      </c>
      <c r="AC165" s="6">
        <f t="shared" ref="AC165:AC171" si="201">D165-R165</f>
        <v>0</v>
      </c>
      <c r="AD165" s="4">
        <f t="shared" ref="AD165:AD171" si="202">E165-S165</f>
        <v>0</v>
      </c>
      <c r="AE165" s="4">
        <f t="shared" ref="AE165:AE171" si="203">F165-T165</f>
        <v>0</v>
      </c>
      <c r="AF165" s="4">
        <f t="shared" ref="AF165:AF172" si="204">G165-U165</f>
        <v>0</v>
      </c>
      <c r="AG165" s="4"/>
      <c r="AH165" s="4"/>
      <c r="AI165" s="75"/>
      <c r="AK165" s="2" t="s">
        <v>185</v>
      </c>
      <c r="AL165" s="2">
        <v>2005</v>
      </c>
      <c r="AM165" s="2">
        <v>3</v>
      </c>
      <c r="AN165" s="2">
        <v>9941.8752299999996</v>
      </c>
      <c r="AO165" s="2">
        <v>335.42700000000002</v>
      </c>
      <c r="AP165" s="2">
        <v>335.42700000000002</v>
      </c>
      <c r="AQ165" s="2">
        <v>54677</v>
      </c>
      <c r="AR165" s="2">
        <v>1347</v>
      </c>
      <c r="AS165" s="2">
        <v>812</v>
      </c>
      <c r="AT165" s="2">
        <v>0.60282111167907715</v>
      </c>
      <c r="AV165" s="2" t="s">
        <v>41</v>
      </c>
      <c r="AW165" s="4">
        <f t="shared" ref="AW165:AW182" si="205">B165-AL165</f>
        <v>0</v>
      </c>
      <c r="AX165" s="4">
        <f t="shared" ref="AX165:AX182" si="206">C165-AM165</f>
        <v>0</v>
      </c>
      <c r="AY165" s="4"/>
      <c r="AZ165" s="4">
        <f t="shared" ref="AZ165:AZ182" si="207">E165-AO165</f>
        <v>0</v>
      </c>
      <c r="BA165" s="4">
        <f t="shared" ref="BA165:BA182" si="208">F165-AP165</f>
        <v>0</v>
      </c>
      <c r="BB165" s="4">
        <f t="shared" ref="BB165:BB182" si="209">G165-AQ165</f>
        <v>0</v>
      </c>
      <c r="BC165" s="4">
        <f t="shared" ref="BC165:BC182" si="210">H165-AR165</f>
        <v>-1347</v>
      </c>
      <c r="BD165" s="4">
        <f t="shared" ref="BD165:BD182" si="211">I165-AS165</f>
        <v>-812</v>
      </c>
      <c r="BE165" s="4">
        <f t="shared" ref="BE165:BE182" si="212">J165-AT165</f>
        <v>-0.60282111167907715</v>
      </c>
    </row>
    <row r="166" spans="1:57" x14ac:dyDescent="0.2">
      <c r="A166" s="2" t="s">
        <v>41</v>
      </c>
      <c r="B166" s="4">
        <v>2006</v>
      </c>
      <c r="C166" s="4">
        <v>3</v>
      </c>
      <c r="D166" s="5">
        <f>'Consolidated PEG'!D165</f>
        <v>10955.81517</v>
      </c>
      <c r="E166" s="5">
        <f>'Consolidated PEG'!E165</f>
        <v>363.98700000000002</v>
      </c>
      <c r="F166" s="5">
        <f>'Consolidated PEG'!F165</f>
        <v>363.98700000000002</v>
      </c>
      <c r="G166" s="5">
        <f>'Consolidated PEG'!G165</f>
        <v>58220</v>
      </c>
      <c r="H166" s="28"/>
      <c r="I166" s="28"/>
      <c r="J166" s="62"/>
      <c r="K166" s="48">
        <f>'Consolidated PEG'!K165</f>
        <v>1372</v>
      </c>
      <c r="L166" s="48">
        <f>'Consolidated PEG'!L165</f>
        <v>832</v>
      </c>
      <c r="M166" s="124">
        <f>'Consolidated PEG'!M165</f>
        <v>0.60641399416909625</v>
      </c>
      <c r="O166" s="2" t="s">
        <v>42</v>
      </c>
      <c r="P166" s="2">
        <v>2006</v>
      </c>
      <c r="Q166" s="5">
        <v>3</v>
      </c>
      <c r="R166" s="5">
        <v>10955.81517</v>
      </c>
      <c r="S166" s="5">
        <v>363.98700000000002</v>
      </c>
      <c r="T166" s="5">
        <v>363.98700000000002</v>
      </c>
      <c r="U166" s="5">
        <v>58220</v>
      </c>
      <c r="V166" s="5">
        <v>1372</v>
      </c>
      <c r="W166" s="5">
        <v>832</v>
      </c>
      <c r="X166" s="6">
        <v>0.60641399416909625</v>
      </c>
      <c r="Z166" s="2" t="s">
        <v>41</v>
      </c>
      <c r="AA166" s="4">
        <f t="shared" si="199"/>
        <v>0</v>
      </c>
      <c r="AB166" s="4">
        <f t="shared" si="200"/>
        <v>0</v>
      </c>
      <c r="AC166" s="6">
        <f t="shared" si="201"/>
        <v>0</v>
      </c>
      <c r="AD166" s="4">
        <f t="shared" si="202"/>
        <v>0</v>
      </c>
      <c r="AE166" s="4">
        <f t="shared" si="203"/>
        <v>0</v>
      </c>
      <c r="AF166" s="4">
        <f t="shared" si="204"/>
        <v>0</v>
      </c>
      <c r="AG166" s="4"/>
      <c r="AH166" s="4"/>
      <c r="AI166" s="75"/>
      <c r="AK166" s="2" t="s">
        <v>185</v>
      </c>
      <c r="AL166" s="2">
        <v>2006</v>
      </c>
      <c r="AM166" s="2">
        <v>3</v>
      </c>
      <c r="AN166" s="2">
        <v>11235.886920000001</v>
      </c>
      <c r="AO166" s="2">
        <v>363.98700000000002</v>
      </c>
      <c r="AP166" s="2">
        <v>363.98700000000002</v>
      </c>
      <c r="AQ166" s="2">
        <v>58220</v>
      </c>
      <c r="AR166" s="2">
        <v>1372</v>
      </c>
      <c r="AS166" s="2">
        <v>832</v>
      </c>
      <c r="AT166" s="2">
        <v>0.60641402006149292</v>
      </c>
      <c r="AV166" s="2" t="s">
        <v>41</v>
      </c>
      <c r="AW166" s="4">
        <f t="shared" si="205"/>
        <v>0</v>
      </c>
      <c r="AX166" s="4">
        <f t="shared" si="206"/>
        <v>0</v>
      </c>
      <c r="AY166" s="4"/>
      <c r="AZ166" s="4">
        <f t="shared" si="207"/>
        <v>0</v>
      </c>
      <c r="BA166" s="4">
        <f t="shared" si="208"/>
        <v>0</v>
      </c>
      <c r="BB166" s="4">
        <f t="shared" si="209"/>
        <v>0</v>
      </c>
      <c r="BC166" s="4">
        <f t="shared" si="210"/>
        <v>-1372</v>
      </c>
      <c r="BD166" s="4">
        <f t="shared" si="211"/>
        <v>-832</v>
      </c>
      <c r="BE166" s="4">
        <f t="shared" si="212"/>
        <v>-0.60641402006149292</v>
      </c>
    </row>
    <row r="167" spans="1:57" x14ac:dyDescent="0.2">
      <c r="A167" s="2" t="s">
        <v>41</v>
      </c>
      <c r="B167" s="4">
        <v>2007</v>
      </c>
      <c r="C167" s="4">
        <v>3</v>
      </c>
      <c r="D167" s="5">
        <f>'Consolidated PEG'!D166</f>
        <v>10541.91063</v>
      </c>
      <c r="E167" s="5">
        <f>'Consolidated PEG'!E166</f>
        <v>351.18799999999999</v>
      </c>
      <c r="F167" s="5">
        <f>'Consolidated PEG'!F166</f>
        <v>363.98700000000002</v>
      </c>
      <c r="G167" s="5">
        <f>'Consolidated PEG'!G166</f>
        <v>59883</v>
      </c>
      <c r="H167" s="28"/>
      <c r="I167" s="28"/>
      <c r="J167" s="62"/>
      <c r="K167" s="48">
        <f>'Consolidated PEG'!K166</f>
        <v>1397</v>
      </c>
      <c r="L167" s="48">
        <f>'Consolidated PEG'!L166</f>
        <v>852</v>
      </c>
      <c r="M167" s="124">
        <f>'Consolidated PEG'!M166</f>
        <v>0.60987831066571219</v>
      </c>
      <c r="O167" s="2" t="s">
        <v>42</v>
      </c>
      <c r="P167" s="2">
        <v>2007</v>
      </c>
      <c r="Q167" s="5">
        <v>3</v>
      </c>
      <c r="R167" s="5">
        <v>10541.91063</v>
      </c>
      <c r="S167" s="5">
        <v>351.18799999999999</v>
      </c>
      <c r="T167" s="5">
        <v>363.98700000000002</v>
      </c>
      <c r="U167" s="5">
        <v>59883</v>
      </c>
      <c r="V167" s="5">
        <v>1397</v>
      </c>
      <c r="W167" s="5">
        <v>851.99999999999989</v>
      </c>
      <c r="X167" s="6">
        <v>0.60987831066571219</v>
      </c>
      <c r="Z167" s="2" t="s">
        <v>41</v>
      </c>
      <c r="AA167" s="4">
        <f t="shared" si="199"/>
        <v>0</v>
      </c>
      <c r="AB167" s="4">
        <f t="shared" si="200"/>
        <v>0</v>
      </c>
      <c r="AC167" s="6">
        <f t="shared" si="201"/>
        <v>0</v>
      </c>
      <c r="AD167" s="4">
        <f t="shared" si="202"/>
        <v>0</v>
      </c>
      <c r="AE167" s="4">
        <f t="shared" si="203"/>
        <v>0</v>
      </c>
      <c r="AF167" s="4">
        <f t="shared" si="204"/>
        <v>0</v>
      </c>
      <c r="AG167" s="4"/>
      <c r="AH167" s="4"/>
      <c r="AI167" s="75"/>
      <c r="AK167" s="2" t="s">
        <v>185</v>
      </c>
      <c r="AL167" s="2">
        <v>2007</v>
      </c>
      <c r="AM167" s="2">
        <v>3</v>
      </c>
      <c r="AN167" s="2">
        <v>10460.61527</v>
      </c>
      <c r="AO167" s="2">
        <v>351.18799999999999</v>
      </c>
      <c r="AP167" s="2">
        <v>363.98700000000002</v>
      </c>
      <c r="AQ167" s="2">
        <v>59883</v>
      </c>
      <c r="AR167" s="2">
        <v>1397</v>
      </c>
      <c r="AS167" s="2">
        <v>852</v>
      </c>
      <c r="AT167" s="2">
        <v>0.6098783016204834</v>
      </c>
      <c r="AV167" s="2" t="s">
        <v>41</v>
      </c>
      <c r="AW167" s="4">
        <f t="shared" si="205"/>
        <v>0</v>
      </c>
      <c r="AX167" s="4">
        <f t="shared" si="206"/>
        <v>0</v>
      </c>
      <c r="AY167" s="4"/>
      <c r="AZ167" s="4">
        <f t="shared" si="207"/>
        <v>0</v>
      </c>
      <c r="BA167" s="4">
        <f t="shared" si="208"/>
        <v>0</v>
      </c>
      <c r="BB167" s="4">
        <f t="shared" si="209"/>
        <v>0</v>
      </c>
      <c r="BC167" s="4">
        <f t="shared" si="210"/>
        <v>-1397</v>
      </c>
      <c r="BD167" s="4">
        <f t="shared" si="211"/>
        <v>-852</v>
      </c>
      <c r="BE167" s="4">
        <f t="shared" si="212"/>
        <v>-0.6098783016204834</v>
      </c>
    </row>
    <row r="168" spans="1:57" x14ac:dyDescent="0.2">
      <c r="A168" s="2" t="s">
        <v>41</v>
      </c>
      <c r="B168" s="4">
        <v>2008</v>
      </c>
      <c r="C168" s="4">
        <v>3</v>
      </c>
      <c r="D168" s="5">
        <f>'Consolidated PEG'!D167</f>
        <v>9628.9823100000012</v>
      </c>
      <c r="E168" s="5">
        <f>'Consolidated PEG'!E167</f>
        <v>347.83199999999999</v>
      </c>
      <c r="F168" s="5">
        <f>'Consolidated PEG'!F167</f>
        <v>363.98700000000002</v>
      </c>
      <c r="G168" s="5">
        <f>'Consolidated PEG'!G167</f>
        <v>62038</v>
      </c>
      <c r="H168" s="28"/>
      <c r="I168" s="28"/>
      <c r="J168" s="62"/>
      <c r="K168" s="48">
        <f>'Consolidated PEG'!K167</f>
        <v>1414</v>
      </c>
      <c r="L168" s="48">
        <f>'Consolidated PEG'!L167</f>
        <v>867</v>
      </c>
      <c r="M168" s="124">
        <f>'Consolidated PEG'!M167</f>
        <v>0.61315417256011318</v>
      </c>
      <c r="O168" s="2" t="s">
        <v>42</v>
      </c>
      <c r="P168" s="2">
        <v>2008</v>
      </c>
      <c r="Q168" s="5">
        <v>3</v>
      </c>
      <c r="R168" s="5">
        <v>9628.9823100000012</v>
      </c>
      <c r="S168" s="5">
        <v>347.83199999999999</v>
      </c>
      <c r="T168" s="5">
        <v>363.98700000000002</v>
      </c>
      <c r="U168" s="5">
        <v>62038</v>
      </c>
      <c r="V168" s="5">
        <v>1414</v>
      </c>
      <c r="W168" s="5">
        <v>867</v>
      </c>
      <c r="X168" s="6">
        <v>0.61315417256011318</v>
      </c>
      <c r="Z168" s="2" t="s">
        <v>41</v>
      </c>
      <c r="AA168" s="4">
        <f t="shared" si="199"/>
        <v>0</v>
      </c>
      <c r="AB168" s="4">
        <f t="shared" si="200"/>
        <v>0</v>
      </c>
      <c r="AC168" s="6">
        <f t="shared" si="201"/>
        <v>0</v>
      </c>
      <c r="AD168" s="4">
        <f t="shared" si="202"/>
        <v>0</v>
      </c>
      <c r="AE168" s="4">
        <f t="shared" si="203"/>
        <v>0</v>
      </c>
      <c r="AF168" s="4">
        <f t="shared" si="204"/>
        <v>0</v>
      </c>
      <c r="AG168" s="4"/>
      <c r="AH168" s="4"/>
      <c r="AI168" s="75"/>
      <c r="AK168" s="2" t="s">
        <v>185</v>
      </c>
      <c r="AL168" s="2">
        <v>2008</v>
      </c>
      <c r="AM168" s="2">
        <v>3</v>
      </c>
      <c r="AN168" s="2">
        <v>10120.875379999999</v>
      </c>
      <c r="AO168" s="2">
        <v>347.83199999999999</v>
      </c>
      <c r="AP168" s="2">
        <v>363.98700000000002</v>
      </c>
      <c r="AQ168" s="2">
        <v>62038</v>
      </c>
      <c r="AR168" s="2">
        <v>1414</v>
      </c>
      <c r="AS168" s="2">
        <v>867</v>
      </c>
      <c r="AT168" s="2">
        <v>0.61315417289733887</v>
      </c>
      <c r="AV168" s="2" t="s">
        <v>41</v>
      </c>
      <c r="AW168" s="4">
        <f t="shared" si="205"/>
        <v>0</v>
      </c>
      <c r="AX168" s="4">
        <f t="shared" si="206"/>
        <v>0</v>
      </c>
      <c r="AY168" s="4"/>
      <c r="AZ168" s="4">
        <f t="shared" si="207"/>
        <v>0</v>
      </c>
      <c r="BA168" s="4">
        <f t="shared" si="208"/>
        <v>0</v>
      </c>
      <c r="BB168" s="4">
        <f t="shared" si="209"/>
        <v>0</v>
      </c>
      <c r="BC168" s="4">
        <f t="shared" si="210"/>
        <v>-1414</v>
      </c>
      <c r="BD168" s="4">
        <f t="shared" si="211"/>
        <v>-867</v>
      </c>
      <c r="BE168" s="4">
        <f t="shared" si="212"/>
        <v>-0.61315417289733887</v>
      </c>
    </row>
    <row r="169" spans="1:57" x14ac:dyDescent="0.2">
      <c r="A169" s="2" t="s">
        <v>41</v>
      </c>
      <c r="B169" s="4">
        <v>2009</v>
      </c>
      <c r="C169" s="4">
        <v>3</v>
      </c>
      <c r="D169" s="5">
        <f>'Consolidated PEG'!D168</f>
        <v>10168.11428</v>
      </c>
      <c r="E169" s="5">
        <f>'Consolidated PEG'!E168</f>
        <v>339.62900000000002</v>
      </c>
      <c r="F169" s="5">
        <f>'Consolidated PEG'!F168</f>
        <v>363.98700000000002</v>
      </c>
      <c r="G169" s="5">
        <f>'Consolidated PEG'!G168</f>
        <v>62179</v>
      </c>
      <c r="H169" s="28"/>
      <c r="I169" s="28"/>
      <c r="J169" s="62"/>
      <c r="K169" s="48">
        <f>'Consolidated PEG'!K168</f>
        <v>1428</v>
      </c>
      <c r="L169" s="48">
        <f>'Consolidated PEG'!L168</f>
        <v>877</v>
      </c>
      <c r="M169" s="124">
        <f>'Consolidated PEG'!M168</f>
        <v>0.61414565826330536</v>
      </c>
      <c r="O169" s="2" t="s">
        <v>42</v>
      </c>
      <c r="P169" s="2">
        <v>2009</v>
      </c>
      <c r="Q169" s="5">
        <v>3</v>
      </c>
      <c r="R169" s="5">
        <v>10168.114280000002</v>
      </c>
      <c r="S169" s="5">
        <v>339.62900000000002</v>
      </c>
      <c r="T169" s="5">
        <v>363.98700000000002</v>
      </c>
      <c r="U169" s="5">
        <v>62179</v>
      </c>
      <c r="V169" s="5">
        <v>1428</v>
      </c>
      <c r="W169" s="5">
        <v>877</v>
      </c>
      <c r="X169" s="6">
        <v>0.61414565826330536</v>
      </c>
      <c r="Z169" s="2" t="s">
        <v>41</v>
      </c>
      <c r="AA169" s="4">
        <f t="shared" si="199"/>
        <v>0</v>
      </c>
      <c r="AB169" s="4">
        <f t="shared" si="200"/>
        <v>0</v>
      </c>
      <c r="AC169" s="6">
        <f t="shared" si="201"/>
        <v>0</v>
      </c>
      <c r="AD169" s="4">
        <f t="shared" si="202"/>
        <v>0</v>
      </c>
      <c r="AE169" s="4">
        <f t="shared" si="203"/>
        <v>0</v>
      </c>
      <c r="AF169" s="4">
        <f t="shared" si="204"/>
        <v>0</v>
      </c>
      <c r="AG169" s="4"/>
      <c r="AH169" s="4"/>
      <c r="AI169" s="75"/>
      <c r="AK169" s="2" t="s">
        <v>185</v>
      </c>
      <c r="AL169" s="2">
        <v>2009</v>
      </c>
      <c r="AM169" s="2">
        <v>3</v>
      </c>
      <c r="AN169" s="2">
        <v>10224.013100000002</v>
      </c>
      <c r="AO169" s="2">
        <v>339.62900000000002</v>
      </c>
      <c r="AP169" s="2">
        <v>363.98700000000002</v>
      </c>
      <c r="AQ169" s="2">
        <v>62179</v>
      </c>
      <c r="AR169" s="2">
        <v>1428</v>
      </c>
      <c r="AS169" s="2">
        <v>877</v>
      </c>
      <c r="AT169" s="2">
        <v>0.61414563655853271</v>
      </c>
      <c r="AV169" s="2" t="s">
        <v>41</v>
      </c>
      <c r="AW169" s="4">
        <f t="shared" si="205"/>
        <v>0</v>
      </c>
      <c r="AX169" s="4">
        <f t="shared" si="206"/>
        <v>0</v>
      </c>
      <c r="AY169" s="4"/>
      <c r="AZ169" s="4">
        <f t="shared" si="207"/>
        <v>0</v>
      </c>
      <c r="BA169" s="4">
        <f t="shared" si="208"/>
        <v>0</v>
      </c>
      <c r="BB169" s="4">
        <f t="shared" si="209"/>
        <v>0</v>
      </c>
      <c r="BC169" s="4">
        <f t="shared" si="210"/>
        <v>-1428</v>
      </c>
      <c r="BD169" s="4">
        <f t="shared" si="211"/>
        <v>-877</v>
      </c>
      <c r="BE169" s="4">
        <f t="shared" si="212"/>
        <v>-0.61414563655853271</v>
      </c>
    </row>
    <row r="170" spans="1:57" x14ac:dyDescent="0.2">
      <c r="A170" s="2" t="s">
        <v>41</v>
      </c>
      <c r="B170" s="4">
        <v>2010</v>
      </c>
      <c r="C170" s="4">
        <v>3</v>
      </c>
      <c r="D170" s="5">
        <f>'Consolidated PEG'!D169</f>
        <v>10805.669199999998</v>
      </c>
      <c r="E170" s="5">
        <f>'Consolidated PEG'!E169</f>
        <v>354.83</v>
      </c>
      <c r="F170" s="5">
        <f>'Consolidated PEG'!F169</f>
        <v>363.98700000000002</v>
      </c>
      <c r="G170" s="5">
        <f>'Consolidated PEG'!G169</f>
        <v>62674</v>
      </c>
      <c r="H170" s="28"/>
      <c r="I170" s="28"/>
      <c r="J170" s="62"/>
      <c r="K170" s="48">
        <f>'Consolidated PEG'!K169</f>
        <v>1439</v>
      </c>
      <c r="L170" s="48">
        <f>'Consolidated PEG'!L169</f>
        <v>886</v>
      </c>
      <c r="M170" s="124">
        <f>'Consolidated PEG'!M169</f>
        <v>0.61570535093815149</v>
      </c>
      <c r="O170" s="2" t="s">
        <v>42</v>
      </c>
      <c r="P170" s="2">
        <v>2010</v>
      </c>
      <c r="Q170" s="5">
        <v>3</v>
      </c>
      <c r="R170" s="5">
        <v>10805.669199999998</v>
      </c>
      <c r="S170" s="5">
        <v>354.83</v>
      </c>
      <c r="T170" s="5">
        <v>363.98700000000002</v>
      </c>
      <c r="U170" s="5">
        <v>62674</v>
      </c>
      <c r="V170" s="5">
        <v>1439</v>
      </c>
      <c r="W170" s="5">
        <v>886</v>
      </c>
      <c r="X170" s="6">
        <v>0.61570535093815149</v>
      </c>
      <c r="Z170" s="2" t="s">
        <v>41</v>
      </c>
      <c r="AA170" s="4">
        <f t="shared" si="199"/>
        <v>0</v>
      </c>
      <c r="AB170" s="4">
        <f t="shared" si="200"/>
        <v>0</v>
      </c>
      <c r="AC170" s="6">
        <f t="shared" si="201"/>
        <v>0</v>
      </c>
      <c r="AD170" s="4">
        <f t="shared" si="202"/>
        <v>0</v>
      </c>
      <c r="AE170" s="4">
        <f t="shared" si="203"/>
        <v>0</v>
      </c>
      <c r="AF170" s="4">
        <f t="shared" si="204"/>
        <v>0</v>
      </c>
      <c r="AG170" s="4"/>
      <c r="AH170" s="4"/>
      <c r="AI170" s="75"/>
      <c r="AK170" s="2" t="s">
        <v>185</v>
      </c>
      <c r="AL170" s="2">
        <v>2010</v>
      </c>
      <c r="AM170" s="2">
        <v>3</v>
      </c>
      <c r="AN170" s="2">
        <v>11017.74274</v>
      </c>
      <c r="AO170" s="2">
        <v>354.83</v>
      </c>
      <c r="AP170" s="2">
        <v>363.98700000000002</v>
      </c>
      <c r="AQ170" s="2">
        <v>62674</v>
      </c>
      <c r="AR170" s="2">
        <v>1439</v>
      </c>
      <c r="AS170" s="2">
        <v>886</v>
      </c>
      <c r="AT170" s="2">
        <v>0.61570537090301514</v>
      </c>
      <c r="AV170" s="2" t="s">
        <v>41</v>
      </c>
      <c r="AW170" s="4">
        <f t="shared" si="205"/>
        <v>0</v>
      </c>
      <c r="AX170" s="4">
        <f t="shared" si="206"/>
        <v>0</v>
      </c>
      <c r="AY170" s="4"/>
      <c r="AZ170" s="4">
        <f t="shared" si="207"/>
        <v>0</v>
      </c>
      <c r="BA170" s="4">
        <f t="shared" si="208"/>
        <v>0</v>
      </c>
      <c r="BB170" s="4">
        <f t="shared" si="209"/>
        <v>0</v>
      </c>
      <c r="BC170" s="4">
        <f t="shared" si="210"/>
        <v>-1439</v>
      </c>
      <c r="BD170" s="4">
        <f t="shared" si="211"/>
        <v>-886</v>
      </c>
      <c r="BE170" s="4">
        <f t="shared" si="212"/>
        <v>-0.61570537090301514</v>
      </c>
    </row>
    <row r="171" spans="1:57" x14ac:dyDescent="0.2">
      <c r="A171" s="2" t="s">
        <v>41</v>
      </c>
      <c r="B171" s="4">
        <v>2011</v>
      </c>
      <c r="C171" s="4">
        <v>3</v>
      </c>
      <c r="D171" s="5">
        <f>'Consolidated PEG'!D170</f>
        <v>12832.3606</v>
      </c>
      <c r="E171" s="5">
        <f>'Consolidated PEG'!E170</f>
        <v>380.1</v>
      </c>
      <c r="F171" s="5">
        <f>'Consolidated PEG'!F170</f>
        <v>380.1</v>
      </c>
      <c r="G171" s="5">
        <f>'Consolidated PEG'!G170</f>
        <v>63614</v>
      </c>
      <c r="H171" s="28"/>
      <c r="I171" s="28"/>
      <c r="J171" s="62"/>
      <c r="K171" s="48">
        <f>'Consolidated PEG'!K170</f>
        <v>1455</v>
      </c>
      <c r="L171" s="48">
        <f>'Consolidated PEG'!L170</f>
        <v>894</v>
      </c>
      <c r="M171" s="124">
        <f>'Consolidated PEG'!M170</f>
        <v>0.61443298969072169</v>
      </c>
      <c r="O171" s="2" t="s">
        <v>42</v>
      </c>
      <c r="P171" s="2">
        <v>2011</v>
      </c>
      <c r="Q171" s="5">
        <v>3</v>
      </c>
      <c r="R171" s="5">
        <v>12832.360600000002</v>
      </c>
      <c r="S171" s="5">
        <v>380.1</v>
      </c>
      <c r="T171" s="5">
        <v>380.1</v>
      </c>
      <c r="U171" s="5">
        <v>63614</v>
      </c>
      <c r="V171" s="5">
        <v>1455</v>
      </c>
      <c r="W171" s="5">
        <v>894</v>
      </c>
      <c r="X171" s="6">
        <v>0.61443298969072169</v>
      </c>
      <c r="Z171" s="2" t="s">
        <v>41</v>
      </c>
      <c r="AA171" s="4">
        <f t="shared" si="199"/>
        <v>0</v>
      </c>
      <c r="AB171" s="4">
        <f t="shared" si="200"/>
        <v>0</v>
      </c>
      <c r="AC171" s="6">
        <f t="shared" si="201"/>
        <v>0</v>
      </c>
      <c r="AD171" s="4">
        <f t="shared" si="202"/>
        <v>0</v>
      </c>
      <c r="AE171" s="4">
        <f t="shared" si="203"/>
        <v>0</v>
      </c>
      <c r="AF171" s="4">
        <f t="shared" si="204"/>
        <v>0</v>
      </c>
      <c r="AG171" s="4"/>
      <c r="AH171" s="4"/>
      <c r="AI171" s="75"/>
      <c r="AK171" s="2" t="s">
        <v>185</v>
      </c>
      <c r="AL171" s="2">
        <v>2011</v>
      </c>
      <c r="AM171" s="2">
        <v>3</v>
      </c>
      <c r="AN171" s="2">
        <v>13133.11125</v>
      </c>
      <c r="AO171" s="2">
        <v>380.1</v>
      </c>
      <c r="AP171" s="2">
        <v>380.1</v>
      </c>
      <c r="AQ171" s="2">
        <v>63614</v>
      </c>
      <c r="AR171" s="2">
        <v>1455</v>
      </c>
      <c r="AS171" s="2">
        <v>894</v>
      </c>
      <c r="AT171" s="2">
        <v>0.61443299055099487</v>
      </c>
      <c r="AV171" s="2" t="s">
        <v>41</v>
      </c>
      <c r="AW171" s="4">
        <f t="shared" si="205"/>
        <v>0</v>
      </c>
      <c r="AX171" s="4">
        <f t="shared" si="206"/>
        <v>0</v>
      </c>
      <c r="AY171" s="4"/>
      <c r="AZ171" s="4">
        <f t="shared" si="207"/>
        <v>0</v>
      </c>
      <c r="BA171" s="4">
        <f t="shared" si="208"/>
        <v>0</v>
      </c>
      <c r="BB171" s="4">
        <f t="shared" si="209"/>
        <v>0</v>
      </c>
      <c r="BC171" s="4">
        <f t="shared" si="210"/>
        <v>-1455</v>
      </c>
      <c r="BD171" s="4">
        <f t="shared" si="211"/>
        <v>-894</v>
      </c>
      <c r="BE171" s="4">
        <f t="shared" si="212"/>
        <v>-0.61443299055099487</v>
      </c>
    </row>
    <row r="172" spans="1:57" x14ac:dyDescent="0.2">
      <c r="A172" s="2" t="s">
        <v>41</v>
      </c>
      <c r="B172" s="4">
        <v>2012</v>
      </c>
      <c r="C172" s="4">
        <v>3</v>
      </c>
      <c r="D172" s="5">
        <f>'Consolidated PEG'!D171</f>
        <v>13122.737663599999</v>
      </c>
      <c r="E172" s="5">
        <f>'Consolidated PEG'!E171</f>
        <v>362.48200000000003</v>
      </c>
      <c r="F172" s="5">
        <f>'Consolidated PEG'!F171</f>
        <v>380.1</v>
      </c>
      <c r="G172" s="5">
        <f>'Consolidated PEG'!G171</f>
        <v>64106</v>
      </c>
      <c r="H172" s="28"/>
      <c r="I172" s="28"/>
      <c r="J172" s="62"/>
      <c r="K172" s="48">
        <f>'Consolidated PEG'!K171</f>
        <v>1529</v>
      </c>
      <c r="L172" s="48">
        <f>'Consolidated PEG'!L171</f>
        <v>1070</v>
      </c>
      <c r="M172" s="124">
        <f>'Consolidated PEG'!M171</f>
        <v>0.69980379332897313</v>
      </c>
      <c r="O172" s="2" t="s">
        <v>42</v>
      </c>
      <c r="P172" s="2">
        <v>2012</v>
      </c>
      <c r="Q172" s="5">
        <v>3</v>
      </c>
      <c r="R172" s="5">
        <v>13122.737663600001</v>
      </c>
      <c r="S172" s="5">
        <v>362.48200000000003</v>
      </c>
      <c r="T172" s="5">
        <v>380.1</v>
      </c>
      <c r="U172" s="5">
        <v>64106</v>
      </c>
      <c r="V172" s="5">
        <v>1529</v>
      </c>
      <c r="W172" s="5">
        <v>1070</v>
      </c>
      <c r="X172" s="6">
        <v>0.69980379332897313</v>
      </c>
      <c r="Z172" s="2" t="s">
        <v>41</v>
      </c>
      <c r="AA172" s="4">
        <f t="shared" ref="AA172:AA182" si="213">B172-P172</f>
        <v>0</v>
      </c>
      <c r="AB172" s="4">
        <f t="shared" ref="AB172:AB182" si="214">C172-Q172</f>
        <v>0</v>
      </c>
      <c r="AC172" s="6">
        <f t="shared" ref="AC172" si="215">D172-R172</f>
        <v>0</v>
      </c>
      <c r="AD172" s="4">
        <f t="shared" ref="AD172" si="216">E172-S172</f>
        <v>0</v>
      </c>
      <c r="AE172" s="4">
        <f t="shared" ref="AE172" si="217">F172-T172</f>
        <v>0</v>
      </c>
      <c r="AF172" s="4">
        <f t="shared" si="204"/>
        <v>0</v>
      </c>
      <c r="AG172" s="4"/>
      <c r="AH172" s="4"/>
      <c r="AI172" s="75"/>
      <c r="AK172" s="2" t="s">
        <v>185</v>
      </c>
      <c r="AL172" s="2">
        <v>2012</v>
      </c>
      <c r="AM172" s="2">
        <v>3</v>
      </c>
      <c r="AN172" s="2">
        <v>14309.069740000001</v>
      </c>
      <c r="AO172" s="2">
        <v>362.48200000000003</v>
      </c>
      <c r="AP172" s="2">
        <v>380.1</v>
      </c>
      <c r="AQ172" s="2">
        <v>64106</v>
      </c>
      <c r="AR172" s="2">
        <v>1529</v>
      </c>
      <c r="AS172" s="2">
        <v>1070</v>
      </c>
      <c r="AT172" s="2">
        <v>0.69980376958847046</v>
      </c>
      <c r="AV172" s="2" t="s">
        <v>41</v>
      </c>
      <c r="AW172" s="4">
        <f t="shared" si="205"/>
        <v>0</v>
      </c>
      <c r="AX172" s="4">
        <f t="shared" si="206"/>
        <v>0</v>
      </c>
      <c r="AY172" s="4"/>
      <c r="AZ172" s="4">
        <f t="shared" si="207"/>
        <v>0</v>
      </c>
      <c r="BA172" s="4">
        <f t="shared" si="208"/>
        <v>0</v>
      </c>
      <c r="BB172" s="4">
        <f t="shared" si="209"/>
        <v>0</v>
      </c>
      <c r="BC172" s="4">
        <f t="shared" si="210"/>
        <v>-1529</v>
      </c>
      <c r="BD172" s="4">
        <f t="shared" si="211"/>
        <v>-1070</v>
      </c>
      <c r="BE172" s="4">
        <f t="shared" si="212"/>
        <v>-0.69980376958847046</v>
      </c>
    </row>
    <row r="173" spans="1:57" x14ac:dyDescent="0.2">
      <c r="A173" s="2" t="s">
        <v>41</v>
      </c>
      <c r="B173" s="4">
        <v>2013</v>
      </c>
      <c r="C173" s="4">
        <v>3</v>
      </c>
      <c r="D173" s="5">
        <f>'Consolidated PEG'!D172</f>
        <v>16795.533849999989</v>
      </c>
      <c r="E173" s="5">
        <f>'Consolidated PEG'!E172</f>
        <v>365.53699999999998</v>
      </c>
      <c r="F173" s="5">
        <f>'Consolidated PEG'!F172</f>
        <v>380.1</v>
      </c>
      <c r="G173" s="5">
        <f>'Consolidated PEG'!G172</f>
        <v>64793</v>
      </c>
      <c r="H173" s="28"/>
      <c r="I173" s="28"/>
      <c r="J173" s="62"/>
      <c r="K173" s="48">
        <f>'Consolidated PEG'!K172</f>
        <v>1793</v>
      </c>
      <c r="L173" s="48">
        <f>'Consolidated PEG'!L172</f>
        <v>1313</v>
      </c>
      <c r="M173" s="124">
        <f>'Consolidated PEG'!M172</f>
        <v>0.73229224762967093</v>
      </c>
      <c r="O173" s="2" t="s">
        <v>42</v>
      </c>
      <c r="P173" s="2">
        <v>2013</v>
      </c>
      <c r="Q173" s="5">
        <v>3</v>
      </c>
      <c r="R173" s="5">
        <v>16795.533849999993</v>
      </c>
      <c r="S173" s="5">
        <v>365.53699999999998</v>
      </c>
      <c r="T173" s="5">
        <v>380.1</v>
      </c>
      <c r="U173" s="5">
        <v>64793</v>
      </c>
      <c r="V173" s="5">
        <v>1793</v>
      </c>
      <c r="W173" s="5">
        <v>1313</v>
      </c>
      <c r="X173" s="6">
        <v>0.73229224762967093</v>
      </c>
      <c r="Z173" s="2" t="s">
        <v>41</v>
      </c>
      <c r="AA173" s="4">
        <f t="shared" si="213"/>
        <v>0</v>
      </c>
      <c r="AB173" s="4">
        <f t="shared" si="214"/>
        <v>0</v>
      </c>
      <c r="AC173" s="6">
        <f t="shared" ref="AC173:AC182" si="218">D173-R173</f>
        <v>0</v>
      </c>
      <c r="AD173" s="4">
        <f t="shared" ref="AD173:AD182" si="219">E173-S173</f>
        <v>0</v>
      </c>
      <c r="AE173" s="4">
        <f t="shared" ref="AE173:AE182" si="220">F173-T173</f>
        <v>0</v>
      </c>
      <c r="AF173" s="4">
        <f t="shared" ref="AF173:AF182" si="221">G173-U173</f>
        <v>0</v>
      </c>
      <c r="AG173" s="4"/>
      <c r="AH173" s="4"/>
      <c r="AI173" s="75"/>
      <c r="AK173" s="2" t="s">
        <v>185</v>
      </c>
      <c r="AL173" s="2">
        <v>2013</v>
      </c>
      <c r="AM173" s="2">
        <v>3</v>
      </c>
      <c r="AN173" s="2">
        <v>17513.950869999997</v>
      </c>
      <c r="AO173" s="2">
        <v>365.53699999999998</v>
      </c>
      <c r="AP173" s="2">
        <v>380.1</v>
      </c>
      <c r="AQ173" s="2">
        <v>64793</v>
      </c>
      <c r="AR173" s="2">
        <v>1793</v>
      </c>
      <c r="AS173" s="2">
        <v>1313</v>
      </c>
      <c r="AT173" s="2">
        <v>0.73229223489761353</v>
      </c>
      <c r="AV173" s="2" t="s">
        <v>41</v>
      </c>
      <c r="AW173" s="4">
        <f t="shared" si="205"/>
        <v>0</v>
      </c>
      <c r="AX173" s="4">
        <f t="shared" si="206"/>
        <v>0</v>
      </c>
      <c r="AY173" s="4"/>
      <c r="AZ173" s="4">
        <f t="shared" si="207"/>
        <v>0</v>
      </c>
      <c r="BA173" s="4">
        <f t="shared" si="208"/>
        <v>0</v>
      </c>
      <c r="BB173" s="4">
        <f t="shared" si="209"/>
        <v>0</v>
      </c>
      <c r="BC173" s="4">
        <f t="shared" si="210"/>
        <v>-1793</v>
      </c>
      <c r="BD173" s="4">
        <f t="shared" si="211"/>
        <v>-1313</v>
      </c>
      <c r="BE173" s="4">
        <f t="shared" si="212"/>
        <v>-0.73229223489761353</v>
      </c>
    </row>
    <row r="174" spans="1:57" x14ac:dyDescent="0.2">
      <c r="A174" s="2" t="s">
        <v>41</v>
      </c>
      <c r="B174" s="4">
        <v>2014</v>
      </c>
      <c r="C174" s="4">
        <v>3</v>
      </c>
      <c r="D174" s="5">
        <f>'Consolidated PEG'!D173</f>
        <v>16768.97654</v>
      </c>
      <c r="E174" s="5">
        <f>'Consolidated PEG'!E173</f>
        <v>330.02199999999999</v>
      </c>
      <c r="F174" s="5">
        <f>'Consolidated PEG'!F173</f>
        <v>380.1</v>
      </c>
      <c r="G174" s="5">
        <f>'Consolidated PEG'!G173</f>
        <v>66531</v>
      </c>
      <c r="H174" s="28"/>
      <c r="I174" s="28"/>
      <c r="J174" s="62"/>
      <c r="K174" s="48">
        <f>'Consolidated PEG'!K173</f>
        <v>1834</v>
      </c>
      <c r="L174" s="48">
        <f>'Consolidated PEG'!L173</f>
        <v>1348</v>
      </c>
      <c r="M174" s="124">
        <f>'Consolidated PEG'!M173</f>
        <v>0.73500545256270444</v>
      </c>
      <c r="O174" s="2" t="s">
        <v>42</v>
      </c>
      <c r="P174" s="2">
        <v>2014</v>
      </c>
      <c r="Q174" s="5">
        <v>3</v>
      </c>
      <c r="R174" s="5">
        <v>16768.976999999999</v>
      </c>
      <c r="S174" s="5">
        <v>330.02199999999999</v>
      </c>
      <c r="T174" s="5">
        <v>380.1</v>
      </c>
      <c r="U174" s="5">
        <v>66531</v>
      </c>
      <c r="V174" s="5">
        <v>1834</v>
      </c>
      <c r="W174" s="5">
        <v>1348</v>
      </c>
      <c r="X174" s="6">
        <v>0.73500545256270444</v>
      </c>
      <c r="Z174" s="2" t="s">
        <v>41</v>
      </c>
      <c r="AA174" s="4">
        <f t="shared" si="213"/>
        <v>0</v>
      </c>
      <c r="AB174" s="4">
        <f t="shared" si="214"/>
        <v>0</v>
      </c>
      <c r="AC174" s="6">
        <f t="shared" si="218"/>
        <v>-4.59999999293359E-4</v>
      </c>
      <c r="AD174" s="4">
        <f t="shared" si="219"/>
        <v>0</v>
      </c>
      <c r="AE174" s="4">
        <f t="shared" si="220"/>
        <v>0</v>
      </c>
      <c r="AF174" s="4">
        <f t="shared" si="221"/>
        <v>0</v>
      </c>
      <c r="AG174" s="4"/>
      <c r="AH174" s="4"/>
      <c r="AI174" s="75"/>
      <c r="AK174" s="2" t="s">
        <v>185</v>
      </c>
      <c r="AL174" s="2">
        <v>2014</v>
      </c>
      <c r="AM174" s="2">
        <v>3</v>
      </c>
      <c r="AN174" s="2">
        <v>17498.629440000001</v>
      </c>
      <c r="AO174" s="2">
        <v>330.02199999999999</v>
      </c>
      <c r="AP174" s="2">
        <v>380.1</v>
      </c>
      <c r="AQ174" s="2">
        <v>66530</v>
      </c>
      <c r="AR174" s="2">
        <v>1834</v>
      </c>
      <c r="AS174" s="2">
        <v>1348</v>
      </c>
      <c r="AT174" s="2">
        <v>0.73500543832778931</v>
      </c>
      <c r="AV174" s="2" t="s">
        <v>41</v>
      </c>
      <c r="AW174" s="4">
        <f t="shared" si="205"/>
        <v>0</v>
      </c>
      <c r="AX174" s="4">
        <f t="shared" si="206"/>
        <v>0</v>
      </c>
      <c r="AY174" s="4"/>
      <c r="AZ174" s="4">
        <f t="shared" si="207"/>
        <v>0</v>
      </c>
      <c r="BA174" s="4">
        <f t="shared" si="208"/>
        <v>0</v>
      </c>
      <c r="BB174" s="4">
        <f t="shared" si="209"/>
        <v>1</v>
      </c>
      <c r="BC174" s="4">
        <f t="shared" si="210"/>
        <v>-1834</v>
      </c>
      <c r="BD174" s="4">
        <f t="shared" si="211"/>
        <v>-1348</v>
      </c>
      <c r="BE174" s="4">
        <f t="shared" si="212"/>
        <v>-0.73500543832778931</v>
      </c>
    </row>
    <row r="175" spans="1:57" x14ac:dyDescent="0.2">
      <c r="A175" s="2" t="s">
        <v>41</v>
      </c>
      <c r="B175" s="4">
        <v>2015</v>
      </c>
      <c r="C175" s="4">
        <v>3</v>
      </c>
      <c r="D175" s="5">
        <f>'Consolidated PEG'!D174</f>
        <v>17379.029979999999</v>
      </c>
      <c r="E175" s="5">
        <f>'Consolidated PEG'!E174</f>
        <v>340.88</v>
      </c>
      <c r="F175" s="5">
        <f>'Consolidated PEG'!F174</f>
        <v>380.1</v>
      </c>
      <c r="G175" s="5">
        <f>'Consolidated PEG'!G174</f>
        <v>67388</v>
      </c>
      <c r="H175" s="28"/>
      <c r="I175" s="28"/>
      <c r="J175" s="62"/>
      <c r="K175" s="48">
        <f>'Consolidated PEG'!K174</f>
        <v>1846</v>
      </c>
      <c r="L175" s="48">
        <f>'Consolidated PEG'!L174</f>
        <v>1359</v>
      </c>
      <c r="M175" s="124">
        <f>'Consolidated PEG'!M174</f>
        <v>0.73618634886240519</v>
      </c>
      <c r="O175" s="2" t="s">
        <v>42</v>
      </c>
      <c r="P175" s="2">
        <v>2015</v>
      </c>
      <c r="Q175" s="5">
        <v>3</v>
      </c>
      <c r="R175" s="5">
        <v>17379.03</v>
      </c>
      <c r="S175" s="5">
        <v>340.88</v>
      </c>
      <c r="T175" s="5">
        <v>380.1</v>
      </c>
      <c r="U175" s="5">
        <v>67388</v>
      </c>
      <c r="V175" s="5">
        <v>1846</v>
      </c>
      <c r="W175" s="5">
        <v>1359</v>
      </c>
      <c r="X175" s="6">
        <v>0.73618634886240519</v>
      </c>
      <c r="Z175" s="2" t="s">
        <v>41</v>
      </c>
      <c r="AA175" s="4">
        <f t="shared" si="213"/>
        <v>0</v>
      </c>
      <c r="AB175" s="4">
        <f t="shared" si="214"/>
        <v>0</v>
      </c>
      <c r="AC175" s="6">
        <f t="shared" si="218"/>
        <v>-1.9999999494757503E-5</v>
      </c>
      <c r="AD175" s="4">
        <f t="shared" si="219"/>
        <v>0</v>
      </c>
      <c r="AE175" s="4">
        <f t="shared" si="220"/>
        <v>0</v>
      </c>
      <c r="AF175" s="4">
        <f t="shared" si="221"/>
        <v>0</v>
      </c>
      <c r="AG175" s="4"/>
      <c r="AH175" s="4"/>
      <c r="AI175" s="75"/>
      <c r="AK175" s="2" t="s">
        <v>185</v>
      </c>
      <c r="AL175" s="2">
        <v>2015</v>
      </c>
      <c r="AM175" s="2">
        <v>3</v>
      </c>
      <c r="AN175" s="2">
        <v>18149.20218</v>
      </c>
      <c r="AO175" s="2">
        <v>340.88</v>
      </c>
      <c r="AP175" s="2">
        <v>380.1</v>
      </c>
      <c r="AQ175" s="2">
        <v>67387</v>
      </c>
      <c r="AR175" s="2">
        <v>1846</v>
      </c>
      <c r="AS175" s="2">
        <v>1359</v>
      </c>
      <c r="AT175" s="2">
        <v>0.73618632555007935</v>
      </c>
      <c r="AV175" s="2" t="s">
        <v>41</v>
      </c>
      <c r="AW175" s="4">
        <f t="shared" si="205"/>
        <v>0</v>
      </c>
      <c r="AX175" s="4">
        <f t="shared" si="206"/>
        <v>0</v>
      </c>
      <c r="AY175" s="4"/>
      <c r="AZ175" s="4">
        <f t="shared" si="207"/>
        <v>0</v>
      </c>
      <c r="BA175" s="4">
        <f t="shared" si="208"/>
        <v>0</v>
      </c>
      <c r="BB175" s="4">
        <f t="shared" si="209"/>
        <v>1</v>
      </c>
      <c r="BC175" s="4">
        <f t="shared" si="210"/>
        <v>-1846</v>
      </c>
      <c r="BD175" s="4">
        <f t="shared" si="211"/>
        <v>-1359</v>
      </c>
      <c r="BE175" s="4">
        <f t="shared" si="212"/>
        <v>-0.73618632555007935</v>
      </c>
    </row>
    <row r="176" spans="1:57" x14ac:dyDescent="0.2">
      <c r="A176" s="2" t="s">
        <v>41</v>
      </c>
      <c r="B176" s="4">
        <v>2016</v>
      </c>
      <c r="C176" s="4">
        <v>3</v>
      </c>
      <c r="D176" s="5">
        <f>'Consolidated PEG'!D175</f>
        <v>17048.726920000001</v>
      </c>
      <c r="E176" s="5">
        <f>'Consolidated PEG'!E175</f>
        <v>373.87400000000002</v>
      </c>
      <c r="F176" s="5">
        <f>'Consolidated PEG'!F175</f>
        <v>380.1</v>
      </c>
      <c r="G176" s="5">
        <f>'Consolidated PEG'!G175</f>
        <v>68811</v>
      </c>
      <c r="H176" s="28"/>
      <c r="I176" s="28"/>
      <c r="J176" s="62"/>
      <c r="K176" s="48">
        <f>'Consolidated PEG'!K175</f>
        <v>1883</v>
      </c>
      <c r="L176" s="48">
        <f>'Consolidated PEG'!L175</f>
        <v>1389</v>
      </c>
      <c r="M176" s="124">
        <f>'Consolidated PEG'!M175</f>
        <v>0.73765268189060007</v>
      </c>
      <c r="O176" s="2" t="s">
        <v>42</v>
      </c>
      <c r="P176" s="2">
        <v>2016</v>
      </c>
      <c r="Q176" s="5">
        <v>3</v>
      </c>
      <c r="R176" s="5">
        <v>17048.726920000001</v>
      </c>
      <c r="S176" s="5">
        <v>373.87400000000002</v>
      </c>
      <c r="T176" s="5">
        <v>380.1</v>
      </c>
      <c r="U176" s="5">
        <v>68811</v>
      </c>
      <c r="V176" s="5">
        <v>1883</v>
      </c>
      <c r="W176" s="5">
        <v>1389</v>
      </c>
      <c r="X176" s="6">
        <v>0.73765268189060007</v>
      </c>
      <c r="Z176" s="2" t="s">
        <v>41</v>
      </c>
      <c r="AA176" s="4">
        <f t="shared" si="213"/>
        <v>0</v>
      </c>
      <c r="AB176" s="4">
        <f t="shared" si="214"/>
        <v>0</v>
      </c>
      <c r="AC176" s="6">
        <f t="shared" si="218"/>
        <v>0</v>
      </c>
      <c r="AD176" s="4">
        <f t="shared" si="219"/>
        <v>0</v>
      </c>
      <c r="AE176" s="4">
        <f t="shared" si="220"/>
        <v>0</v>
      </c>
      <c r="AF176" s="4">
        <f t="shared" si="221"/>
        <v>0</v>
      </c>
      <c r="AG176" s="4"/>
      <c r="AH176" s="4"/>
      <c r="AI176" s="75"/>
      <c r="AK176" s="2" t="s">
        <v>185</v>
      </c>
      <c r="AL176" s="2">
        <v>2016</v>
      </c>
      <c r="AM176" s="2">
        <v>3</v>
      </c>
      <c r="AN176" s="2">
        <v>17980.233980000001</v>
      </c>
      <c r="AO176" s="2">
        <v>373.87400000000002</v>
      </c>
      <c r="AP176" s="2">
        <v>380.1</v>
      </c>
      <c r="AQ176" s="2">
        <v>68810</v>
      </c>
      <c r="AR176" s="2">
        <v>1883</v>
      </c>
      <c r="AS176" s="2">
        <v>1389</v>
      </c>
      <c r="AT176" s="2">
        <v>0.73765265941619873</v>
      </c>
      <c r="AV176" s="2" t="s">
        <v>41</v>
      </c>
      <c r="AW176" s="4">
        <f t="shared" si="205"/>
        <v>0</v>
      </c>
      <c r="AX176" s="4">
        <f t="shared" si="206"/>
        <v>0</v>
      </c>
      <c r="AY176" s="4"/>
      <c r="AZ176" s="4">
        <f t="shared" si="207"/>
        <v>0</v>
      </c>
      <c r="BA176" s="4">
        <f t="shared" si="208"/>
        <v>0</v>
      </c>
      <c r="BB176" s="4">
        <f t="shared" si="209"/>
        <v>1</v>
      </c>
      <c r="BC176" s="4">
        <f t="shared" si="210"/>
        <v>-1883</v>
      </c>
      <c r="BD176" s="4">
        <f t="shared" si="211"/>
        <v>-1389</v>
      </c>
      <c r="BE176" s="4">
        <f t="shared" si="212"/>
        <v>-0.73765265941619873</v>
      </c>
    </row>
    <row r="177" spans="1:57" x14ac:dyDescent="0.2">
      <c r="A177" s="2" t="s">
        <v>41</v>
      </c>
      <c r="B177" s="4">
        <v>2017</v>
      </c>
      <c r="C177" s="4">
        <v>3</v>
      </c>
      <c r="D177" s="5">
        <f>'Consolidated PEG'!D176</f>
        <v>17537.918539999999</v>
      </c>
      <c r="E177" s="5">
        <f>'Consolidated PEG'!E176</f>
        <v>312.50900000000001</v>
      </c>
      <c r="F177" s="5">
        <f>'Consolidated PEG'!F176</f>
        <v>380.1</v>
      </c>
      <c r="G177" s="5">
        <f>'Consolidated PEG'!G176</f>
        <v>70492</v>
      </c>
      <c r="H177" s="28"/>
      <c r="I177" s="28"/>
      <c r="J177" s="62"/>
      <c r="K177" s="48">
        <f>'Consolidated PEG'!K176</f>
        <v>1912</v>
      </c>
      <c r="L177" s="48">
        <f>'Consolidated PEG'!L176</f>
        <v>1421</v>
      </c>
      <c r="M177" s="124">
        <f>'Consolidated PEG'!M176</f>
        <v>0.74320083682008364</v>
      </c>
      <c r="O177" s="2" t="s">
        <v>42</v>
      </c>
      <c r="P177" s="2">
        <v>2017</v>
      </c>
      <c r="Q177" s="5">
        <v>3</v>
      </c>
      <c r="R177" s="5">
        <v>17537.918539999999</v>
      </c>
      <c r="S177" s="5">
        <v>312.50900000000001</v>
      </c>
      <c r="T177" s="5">
        <v>380.1</v>
      </c>
      <c r="U177" s="5">
        <v>70492</v>
      </c>
      <c r="V177" s="5">
        <v>1912</v>
      </c>
      <c r="W177" s="5">
        <v>1421</v>
      </c>
      <c r="X177" s="6">
        <v>0.74320083682008364</v>
      </c>
      <c r="Z177" s="2" t="s">
        <v>41</v>
      </c>
      <c r="AA177" s="4">
        <f t="shared" si="213"/>
        <v>0</v>
      </c>
      <c r="AB177" s="4">
        <f t="shared" si="214"/>
        <v>0</v>
      </c>
      <c r="AC177" s="6">
        <f t="shared" si="218"/>
        <v>0</v>
      </c>
      <c r="AD177" s="4">
        <f t="shared" si="219"/>
        <v>0</v>
      </c>
      <c r="AE177" s="4">
        <f t="shared" si="220"/>
        <v>0</v>
      </c>
      <c r="AF177" s="4">
        <f t="shared" si="221"/>
        <v>0</v>
      </c>
      <c r="AG177" s="4"/>
      <c r="AH177" s="4"/>
      <c r="AI177" s="75"/>
      <c r="AK177" s="2" t="s">
        <v>185</v>
      </c>
      <c r="AL177" s="2">
        <v>2017</v>
      </c>
      <c r="AM177" s="2">
        <v>3</v>
      </c>
      <c r="AN177" s="2">
        <v>18383.55341</v>
      </c>
      <c r="AO177" s="2">
        <v>312.50900000000001</v>
      </c>
      <c r="AP177" s="2">
        <v>380.1</v>
      </c>
      <c r="AQ177" s="2">
        <v>70491</v>
      </c>
      <c r="AR177" s="2">
        <v>1912</v>
      </c>
      <c r="AS177" s="2">
        <v>1421</v>
      </c>
      <c r="AT177" s="2">
        <v>0.74320083856582642</v>
      </c>
      <c r="AV177" s="2" t="s">
        <v>41</v>
      </c>
      <c r="AW177" s="4">
        <f t="shared" si="205"/>
        <v>0</v>
      </c>
      <c r="AX177" s="4">
        <f t="shared" si="206"/>
        <v>0</v>
      </c>
      <c r="AY177" s="4"/>
      <c r="AZ177" s="4">
        <f t="shared" si="207"/>
        <v>0</v>
      </c>
      <c r="BA177" s="4">
        <f t="shared" si="208"/>
        <v>0</v>
      </c>
      <c r="BB177" s="4">
        <f t="shared" si="209"/>
        <v>1</v>
      </c>
      <c r="BC177" s="4">
        <f t="shared" si="210"/>
        <v>-1912</v>
      </c>
      <c r="BD177" s="4">
        <f t="shared" si="211"/>
        <v>-1421</v>
      </c>
      <c r="BE177" s="4">
        <f t="shared" si="212"/>
        <v>-0.74320083856582642</v>
      </c>
    </row>
    <row r="178" spans="1:57" x14ac:dyDescent="0.2">
      <c r="A178" s="2" t="s">
        <v>41</v>
      </c>
      <c r="B178" s="4">
        <v>2018</v>
      </c>
      <c r="C178" s="4">
        <v>3</v>
      </c>
      <c r="D178" s="5">
        <f>'Consolidated PEG'!D177</f>
        <v>17915.296999999999</v>
      </c>
      <c r="E178" s="5">
        <f>'Consolidated PEG'!E177</f>
        <v>364.78100000000001</v>
      </c>
      <c r="F178" s="5">
        <f>'Consolidated PEG'!F177</f>
        <v>380.1</v>
      </c>
      <c r="G178" s="5">
        <f>'Consolidated PEG'!G177</f>
        <v>72109</v>
      </c>
      <c r="H178" s="28"/>
      <c r="I178" s="28"/>
      <c r="J178" s="62"/>
      <c r="K178" s="48">
        <f>'Consolidated PEG'!K177</f>
        <v>1914</v>
      </c>
      <c r="L178" s="48">
        <f>'Consolidated PEG'!L177</f>
        <v>1425</v>
      </c>
      <c r="M178" s="124">
        <f>'Consolidated PEG'!M177</f>
        <v>0.74451410658307215</v>
      </c>
      <c r="O178" s="2" t="s">
        <v>42</v>
      </c>
      <c r="P178" s="2">
        <v>2018</v>
      </c>
      <c r="Q178" s="5">
        <v>3</v>
      </c>
      <c r="R178" s="5">
        <v>17915.297000000002</v>
      </c>
      <c r="S178" s="5">
        <v>364.78100000000001</v>
      </c>
      <c r="T178" s="5">
        <v>380.1</v>
      </c>
      <c r="U178" s="5">
        <v>72109</v>
      </c>
      <c r="V178" s="5">
        <v>1914</v>
      </c>
      <c r="W178" s="5">
        <v>1425</v>
      </c>
      <c r="X178" s="6">
        <v>0.74451410658307215</v>
      </c>
      <c r="Z178" s="2" t="s">
        <v>41</v>
      </c>
      <c r="AA178" s="4">
        <f t="shared" si="213"/>
        <v>0</v>
      </c>
      <c r="AB178" s="4">
        <f t="shared" si="214"/>
        <v>0</v>
      </c>
      <c r="AC178" s="6">
        <f t="shared" si="218"/>
        <v>0</v>
      </c>
      <c r="AD178" s="4">
        <f t="shared" si="219"/>
        <v>0</v>
      </c>
      <c r="AE178" s="4">
        <f t="shared" si="220"/>
        <v>0</v>
      </c>
      <c r="AF178" s="4">
        <f t="shared" si="221"/>
        <v>0</v>
      </c>
      <c r="AG178" s="4"/>
      <c r="AH178" s="4"/>
      <c r="AI178" s="75"/>
      <c r="AK178" s="2" t="s">
        <v>185</v>
      </c>
      <c r="AL178" s="2">
        <v>2018</v>
      </c>
      <c r="AM178" s="2">
        <v>3</v>
      </c>
      <c r="AN178" s="2">
        <v>18787.857929999998</v>
      </c>
      <c r="AO178" s="2">
        <v>364.78100000000001</v>
      </c>
      <c r="AP178" s="2">
        <v>380.1</v>
      </c>
      <c r="AQ178" s="2">
        <v>72108</v>
      </c>
      <c r="AR178" s="2">
        <v>1914</v>
      </c>
      <c r="AS178" s="2">
        <v>1425</v>
      </c>
      <c r="AT178" s="2">
        <v>0.7445141077041626</v>
      </c>
      <c r="AV178" s="2" t="s">
        <v>41</v>
      </c>
      <c r="AW178" s="4">
        <f t="shared" si="205"/>
        <v>0</v>
      </c>
      <c r="AX178" s="4">
        <f t="shared" si="206"/>
        <v>0</v>
      </c>
      <c r="AY178" s="4"/>
      <c r="AZ178" s="4">
        <f t="shared" si="207"/>
        <v>0</v>
      </c>
      <c r="BA178" s="4">
        <f t="shared" si="208"/>
        <v>0</v>
      </c>
      <c r="BB178" s="4">
        <f t="shared" si="209"/>
        <v>1</v>
      </c>
      <c r="BC178" s="4">
        <f t="shared" si="210"/>
        <v>-1914</v>
      </c>
      <c r="BD178" s="4">
        <f t="shared" si="211"/>
        <v>-1425</v>
      </c>
      <c r="BE178" s="4">
        <f t="shared" si="212"/>
        <v>-0.7445141077041626</v>
      </c>
    </row>
    <row r="179" spans="1:57" x14ac:dyDescent="0.2">
      <c r="A179" s="2" t="s">
        <v>41</v>
      </c>
      <c r="B179" s="4">
        <v>2019</v>
      </c>
      <c r="C179" s="4">
        <v>3</v>
      </c>
      <c r="D179" s="5">
        <f>'Consolidated PEG'!D178</f>
        <v>17906.961609999998</v>
      </c>
      <c r="E179" s="5">
        <f>'Consolidated PEG'!E178</f>
        <v>337.95299999999997</v>
      </c>
      <c r="F179" s="5">
        <f>'Consolidated PEG'!F178</f>
        <v>380.1</v>
      </c>
      <c r="G179" s="5">
        <f>'Consolidated PEG'!G178</f>
        <v>73134</v>
      </c>
      <c r="H179" s="5">
        <f>'Consolidated PEG'!H178</f>
        <v>1914</v>
      </c>
      <c r="I179" s="5">
        <f>'Consolidated PEG'!I178</f>
        <v>1425</v>
      </c>
      <c r="J179" s="60">
        <f>'Consolidated PEG'!J178</f>
        <v>0.7445141077041626</v>
      </c>
      <c r="K179" s="48">
        <f>'Consolidated PEG'!K178</f>
        <v>1914</v>
      </c>
      <c r="L179" s="48">
        <f>'Consolidated PEG'!L178</f>
        <v>1425</v>
      </c>
      <c r="M179" s="124">
        <f>'Consolidated PEG'!M178</f>
        <v>0.74451410658307215</v>
      </c>
      <c r="O179" s="2" t="s">
        <v>42</v>
      </c>
      <c r="P179" s="2">
        <v>2019</v>
      </c>
      <c r="Q179" s="5">
        <v>3</v>
      </c>
      <c r="R179" s="5">
        <v>17906.961609999998</v>
      </c>
      <c r="S179" s="5">
        <v>337.95299999999997</v>
      </c>
      <c r="T179" s="5">
        <v>380.1</v>
      </c>
      <c r="U179" s="5">
        <v>73134</v>
      </c>
      <c r="V179" s="5">
        <v>1914</v>
      </c>
      <c r="W179" s="5">
        <v>1425</v>
      </c>
      <c r="X179" s="6">
        <v>0.74451410658307215</v>
      </c>
      <c r="Z179" s="2" t="s">
        <v>41</v>
      </c>
      <c r="AA179" s="4">
        <f t="shared" si="213"/>
        <v>0</v>
      </c>
      <c r="AB179" s="4">
        <f t="shared" si="214"/>
        <v>0</v>
      </c>
      <c r="AC179" s="6">
        <f t="shared" si="218"/>
        <v>0</v>
      </c>
      <c r="AD179" s="4">
        <f t="shared" si="219"/>
        <v>0</v>
      </c>
      <c r="AE179" s="4">
        <f t="shared" si="220"/>
        <v>0</v>
      </c>
      <c r="AF179" s="4">
        <f t="shared" si="221"/>
        <v>0</v>
      </c>
      <c r="AG179" s="4">
        <f t="shared" ref="AG179:AG182" si="222">H179-V179</f>
        <v>0</v>
      </c>
      <c r="AH179" s="4">
        <f t="shared" ref="AH179:AH182" si="223">I179-W179</f>
        <v>0</v>
      </c>
      <c r="AI179" s="75">
        <f t="shared" ref="AI179:AI182" si="224">J179-X179</f>
        <v>1.1210904427016999E-9</v>
      </c>
      <c r="AK179" s="2" t="s">
        <v>185</v>
      </c>
      <c r="AL179" s="2">
        <v>2019</v>
      </c>
      <c r="AM179" s="2">
        <v>3</v>
      </c>
      <c r="AN179" s="2">
        <v>18752.96571</v>
      </c>
      <c r="AO179" s="2">
        <v>337.95299999999997</v>
      </c>
      <c r="AP179" s="2">
        <v>380.1</v>
      </c>
      <c r="AQ179" s="2">
        <v>73133</v>
      </c>
      <c r="AR179" s="2">
        <v>1914</v>
      </c>
      <c r="AS179" s="2">
        <v>1425</v>
      </c>
      <c r="AT179" s="2">
        <v>0.7445141077041626</v>
      </c>
      <c r="AV179" s="2" t="s">
        <v>41</v>
      </c>
      <c r="AW179" s="4">
        <f t="shared" si="205"/>
        <v>0</v>
      </c>
      <c r="AX179" s="4">
        <f t="shared" si="206"/>
        <v>0</v>
      </c>
      <c r="AY179" s="4"/>
      <c r="AZ179" s="4">
        <f t="shared" si="207"/>
        <v>0</v>
      </c>
      <c r="BA179" s="4">
        <f t="shared" si="208"/>
        <v>0</v>
      </c>
      <c r="BB179" s="4">
        <f t="shared" si="209"/>
        <v>1</v>
      </c>
      <c r="BC179" s="4">
        <f t="shared" si="210"/>
        <v>0</v>
      </c>
      <c r="BD179" s="4">
        <f t="shared" si="211"/>
        <v>0</v>
      </c>
      <c r="BE179" s="4">
        <f t="shared" si="212"/>
        <v>0</v>
      </c>
    </row>
    <row r="180" spans="1:57" x14ac:dyDescent="0.2">
      <c r="A180" s="2" t="s">
        <v>41</v>
      </c>
      <c r="B180" s="4">
        <v>2020</v>
      </c>
      <c r="C180" s="4">
        <v>3</v>
      </c>
      <c r="D180" s="5">
        <f>'Consolidated PEG'!D179</f>
        <v>18103.232030000003</v>
      </c>
      <c r="E180" s="5">
        <f>'Consolidated PEG'!E179</f>
        <v>368.09100000000001</v>
      </c>
      <c r="F180" s="5">
        <f>'Consolidated PEG'!F179</f>
        <v>380.1</v>
      </c>
      <c r="G180" s="5">
        <f>'Consolidated PEG'!G179</f>
        <v>74002</v>
      </c>
      <c r="H180" s="5">
        <f>'Consolidated PEG'!H179</f>
        <v>2000</v>
      </c>
      <c r="I180" s="5">
        <f>'Consolidated PEG'!I179</f>
        <v>1506</v>
      </c>
      <c r="J180" s="60">
        <f>'Consolidated PEG'!J179</f>
        <v>0.75300002098083496</v>
      </c>
      <c r="K180" s="48">
        <f>'Consolidated PEG'!K179</f>
        <v>2000</v>
      </c>
      <c r="L180" s="48">
        <f>'Consolidated PEG'!L179</f>
        <v>1506</v>
      </c>
      <c r="M180" s="124">
        <f>'Consolidated PEG'!M179</f>
        <v>0.753</v>
      </c>
      <c r="O180" s="2" t="s">
        <v>42</v>
      </c>
      <c r="P180" s="2">
        <v>2020</v>
      </c>
      <c r="Q180" s="5">
        <v>3</v>
      </c>
      <c r="R180" s="5">
        <v>18103.232030000003</v>
      </c>
      <c r="S180" s="5">
        <v>368.09100000000001</v>
      </c>
      <c r="T180" s="5">
        <v>380.1</v>
      </c>
      <c r="U180" s="5">
        <v>74001</v>
      </c>
      <c r="V180" s="5">
        <v>2000</v>
      </c>
      <c r="W180" s="5">
        <v>1506</v>
      </c>
      <c r="X180" s="6">
        <v>0.753</v>
      </c>
      <c r="Z180" s="2" t="s">
        <v>41</v>
      </c>
      <c r="AA180" s="4">
        <f t="shared" si="213"/>
        <v>0</v>
      </c>
      <c r="AB180" s="4">
        <f t="shared" si="214"/>
        <v>0</v>
      </c>
      <c r="AC180" s="6">
        <f t="shared" si="218"/>
        <v>0</v>
      </c>
      <c r="AD180" s="4">
        <f t="shared" si="219"/>
        <v>0</v>
      </c>
      <c r="AE180" s="4">
        <f t="shared" si="220"/>
        <v>0</v>
      </c>
      <c r="AF180" s="4">
        <f t="shared" si="221"/>
        <v>1</v>
      </c>
      <c r="AG180" s="4">
        <f t="shared" si="222"/>
        <v>0</v>
      </c>
      <c r="AH180" s="4">
        <f t="shared" si="223"/>
        <v>0</v>
      </c>
      <c r="AI180" s="75">
        <f t="shared" si="224"/>
        <v>2.0980834958272965E-8</v>
      </c>
      <c r="AK180" s="2" t="s">
        <v>185</v>
      </c>
      <c r="AL180" s="2">
        <v>2020</v>
      </c>
      <c r="AM180" s="2">
        <v>3</v>
      </c>
      <c r="AN180" s="2">
        <v>19146.598729999998</v>
      </c>
      <c r="AO180" s="2">
        <v>368.09100000000001</v>
      </c>
      <c r="AP180" s="2">
        <v>380.1</v>
      </c>
      <c r="AQ180" s="2">
        <v>74001</v>
      </c>
      <c r="AR180" s="2">
        <v>2000</v>
      </c>
      <c r="AS180" s="2">
        <v>1506</v>
      </c>
      <c r="AT180" s="2">
        <v>0.75300002098083496</v>
      </c>
      <c r="AV180" s="2" t="s">
        <v>41</v>
      </c>
      <c r="AW180" s="4">
        <f t="shared" si="205"/>
        <v>0</v>
      </c>
      <c r="AX180" s="4">
        <f t="shared" si="206"/>
        <v>0</v>
      </c>
      <c r="AY180" s="4"/>
      <c r="AZ180" s="4">
        <f t="shared" si="207"/>
        <v>0</v>
      </c>
      <c r="BA180" s="4">
        <f t="shared" si="208"/>
        <v>0</v>
      </c>
      <c r="BB180" s="4">
        <f t="shared" si="209"/>
        <v>1</v>
      </c>
      <c r="BC180" s="4">
        <f t="shared" si="210"/>
        <v>0</v>
      </c>
      <c r="BD180" s="4">
        <f t="shared" si="211"/>
        <v>0</v>
      </c>
      <c r="BE180" s="4">
        <f t="shared" si="212"/>
        <v>0</v>
      </c>
    </row>
    <row r="181" spans="1:57" x14ac:dyDescent="0.2">
      <c r="A181" s="2" t="s">
        <v>41</v>
      </c>
      <c r="B181" s="4">
        <v>2021</v>
      </c>
      <c r="C181" s="4">
        <v>3</v>
      </c>
      <c r="D181" s="5">
        <f>'Consolidated PEG'!D180</f>
        <v>18391.12414</v>
      </c>
      <c r="E181" s="5">
        <f>'Consolidated PEG'!E180</f>
        <v>347.19</v>
      </c>
      <c r="F181" s="5">
        <f>'Consolidated PEG'!F180</f>
        <v>380.1</v>
      </c>
      <c r="G181" s="5">
        <f>'Consolidated PEG'!G180</f>
        <v>75110</v>
      </c>
      <c r="H181" s="5">
        <f>'Consolidated PEG'!H180</f>
        <v>2011</v>
      </c>
      <c r="I181" s="5">
        <f>'Consolidated PEG'!I180</f>
        <v>1517</v>
      </c>
      <c r="J181" s="60">
        <f>'Consolidated PEG'!J180</f>
        <v>0.75435107946395874</v>
      </c>
      <c r="K181" s="48">
        <f>'Consolidated PEG'!K180</f>
        <v>2011</v>
      </c>
      <c r="L181" s="48">
        <f>'Consolidated PEG'!L180</f>
        <v>1517</v>
      </c>
      <c r="M181" s="124">
        <f>'Consolidated PEG'!M180</f>
        <v>0.75435106911984084</v>
      </c>
      <c r="O181" s="2" t="s">
        <v>42</v>
      </c>
      <c r="P181" s="2">
        <v>2021</v>
      </c>
      <c r="Q181" s="5">
        <v>3</v>
      </c>
      <c r="R181" s="5">
        <v>18391.12414</v>
      </c>
      <c r="S181" s="5">
        <v>347.19</v>
      </c>
      <c r="T181" s="5">
        <v>380.1</v>
      </c>
      <c r="U181" s="5">
        <v>75109</v>
      </c>
      <c r="V181" s="5">
        <v>2011</v>
      </c>
      <c r="W181" s="5">
        <v>1517</v>
      </c>
      <c r="X181" s="6">
        <v>0.75435106911984084</v>
      </c>
      <c r="Z181" s="2" t="s">
        <v>41</v>
      </c>
      <c r="AA181" s="4">
        <f t="shared" si="213"/>
        <v>0</v>
      </c>
      <c r="AB181" s="4">
        <f t="shared" si="214"/>
        <v>0</v>
      </c>
      <c r="AC181" s="6">
        <f t="shared" si="218"/>
        <v>0</v>
      </c>
      <c r="AD181" s="4">
        <f t="shared" si="219"/>
        <v>0</v>
      </c>
      <c r="AE181" s="4">
        <f>F181-T181</f>
        <v>0</v>
      </c>
      <c r="AF181" s="4">
        <f t="shared" si="221"/>
        <v>1</v>
      </c>
      <c r="AG181" s="4">
        <f t="shared" si="222"/>
        <v>0</v>
      </c>
      <c r="AH181" s="4">
        <f t="shared" si="223"/>
        <v>0</v>
      </c>
      <c r="AI181" s="75">
        <f t="shared" si="224"/>
        <v>1.0344117895577654E-8</v>
      </c>
      <c r="AK181" s="2" t="s">
        <v>185</v>
      </c>
      <c r="AL181" s="2">
        <v>2021</v>
      </c>
      <c r="AM181" s="2">
        <v>3</v>
      </c>
      <c r="AN181" s="2">
        <v>19556.254670000002</v>
      </c>
      <c r="AO181" s="2">
        <v>347.19</v>
      </c>
      <c r="AP181" s="2">
        <v>380.1</v>
      </c>
      <c r="AQ181" s="2">
        <v>75109</v>
      </c>
      <c r="AR181" s="2">
        <v>2011</v>
      </c>
      <c r="AS181" s="2">
        <v>1517</v>
      </c>
      <c r="AT181" s="2">
        <v>0.75435107946395874</v>
      </c>
      <c r="AV181" s="2" t="s">
        <v>41</v>
      </c>
      <c r="AW181" s="4">
        <f t="shared" si="205"/>
        <v>0</v>
      </c>
      <c r="AX181" s="4">
        <f t="shared" si="206"/>
        <v>0</v>
      </c>
      <c r="AY181" s="4"/>
      <c r="AZ181" s="4">
        <f t="shared" si="207"/>
        <v>0</v>
      </c>
      <c r="BA181" s="4">
        <f t="shared" si="208"/>
        <v>0</v>
      </c>
      <c r="BB181" s="4">
        <f t="shared" si="209"/>
        <v>1</v>
      </c>
      <c r="BC181" s="4">
        <f t="shared" si="210"/>
        <v>0</v>
      </c>
      <c r="BD181" s="4">
        <f t="shared" si="211"/>
        <v>0</v>
      </c>
      <c r="BE181" s="4">
        <f t="shared" si="212"/>
        <v>0</v>
      </c>
    </row>
    <row r="182" spans="1:57" s="7" customFormat="1" x14ac:dyDescent="0.2">
      <c r="A182" s="7" t="s">
        <v>41</v>
      </c>
      <c r="B182" s="8">
        <v>2022</v>
      </c>
      <c r="C182" s="8">
        <v>3</v>
      </c>
      <c r="D182" s="9">
        <f>'Consolidated PEG'!D181</f>
        <v>20114.506129999998</v>
      </c>
      <c r="E182" s="9">
        <f>'Consolidated PEG'!E181</f>
        <v>370.40800000000002</v>
      </c>
      <c r="F182" s="5">
        <f>'Consolidated PEG'!F181</f>
        <v>380.1</v>
      </c>
      <c r="G182" s="9">
        <f>'Consolidated PEG'!G181</f>
        <v>75885</v>
      </c>
      <c r="H182" s="9">
        <f>'Consolidated PEG'!H181</f>
        <v>2021</v>
      </c>
      <c r="I182" s="9">
        <f>'Consolidated PEG'!I181</f>
        <v>1527</v>
      </c>
      <c r="J182" s="61">
        <f>'Consolidated PEG'!J181</f>
        <v>0.75556653738021851</v>
      </c>
      <c r="K182" s="50">
        <f>'Consolidated PEG'!K181</f>
        <v>2021</v>
      </c>
      <c r="L182" s="50">
        <f>'Consolidated PEG'!L181</f>
        <v>1527</v>
      </c>
      <c r="M182" s="126">
        <f>'Consolidated PEG'!M181</f>
        <v>0.75556655121227112</v>
      </c>
      <c r="N182" s="64"/>
      <c r="O182" s="7" t="s">
        <v>42</v>
      </c>
      <c r="P182" s="7">
        <v>2022</v>
      </c>
      <c r="Q182" s="9">
        <v>3</v>
      </c>
      <c r="R182" s="9">
        <v>20114.506129999998</v>
      </c>
      <c r="S182" s="9">
        <v>370.40800000000002</v>
      </c>
      <c r="T182" s="9">
        <v>380.1</v>
      </c>
      <c r="U182" s="9">
        <v>75885</v>
      </c>
      <c r="V182" s="9">
        <v>2021</v>
      </c>
      <c r="W182" s="9">
        <v>1527</v>
      </c>
      <c r="X182" s="10">
        <v>0.75556655121227112</v>
      </c>
      <c r="Y182" s="64"/>
      <c r="Z182" s="7" t="s">
        <v>41</v>
      </c>
      <c r="AA182" s="8">
        <f t="shared" si="213"/>
        <v>0</v>
      </c>
      <c r="AB182" s="8">
        <f t="shared" si="214"/>
        <v>0</v>
      </c>
      <c r="AC182" s="10">
        <f t="shared" si="218"/>
        <v>0</v>
      </c>
      <c r="AD182" s="8">
        <f t="shared" si="219"/>
        <v>0</v>
      </c>
      <c r="AE182" s="8">
        <f t="shared" si="220"/>
        <v>0</v>
      </c>
      <c r="AF182" s="8">
        <f t="shared" si="221"/>
        <v>0</v>
      </c>
      <c r="AG182" s="8">
        <f t="shared" si="222"/>
        <v>0</v>
      </c>
      <c r="AH182" s="8">
        <f t="shared" si="223"/>
        <v>0</v>
      </c>
      <c r="AI182" s="76">
        <f t="shared" si="224"/>
        <v>-1.3832052614404233E-8</v>
      </c>
      <c r="AK182" s="7" t="s">
        <v>185</v>
      </c>
      <c r="AL182" s="7">
        <v>2022</v>
      </c>
      <c r="AM182" s="7">
        <v>3</v>
      </c>
      <c r="AN182" s="7">
        <v>21633.910789999998</v>
      </c>
      <c r="AO182" s="7">
        <v>370.40800000000002</v>
      </c>
      <c r="AP182" s="7">
        <v>380.1</v>
      </c>
      <c r="AQ182" s="7">
        <v>75884</v>
      </c>
      <c r="AR182" s="7">
        <v>2021</v>
      </c>
      <c r="AS182" s="7">
        <v>1527</v>
      </c>
      <c r="AT182" s="7">
        <v>0.75556653738021851</v>
      </c>
      <c r="AV182" s="7" t="s">
        <v>41</v>
      </c>
      <c r="AW182" s="8">
        <f t="shared" si="205"/>
        <v>0</v>
      </c>
      <c r="AX182" s="8">
        <f t="shared" si="206"/>
        <v>0</v>
      </c>
      <c r="AY182" s="8"/>
      <c r="AZ182" s="8">
        <f t="shared" si="207"/>
        <v>0</v>
      </c>
      <c r="BA182" s="8">
        <f t="shared" si="208"/>
        <v>0</v>
      </c>
      <c r="BB182" s="8">
        <f t="shared" si="209"/>
        <v>1</v>
      </c>
      <c r="BC182" s="8">
        <f t="shared" si="210"/>
        <v>0</v>
      </c>
      <c r="BD182" s="8">
        <f t="shared" si="211"/>
        <v>0</v>
      </c>
      <c r="BE182" s="8">
        <f t="shared" si="212"/>
        <v>0</v>
      </c>
    </row>
    <row r="183" spans="1:57" x14ac:dyDescent="0.2">
      <c r="A183" s="2" t="s">
        <v>43</v>
      </c>
      <c r="B183" s="4">
        <v>2003</v>
      </c>
      <c r="C183" s="4">
        <v>3</v>
      </c>
      <c r="D183" s="5">
        <f>'Consolidated PEG'!D182</f>
        <v>8050.3370000000004</v>
      </c>
      <c r="E183" s="5">
        <f>'Consolidated PEG'!E182</f>
        <v>228</v>
      </c>
      <c r="F183" s="5">
        <f>'Consolidated PEG'!F182</f>
        <v>228</v>
      </c>
      <c r="G183" s="5">
        <f>'Consolidated PEG'!G182</f>
        <v>48202</v>
      </c>
      <c r="H183" s="5"/>
      <c r="I183" s="5"/>
      <c r="K183" s="48">
        <f>'Consolidated PEG'!K182</f>
        <v>1538</v>
      </c>
      <c r="L183" s="48">
        <f>'Consolidated PEG'!L182</f>
        <v>725</v>
      </c>
      <c r="M183" s="124">
        <f>'Consolidated PEG'!M182</f>
        <v>0.47139141742522755</v>
      </c>
      <c r="Q183" s="5"/>
      <c r="AA183" s="4"/>
      <c r="AB183" s="4"/>
      <c r="AC183" s="6"/>
      <c r="AD183" s="4"/>
      <c r="AE183" s="4"/>
      <c r="AF183" s="4"/>
      <c r="AG183" s="4"/>
      <c r="AH183" s="4"/>
      <c r="AI183" s="75"/>
      <c r="AW183" s="4"/>
      <c r="AX183" s="4"/>
      <c r="AY183" s="4"/>
      <c r="AZ183" s="4"/>
      <c r="BA183" s="4"/>
      <c r="BB183" s="4"/>
      <c r="BC183" s="4"/>
      <c r="BD183" s="4"/>
      <c r="BE183" s="4"/>
    </row>
    <row r="184" spans="1:57" x14ac:dyDescent="0.2">
      <c r="A184" s="2" t="s">
        <v>43</v>
      </c>
      <c r="B184" s="4">
        <v>2004</v>
      </c>
      <c r="C184" s="4">
        <v>3</v>
      </c>
      <c r="D184" s="5">
        <f>'Consolidated PEG'!D183</f>
        <v>7593.5431900000003</v>
      </c>
      <c r="E184" s="5">
        <f>'Consolidated PEG'!E183</f>
        <v>233</v>
      </c>
      <c r="F184" s="5">
        <f>'Consolidated PEG'!F183</f>
        <v>233</v>
      </c>
      <c r="G184" s="5">
        <f>'Consolidated PEG'!G183</f>
        <v>48675</v>
      </c>
      <c r="H184" s="5"/>
      <c r="I184" s="5"/>
      <c r="K184" s="48">
        <f>'Consolidated PEG'!K183</f>
        <v>1731</v>
      </c>
      <c r="L184" s="48">
        <f>'Consolidated PEG'!L183</f>
        <v>839</v>
      </c>
      <c r="M184" s="124">
        <f>'Consolidated PEG'!M183</f>
        <v>0.48469093009820913</v>
      </c>
      <c r="Q184" s="5"/>
      <c r="AA184" s="4"/>
      <c r="AB184" s="4"/>
      <c r="AC184" s="6"/>
      <c r="AD184" s="4"/>
      <c r="AE184" s="4"/>
      <c r="AF184" s="4"/>
      <c r="AG184" s="4"/>
      <c r="AH184" s="4"/>
      <c r="AI184" s="75"/>
      <c r="AW184" s="4"/>
      <c r="AX184" s="4"/>
      <c r="AY184" s="4"/>
      <c r="AZ184" s="4"/>
      <c r="BA184" s="4"/>
      <c r="BB184" s="4"/>
      <c r="BC184" s="4"/>
      <c r="BD184" s="4"/>
      <c r="BE184" s="4"/>
    </row>
    <row r="185" spans="1:57" x14ac:dyDescent="0.2">
      <c r="A185" s="2" t="s">
        <v>43</v>
      </c>
      <c r="B185" s="4">
        <v>2005</v>
      </c>
      <c r="C185" s="4">
        <v>3</v>
      </c>
      <c r="D185" s="5">
        <f>'Consolidated PEG'!D184</f>
        <v>7675.8416899999984</v>
      </c>
      <c r="E185" s="5">
        <f>'Consolidated PEG'!E184</f>
        <v>217.81399999999999</v>
      </c>
      <c r="F185" s="5">
        <f>'Consolidated PEG'!F184</f>
        <v>233</v>
      </c>
      <c r="G185" s="5">
        <f>'Consolidated PEG'!G184</f>
        <v>49500</v>
      </c>
      <c r="H185" s="83"/>
      <c r="I185" s="83"/>
      <c r="J185" s="84"/>
      <c r="K185" s="48">
        <f>'Consolidated PEG'!K184</f>
        <v>2002</v>
      </c>
      <c r="L185" s="48">
        <f>'Consolidated PEG'!L184</f>
        <v>999</v>
      </c>
      <c r="M185" s="124">
        <f>'Consolidated PEG'!M184</f>
        <v>0.49900099900099898</v>
      </c>
      <c r="O185" s="2" t="s">
        <v>44</v>
      </c>
      <c r="P185" s="2">
        <v>2005</v>
      </c>
      <c r="Q185" s="5">
        <v>3</v>
      </c>
      <c r="R185" s="5">
        <v>7675.8416899999993</v>
      </c>
      <c r="S185" s="5">
        <v>217.81399999999999</v>
      </c>
      <c r="T185" s="5">
        <v>217.81399999999999</v>
      </c>
      <c r="U185" s="5">
        <v>49500</v>
      </c>
      <c r="V185" s="38">
        <v>915.37880377754459</v>
      </c>
      <c r="W185" s="38">
        <v>422.18409090909091</v>
      </c>
      <c r="X185" s="39">
        <v>0.46121243922935551</v>
      </c>
      <c r="Z185" s="2" t="s">
        <v>43</v>
      </c>
      <c r="AA185" s="4">
        <f t="shared" ref="AA185:AA192" si="225">B185-P185</f>
        <v>0</v>
      </c>
      <c r="AB185" s="4">
        <f t="shared" ref="AB185:AB192" si="226">C185-Q185</f>
        <v>0</v>
      </c>
      <c r="AC185" s="6">
        <f t="shared" ref="AC185:AC192" si="227">D185-R185</f>
        <v>0</v>
      </c>
      <c r="AD185" s="4">
        <f t="shared" ref="AD185:AD192" si="228">E185-S185</f>
        <v>0</v>
      </c>
      <c r="AE185" s="4">
        <f t="shared" ref="AE185:AE192" si="229">F185-T185</f>
        <v>15.186000000000007</v>
      </c>
      <c r="AF185" s="4">
        <f t="shared" ref="AF185:AF191" si="230">G185-U185</f>
        <v>0</v>
      </c>
      <c r="AG185" s="4"/>
      <c r="AH185" s="4"/>
      <c r="AI185" s="75"/>
      <c r="AK185" s="2" t="s">
        <v>186</v>
      </c>
      <c r="AL185" s="2">
        <v>2005</v>
      </c>
      <c r="AM185" s="2">
        <v>3</v>
      </c>
      <c r="AN185" s="2">
        <v>8061.814220000002</v>
      </c>
      <c r="AO185" s="2">
        <v>217.81399999999999</v>
      </c>
      <c r="AP185" s="2">
        <v>217.81399999999999</v>
      </c>
      <c r="AQ185" s="2">
        <v>49498</v>
      </c>
      <c r="AR185" s="2">
        <v>924</v>
      </c>
      <c r="AS185" s="2">
        <v>422</v>
      </c>
      <c r="AT185" s="2">
        <v>0.45670995116233826</v>
      </c>
      <c r="AV185" s="2" t="s">
        <v>43</v>
      </c>
      <c r="AW185" s="4">
        <f t="shared" ref="AW185:AW202" si="231">B185-AL185</f>
        <v>0</v>
      </c>
      <c r="AX185" s="4">
        <f t="shared" ref="AX185:AX202" si="232">C185-AM185</f>
        <v>0</v>
      </c>
      <c r="AY185" s="4"/>
      <c r="AZ185" s="4">
        <f t="shared" ref="AZ185:AZ202" si="233">E185-AO185</f>
        <v>0</v>
      </c>
      <c r="BA185" s="4">
        <f t="shared" ref="BA185:BA202" si="234">F185-AP185</f>
        <v>15.186000000000007</v>
      </c>
      <c r="BB185" s="4">
        <f t="shared" ref="BB185:BB202" si="235">G185-AQ185</f>
        <v>2</v>
      </c>
      <c r="BC185" s="4">
        <f t="shared" ref="BC185:BC202" si="236">H185-AR185</f>
        <v>-924</v>
      </c>
      <c r="BD185" s="4">
        <f t="shared" ref="BD185:BD202" si="237">I185-AS185</f>
        <v>-422</v>
      </c>
      <c r="BE185" s="4">
        <f t="shared" ref="BE185:BE202" si="238">J185-AT185</f>
        <v>-0.45670995116233826</v>
      </c>
    </row>
    <row r="186" spans="1:57" x14ac:dyDescent="0.2">
      <c r="A186" s="2" t="s">
        <v>43</v>
      </c>
      <c r="B186" s="4">
        <v>2006</v>
      </c>
      <c r="C186" s="4">
        <v>3</v>
      </c>
      <c r="D186" s="5">
        <f>'Consolidated PEG'!D185</f>
        <v>7571.1170899999997</v>
      </c>
      <c r="E186" s="5">
        <f>'Consolidated PEG'!E185</f>
        <v>222.83199999999999</v>
      </c>
      <c r="F186" s="5">
        <f>'Consolidated PEG'!F185</f>
        <v>233</v>
      </c>
      <c r="G186" s="5">
        <f>'Consolidated PEG'!G185</f>
        <v>50528</v>
      </c>
      <c r="H186" s="28"/>
      <c r="I186" s="28"/>
      <c r="J186" s="62"/>
      <c r="K186" s="48">
        <f>'Consolidated PEG'!K185</f>
        <v>934</v>
      </c>
      <c r="L186" s="48">
        <f>'Consolidated PEG'!L185</f>
        <v>431</v>
      </c>
      <c r="M186" s="124">
        <f>'Consolidated PEG'!M185</f>
        <v>0.4614561027837259</v>
      </c>
      <c r="O186" s="2" t="s">
        <v>44</v>
      </c>
      <c r="P186" s="2">
        <v>2006</v>
      </c>
      <c r="Q186" s="5">
        <v>3</v>
      </c>
      <c r="R186" s="5">
        <v>7571.1170899999997</v>
      </c>
      <c r="S186" s="5">
        <v>222.83199999999999</v>
      </c>
      <c r="T186" s="5">
        <v>222.83199999999999</v>
      </c>
      <c r="U186" s="5">
        <v>50528</v>
      </c>
      <c r="V186" s="5">
        <v>934</v>
      </c>
      <c r="W186" s="5">
        <v>431</v>
      </c>
      <c r="X186" s="6">
        <v>0.4614561027837259</v>
      </c>
      <c r="Z186" s="2" t="s">
        <v>43</v>
      </c>
      <c r="AA186" s="4">
        <f t="shared" si="225"/>
        <v>0</v>
      </c>
      <c r="AB186" s="4">
        <f t="shared" si="226"/>
        <v>0</v>
      </c>
      <c r="AC186" s="6">
        <f t="shared" si="227"/>
        <v>0</v>
      </c>
      <c r="AD186" s="4">
        <f t="shared" si="228"/>
        <v>0</v>
      </c>
      <c r="AE186" s="4">
        <f t="shared" si="229"/>
        <v>10.168000000000006</v>
      </c>
      <c r="AF186" s="4">
        <f t="shared" si="230"/>
        <v>0</v>
      </c>
      <c r="AG186" s="4"/>
      <c r="AH186" s="4"/>
      <c r="AI186" s="75"/>
      <c r="AK186" s="2" t="s">
        <v>186</v>
      </c>
      <c r="AL186" s="2">
        <v>2006</v>
      </c>
      <c r="AM186" s="2">
        <v>3</v>
      </c>
      <c r="AN186" s="2">
        <v>8005.2016300000005</v>
      </c>
      <c r="AO186" s="2">
        <v>222.83199999999999</v>
      </c>
      <c r="AP186" s="2">
        <v>222.83199999999999</v>
      </c>
      <c r="AQ186" s="2">
        <v>50528</v>
      </c>
      <c r="AR186" s="2">
        <v>934</v>
      </c>
      <c r="AS186" s="2">
        <v>431</v>
      </c>
      <c r="AT186" s="2">
        <v>0.46145609021186829</v>
      </c>
      <c r="AV186" s="2" t="s">
        <v>43</v>
      </c>
      <c r="AW186" s="4">
        <f t="shared" si="231"/>
        <v>0</v>
      </c>
      <c r="AX186" s="4">
        <f t="shared" si="232"/>
        <v>0</v>
      </c>
      <c r="AY186" s="4"/>
      <c r="AZ186" s="4">
        <f t="shared" si="233"/>
        <v>0</v>
      </c>
      <c r="BA186" s="4">
        <f t="shared" si="234"/>
        <v>10.168000000000006</v>
      </c>
      <c r="BB186" s="4">
        <f t="shared" si="235"/>
        <v>0</v>
      </c>
      <c r="BC186" s="4">
        <f t="shared" si="236"/>
        <v>-934</v>
      </c>
      <c r="BD186" s="4">
        <f t="shared" si="237"/>
        <v>-431</v>
      </c>
      <c r="BE186" s="4">
        <f t="shared" si="238"/>
        <v>-0.46145609021186829</v>
      </c>
    </row>
    <row r="187" spans="1:57" x14ac:dyDescent="0.2">
      <c r="A187" s="2" t="s">
        <v>43</v>
      </c>
      <c r="B187" s="4">
        <v>2007</v>
      </c>
      <c r="C187" s="4">
        <v>3</v>
      </c>
      <c r="D187" s="5">
        <f>'Consolidated PEG'!D186</f>
        <v>8193.4672499999997</v>
      </c>
      <c r="E187" s="5">
        <f>'Consolidated PEG'!E186</f>
        <v>221.904</v>
      </c>
      <c r="F187" s="5">
        <f>'Consolidated PEG'!F186</f>
        <v>233</v>
      </c>
      <c r="G187" s="5">
        <f>'Consolidated PEG'!G186</f>
        <v>50980</v>
      </c>
      <c r="H187" s="28"/>
      <c r="I187" s="28"/>
      <c r="J187" s="62"/>
      <c r="K187" s="48">
        <f>'Consolidated PEG'!K186</f>
        <v>953</v>
      </c>
      <c r="L187" s="48">
        <f>'Consolidated PEG'!L186</f>
        <v>440</v>
      </c>
      <c r="M187" s="124">
        <f>'Consolidated PEG'!M186</f>
        <v>0.46169989506820569</v>
      </c>
      <c r="O187" s="2" t="s">
        <v>44</v>
      </c>
      <c r="P187" s="2">
        <v>2007</v>
      </c>
      <c r="Q187" s="5">
        <v>3</v>
      </c>
      <c r="R187" s="5">
        <v>8193.4672499999997</v>
      </c>
      <c r="S187" s="5">
        <v>221.904</v>
      </c>
      <c r="T187" s="5">
        <v>222.83199999999999</v>
      </c>
      <c r="U187" s="5">
        <v>50980</v>
      </c>
      <c r="V187" s="5">
        <v>953</v>
      </c>
      <c r="W187" s="5">
        <v>440</v>
      </c>
      <c r="X187" s="6">
        <v>0.46169989506820569</v>
      </c>
      <c r="Z187" s="2" t="s">
        <v>43</v>
      </c>
      <c r="AA187" s="4">
        <f t="shared" si="225"/>
        <v>0</v>
      </c>
      <c r="AB187" s="4">
        <f t="shared" si="226"/>
        <v>0</v>
      </c>
      <c r="AC187" s="6">
        <f t="shared" si="227"/>
        <v>0</v>
      </c>
      <c r="AD187" s="4">
        <f t="shared" si="228"/>
        <v>0</v>
      </c>
      <c r="AE187" s="4">
        <f t="shared" si="229"/>
        <v>10.168000000000006</v>
      </c>
      <c r="AF187" s="4">
        <f t="shared" si="230"/>
        <v>0</v>
      </c>
      <c r="AG187" s="4"/>
      <c r="AH187" s="4"/>
      <c r="AI187" s="75"/>
      <c r="AK187" s="2" t="s">
        <v>186</v>
      </c>
      <c r="AL187" s="2">
        <v>2007</v>
      </c>
      <c r="AM187" s="2">
        <v>3</v>
      </c>
      <c r="AN187" s="2">
        <v>8887.6481700000004</v>
      </c>
      <c r="AO187" s="2">
        <v>221.904</v>
      </c>
      <c r="AP187" s="2">
        <v>222.83199999999999</v>
      </c>
      <c r="AQ187" s="2">
        <v>50980</v>
      </c>
      <c r="AR187" s="2">
        <v>953</v>
      </c>
      <c r="AS187" s="2">
        <v>440</v>
      </c>
      <c r="AT187" s="2">
        <v>0.46169990301132202</v>
      </c>
      <c r="AV187" s="2" t="s">
        <v>43</v>
      </c>
      <c r="AW187" s="4">
        <f t="shared" si="231"/>
        <v>0</v>
      </c>
      <c r="AX187" s="4">
        <f t="shared" si="232"/>
        <v>0</v>
      </c>
      <c r="AY187" s="4"/>
      <c r="AZ187" s="4">
        <f t="shared" si="233"/>
        <v>0</v>
      </c>
      <c r="BA187" s="4">
        <f t="shared" si="234"/>
        <v>10.168000000000006</v>
      </c>
      <c r="BB187" s="4">
        <f t="shared" si="235"/>
        <v>0</v>
      </c>
      <c r="BC187" s="4">
        <f t="shared" si="236"/>
        <v>-953</v>
      </c>
      <c r="BD187" s="4">
        <f t="shared" si="237"/>
        <v>-440</v>
      </c>
      <c r="BE187" s="4">
        <f t="shared" si="238"/>
        <v>-0.46169990301132202</v>
      </c>
    </row>
    <row r="188" spans="1:57" x14ac:dyDescent="0.2">
      <c r="A188" s="2" t="s">
        <v>43</v>
      </c>
      <c r="B188" s="4">
        <v>2008</v>
      </c>
      <c r="C188" s="4">
        <v>3</v>
      </c>
      <c r="D188" s="5">
        <f>'Consolidated PEG'!D187</f>
        <v>8435.6861599999993</v>
      </c>
      <c r="E188" s="5">
        <f>'Consolidated PEG'!E187</f>
        <v>208.345</v>
      </c>
      <c r="F188" s="5">
        <f>'Consolidated PEG'!F187</f>
        <v>233</v>
      </c>
      <c r="G188" s="5">
        <f>'Consolidated PEG'!G187</f>
        <v>51813</v>
      </c>
      <c r="H188" s="28"/>
      <c r="I188" s="28"/>
      <c r="J188" s="62"/>
      <c r="K188" s="48">
        <f>'Consolidated PEG'!K187</f>
        <v>948</v>
      </c>
      <c r="L188" s="48">
        <f>'Consolidated PEG'!L187</f>
        <v>438</v>
      </c>
      <c r="M188" s="124">
        <f>'Consolidated PEG'!M187</f>
        <v>0.46202531645569622</v>
      </c>
      <c r="O188" s="2" t="s">
        <v>44</v>
      </c>
      <c r="P188" s="2">
        <v>2008</v>
      </c>
      <c r="Q188" s="5">
        <v>3</v>
      </c>
      <c r="R188" s="5">
        <v>8435.6861599999993</v>
      </c>
      <c r="S188" s="5">
        <v>208.345</v>
      </c>
      <c r="T188" s="5">
        <v>222.83199999999999</v>
      </c>
      <c r="U188" s="5">
        <v>51813</v>
      </c>
      <c r="V188" s="5">
        <v>948</v>
      </c>
      <c r="W188" s="5">
        <v>438</v>
      </c>
      <c r="X188" s="6">
        <v>0.46202531645569622</v>
      </c>
      <c r="Z188" s="2" t="s">
        <v>43</v>
      </c>
      <c r="AA188" s="4">
        <f t="shared" si="225"/>
        <v>0</v>
      </c>
      <c r="AB188" s="4">
        <f t="shared" si="226"/>
        <v>0</v>
      </c>
      <c r="AC188" s="6">
        <f t="shared" si="227"/>
        <v>0</v>
      </c>
      <c r="AD188" s="4">
        <f t="shared" si="228"/>
        <v>0</v>
      </c>
      <c r="AE188" s="4">
        <f t="shared" si="229"/>
        <v>10.168000000000006</v>
      </c>
      <c r="AF188" s="4">
        <f t="shared" si="230"/>
        <v>0</v>
      </c>
      <c r="AG188" s="4"/>
      <c r="AH188" s="4"/>
      <c r="AI188" s="75"/>
      <c r="AK188" s="2" t="s">
        <v>186</v>
      </c>
      <c r="AL188" s="2">
        <v>2008</v>
      </c>
      <c r="AM188" s="2">
        <v>3</v>
      </c>
      <c r="AN188" s="2">
        <v>8808.8829399999995</v>
      </c>
      <c r="AO188" s="2">
        <v>208.345</v>
      </c>
      <c r="AP188" s="2">
        <v>222.83199999999999</v>
      </c>
      <c r="AQ188" s="2">
        <v>51813</v>
      </c>
      <c r="AR188" s="2">
        <v>948</v>
      </c>
      <c r="AS188" s="2">
        <v>438</v>
      </c>
      <c r="AT188" s="2">
        <v>0.46202531456947327</v>
      </c>
      <c r="AV188" s="2" t="s">
        <v>43</v>
      </c>
      <c r="AW188" s="4">
        <f t="shared" si="231"/>
        <v>0</v>
      </c>
      <c r="AX188" s="4">
        <f t="shared" si="232"/>
        <v>0</v>
      </c>
      <c r="AY188" s="4"/>
      <c r="AZ188" s="4">
        <f t="shared" si="233"/>
        <v>0</v>
      </c>
      <c r="BA188" s="4">
        <f t="shared" si="234"/>
        <v>10.168000000000006</v>
      </c>
      <c r="BB188" s="4">
        <f t="shared" si="235"/>
        <v>0</v>
      </c>
      <c r="BC188" s="4">
        <f t="shared" si="236"/>
        <v>-948</v>
      </c>
      <c r="BD188" s="4">
        <f t="shared" si="237"/>
        <v>-438</v>
      </c>
      <c r="BE188" s="4">
        <f t="shared" si="238"/>
        <v>-0.46202531456947327</v>
      </c>
    </row>
    <row r="189" spans="1:57" x14ac:dyDescent="0.2">
      <c r="A189" s="2" t="s">
        <v>43</v>
      </c>
      <c r="B189" s="4">
        <v>2009</v>
      </c>
      <c r="C189" s="4">
        <v>3</v>
      </c>
      <c r="D189" s="5">
        <f>'Consolidated PEG'!D188</f>
        <v>8399.8458200000005</v>
      </c>
      <c r="E189" s="5">
        <f>'Consolidated PEG'!E188</f>
        <v>210.06800000000001</v>
      </c>
      <c r="F189" s="5">
        <f>'Consolidated PEG'!F188</f>
        <v>233</v>
      </c>
      <c r="G189" s="5">
        <f>'Consolidated PEG'!G188</f>
        <v>52184</v>
      </c>
      <c r="H189" s="28"/>
      <c r="I189" s="28"/>
      <c r="J189" s="62"/>
      <c r="K189" s="48">
        <f>'Consolidated PEG'!K188</f>
        <v>950</v>
      </c>
      <c r="L189" s="48">
        <f>'Consolidated PEG'!L188</f>
        <v>439</v>
      </c>
      <c r="M189" s="124">
        <f>'Consolidated PEG'!M188</f>
        <v>0.46210526315789474</v>
      </c>
      <c r="O189" s="2" t="s">
        <v>44</v>
      </c>
      <c r="P189" s="2">
        <v>2009</v>
      </c>
      <c r="Q189" s="5">
        <v>3</v>
      </c>
      <c r="R189" s="5">
        <v>8399.8458200000005</v>
      </c>
      <c r="S189" s="5">
        <v>210.06800000000001</v>
      </c>
      <c r="T189" s="5">
        <v>222.83199999999999</v>
      </c>
      <c r="U189" s="5">
        <v>52184</v>
      </c>
      <c r="V189" s="5">
        <v>950</v>
      </c>
      <c r="W189" s="5">
        <v>439</v>
      </c>
      <c r="X189" s="6">
        <v>0.46210526315789474</v>
      </c>
      <c r="Z189" s="2" t="s">
        <v>43</v>
      </c>
      <c r="AA189" s="4">
        <f t="shared" si="225"/>
        <v>0</v>
      </c>
      <c r="AB189" s="4">
        <f t="shared" si="226"/>
        <v>0</v>
      </c>
      <c r="AC189" s="6">
        <f t="shared" si="227"/>
        <v>0</v>
      </c>
      <c r="AD189" s="4">
        <f t="shared" si="228"/>
        <v>0</v>
      </c>
      <c r="AE189" s="4">
        <f t="shared" si="229"/>
        <v>10.168000000000006</v>
      </c>
      <c r="AF189" s="4">
        <f t="shared" si="230"/>
        <v>0</v>
      </c>
      <c r="AG189" s="4"/>
      <c r="AH189" s="4"/>
      <c r="AI189" s="75"/>
      <c r="AK189" s="2" t="s">
        <v>186</v>
      </c>
      <c r="AL189" s="2">
        <v>2009</v>
      </c>
      <c r="AM189" s="2">
        <v>3</v>
      </c>
      <c r="AN189" s="2">
        <v>8797.8307599999989</v>
      </c>
      <c r="AO189" s="2">
        <v>210.06800000000001</v>
      </c>
      <c r="AP189" s="2">
        <v>222.83199999999999</v>
      </c>
      <c r="AQ189" s="2">
        <v>52184</v>
      </c>
      <c r="AR189" s="2">
        <v>950</v>
      </c>
      <c r="AS189" s="2">
        <v>439</v>
      </c>
      <c r="AT189" s="2">
        <v>0.46210527420043945</v>
      </c>
      <c r="AV189" s="2" t="s">
        <v>43</v>
      </c>
      <c r="AW189" s="4">
        <f t="shared" si="231"/>
        <v>0</v>
      </c>
      <c r="AX189" s="4">
        <f t="shared" si="232"/>
        <v>0</v>
      </c>
      <c r="AY189" s="4"/>
      <c r="AZ189" s="4">
        <f t="shared" si="233"/>
        <v>0</v>
      </c>
      <c r="BA189" s="4">
        <f t="shared" si="234"/>
        <v>10.168000000000006</v>
      </c>
      <c r="BB189" s="4">
        <f t="shared" si="235"/>
        <v>0</v>
      </c>
      <c r="BC189" s="4">
        <f t="shared" si="236"/>
        <v>-950</v>
      </c>
      <c r="BD189" s="4">
        <f t="shared" si="237"/>
        <v>-439</v>
      </c>
      <c r="BE189" s="4">
        <f t="shared" si="238"/>
        <v>-0.46210527420043945</v>
      </c>
    </row>
    <row r="190" spans="1:57" x14ac:dyDescent="0.2">
      <c r="A190" s="2" t="s">
        <v>43</v>
      </c>
      <c r="B190" s="4">
        <v>2010</v>
      </c>
      <c r="C190" s="4">
        <v>3</v>
      </c>
      <c r="D190" s="5">
        <f>'Consolidated PEG'!D189</f>
        <v>8362.7870000000003</v>
      </c>
      <c r="E190" s="5">
        <f>'Consolidated PEG'!E189</f>
        <v>220.11500000000001</v>
      </c>
      <c r="F190" s="5">
        <f>'Consolidated PEG'!F189</f>
        <v>233</v>
      </c>
      <c r="G190" s="5">
        <f>'Consolidated PEG'!G189</f>
        <v>52710</v>
      </c>
      <c r="H190" s="28"/>
      <c r="I190" s="28"/>
      <c r="J190" s="62"/>
      <c r="K190" s="48">
        <f>'Consolidated PEG'!K189</f>
        <v>955</v>
      </c>
      <c r="L190" s="48">
        <f>'Consolidated PEG'!L189</f>
        <v>393</v>
      </c>
      <c r="M190" s="124">
        <f>'Consolidated PEG'!M189</f>
        <v>0.41151832460732984</v>
      </c>
      <c r="O190" s="2" t="s">
        <v>44</v>
      </c>
      <c r="P190" s="2">
        <v>2010</v>
      </c>
      <c r="Q190" s="5">
        <v>3</v>
      </c>
      <c r="R190" s="5">
        <v>8362.7870000000003</v>
      </c>
      <c r="S190" s="5">
        <v>220.11500000000001</v>
      </c>
      <c r="T190" s="5">
        <v>222.83199999999999</v>
      </c>
      <c r="U190" s="5">
        <v>52710</v>
      </c>
      <c r="V190" s="5">
        <v>955</v>
      </c>
      <c r="W190" s="5">
        <v>393</v>
      </c>
      <c r="X190" s="6">
        <v>0.41151832460732984</v>
      </c>
      <c r="Z190" s="2" t="s">
        <v>43</v>
      </c>
      <c r="AA190" s="4">
        <f t="shared" si="225"/>
        <v>0</v>
      </c>
      <c r="AB190" s="4">
        <f t="shared" si="226"/>
        <v>0</v>
      </c>
      <c r="AC190" s="6">
        <f t="shared" si="227"/>
        <v>0</v>
      </c>
      <c r="AD190" s="4">
        <f t="shared" si="228"/>
        <v>0</v>
      </c>
      <c r="AE190" s="4">
        <f t="shared" si="229"/>
        <v>10.168000000000006</v>
      </c>
      <c r="AF190" s="4">
        <f t="shared" si="230"/>
        <v>0</v>
      </c>
      <c r="AG190" s="4"/>
      <c r="AH190" s="4"/>
      <c r="AI190" s="75"/>
      <c r="AK190" s="2" t="s">
        <v>186</v>
      </c>
      <c r="AL190" s="2">
        <v>2010</v>
      </c>
      <c r="AM190" s="2">
        <v>3</v>
      </c>
      <c r="AN190" s="2">
        <v>8834.5069999999996</v>
      </c>
      <c r="AO190" s="2">
        <v>220.11500000000001</v>
      </c>
      <c r="AP190" s="2">
        <v>222.83199999999999</v>
      </c>
      <c r="AQ190" s="2">
        <v>52710</v>
      </c>
      <c r="AR190" s="2">
        <v>955</v>
      </c>
      <c r="AS190" s="2">
        <v>393</v>
      </c>
      <c r="AT190" s="2">
        <v>0.41151833534240723</v>
      </c>
      <c r="AV190" s="2" t="s">
        <v>43</v>
      </c>
      <c r="AW190" s="4">
        <f t="shared" si="231"/>
        <v>0</v>
      </c>
      <c r="AX190" s="4">
        <f t="shared" si="232"/>
        <v>0</v>
      </c>
      <c r="AY190" s="4"/>
      <c r="AZ190" s="4">
        <f t="shared" si="233"/>
        <v>0</v>
      </c>
      <c r="BA190" s="4">
        <f t="shared" si="234"/>
        <v>10.168000000000006</v>
      </c>
      <c r="BB190" s="4">
        <f t="shared" si="235"/>
        <v>0</v>
      </c>
      <c r="BC190" s="4">
        <f t="shared" si="236"/>
        <v>-955</v>
      </c>
      <c r="BD190" s="4">
        <f t="shared" si="237"/>
        <v>-393</v>
      </c>
      <c r="BE190" s="4">
        <f t="shared" si="238"/>
        <v>-0.41151833534240723</v>
      </c>
    </row>
    <row r="191" spans="1:57" x14ac:dyDescent="0.2">
      <c r="A191" s="2" t="s">
        <v>43</v>
      </c>
      <c r="B191" s="4">
        <v>2011</v>
      </c>
      <c r="C191" s="4">
        <v>3</v>
      </c>
      <c r="D191" s="5">
        <f>'Consolidated PEG'!D190</f>
        <v>9463.9615289999983</v>
      </c>
      <c r="E191" s="5">
        <f>'Consolidated PEG'!E190</f>
        <v>234.84899999999999</v>
      </c>
      <c r="F191" s="5">
        <f>'Consolidated PEG'!F190</f>
        <v>234.84899999999999</v>
      </c>
      <c r="G191" s="5">
        <f>'Consolidated PEG'!G190</f>
        <v>53083</v>
      </c>
      <c r="H191" s="28"/>
      <c r="I191" s="28"/>
      <c r="J191" s="62"/>
      <c r="K191" s="48">
        <f>'Consolidated PEG'!K190</f>
        <v>921</v>
      </c>
      <c r="L191" s="48">
        <f>'Consolidated PEG'!L190</f>
        <v>389.11550903320313</v>
      </c>
      <c r="M191" s="124">
        <f>'Consolidated PEG'!M190</f>
        <v>0.42249240937372762</v>
      </c>
      <c r="O191" s="2" t="s">
        <v>44</v>
      </c>
      <c r="P191" s="2">
        <v>2011</v>
      </c>
      <c r="Q191" s="5">
        <v>3</v>
      </c>
      <c r="R191" s="5">
        <v>9463.9615289999983</v>
      </c>
      <c r="S191" s="5">
        <v>234.84899999999999</v>
      </c>
      <c r="T191" s="5">
        <v>234.84899999999999</v>
      </c>
      <c r="U191" s="5">
        <v>53083</v>
      </c>
      <c r="V191" s="5">
        <v>987</v>
      </c>
      <c r="W191" s="5">
        <v>417</v>
      </c>
      <c r="X191" s="6">
        <v>0.42249240121580545</v>
      </c>
      <c r="Z191" s="2" t="s">
        <v>43</v>
      </c>
      <c r="AA191" s="4">
        <f t="shared" si="225"/>
        <v>0</v>
      </c>
      <c r="AB191" s="4">
        <f t="shared" si="226"/>
        <v>0</v>
      </c>
      <c r="AC191" s="6">
        <f t="shared" si="227"/>
        <v>0</v>
      </c>
      <c r="AD191" s="4">
        <f t="shared" si="228"/>
        <v>0</v>
      </c>
      <c r="AE191" s="4">
        <f t="shared" si="229"/>
        <v>0</v>
      </c>
      <c r="AF191" s="4">
        <f t="shared" si="230"/>
        <v>0</v>
      </c>
      <c r="AG191" s="4"/>
      <c r="AH191" s="4"/>
      <c r="AI191" s="75"/>
      <c r="AK191" s="2" t="s">
        <v>186</v>
      </c>
      <c r="AL191" s="2">
        <v>2011</v>
      </c>
      <c r="AM191" s="2">
        <v>3</v>
      </c>
      <c r="AN191" s="2">
        <v>10145.989720000001</v>
      </c>
      <c r="AO191" s="2">
        <v>234.84899999999999</v>
      </c>
      <c r="AP191" s="2">
        <v>234.84899999999999</v>
      </c>
      <c r="AQ191" s="2">
        <v>53083</v>
      </c>
      <c r="AR191" s="2">
        <v>987</v>
      </c>
      <c r="AS191" s="2">
        <v>417</v>
      </c>
      <c r="AT191" s="2">
        <v>0.42249241471290588</v>
      </c>
      <c r="AV191" s="2" t="s">
        <v>43</v>
      </c>
      <c r="AW191" s="4">
        <f t="shared" si="231"/>
        <v>0</v>
      </c>
      <c r="AX191" s="4">
        <f t="shared" si="232"/>
        <v>0</v>
      </c>
      <c r="AY191" s="4"/>
      <c r="AZ191" s="4">
        <f t="shared" si="233"/>
        <v>0</v>
      </c>
      <c r="BA191" s="4">
        <f t="shared" si="234"/>
        <v>0</v>
      </c>
      <c r="BB191" s="4">
        <f t="shared" si="235"/>
        <v>0</v>
      </c>
      <c r="BC191" s="4">
        <f t="shared" si="236"/>
        <v>-987</v>
      </c>
      <c r="BD191" s="4">
        <f t="shared" si="237"/>
        <v>-417</v>
      </c>
      <c r="BE191" s="4">
        <f t="shared" si="238"/>
        <v>-0.42249241471290588</v>
      </c>
    </row>
    <row r="192" spans="1:57" x14ac:dyDescent="0.2">
      <c r="A192" s="2" t="s">
        <v>43</v>
      </c>
      <c r="B192" s="4">
        <v>2012</v>
      </c>
      <c r="C192" s="4">
        <v>3</v>
      </c>
      <c r="D192" s="5">
        <f>'Consolidated PEG'!D191</f>
        <v>10665.324000000001</v>
      </c>
      <c r="E192" s="5">
        <f>'Consolidated PEG'!E191</f>
        <v>231.09299999999999</v>
      </c>
      <c r="F192" s="5">
        <f>'Consolidated PEG'!F191</f>
        <v>234.84899999999999</v>
      </c>
      <c r="G192" s="5">
        <f>'Consolidated PEG'!G191</f>
        <v>53361</v>
      </c>
      <c r="H192" s="28"/>
      <c r="I192" s="28"/>
      <c r="J192" s="62"/>
      <c r="K192" s="48">
        <f>'Consolidated PEG'!K191</f>
        <v>928</v>
      </c>
      <c r="L192" s="48">
        <f>'Consolidated PEG'!L191</f>
        <v>394.1204833984375</v>
      </c>
      <c r="M192" s="124">
        <f>'Consolidated PEG'!M191</f>
        <v>0.42469879676555766</v>
      </c>
      <c r="O192" s="2" t="s">
        <v>44</v>
      </c>
      <c r="P192" s="2">
        <v>2012</v>
      </c>
      <c r="Q192" s="5">
        <v>3</v>
      </c>
      <c r="R192" s="5">
        <v>10665.324000000001</v>
      </c>
      <c r="S192" s="5">
        <v>231.09299999999999</v>
      </c>
      <c r="T192" s="5">
        <v>234.84899999999999</v>
      </c>
      <c r="U192" s="5">
        <v>53361</v>
      </c>
      <c r="V192" s="5">
        <v>996</v>
      </c>
      <c r="W192" s="5">
        <v>423</v>
      </c>
      <c r="X192" s="6">
        <v>0.4246987951807229</v>
      </c>
      <c r="Z192" s="2" t="s">
        <v>43</v>
      </c>
      <c r="AA192" s="4">
        <f t="shared" si="225"/>
        <v>0</v>
      </c>
      <c r="AB192" s="4">
        <f t="shared" si="226"/>
        <v>0</v>
      </c>
      <c r="AC192" s="6">
        <f t="shared" si="227"/>
        <v>0</v>
      </c>
      <c r="AD192" s="4">
        <f t="shared" si="228"/>
        <v>0</v>
      </c>
      <c r="AE192" s="4">
        <f t="shared" si="229"/>
        <v>0</v>
      </c>
      <c r="AF192" s="4">
        <f t="shared" ref="AF192:AF202" si="239">G192-U192</f>
        <v>0</v>
      </c>
      <c r="AG192" s="4"/>
      <c r="AH192" s="4"/>
      <c r="AI192" s="75"/>
      <c r="AK192" s="2" t="s">
        <v>186</v>
      </c>
      <c r="AL192" s="2">
        <v>2012</v>
      </c>
      <c r="AM192" s="2">
        <v>3</v>
      </c>
      <c r="AN192" s="2">
        <v>11240.450999999999</v>
      </c>
      <c r="AO192" s="2">
        <v>231.09299999999999</v>
      </c>
      <c r="AP192" s="2">
        <v>234.84899999999999</v>
      </c>
      <c r="AQ192" s="2">
        <v>53361</v>
      </c>
      <c r="AR192" s="2">
        <v>996</v>
      </c>
      <c r="AS192" s="2">
        <v>423</v>
      </c>
      <c r="AT192" s="2">
        <v>0.42469879984855652</v>
      </c>
      <c r="AV192" s="2" t="s">
        <v>43</v>
      </c>
      <c r="AW192" s="4">
        <f t="shared" si="231"/>
        <v>0</v>
      </c>
      <c r="AX192" s="4">
        <f t="shared" si="232"/>
        <v>0</v>
      </c>
      <c r="AY192" s="4"/>
      <c r="AZ192" s="4">
        <f t="shared" si="233"/>
        <v>0</v>
      </c>
      <c r="BA192" s="4">
        <f t="shared" si="234"/>
        <v>0</v>
      </c>
      <c r="BB192" s="4">
        <f t="shared" si="235"/>
        <v>0</v>
      </c>
      <c r="BC192" s="4">
        <f t="shared" si="236"/>
        <v>-996</v>
      </c>
      <c r="BD192" s="4">
        <f t="shared" si="237"/>
        <v>-423</v>
      </c>
      <c r="BE192" s="4">
        <f t="shared" si="238"/>
        <v>-0.42469879984855652</v>
      </c>
    </row>
    <row r="193" spans="1:57" x14ac:dyDescent="0.2">
      <c r="A193" s="2" t="s">
        <v>43</v>
      </c>
      <c r="B193" s="4">
        <v>2013</v>
      </c>
      <c r="C193" s="4">
        <v>3</v>
      </c>
      <c r="D193" s="5">
        <f>'Consolidated PEG'!D192</f>
        <v>10496.48403</v>
      </c>
      <c r="E193" s="5">
        <f>'Consolidated PEG'!E192</f>
        <v>227.923</v>
      </c>
      <c r="F193" s="5">
        <f>'Consolidated PEG'!F192</f>
        <v>234.84899999999999</v>
      </c>
      <c r="G193" s="5">
        <f>'Consolidated PEG'!G192</f>
        <v>53969</v>
      </c>
      <c r="H193" s="28"/>
      <c r="I193" s="28"/>
      <c r="J193" s="62"/>
      <c r="K193" s="48">
        <f>'Consolidated PEG'!K192</f>
        <v>941</v>
      </c>
      <c r="L193" s="48">
        <f>'Consolidated PEG'!L192</f>
        <v>429</v>
      </c>
      <c r="M193" s="124">
        <f>'Consolidated PEG'!M192</f>
        <v>0.45589798087141337</v>
      </c>
      <c r="O193" s="2" t="s">
        <v>44</v>
      </c>
      <c r="P193" s="2">
        <v>2013</v>
      </c>
      <c r="Q193" s="5">
        <v>3</v>
      </c>
      <c r="R193" s="5">
        <v>10496.48403</v>
      </c>
      <c r="S193" s="5">
        <v>227.923</v>
      </c>
      <c r="T193" s="5">
        <v>234.84899999999999</v>
      </c>
      <c r="U193" s="5">
        <v>53969</v>
      </c>
      <c r="V193" s="5">
        <v>1007</v>
      </c>
      <c r="W193" s="5">
        <v>429</v>
      </c>
      <c r="X193" s="6">
        <v>0.4260178748758689</v>
      </c>
      <c r="Z193" s="2" t="s">
        <v>43</v>
      </c>
      <c r="AA193" s="4">
        <f t="shared" ref="AA193:AA202" si="240">B193-P193</f>
        <v>0</v>
      </c>
      <c r="AB193" s="4">
        <f t="shared" ref="AB193:AB202" si="241">C193-Q193</f>
        <v>0</v>
      </c>
      <c r="AC193" s="6">
        <f t="shared" ref="AC193:AC202" si="242">D193-R193</f>
        <v>0</v>
      </c>
      <c r="AD193" s="4">
        <f t="shared" ref="AD193:AD202" si="243">E193-S193</f>
        <v>0</v>
      </c>
      <c r="AE193" s="4">
        <f t="shared" ref="AE193:AE202" si="244">F193-T193</f>
        <v>0</v>
      </c>
      <c r="AF193" s="4">
        <f t="shared" si="239"/>
        <v>0</v>
      </c>
      <c r="AG193" s="4"/>
      <c r="AH193" s="4"/>
      <c r="AI193" s="75"/>
      <c r="AK193" s="2" t="s">
        <v>186</v>
      </c>
      <c r="AL193" s="2">
        <v>2013</v>
      </c>
      <c r="AM193" s="2">
        <v>3</v>
      </c>
      <c r="AN193" s="2">
        <v>11210.094849999998</v>
      </c>
      <c r="AO193" s="2">
        <v>227.923</v>
      </c>
      <c r="AP193" s="2">
        <v>234.84899999999999</v>
      </c>
      <c r="AQ193" s="2">
        <v>53969</v>
      </c>
      <c r="AR193" s="2">
        <v>1007</v>
      </c>
      <c r="AS193" s="2">
        <v>429</v>
      </c>
      <c r="AT193" s="2">
        <v>0.4260178804397583</v>
      </c>
      <c r="AV193" s="2" t="s">
        <v>43</v>
      </c>
      <c r="AW193" s="4">
        <f t="shared" si="231"/>
        <v>0</v>
      </c>
      <c r="AX193" s="4">
        <f t="shared" si="232"/>
        <v>0</v>
      </c>
      <c r="AY193" s="4"/>
      <c r="AZ193" s="4">
        <f t="shared" si="233"/>
        <v>0</v>
      </c>
      <c r="BA193" s="4">
        <f t="shared" si="234"/>
        <v>0</v>
      </c>
      <c r="BB193" s="4">
        <f t="shared" si="235"/>
        <v>0</v>
      </c>
      <c r="BC193" s="4">
        <f t="shared" si="236"/>
        <v>-1007</v>
      </c>
      <c r="BD193" s="4">
        <f t="shared" si="237"/>
        <v>-429</v>
      </c>
      <c r="BE193" s="4">
        <f t="shared" si="238"/>
        <v>-0.4260178804397583</v>
      </c>
    </row>
    <row r="194" spans="1:57" x14ac:dyDescent="0.2">
      <c r="A194" s="2" t="s">
        <v>43</v>
      </c>
      <c r="B194" s="4">
        <v>2014</v>
      </c>
      <c r="C194" s="4">
        <v>3</v>
      </c>
      <c r="D194" s="5">
        <f>'Consolidated PEG'!D193</f>
        <v>10490.056</v>
      </c>
      <c r="E194" s="5">
        <f>'Consolidated PEG'!E193</f>
        <v>214.547</v>
      </c>
      <c r="F194" s="5">
        <f>'Consolidated PEG'!F193</f>
        <v>234.84899999999999</v>
      </c>
      <c r="G194" s="5">
        <f>'Consolidated PEG'!G193</f>
        <v>54731</v>
      </c>
      <c r="H194" s="28"/>
      <c r="I194" s="28"/>
      <c r="J194" s="62"/>
      <c r="K194" s="48">
        <f>'Consolidated PEG'!K193</f>
        <v>950</v>
      </c>
      <c r="L194" s="48">
        <f>'Consolidated PEG'!L193</f>
        <v>429</v>
      </c>
      <c r="M194" s="124">
        <f>'Consolidated PEG'!M193</f>
        <v>0.45157894736842108</v>
      </c>
      <c r="O194" s="2" t="s">
        <v>44</v>
      </c>
      <c r="P194" s="2">
        <v>2014</v>
      </c>
      <c r="Q194" s="5">
        <v>3</v>
      </c>
      <c r="R194" s="5">
        <v>10490.056</v>
      </c>
      <c r="S194" s="5">
        <v>214.547</v>
      </c>
      <c r="T194" s="5">
        <v>234.84899999999999</v>
      </c>
      <c r="U194" s="5">
        <v>54731</v>
      </c>
      <c r="V194" s="5">
        <v>950</v>
      </c>
      <c r="W194" s="5">
        <v>429</v>
      </c>
      <c r="X194" s="6">
        <v>0.45157894736842108</v>
      </c>
      <c r="Z194" s="2" t="s">
        <v>43</v>
      </c>
      <c r="AA194" s="4">
        <f t="shared" si="240"/>
        <v>0</v>
      </c>
      <c r="AB194" s="4">
        <f t="shared" si="241"/>
        <v>0</v>
      </c>
      <c r="AC194" s="6">
        <f t="shared" si="242"/>
        <v>0</v>
      </c>
      <c r="AD194" s="4">
        <f t="shared" si="243"/>
        <v>0</v>
      </c>
      <c r="AE194" s="4">
        <f t="shared" si="244"/>
        <v>0</v>
      </c>
      <c r="AF194" s="4">
        <f t="shared" si="239"/>
        <v>0</v>
      </c>
      <c r="AG194" s="4"/>
      <c r="AH194" s="4"/>
      <c r="AI194" s="75"/>
      <c r="AK194" s="2" t="s">
        <v>186</v>
      </c>
      <c r="AL194" s="2">
        <v>2014</v>
      </c>
      <c r="AM194" s="2">
        <v>3</v>
      </c>
      <c r="AN194" s="2">
        <v>11207.896000000001</v>
      </c>
      <c r="AO194" s="2">
        <v>214.547</v>
      </c>
      <c r="AP194" s="2">
        <v>234.84899999999999</v>
      </c>
      <c r="AQ194" s="2">
        <v>54731</v>
      </c>
      <c r="AR194" s="2">
        <v>950</v>
      </c>
      <c r="AS194" s="2">
        <v>429</v>
      </c>
      <c r="AT194" s="2">
        <v>0.45157894492149353</v>
      </c>
      <c r="AV194" s="2" t="s">
        <v>43</v>
      </c>
      <c r="AW194" s="4">
        <f t="shared" si="231"/>
        <v>0</v>
      </c>
      <c r="AX194" s="4">
        <f t="shared" si="232"/>
        <v>0</v>
      </c>
      <c r="AY194" s="4"/>
      <c r="AZ194" s="4">
        <f t="shared" si="233"/>
        <v>0</v>
      </c>
      <c r="BA194" s="4">
        <f t="shared" si="234"/>
        <v>0</v>
      </c>
      <c r="BB194" s="4">
        <f t="shared" si="235"/>
        <v>0</v>
      </c>
      <c r="BC194" s="4">
        <f t="shared" si="236"/>
        <v>-950</v>
      </c>
      <c r="BD194" s="4">
        <f t="shared" si="237"/>
        <v>-429</v>
      </c>
      <c r="BE194" s="4">
        <f t="shared" si="238"/>
        <v>-0.45157894492149353</v>
      </c>
    </row>
    <row r="195" spans="1:57" x14ac:dyDescent="0.2">
      <c r="A195" s="2" t="s">
        <v>43</v>
      </c>
      <c r="B195" s="4">
        <v>2015</v>
      </c>
      <c r="C195" s="4">
        <v>3</v>
      </c>
      <c r="D195" s="5">
        <f>'Consolidated PEG'!D194</f>
        <v>11377.238939999999</v>
      </c>
      <c r="E195" s="5">
        <f>'Consolidated PEG'!E194</f>
        <v>211.375</v>
      </c>
      <c r="F195" s="5">
        <f>'Consolidated PEG'!F194</f>
        <v>234.84899999999999</v>
      </c>
      <c r="G195" s="5">
        <f>'Consolidated PEG'!G194</f>
        <v>55949</v>
      </c>
      <c r="H195" s="28"/>
      <c r="I195" s="28"/>
      <c r="J195" s="62"/>
      <c r="K195" s="48">
        <f>'Consolidated PEG'!K194</f>
        <v>962</v>
      </c>
      <c r="L195" s="48">
        <f>'Consolidated PEG'!L194</f>
        <v>441</v>
      </c>
      <c r="M195" s="124">
        <f>'Consolidated PEG'!M194</f>
        <v>0.45841995841995842</v>
      </c>
      <c r="O195" s="2" t="s">
        <v>44</v>
      </c>
      <c r="P195" s="2">
        <v>2015</v>
      </c>
      <c r="Q195" s="5">
        <v>3</v>
      </c>
      <c r="R195" s="5">
        <v>11377.239</v>
      </c>
      <c r="S195" s="5">
        <v>211.375</v>
      </c>
      <c r="T195" s="5">
        <v>234.84899999999999</v>
      </c>
      <c r="U195" s="5">
        <v>55949</v>
      </c>
      <c r="V195" s="5">
        <v>962</v>
      </c>
      <c r="W195" s="5">
        <v>441</v>
      </c>
      <c r="X195" s="6">
        <v>0.45841995841995842</v>
      </c>
      <c r="Z195" s="2" t="s">
        <v>43</v>
      </c>
      <c r="AA195" s="4">
        <f t="shared" si="240"/>
        <v>0</v>
      </c>
      <c r="AB195" s="4">
        <f t="shared" si="241"/>
        <v>0</v>
      </c>
      <c r="AC195" s="6">
        <f t="shared" si="242"/>
        <v>-6.0000000303261913E-5</v>
      </c>
      <c r="AD195" s="4">
        <f t="shared" si="243"/>
        <v>0</v>
      </c>
      <c r="AE195" s="4">
        <f t="shared" si="244"/>
        <v>0</v>
      </c>
      <c r="AF195" s="4">
        <f t="shared" si="239"/>
        <v>0</v>
      </c>
      <c r="AG195" s="4"/>
      <c r="AH195" s="4"/>
      <c r="AI195" s="75"/>
      <c r="AK195" s="2" t="s">
        <v>186</v>
      </c>
      <c r="AL195" s="2">
        <v>2015</v>
      </c>
      <c r="AM195" s="2">
        <v>3</v>
      </c>
      <c r="AN195" s="2">
        <v>11830.187390000001</v>
      </c>
      <c r="AO195" s="2">
        <v>211.375</v>
      </c>
      <c r="AP195" s="2">
        <v>234.84899999999999</v>
      </c>
      <c r="AQ195" s="2">
        <v>55949</v>
      </c>
      <c r="AR195" s="2">
        <v>962</v>
      </c>
      <c r="AS195" s="2">
        <v>441</v>
      </c>
      <c r="AT195" s="2">
        <v>0.45841994881629944</v>
      </c>
      <c r="AV195" s="2" t="s">
        <v>43</v>
      </c>
      <c r="AW195" s="4">
        <f t="shared" si="231"/>
        <v>0</v>
      </c>
      <c r="AX195" s="4">
        <f t="shared" si="232"/>
        <v>0</v>
      </c>
      <c r="AY195" s="4"/>
      <c r="AZ195" s="4">
        <f t="shared" si="233"/>
        <v>0</v>
      </c>
      <c r="BA195" s="4">
        <f t="shared" si="234"/>
        <v>0</v>
      </c>
      <c r="BB195" s="4">
        <f t="shared" si="235"/>
        <v>0</v>
      </c>
      <c r="BC195" s="4">
        <f t="shared" si="236"/>
        <v>-962</v>
      </c>
      <c r="BD195" s="4">
        <f t="shared" si="237"/>
        <v>-441</v>
      </c>
      <c r="BE195" s="4">
        <f t="shared" si="238"/>
        <v>-0.45841994881629944</v>
      </c>
    </row>
    <row r="196" spans="1:57" x14ac:dyDescent="0.2">
      <c r="A196" s="2" t="s">
        <v>43</v>
      </c>
      <c r="B196" s="4">
        <v>2016</v>
      </c>
      <c r="C196" s="4">
        <v>3</v>
      </c>
      <c r="D196" s="5">
        <f>'Consolidated PEG'!D195</f>
        <v>11720.224759999999</v>
      </c>
      <c r="E196" s="5">
        <f>'Consolidated PEG'!E195</f>
        <v>221.78100000000001</v>
      </c>
      <c r="F196" s="5">
        <f>'Consolidated PEG'!F195</f>
        <v>234.84899999999999</v>
      </c>
      <c r="G196" s="5">
        <f>'Consolidated PEG'!G195</f>
        <v>56811</v>
      </c>
      <c r="H196" s="28"/>
      <c r="I196" s="28"/>
      <c r="J196" s="62"/>
      <c r="K196" s="48">
        <f>'Consolidated PEG'!K195</f>
        <v>970</v>
      </c>
      <c r="L196" s="48">
        <f>'Consolidated PEG'!L195</f>
        <v>450</v>
      </c>
      <c r="M196" s="124">
        <f>'Consolidated PEG'!M195</f>
        <v>0.46391752577319589</v>
      </c>
      <c r="O196" s="2" t="s">
        <v>44</v>
      </c>
      <c r="P196" s="2">
        <v>2016</v>
      </c>
      <c r="Q196" s="5">
        <v>3</v>
      </c>
      <c r="R196" s="5">
        <v>11720.224759999999</v>
      </c>
      <c r="S196" s="5">
        <v>221.78100000000001</v>
      </c>
      <c r="T196" s="5">
        <v>234.84899999999999</v>
      </c>
      <c r="U196" s="5">
        <v>56811</v>
      </c>
      <c r="V196" s="5">
        <v>970</v>
      </c>
      <c r="W196" s="5">
        <v>450</v>
      </c>
      <c r="X196" s="6">
        <v>0.46391752577319589</v>
      </c>
      <c r="Z196" s="2" t="s">
        <v>43</v>
      </c>
      <c r="AA196" s="4">
        <f t="shared" si="240"/>
        <v>0</v>
      </c>
      <c r="AB196" s="4">
        <f t="shared" si="241"/>
        <v>0</v>
      </c>
      <c r="AC196" s="6">
        <f t="shared" si="242"/>
        <v>0</v>
      </c>
      <c r="AD196" s="4">
        <f t="shared" si="243"/>
        <v>0</v>
      </c>
      <c r="AE196" s="4">
        <f t="shared" si="244"/>
        <v>0</v>
      </c>
      <c r="AF196" s="4">
        <f t="shared" si="239"/>
        <v>0</v>
      </c>
      <c r="AG196" s="4"/>
      <c r="AH196" s="4"/>
      <c r="AI196" s="75"/>
      <c r="AK196" s="2" t="s">
        <v>186</v>
      </c>
      <c r="AL196" s="2">
        <v>2016</v>
      </c>
      <c r="AM196" s="2">
        <v>3</v>
      </c>
      <c r="AN196" s="2">
        <v>12545.372290000001</v>
      </c>
      <c r="AO196" s="2">
        <v>221.78100000000001</v>
      </c>
      <c r="AP196" s="2">
        <v>234.84899999999999</v>
      </c>
      <c r="AQ196" s="2">
        <v>56811</v>
      </c>
      <c r="AR196" s="2">
        <v>970</v>
      </c>
      <c r="AS196" s="2">
        <v>450</v>
      </c>
      <c r="AT196" s="2">
        <v>0.46391752362251282</v>
      </c>
      <c r="AV196" s="2" t="s">
        <v>43</v>
      </c>
      <c r="AW196" s="4">
        <f t="shared" si="231"/>
        <v>0</v>
      </c>
      <c r="AX196" s="4">
        <f t="shared" si="232"/>
        <v>0</v>
      </c>
      <c r="AY196" s="4"/>
      <c r="AZ196" s="4">
        <f t="shared" si="233"/>
        <v>0</v>
      </c>
      <c r="BA196" s="4">
        <f t="shared" si="234"/>
        <v>0</v>
      </c>
      <c r="BB196" s="4">
        <f t="shared" si="235"/>
        <v>0</v>
      </c>
      <c r="BC196" s="4">
        <f t="shared" si="236"/>
        <v>-970</v>
      </c>
      <c r="BD196" s="4">
        <f t="shared" si="237"/>
        <v>-450</v>
      </c>
      <c r="BE196" s="4">
        <f t="shared" si="238"/>
        <v>-0.46391752362251282</v>
      </c>
    </row>
    <row r="197" spans="1:57" x14ac:dyDescent="0.2">
      <c r="A197" s="2" t="s">
        <v>43</v>
      </c>
      <c r="B197" s="4">
        <v>2017</v>
      </c>
      <c r="C197" s="4">
        <v>3</v>
      </c>
      <c r="D197" s="5">
        <f>'Consolidated PEG'!D196</f>
        <v>12150.79434</v>
      </c>
      <c r="E197" s="5">
        <f>'Consolidated PEG'!E196</f>
        <v>208.62700000000001</v>
      </c>
      <c r="F197" s="5">
        <f>'Consolidated PEG'!F196</f>
        <v>234.84899999999999</v>
      </c>
      <c r="G197" s="5">
        <f>'Consolidated PEG'!G196</f>
        <v>57584</v>
      </c>
      <c r="H197" s="28"/>
      <c r="I197" s="28"/>
      <c r="J197" s="62"/>
      <c r="K197" s="48">
        <f>'Consolidated PEG'!K196</f>
        <v>980</v>
      </c>
      <c r="L197" s="48">
        <f>'Consolidated PEG'!L196</f>
        <v>460</v>
      </c>
      <c r="M197" s="124">
        <f>'Consolidated PEG'!M196</f>
        <v>0.46938775510204084</v>
      </c>
      <c r="O197" s="2" t="s">
        <v>44</v>
      </c>
      <c r="P197" s="2">
        <v>2017</v>
      </c>
      <c r="Q197" s="5">
        <v>3</v>
      </c>
      <c r="R197" s="5">
        <v>12150.794340000002</v>
      </c>
      <c r="S197" s="5">
        <v>208.62700000000001</v>
      </c>
      <c r="T197" s="5">
        <v>234.84899999999999</v>
      </c>
      <c r="U197" s="5">
        <v>57584</v>
      </c>
      <c r="V197" s="5">
        <v>980</v>
      </c>
      <c r="W197" s="5">
        <v>460</v>
      </c>
      <c r="X197" s="6">
        <v>0.46938775510204084</v>
      </c>
      <c r="Z197" s="2" t="s">
        <v>43</v>
      </c>
      <c r="AA197" s="4">
        <f t="shared" si="240"/>
        <v>0</v>
      </c>
      <c r="AB197" s="4">
        <f t="shared" si="241"/>
        <v>0</v>
      </c>
      <c r="AC197" s="6">
        <f t="shared" si="242"/>
        <v>0</v>
      </c>
      <c r="AD197" s="4">
        <f t="shared" si="243"/>
        <v>0</v>
      </c>
      <c r="AE197" s="4">
        <f t="shared" si="244"/>
        <v>0</v>
      </c>
      <c r="AF197" s="4">
        <f t="shared" si="239"/>
        <v>0</v>
      </c>
      <c r="AG197" s="4"/>
      <c r="AH197" s="4"/>
      <c r="AI197" s="75"/>
      <c r="AK197" s="2" t="s">
        <v>186</v>
      </c>
      <c r="AL197" s="2">
        <v>2017</v>
      </c>
      <c r="AM197" s="2">
        <v>3</v>
      </c>
      <c r="AN197" s="2">
        <v>13074.58568</v>
      </c>
      <c r="AO197" s="2">
        <v>208.62700000000001</v>
      </c>
      <c r="AP197" s="2">
        <v>234.84899999999999</v>
      </c>
      <c r="AQ197" s="2">
        <v>57584</v>
      </c>
      <c r="AR197" s="2">
        <v>980</v>
      </c>
      <c r="AS197" s="2">
        <v>460</v>
      </c>
      <c r="AT197" s="2">
        <v>0.46938776969909668</v>
      </c>
      <c r="AV197" s="2" t="s">
        <v>43</v>
      </c>
      <c r="AW197" s="4">
        <f t="shared" si="231"/>
        <v>0</v>
      </c>
      <c r="AX197" s="4">
        <f t="shared" si="232"/>
        <v>0</v>
      </c>
      <c r="AY197" s="4"/>
      <c r="AZ197" s="4">
        <f t="shared" si="233"/>
        <v>0</v>
      </c>
      <c r="BA197" s="4">
        <f t="shared" si="234"/>
        <v>0</v>
      </c>
      <c r="BB197" s="4">
        <f t="shared" si="235"/>
        <v>0</v>
      </c>
      <c r="BC197" s="4">
        <f t="shared" si="236"/>
        <v>-980</v>
      </c>
      <c r="BD197" s="4">
        <f t="shared" si="237"/>
        <v>-460</v>
      </c>
      <c r="BE197" s="4">
        <f t="shared" si="238"/>
        <v>-0.46938776969909668</v>
      </c>
    </row>
    <row r="198" spans="1:57" x14ac:dyDescent="0.2">
      <c r="A198" s="2" t="s">
        <v>43</v>
      </c>
      <c r="B198" s="4">
        <v>2018</v>
      </c>
      <c r="C198" s="4">
        <v>3</v>
      </c>
      <c r="D198" s="5">
        <f>'Consolidated PEG'!D197</f>
        <v>13100.433999999999</v>
      </c>
      <c r="E198" s="5">
        <f>'Consolidated PEG'!E197</f>
        <v>232.44900000000001</v>
      </c>
      <c r="F198" s="5">
        <f>'Consolidated PEG'!F197</f>
        <v>234.84899999999999</v>
      </c>
      <c r="G198" s="5">
        <f>'Consolidated PEG'!G197</f>
        <v>58745</v>
      </c>
      <c r="H198" s="28"/>
      <c r="I198" s="28"/>
      <c r="J198" s="62"/>
      <c r="K198" s="48">
        <f>'Consolidated PEG'!K197</f>
        <v>985</v>
      </c>
      <c r="L198" s="48">
        <f>'Consolidated PEG'!L197</f>
        <v>462</v>
      </c>
      <c r="M198" s="124">
        <f>'Consolidated PEG'!M197</f>
        <v>0.46903553299492384</v>
      </c>
      <c r="O198" s="2" t="s">
        <v>44</v>
      </c>
      <c r="P198" s="2">
        <v>2018</v>
      </c>
      <c r="Q198" s="5">
        <v>3</v>
      </c>
      <c r="R198" s="5">
        <v>13100.433999999999</v>
      </c>
      <c r="S198" s="5">
        <v>232.44900000000001</v>
      </c>
      <c r="T198" s="5">
        <v>234.84899999999999</v>
      </c>
      <c r="U198" s="5">
        <v>58745</v>
      </c>
      <c r="V198" s="5">
        <v>985</v>
      </c>
      <c r="W198" s="5">
        <v>462</v>
      </c>
      <c r="X198" s="6">
        <v>0.46903553299492384</v>
      </c>
      <c r="Z198" s="2" t="s">
        <v>43</v>
      </c>
      <c r="AA198" s="4">
        <f t="shared" si="240"/>
        <v>0</v>
      </c>
      <c r="AB198" s="4">
        <f t="shared" si="241"/>
        <v>0</v>
      </c>
      <c r="AC198" s="6">
        <f t="shared" si="242"/>
        <v>0</v>
      </c>
      <c r="AD198" s="4">
        <f t="shared" si="243"/>
        <v>0</v>
      </c>
      <c r="AE198" s="4">
        <f t="shared" si="244"/>
        <v>0</v>
      </c>
      <c r="AF198" s="4">
        <f t="shared" si="239"/>
        <v>0</v>
      </c>
      <c r="AG198" s="4"/>
      <c r="AH198" s="4"/>
      <c r="AI198" s="75"/>
      <c r="AK198" s="2" t="s">
        <v>186</v>
      </c>
      <c r="AL198" s="2">
        <v>2018</v>
      </c>
      <c r="AM198" s="2">
        <v>3</v>
      </c>
      <c r="AN198" s="2">
        <v>13750.954</v>
      </c>
      <c r="AO198" s="2">
        <v>232.44900000000001</v>
      </c>
      <c r="AP198" s="2">
        <v>234.84899999999999</v>
      </c>
      <c r="AQ198" s="2">
        <v>58745</v>
      </c>
      <c r="AR198" s="2">
        <v>985</v>
      </c>
      <c r="AS198" s="2">
        <v>462</v>
      </c>
      <c r="AT198" s="2">
        <v>0.46903553605079651</v>
      </c>
      <c r="AV198" s="2" t="s">
        <v>43</v>
      </c>
      <c r="AW198" s="4">
        <f t="shared" si="231"/>
        <v>0</v>
      </c>
      <c r="AX198" s="4">
        <f t="shared" si="232"/>
        <v>0</v>
      </c>
      <c r="AY198" s="4"/>
      <c r="AZ198" s="4">
        <f t="shared" si="233"/>
        <v>0</v>
      </c>
      <c r="BA198" s="4">
        <f t="shared" si="234"/>
        <v>0</v>
      </c>
      <c r="BB198" s="4">
        <f t="shared" si="235"/>
        <v>0</v>
      </c>
      <c r="BC198" s="4">
        <f t="shared" si="236"/>
        <v>-985</v>
      </c>
      <c r="BD198" s="4">
        <f t="shared" si="237"/>
        <v>-462</v>
      </c>
      <c r="BE198" s="4">
        <f t="shared" si="238"/>
        <v>-0.46903553605079651</v>
      </c>
    </row>
    <row r="199" spans="1:57" x14ac:dyDescent="0.2">
      <c r="A199" s="2" t="s">
        <v>43</v>
      </c>
      <c r="B199" s="4">
        <v>2019</v>
      </c>
      <c r="C199" s="4">
        <v>3</v>
      </c>
      <c r="D199" s="5">
        <f>'Consolidated PEG'!D198</f>
        <v>12607.249099999999</v>
      </c>
      <c r="E199" s="5">
        <f>'Consolidated PEG'!E198</f>
        <v>213.29599999999999</v>
      </c>
      <c r="F199" s="5">
        <f>'Consolidated PEG'!F198</f>
        <v>234.84899999999999</v>
      </c>
      <c r="G199" s="5">
        <f>'Consolidated PEG'!G198</f>
        <v>59183</v>
      </c>
      <c r="H199" s="5">
        <f>'Consolidated PEG'!H198</f>
        <v>1010</v>
      </c>
      <c r="I199" s="5">
        <f>'Consolidated PEG'!I198</f>
        <v>463</v>
      </c>
      <c r="J199" s="60">
        <f>'Consolidated PEG'!J198</f>
        <v>0.45841583609580994</v>
      </c>
      <c r="K199" s="48">
        <f>'Consolidated PEG'!K198</f>
        <v>1010</v>
      </c>
      <c r="L199" s="48">
        <f>'Consolidated PEG'!L198</f>
        <v>463</v>
      </c>
      <c r="M199" s="124">
        <f>'Consolidated PEG'!M198</f>
        <v>0.45841584158415843</v>
      </c>
      <c r="O199" s="2" t="s">
        <v>44</v>
      </c>
      <c r="P199" s="2">
        <v>2019</v>
      </c>
      <c r="Q199" s="5">
        <v>3</v>
      </c>
      <c r="R199" s="5">
        <v>12607.249100000001</v>
      </c>
      <c r="S199" s="5">
        <v>213.29599999999999</v>
      </c>
      <c r="T199" s="5">
        <v>234.84899999999999</v>
      </c>
      <c r="U199" s="5">
        <v>59183</v>
      </c>
      <c r="V199" s="5">
        <v>1010</v>
      </c>
      <c r="W199" s="5">
        <v>463</v>
      </c>
      <c r="X199" s="6">
        <v>0.45841584158415843</v>
      </c>
      <c r="Z199" s="2" t="s">
        <v>43</v>
      </c>
      <c r="AA199" s="4">
        <f t="shared" si="240"/>
        <v>0</v>
      </c>
      <c r="AB199" s="4">
        <f t="shared" si="241"/>
        <v>0</v>
      </c>
      <c r="AC199" s="6">
        <f t="shared" si="242"/>
        <v>0</v>
      </c>
      <c r="AD199" s="4">
        <f t="shared" si="243"/>
        <v>0</v>
      </c>
      <c r="AE199" s="4">
        <f t="shared" si="244"/>
        <v>0</v>
      </c>
      <c r="AF199" s="4">
        <f t="shared" si="239"/>
        <v>0</v>
      </c>
      <c r="AG199" s="4">
        <f t="shared" ref="AG199:AG202" si="245">H199-V199</f>
        <v>0</v>
      </c>
      <c r="AH199" s="4">
        <f t="shared" ref="AH199:AH202" si="246">I199-W199</f>
        <v>0</v>
      </c>
      <c r="AI199" s="75">
        <f t="shared" ref="AI199:AI202" si="247">J199-X199</f>
        <v>-5.4883484978951458E-9</v>
      </c>
      <c r="AK199" s="2" t="s">
        <v>186</v>
      </c>
      <c r="AL199" s="2">
        <v>2019</v>
      </c>
      <c r="AM199" s="2">
        <v>3</v>
      </c>
      <c r="AN199" s="2">
        <v>13041.81422</v>
      </c>
      <c r="AO199" s="2">
        <v>213.29599999999999</v>
      </c>
      <c r="AP199" s="2">
        <v>234.84899999999999</v>
      </c>
      <c r="AQ199" s="2">
        <v>59183</v>
      </c>
      <c r="AR199" s="2">
        <v>1010</v>
      </c>
      <c r="AS199" s="2">
        <v>463</v>
      </c>
      <c r="AT199" s="2">
        <v>0.45841583609580994</v>
      </c>
      <c r="AV199" s="2" t="s">
        <v>43</v>
      </c>
      <c r="AW199" s="4">
        <f t="shared" si="231"/>
        <v>0</v>
      </c>
      <c r="AX199" s="4">
        <f t="shared" si="232"/>
        <v>0</v>
      </c>
      <c r="AY199" s="4"/>
      <c r="AZ199" s="4">
        <f t="shared" si="233"/>
        <v>0</v>
      </c>
      <c r="BA199" s="4">
        <f t="shared" si="234"/>
        <v>0</v>
      </c>
      <c r="BB199" s="4">
        <f t="shared" si="235"/>
        <v>0</v>
      </c>
      <c r="BC199" s="4">
        <f t="shared" si="236"/>
        <v>0</v>
      </c>
      <c r="BD199" s="4">
        <f t="shared" si="237"/>
        <v>0</v>
      </c>
      <c r="BE199" s="4">
        <f t="shared" si="238"/>
        <v>0</v>
      </c>
    </row>
    <row r="200" spans="1:57" x14ac:dyDescent="0.2">
      <c r="A200" s="2" t="s">
        <v>43</v>
      </c>
      <c r="B200" s="4">
        <v>2020</v>
      </c>
      <c r="C200" s="4">
        <v>3</v>
      </c>
      <c r="D200" s="5">
        <f>'Consolidated PEG'!D199</f>
        <v>12083.29592</v>
      </c>
      <c r="E200" s="5">
        <f>'Consolidated PEG'!E199</f>
        <v>244.04</v>
      </c>
      <c r="F200" s="5">
        <f>'Consolidated PEG'!F199</f>
        <v>244.04</v>
      </c>
      <c r="G200" s="5">
        <f>'Consolidated PEG'!G199</f>
        <v>59486</v>
      </c>
      <c r="H200" s="5">
        <f>'Consolidated PEG'!H199</f>
        <v>1006</v>
      </c>
      <c r="I200" s="5">
        <f>'Consolidated PEG'!I199</f>
        <v>470</v>
      </c>
      <c r="J200" s="60">
        <f>'Consolidated PEG'!J199</f>
        <v>0.46719682216644287</v>
      </c>
      <c r="K200" s="48">
        <f>'Consolidated PEG'!K199</f>
        <v>1006</v>
      </c>
      <c r="L200" s="48">
        <f>'Consolidated PEG'!L199</f>
        <v>470</v>
      </c>
      <c r="M200" s="124">
        <f>'Consolidated PEG'!M199</f>
        <v>0.4671968190854871</v>
      </c>
      <c r="O200" s="2" t="s">
        <v>44</v>
      </c>
      <c r="P200" s="2">
        <v>2020</v>
      </c>
      <c r="Q200" s="5">
        <v>3</v>
      </c>
      <c r="R200" s="5">
        <v>12083.295920000002</v>
      </c>
      <c r="S200" s="5">
        <v>244.04</v>
      </c>
      <c r="T200" s="5">
        <v>244.04</v>
      </c>
      <c r="U200" s="5">
        <v>59486</v>
      </c>
      <c r="V200" s="5">
        <v>1006</v>
      </c>
      <c r="W200" s="5">
        <v>470</v>
      </c>
      <c r="X200" s="6">
        <v>0.4671968190854871</v>
      </c>
      <c r="Z200" s="2" t="s">
        <v>43</v>
      </c>
      <c r="AA200" s="4">
        <f t="shared" si="240"/>
        <v>0</v>
      </c>
      <c r="AB200" s="4">
        <f t="shared" si="241"/>
        <v>0</v>
      </c>
      <c r="AC200" s="6">
        <f t="shared" si="242"/>
        <v>0</v>
      </c>
      <c r="AD200" s="4">
        <f t="shared" si="243"/>
        <v>0</v>
      </c>
      <c r="AE200" s="4">
        <f t="shared" si="244"/>
        <v>0</v>
      </c>
      <c r="AF200" s="4">
        <f t="shared" si="239"/>
        <v>0</v>
      </c>
      <c r="AG200" s="4">
        <f t="shared" si="245"/>
        <v>0</v>
      </c>
      <c r="AH200" s="4">
        <f t="shared" si="246"/>
        <v>0</v>
      </c>
      <c r="AI200" s="75">
        <f t="shared" si="247"/>
        <v>3.0809557682864863E-9</v>
      </c>
      <c r="AK200" s="2" t="s">
        <v>186</v>
      </c>
      <c r="AL200" s="2">
        <v>2020</v>
      </c>
      <c r="AM200" s="2">
        <v>3</v>
      </c>
      <c r="AN200" s="2">
        <v>14055.367129999999</v>
      </c>
      <c r="AO200" s="2">
        <v>244.04</v>
      </c>
      <c r="AP200" s="2">
        <v>244.04</v>
      </c>
      <c r="AQ200" s="2">
        <v>59486</v>
      </c>
      <c r="AR200" s="2">
        <v>1006</v>
      </c>
      <c r="AS200" s="2">
        <v>470</v>
      </c>
      <c r="AT200" s="2">
        <v>0.46719682216644287</v>
      </c>
      <c r="AV200" s="2" t="s">
        <v>43</v>
      </c>
      <c r="AW200" s="4">
        <f t="shared" si="231"/>
        <v>0</v>
      </c>
      <c r="AX200" s="4">
        <f t="shared" si="232"/>
        <v>0</v>
      </c>
      <c r="AY200" s="4"/>
      <c r="AZ200" s="4">
        <f t="shared" si="233"/>
        <v>0</v>
      </c>
      <c r="BA200" s="4">
        <f t="shared" si="234"/>
        <v>0</v>
      </c>
      <c r="BB200" s="4">
        <f t="shared" si="235"/>
        <v>0</v>
      </c>
      <c r="BC200" s="4">
        <f t="shared" si="236"/>
        <v>0</v>
      </c>
      <c r="BD200" s="4">
        <f t="shared" si="237"/>
        <v>0</v>
      </c>
      <c r="BE200" s="4">
        <f t="shared" si="238"/>
        <v>0</v>
      </c>
    </row>
    <row r="201" spans="1:57" x14ac:dyDescent="0.2">
      <c r="A201" s="2" t="s">
        <v>43</v>
      </c>
      <c r="B201" s="4">
        <v>2021</v>
      </c>
      <c r="C201" s="4">
        <v>3</v>
      </c>
      <c r="D201" s="5">
        <f>'Consolidated PEG'!D200</f>
        <v>12893.929259999999</v>
      </c>
      <c r="E201" s="5">
        <f>'Consolidated PEG'!E200</f>
        <v>225.3</v>
      </c>
      <c r="F201" s="5">
        <f>'Consolidated PEG'!F200</f>
        <v>244.04</v>
      </c>
      <c r="G201" s="5">
        <f>'Consolidated PEG'!G200</f>
        <v>60031</v>
      </c>
      <c r="H201" s="5">
        <f>'Consolidated PEG'!H200</f>
        <v>989</v>
      </c>
      <c r="I201" s="5">
        <f>'Consolidated PEG'!I200</f>
        <v>461</v>
      </c>
      <c r="J201" s="60">
        <f>'Consolidated PEG'!J200</f>
        <v>0.46612739562988281</v>
      </c>
      <c r="K201" s="48">
        <f>'Consolidated PEG'!K200</f>
        <v>989</v>
      </c>
      <c r="L201" s="48">
        <f>'Consolidated PEG'!L200</f>
        <v>461</v>
      </c>
      <c r="M201" s="124">
        <f>'Consolidated PEG'!M200</f>
        <v>0.4661274014155713</v>
      </c>
      <c r="O201" s="2" t="s">
        <v>44</v>
      </c>
      <c r="P201" s="2">
        <v>2021</v>
      </c>
      <c r="Q201" s="5">
        <v>3</v>
      </c>
      <c r="R201" s="5">
        <v>12893.929260000001</v>
      </c>
      <c r="S201" s="5">
        <v>225.3</v>
      </c>
      <c r="T201" s="5">
        <v>244.04</v>
      </c>
      <c r="U201" s="5">
        <v>60031</v>
      </c>
      <c r="V201" s="5">
        <v>989</v>
      </c>
      <c r="W201" s="5">
        <v>461</v>
      </c>
      <c r="X201" s="6">
        <v>0.4661274014155713</v>
      </c>
      <c r="Z201" s="2" t="s">
        <v>43</v>
      </c>
      <c r="AA201" s="4">
        <f t="shared" si="240"/>
        <v>0</v>
      </c>
      <c r="AB201" s="4">
        <f t="shared" si="241"/>
        <v>0</v>
      </c>
      <c r="AC201" s="6">
        <f t="shared" si="242"/>
        <v>0</v>
      </c>
      <c r="AD201" s="4">
        <f t="shared" si="243"/>
        <v>0</v>
      </c>
      <c r="AE201" s="4">
        <f t="shared" si="244"/>
        <v>0</v>
      </c>
      <c r="AF201" s="4">
        <f t="shared" si="239"/>
        <v>0</v>
      </c>
      <c r="AG201" s="4">
        <f t="shared" si="245"/>
        <v>0</v>
      </c>
      <c r="AH201" s="4">
        <f t="shared" si="246"/>
        <v>0</v>
      </c>
      <c r="AI201" s="75">
        <f t="shared" si="247"/>
        <v>-5.7856884838614064E-9</v>
      </c>
      <c r="AK201" s="2" t="s">
        <v>186</v>
      </c>
      <c r="AL201" s="2">
        <v>2021</v>
      </c>
      <c r="AM201" s="2">
        <v>3</v>
      </c>
      <c r="AN201" s="2">
        <v>13435.832640000001</v>
      </c>
      <c r="AO201" s="2">
        <v>225.3</v>
      </c>
      <c r="AP201" s="2">
        <v>244.04</v>
      </c>
      <c r="AQ201" s="2">
        <v>60031</v>
      </c>
      <c r="AR201" s="2">
        <v>989</v>
      </c>
      <c r="AS201" s="2">
        <v>461</v>
      </c>
      <c r="AT201" s="2">
        <v>0.46612739562988281</v>
      </c>
      <c r="AV201" s="2" t="s">
        <v>43</v>
      </c>
      <c r="AW201" s="4">
        <f t="shared" si="231"/>
        <v>0</v>
      </c>
      <c r="AX201" s="4">
        <f t="shared" si="232"/>
        <v>0</v>
      </c>
      <c r="AY201" s="4"/>
      <c r="AZ201" s="4">
        <f t="shared" si="233"/>
        <v>0</v>
      </c>
      <c r="BA201" s="4">
        <f t="shared" si="234"/>
        <v>0</v>
      </c>
      <c r="BB201" s="4">
        <f t="shared" si="235"/>
        <v>0</v>
      </c>
      <c r="BC201" s="4">
        <f t="shared" si="236"/>
        <v>0</v>
      </c>
      <c r="BD201" s="4">
        <f t="shared" si="237"/>
        <v>0</v>
      </c>
      <c r="BE201" s="4">
        <f t="shared" si="238"/>
        <v>0</v>
      </c>
    </row>
    <row r="202" spans="1:57" s="7" customFormat="1" x14ac:dyDescent="0.2">
      <c r="A202" s="7" t="s">
        <v>43</v>
      </c>
      <c r="B202" s="8">
        <v>2022</v>
      </c>
      <c r="C202" s="8">
        <v>3</v>
      </c>
      <c r="D202" s="9">
        <f>'Consolidated PEG'!D201</f>
        <v>13923.029769999999</v>
      </c>
      <c r="E202" s="9">
        <f>'Consolidated PEG'!E201</f>
        <v>226.815</v>
      </c>
      <c r="F202" s="5">
        <f>'Consolidated PEG'!F201</f>
        <v>244.04</v>
      </c>
      <c r="G202" s="9">
        <f>'Consolidated PEG'!G201</f>
        <v>60839</v>
      </c>
      <c r="H202" s="9">
        <f>'Consolidated PEG'!H201</f>
        <v>998</v>
      </c>
      <c r="I202" s="9">
        <f>'Consolidated PEG'!I201</f>
        <v>464</v>
      </c>
      <c r="J202" s="61">
        <f>'Consolidated PEG'!J201</f>
        <v>0.46492984890937805</v>
      </c>
      <c r="K202" s="50">
        <f>'Consolidated PEG'!K201</f>
        <v>2399</v>
      </c>
      <c r="L202" s="50">
        <f>'Consolidated PEG'!L201</f>
        <v>1051</v>
      </c>
      <c r="M202" s="126">
        <f>'Consolidated PEG'!M201</f>
        <v>0.43809920800333474</v>
      </c>
      <c r="N202" s="64"/>
      <c r="O202" s="7" t="s">
        <v>44</v>
      </c>
      <c r="P202" s="7">
        <v>2022</v>
      </c>
      <c r="Q202" s="9">
        <v>3</v>
      </c>
      <c r="R202" s="9">
        <v>13923.029769999999</v>
      </c>
      <c r="S202" s="9">
        <v>226.815</v>
      </c>
      <c r="T202" s="9">
        <v>244.04</v>
      </c>
      <c r="U202" s="9">
        <v>60839</v>
      </c>
      <c r="V202" s="9">
        <v>998</v>
      </c>
      <c r="W202" s="9">
        <v>464</v>
      </c>
      <c r="X202" s="10">
        <v>0.4649298597194389</v>
      </c>
      <c r="Y202" s="64"/>
      <c r="Z202" s="7" t="s">
        <v>43</v>
      </c>
      <c r="AA202" s="8">
        <f t="shared" si="240"/>
        <v>0</v>
      </c>
      <c r="AB202" s="8">
        <f t="shared" si="241"/>
        <v>0</v>
      </c>
      <c r="AC202" s="10">
        <f t="shared" si="242"/>
        <v>0</v>
      </c>
      <c r="AD202" s="8">
        <f t="shared" si="243"/>
        <v>0</v>
      </c>
      <c r="AE202" s="8">
        <f t="shared" si="244"/>
        <v>0</v>
      </c>
      <c r="AF202" s="8">
        <f t="shared" si="239"/>
        <v>0</v>
      </c>
      <c r="AG202" s="8">
        <f t="shared" si="245"/>
        <v>0</v>
      </c>
      <c r="AH202" s="8">
        <f t="shared" si="246"/>
        <v>0</v>
      </c>
      <c r="AI202" s="76">
        <f t="shared" si="247"/>
        <v>-1.081006084646674E-8</v>
      </c>
      <c r="AK202" s="7" t="s">
        <v>186</v>
      </c>
      <c r="AL202" s="7">
        <v>2022</v>
      </c>
      <c r="AM202" s="7">
        <v>3</v>
      </c>
      <c r="AN202" s="7">
        <v>14548.04213</v>
      </c>
      <c r="AO202" s="7">
        <v>226.815</v>
      </c>
      <c r="AP202" s="7">
        <v>244.04</v>
      </c>
      <c r="AQ202" s="7">
        <v>60839</v>
      </c>
      <c r="AR202" s="7">
        <v>998</v>
      </c>
      <c r="AS202" s="7">
        <v>464</v>
      </c>
      <c r="AT202" s="7">
        <v>0.46492984890937805</v>
      </c>
      <c r="AV202" s="7" t="s">
        <v>43</v>
      </c>
      <c r="AW202" s="8">
        <f t="shared" si="231"/>
        <v>0</v>
      </c>
      <c r="AX202" s="8">
        <f t="shared" si="232"/>
        <v>0</v>
      </c>
      <c r="AY202" s="8"/>
      <c r="AZ202" s="8">
        <f t="shared" si="233"/>
        <v>0</v>
      </c>
      <c r="BA202" s="8">
        <f t="shared" si="234"/>
        <v>0</v>
      </c>
      <c r="BB202" s="8">
        <f t="shared" si="235"/>
        <v>0</v>
      </c>
      <c r="BC202" s="8">
        <f t="shared" si="236"/>
        <v>0</v>
      </c>
      <c r="BD202" s="8">
        <f t="shared" si="237"/>
        <v>0</v>
      </c>
      <c r="BE202" s="8">
        <f t="shared" si="238"/>
        <v>0</v>
      </c>
    </row>
    <row r="203" spans="1:57" x14ac:dyDescent="0.2">
      <c r="A203" s="2" t="s">
        <v>45</v>
      </c>
      <c r="B203" s="4">
        <v>2003</v>
      </c>
      <c r="C203" s="4">
        <v>3</v>
      </c>
      <c r="D203" s="5">
        <f>'Consolidated PEG'!D202</f>
        <v>15671.90552</v>
      </c>
      <c r="E203" s="5">
        <f>'Consolidated PEG'!E202</f>
        <v>520.16700000000003</v>
      </c>
      <c r="F203" s="5">
        <f>'Consolidated PEG'!F202</f>
        <v>520.16700000000003</v>
      </c>
      <c r="G203" s="5">
        <f>'Consolidated PEG'!G202</f>
        <v>89310</v>
      </c>
      <c r="H203" s="5"/>
      <c r="I203" s="5"/>
      <c r="K203" s="48">
        <f>'Consolidated PEG'!K202</f>
        <v>1981.7</v>
      </c>
      <c r="L203" s="48">
        <f>'Consolidated PEG'!L202</f>
        <v>575.5</v>
      </c>
      <c r="M203" s="124">
        <f>'Consolidated PEG'!M202</f>
        <v>0.29040722611898873</v>
      </c>
      <c r="Q203" s="5"/>
      <c r="AA203" s="4"/>
      <c r="AB203" s="4"/>
      <c r="AC203" s="6"/>
      <c r="AD203" s="4"/>
      <c r="AE203" s="4"/>
      <c r="AF203" s="4"/>
      <c r="AG203" s="4"/>
      <c r="AH203" s="4"/>
      <c r="AI203" s="75"/>
      <c r="AW203" s="4"/>
      <c r="AX203" s="4"/>
      <c r="AY203" s="4"/>
      <c r="AZ203" s="4"/>
      <c r="BA203" s="4"/>
      <c r="BB203" s="4"/>
      <c r="BC203" s="4"/>
      <c r="BD203" s="4"/>
      <c r="BE203" s="4"/>
    </row>
    <row r="204" spans="1:57" x14ac:dyDescent="0.2">
      <c r="A204" s="2" t="s">
        <v>45</v>
      </c>
      <c r="B204" s="4">
        <v>2004</v>
      </c>
      <c r="C204" s="4">
        <v>3</v>
      </c>
      <c r="D204" s="5">
        <f>'Consolidated PEG'!D203</f>
        <v>17289.027849999999</v>
      </c>
      <c r="E204" s="5">
        <f>'Consolidated PEG'!E203</f>
        <v>496.26</v>
      </c>
      <c r="F204" s="5">
        <f>'Consolidated PEG'!F203</f>
        <v>520.16700000000003</v>
      </c>
      <c r="G204" s="5">
        <f>'Consolidated PEG'!G203</f>
        <v>90820</v>
      </c>
      <c r="H204" s="5"/>
      <c r="I204" s="5"/>
      <c r="K204" s="48">
        <f>'Consolidated PEG'!K203</f>
        <v>1960</v>
      </c>
      <c r="L204" s="48">
        <f>'Consolidated PEG'!L203</f>
        <v>573</v>
      </c>
      <c r="M204" s="124">
        <f>'Consolidated PEG'!M203</f>
        <v>0.29234693877551021</v>
      </c>
      <c r="Q204" s="5"/>
      <c r="AA204" s="4"/>
      <c r="AB204" s="4"/>
      <c r="AC204" s="6"/>
      <c r="AD204" s="4"/>
      <c r="AE204" s="4"/>
      <c r="AF204" s="4"/>
      <c r="AG204" s="4"/>
      <c r="AH204" s="4"/>
      <c r="AI204" s="75"/>
      <c r="AW204" s="4"/>
      <c r="AX204" s="4"/>
      <c r="AY204" s="4"/>
      <c r="AZ204" s="4"/>
      <c r="BA204" s="4"/>
      <c r="BB204" s="4"/>
      <c r="BC204" s="4"/>
      <c r="BD204" s="4"/>
      <c r="BE204" s="4"/>
    </row>
    <row r="205" spans="1:57" x14ac:dyDescent="0.2">
      <c r="A205" s="2" t="s">
        <v>45</v>
      </c>
      <c r="B205" s="4">
        <v>2005</v>
      </c>
      <c r="C205" s="4">
        <v>3</v>
      </c>
      <c r="D205" s="5">
        <f>'Consolidated PEG'!D204</f>
        <v>16889.88162</v>
      </c>
      <c r="E205" s="5">
        <f>'Consolidated PEG'!E204</f>
        <v>551.28399999999999</v>
      </c>
      <c r="F205" s="5">
        <f>'Consolidated PEG'!F204</f>
        <v>551.28399999999999</v>
      </c>
      <c r="G205" s="5">
        <f>'Consolidated PEG'!G204</f>
        <v>92481</v>
      </c>
      <c r="H205" s="28"/>
      <c r="I205" s="28"/>
      <c r="J205" s="29"/>
      <c r="K205" s="48">
        <f>'Consolidated PEG'!K204</f>
        <v>1999</v>
      </c>
      <c r="L205" s="48">
        <f>'Consolidated PEG'!L204</f>
        <v>592</v>
      </c>
      <c r="M205" s="124">
        <f>'Consolidated PEG'!M204</f>
        <v>0.29614807403701848</v>
      </c>
      <c r="O205" s="2" t="s">
        <v>46</v>
      </c>
      <c r="P205" s="2">
        <v>2005</v>
      </c>
      <c r="Q205" s="2">
        <v>3</v>
      </c>
      <c r="R205" s="5">
        <v>16889.88162</v>
      </c>
      <c r="S205" s="5">
        <v>551.28399999999999</v>
      </c>
      <c r="T205" s="5">
        <v>551.28399999999999</v>
      </c>
      <c r="U205" s="5">
        <v>92481</v>
      </c>
      <c r="V205" s="5">
        <v>1999</v>
      </c>
      <c r="W205" s="5">
        <v>592</v>
      </c>
      <c r="X205" s="6">
        <v>0.29614807403701848</v>
      </c>
      <c r="Z205" s="2" t="s">
        <v>45</v>
      </c>
      <c r="AA205" s="4">
        <f t="shared" ref="AA205:AA211" si="248">B205-P205</f>
        <v>0</v>
      </c>
      <c r="AB205" s="4">
        <f t="shared" ref="AB205:AB211" si="249">C205-Q205</f>
        <v>0</v>
      </c>
      <c r="AC205" s="6">
        <f t="shared" ref="AC205:AC211" si="250">D205-R205</f>
        <v>0</v>
      </c>
      <c r="AD205" s="4">
        <f t="shared" ref="AD205:AD211" si="251">E205-S205</f>
        <v>0</v>
      </c>
      <c r="AE205" s="4">
        <f t="shared" ref="AE205:AE211" si="252">F205-T205</f>
        <v>0</v>
      </c>
      <c r="AF205" s="4">
        <f t="shared" ref="AF205:AF213" si="253">G205-U205</f>
        <v>0</v>
      </c>
      <c r="AG205" s="4"/>
      <c r="AH205" s="4"/>
      <c r="AI205" s="75"/>
      <c r="AK205" s="2" t="s">
        <v>46</v>
      </c>
      <c r="AL205" s="2">
        <v>2005</v>
      </c>
      <c r="AM205" s="2">
        <v>3</v>
      </c>
      <c r="AN205" s="2">
        <v>18644.423030000002</v>
      </c>
      <c r="AO205" s="2">
        <v>551.28399999999999</v>
      </c>
      <c r="AP205" s="2">
        <v>551.28399999999999</v>
      </c>
      <c r="AQ205" s="2">
        <v>92481</v>
      </c>
      <c r="AR205" s="2">
        <v>1999</v>
      </c>
      <c r="AS205" s="2">
        <v>592</v>
      </c>
      <c r="AT205" s="2">
        <v>0.29614806175231934</v>
      </c>
      <c r="AV205" s="2" t="s">
        <v>45</v>
      </c>
      <c r="AW205" s="4">
        <f t="shared" ref="AW205:AW222" si="254">B205-AL205</f>
        <v>0</v>
      </c>
      <c r="AX205" s="4">
        <f t="shared" ref="AX205:AX222" si="255">C205-AM205</f>
        <v>0</v>
      </c>
      <c r="AY205" s="4"/>
      <c r="AZ205" s="4">
        <f t="shared" ref="AZ205:AZ222" si="256">E205-AO205</f>
        <v>0</v>
      </c>
      <c r="BA205" s="4">
        <f t="shared" ref="BA205:BA222" si="257">F205-AP205</f>
        <v>0</v>
      </c>
      <c r="BB205" s="4">
        <f t="shared" ref="BB205:BB222" si="258">G205-AQ205</f>
        <v>0</v>
      </c>
      <c r="BC205" s="4">
        <f t="shared" ref="BC205:BC222" si="259">H205-AR205</f>
        <v>-1999</v>
      </c>
      <c r="BD205" s="4">
        <f t="shared" ref="BD205:BD222" si="260">I205-AS205</f>
        <v>-592</v>
      </c>
      <c r="BE205" s="4">
        <f t="shared" ref="BE205:BE222" si="261">J205-AT205</f>
        <v>-0.29614806175231934</v>
      </c>
    </row>
    <row r="206" spans="1:57" x14ac:dyDescent="0.2">
      <c r="A206" s="2" t="s">
        <v>45</v>
      </c>
      <c r="B206" s="4">
        <v>2006</v>
      </c>
      <c r="C206" s="4">
        <v>3</v>
      </c>
      <c r="D206" s="5">
        <f>'Consolidated PEG'!D205</f>
        <v>16577.951080000003</v>
      </c>
      <c r="E206" s="5">
        <f>'Consolidated PEG'!E205</f>
        <v>552.19299999999998</v>
      </c>
      <c r="F206" s="5">
        <f>'Consolidated PEG'!F205</f>
        <v>552.19299999999998</v>
      </c>
      <c r="G206" s="5">
        <f>'Consolidated PEG'!G205</f>
        <v>94472</v>
      </c>
      <c r="H206" s="28"/>
      <c r="I206" s="28"/>
      <c r="J206" s="29"/>
      <c r="K206" s="48">
        <f>'Consolidated PEG'!K205</f>
        <v>1909</v>
      </c>
      <c r="L206" s="48">
        <f>'Consolidated PEG'!L205</f>
        <v>621</v>
      </c>
      <c r="M206" s="124">
        <f>'Consolidated PEG'!M205</f>
        <v>0.3253012048192771</v>
      </c>
      <c r="O206" s="2" t="s">
        <v>46</v>
      </c>
      <c r="P206" s="2">
        <v>2006</v>
      </c>
      <c r="Q206" s="2">
        <v>3</v>
      </c>
      <c r="R206" s="5">
        <v>16577.951079999999</v>
      </c>
      <c r="S206" s="5">
        <v>552.19299999999998</v>
      </c>
      <c r="T206" s="5">
        <v>552.19299999999998</v>
      </c>
      <c r="U206" s="5">
        <v>94472</v>
      </c>
      <c r="V206" s="5">
        <v>1909</v>
      </c>
      <c r="W206" s="5">
        <v>621</v>
      </c>
      <c r="X206" s="6">
        <v>0.3253012048192771</v>
      </c>
      <c r="Z206" s="2" t="s">
        <v>45</v>
      </c>
      <c r="AA206" s="4">
        <f t="shared" si="248"/>
        <v>0</v>
      </c>
      <c r="AB206" s="4">
        <f t="shared" si="249"/>
        <v>0</v>
      </c>
      <c r="AC206" s="6">
        <f t="shared" si="250"/>
        <v>0</v>
      </c>
      <c r="AD206" s="4">
        <f t="shared" si="251"/>
        <v>0</v>
      </c>
      <c r="AE206" s="4">
        <f t="shared" si="252"/>
        <v>0</v>
      </c>
      <c r="AF206" s="4">
        <f t="shared" si="253"/>
        <v>0</v>
      </c>
      <c r="AG206" s="4"/>
      <c r="AH206" s="4"/>
      <c r="AI206" s="75"/>
      <c r="AK206" s="2" t="s">
        <v>46</v>
      </c>
      <c r="AL206" s="2">
        <v>2006</v>
      </c>
      <c r="AM206" s="2">
        <v>3</v>
      </c>
      <c r="AN206" s="2">
        <v>17724.831300000002</v>
      </c>
      <c r="AO206" s="2">
        <v>552.19299999999998</v>
      </c>
      <c r="AP206" s="2">
        <v>552.19299999999998</v>
      </c>
      <c r="AQ206" s="2">
        <v>94472</v>
      </c>
      <c r="AR206" s="2">
        <v>1909</v>
      </c>
      <c r="AS206" s="2">
        <v>621</v>
      </c>
      <c r="AT206" s="2">
        <v>0.32530120015144348</v>
      </c>
      <c r="AV206" s="2" t="s">
        <v>45</v>
      </c>
      <c r="AW206" s="4">
        <f t="shared" si="254"/>
        <v>0</v>
      </c>
      <c r="AX206" s="4">
        <f t="shared" si="255"/>
        <v>0</v>
      </c>
      <c r="AY206" s="4"/>
      <c r="AZ206" s="4">
        <f t="shared" si="256"/>
        <v>0</v>
      </c>
      <c r="BA206" s="4">
        <f t="shared" si="257"/>
        <v>0</v>
      </c>
      <c r="BB206" s="4">
        <f t="shared" si="258"/>
        <v>0</v>
      </c>
      <c r="BC206" s="4">
        <f t="shared" si="259"/>
        <v>-1909</v>
      </c>
      <c r="BD206" s="4">
        <f t="shared" si="260"/>
        <v>-621</v>
      </c>
      <c r="BE206" s="4">
        <f t="shared" si="261"/>
        <v>-0.32530120015144348</v>
      </c>
    </row>
    <row r="207" spans="1:57" x14ac:dyDescent="0.2">
      <c r="A207" s="2" t="s">
        <v>45</v>
      </c>
      <c r="B207" s="4">
        <v>2007</v>
      </c>
      <c r="C207" s="4">
        <v>3</v>
      </c>
      <c r="D207" s="5">
        <f>'Consolidated PEG'!D206</f>
        <v>16913.679920000002</v>
      </c>
      <c r="E207" s="5">
        <f>'Consolidated PEG'!E206</f>
        <v>546.88900000000001</v>
      </c>
      <c r="F207" s="5">
        <f>'Consolidated PEG'!F206</f>
        <v>552.19299999999998</v>
      </c>
      <c r="G207" s="5">
        <f>'Consolidated PEG'!G206</f>
        <v>95391</v>
      </c>
      <c r="H207" s="28"/>
      <c r="I207" s="28"/>
      <c r="J207" s="29"/>
      <c r="K207" s="48">
        <f>'Consolidated PEG'!K206</f>
        <v>1881</v>
      </c>
      <c r="L207" s="48">
        <f>'Consolidated PEG'!L206</f>
        <v>628</v>
      </c>
      <c r="M207" s="124">
        <f>'Consolidated PEG'!M206</f>
        <v>0.33386496544391281</v>
      </c>
      <c r="O207" s="2" t="s">
        <v>46</v>
      </c>
      <c r="P207" s="2">
        <v>2007</v>
      </c>
      <c r="Q207" s="2">
        <v>3</v>
      </c>
      <c r="R207" s="5">
        <v>16913.679920000002</v>
      </c>
      <c r="S207" s="5">
        <v>546.88900000000001</v>
      </c>
      <c r="T207" s="5">
        <v>552.19299999999998</v>
      </c>
      <c r="U207" s="5">
        <v>95391</v>
      </c>
      <c r="V207" s="5">
        <v>1881</v>
      </c>
      <c r="W207" s="5">
        <v>628</v>
      </c>
      <c r="X207" s="6">
        <v>0.33386496544391281</v>
      </c>
      <c r="Z207" s="2" t="s">
        <v>45</v>
      </c>
      <c r="AA207" s="4">
        <f t="shared" si="248"/>
        <v>0</v>
      </c>
      <c r="AB207" s="4">
        <f t="shared" si="249"/>
        <v>0</v>
      </c>
      <c r="AC207" s="6">
        <f t="shared" si="250"/>
        <v>0</v>
      </c>
      <c r="AD207" s="4">
        <f t="shared" si="251"/>
        <v>0</v>
      </c>
      <c r="AE207" s="4">
        <f t="shared" si="252"/>
        <v>0</v>
      </c>
      <c r="AF207" s="4">
        <f t="shared" si="253"/>
        <v>0</v>
      </c>
      <c r="AG207" s="4"/>
      <c r="AH207" s="4"/>
      <c r="AI207" s="75"/>
      <c r="AK207" s="2" t="s">
        <v>46</v>
      </c>
      <c r="AL207" s="2">
        <v>2007</v>
      </c>
      <c r="AM207" s="2">
        <v>3</v>
      </c>
      <c r="AN207" s="2">
        <v>18301.48445</v>
      </c>
      <c r="AO207" s="2">
        <v>546.88900000000001</v>
      </c>
      <c r="AP207" s="2">
        <v>552.19299999999998</v>
      </c>
      <c r="AQ207" s="2">
        <v>95391</v>
      </c>
      <c r="AR207" s="2">
        <v>1911</v>
      </c>
      <c r="AS207" s="2">
        <v>628</v>
      </c>
      <c r="AT207" s="2">
        <v>0.32862377166748047</v>
      </c>
      <c r="AV207" s="2" t="s">
        <v>45</v>
      </c>
      <c r="AW207" s="4">
        <f t="shared" si="254"/>
        <v>0</v>
      </c>
      <c r="AX207" s="4">
        <f t="shared" si="255"/>
        <v>0</v>
      </c>
      <c r="AY207" s="4"/>
      <c r="AZ207" s="4">
        <f t="shared" si="256"/>
        <v>0</v>
      </c>
      <c r="BA207" s="4">
        <f t="shared" si="257"/>
        <v>0</v>
      </c>
      <c r="BB207" s="4">
        <f t="shared" si="258"/>
        <v>0</v>
      </c>
      <c r="BC207" s="4">
        <f t="shared" si="259"/>
        <v>-1911</v>
      </c>
      <c r="BD207" s="4">
        <f t="shared" si="260"/>
        <v>-628</v>
      </c>
      <c r="BE207" s="4">
        <f t="shared" si="261"/>
        <v>-0.32862377166748047</v>
      </c>
    </row>
    <row r="208" spans="1:57" x14ac:dyDescent="0.2">
      <c r="A208" s="2" t="s">
        <v>45</v>
      </c>
      <c r="B208" s="4">
        <v>2008</v>
      </c>
      <c r="C208" s="4">
        <v>3</v>
      </c>
      <c r="D208" s="5">
        <f>'Consolidated PEG'!D207</f>
        <v>19381.131533</v>
      </c>
      <c r="E208" s="5">
        <f>'Consolidated PEG'!E207</f>
        <v>520.548</v>
      </c>
      <c r="F208" s="5">
        <f>'Consolidated PEG'!F207</f>
        <v>552.19299999999998</v>
      </c>
      <c r="G208" s="5">
        <f>'Consolidated PEG'!G207</f>
        <v>96226</v>
      </c>
      <c r="H208" s="28"/>
      <c r="I208" s="28"/>
      <c r="J208" s="29"/>
      <c r="K208" s="48">
        <f>'Consolidated PEG'!K207</f>
        <v>1918</v>
      </c>
      <c r="L208" s="48">
        <f>'Consolidated PEG'!L207</f>
        <v>641</v>
      </c>
      <c r="M208" s="124">
        <f>'Consolidated PEG'!M207</f>
        <v>0.33420229405630864</v>
      </c>
      <c r="O208" s="2" t="s">
        <v>46</v>
      </c>
      <c r="P208" s="2">
        <v>2008</v>
      </c>
      <c r="Q208" s="2">
        <v>3</v>
      </c>
      <c r="R208" s="5">
        <v>19381.131533</v>
      </c>
      <c r="S208" s="5">
        <v>520.548</v>
      </c>
      <c r="T208" s="5">
        <v>552.19299999999998</v>
      </c>
      <c r="U208" s="5">
        <v>96226</v>
      </c>
      <c r="V208" s="5">
        <v>1918</v>
      </c>
      <c r="W208" s="5">
        <v>641</v>
      </c>
      <c r="X208" s="6">
        <v>0.33420229405630864</v>
      </c>
      <c r="Z208" s="2" t="s">
        <v>45</v>
      </c>
      <c r="AA208" s="4">
        <f t="shared" si="248"/>
        <v>0</v>
      </c>
      <c r="AB208" s="4">
        <f t="shared" si="249"/>
        <v>0</v>
      </c>
      <c r="AC208" s="6">
        <f t="shared" si="250"/>
        <v>0</v>
      </c>
      <c r="AD208" s="4">
        <f t="shared" si="251"/>
        <v>0</v>
      </c>
      <c r="AE208" s="4">
        <f t="shared" si="252"/>
        <v>0</v>
      </c>
      <c r="AF208" s="4">
        <f t="shared" si="253"/>
        <v>0</v>
      </c>
      <c r="AG208" s="4"/>
      <c r="AH208" s="4"/>
      <c r="AI208" s="75"/>
      <c r="AK208" s="2" t="s">
        <v>46</v>
      </c>
      <c r="AL208" s="2">
        <v>2008</v>
      </c>
      <c r="AM208" s="2">
        <v>3</v>
      </c>
      <c r="AN208" s="2">
        <v>20107.963173</v>
      </c>
      <c r="AO208" s="2">
        <v>520.548</v>
      </c>
      <c r="AP208" s="2">
        <v>552.19299999999998</v>
      </c>
      <c r="AQ208" s="2">
        <v>96226</v>
      </c>
      <c r="AR208" s="2">
        <v>1918</v>
      </c>
      <c r="AS208" s="2">
        <v>641</v>
      </c>
      <c r="AT208" s="2">
        <v>0.33420228958129883</v>
      </c>
      <c r="AV208" s="2" t="s">
        <v>45</v>
      </c>
      <c r="AW208" s="4">
        <f t="shared" si="254"/>
        <v>0</v>
      </c>
      <c r="AX208" s="4">
        <f t="shared" si="255"/>
        <v>0</v>
      </c>
      <c r="AY208" s="4"/>
      <c r="AZ208" s="4">
        <f t="shared" si="256"/>
        <v>0</v>
      </c>
      <c r="BA208" s="4">
        <f t="shared" si="257"/>
        <v>0</v>
      </c>
      <c r="BB208" s="4">
        <f t="shared" si="258"/>
        <v>0</v>
      </c>
      <c r="BC208" s="4">
        <f t="shared" si="259"/>
        <v>-1918</v>
      </c>
      <c r="BD208" s="4">
        <f t="shared" si="260"/>
        <v>-641</v>
      </c>
      <c r="BE208" s="4">
        <f t="shared" si="261"/>
        <v>-0.33420228958129883</v>
      </c>
    </row>
    <row r="209" spans="1:57" x14ac:dyDescent="0.2">
      <c r="A209" s="2" t="s">
        <v>45</v>
      </c>
      <c r="B209" s="4">
        <v>2009</v>
      </c>
      <c r="C209" s="4">
        <v>3</v>
      </c>
      <c r="D209" s="5">
        <f>'Consolidated PEG'!D208</f>
        <v>21329.679469999999</v>
      </c>
      <c r="E209" s="5">
        <f>'Consolidated PEG'!E208</f>
        <v>514.15099999999995</v>
      </c>
      <c r="F209" s="5">
        <f>'Consolidated PEG'!F208</f>
        <v>552.19299999999998</v>
      </c>
      <c r="G209" s="5">
        <f>'Consolidated PEG'!G208</f>
        <v>96922</v>
      </c>
      <c r="H209" s="28"/>
      <c r="I209" s="28"/>
      <c r="J209" s="29"/>
      <c r="K209" s="48">
        <f>'Consolidated PEG'!K208</f>
        <v>1966</v>
      </c>
      <c r="L209" s="48">
        <f>'Consolidated PEG'!L208</f>
        <v>710</v>
      </c>
      <c r="M209" s="124">
        <f>'Consolidated PEG'!M208</f>
        <v>0.36113936927772128</v>
      </c>
      <c r="O209" s="2" t="s">
        <v>46</v>
      </c>
      <c r="P209" s="2">
        <v>2009</v>
      </c>
      <c r="Q209" s="2">
        <v>3</v>
      </c>
      <c r="R209" s="5">
        <v>21329.679470000003</v>
      </c>
      <c r="S209" s="5">
        <v>514.15100000000007</v>
      </c>
      <c r="T209" s="5">
        <v>552.19299999999998</v>
      </c>
      <c r="U209" s="5">
        <v>96922</v>
      </c>
      <c r="V209" s="5">
        <v>1966</v>
      </c>
      <c r="W209" s="5">
        <v>710</v>
      </c>
      <c r="X209" s="6">
        <v>0.36113936927772128</v>
      </c>
      <c r="Z209" s="2" t="s">
        <v>45</v>
      </c>
      <c r="AA209" s="4">
        <f t="shared" si="248"/>
        <v>0</v>
      </c>
      <c r="AB209" s="4">
        <f t="shared" si="249"/>
        <v>0</v>
      </c>
      <c r="AC209" s="6">
        <f t="shared" si="250"/>
        <v>0</v>
      </c>
      <c r="AD209" s="4">
        <f t="shared" si="251"/>
        <v>0</v>
      </c>
      <c r="AE209" s="4">
        <f t="shared" si="252"/>
        <v>0</v>
      </c>
      <c r="AF209" s="4">
        <f t="shared" si="253"/>
        <v>0</v>
      </c>
      <c r="AG209" s="4"/>
      <c r="AH209" s="4"/>
      <c r="AI209" s="75"/>
      <c r="AK209" s="2" t="s">
        <v>46</v>
      </c>
      <c r="AL209" s="2">
        <v>2009</v>
      </c>
      <c r="AM209" s="2">
        <v>3</v>
      </c>
      <c r="AN209" s="2">
        <v>21291.72077</v>
      </c>
      <c r="AO209" s="2">
        <v>514.15100000000007</v>
      </c>
      <c r="AP209" s="2">
        <v>552.19299999999998</v>
      </c>
      <c r="AQ209" s="2">
        <v>96922</v>
      </c>
      <c r="AR209" s="2">
        <v>1966</v>
      </c>
      <c r="AS209" s="2">
        <v>710</v>
      </c>
      <c r="AT209" s="2">
        <v>0.36113935708999634</v>
      </c>
      <c r="AV209" s="2" t="s">
        <v>45</v>
      </c>
      <c r="AW209" s="4">
        <f t="shared" si="254"/>
        <v>0</v>
      </c>
      <c r="AX209" s="4">
        <f t="shared" si="255"/>
        <v>0</v>
      </c>
      <c r="AY209" s="4"/>
      <c r="AZ209" s="4">
        <f t="shared" si="256"/>
        <v>0</v>
      </c>
      <c r="BA209" s="4">
        <f t="shared" si="257"/>
        <v>0</v>
      </c>
      <c r="BB209" s="4">
        <f t="shared" si="258"/>
        <v>0</v>
      </c>
      <c r="BC209" s="4">
        <f t="shared" si="259"/>
        <v>-1966</v>
      </c>
      <c r="BD209" s="4">
        <f t="shared" si="260"/>
        <v>-710</v>
      </c>
      <c r="BE209" s="4">
        <f t="shared" si="261"/>
        <v>-0.36113935708999634</v>
      </c>
    </row>
    <row r="210" spans="1:57" x14ac:dyDescent="0.2">
      <c r="A210" s="2" t="s">
        <v>45</v>
      </c>
      <c r="B210" s="4">
        <v>2010</v>
      </c>
      <c r="C210" s="4">
        <v>3</v>
      </c>
      <c r="D210" s="5">
        <f>'Consolidated PEG'!D209</f>
        <v>20672.25805</v>
      </c>
      <c r="E210" s="5">
        <f>'Consolidated PEG'!E209</f>
        <v>538.95399999999995</v>
      </c>
      <c r="F210" s="5">
        <f>'Consolidated PEG'!F209</f>
        <v>552.19299999999998</v>
      </c>
      <c r="G210" s="5">
        <f>'Consolidated PEG'!G209</f>
        <v>98211</v>
      </c>
      <c r="H210" s="28"/>
      <c r="I210" s="28"/>
      <c r="J210" s="29"/>
      <c r="K210" s="48">
        <f>'Consolidated PEG'!K209</f>
        <v>1939</v>
      </c>
      <c r="L210" s="48">
        <f>'Consolidated PEG'!L209</f>
        <v>683</v>
      </c>
      <c r="M210" s="124">
        <f>'Consolidated PEG'!M209</f>
        <v>0.35224342444559054</v>
      </c>
      <c r="O210" s="2" t="s">
        <v>46</v>
      </c>
      <c r="P210" s="2">
        <v>2010</v>
      </c>
      <c r="Q210" s="2">
        <v>3</v>
      </c>
      <c r="R210" s="5">
        <v>20672.25805</v>
      </c>
      <c r="S210" s="5">
        <v>538.95399999999995</v>
      </c>
      <c r="T210" s="5">
        <v>552.19299999999998</v>
      </c>
      <c r="U210" s="5">
        <v>98211</v>
      </c>
      <c r="V210" s="5">
        <v>1939</v>
      </c>
      <c r="W210" s="5">
        <v>683</v>
      </c>
      <c r="X210" s="6">
        <v>0.35224342444559054</v>
      </c>
      <c r="Z210" s="2" t="s">
        <v>45</v>
      </c>
      <c r="AA210" s="4">
        <f t="shared" si="248"/>
        <v>0</v>
      </c>
      <c r="AB210" s="4">
        <f t="shared" si="249"/>
        <v>0</v>
      </c>
      <c r="AC210" s="6">
        <f t="shared" si="250"/>
        <v>0</v>
      </c>
      <c r="AD210" s="4">
        <f t="shared" si="251"/>
        <v>0</v>
      </c>
      <c r="AE210" s="4">
        <f t="shared" si="252"/>
        <v>0</v>
      </c>
      <c r="AF210" s="4">
        <f t="shared" si="253"/>
        <v>0</v>
      </c>
      <c r="AG210" s="4"/>
      <c r="AH210" s="4"/>
      <c r="AI210" s="75"/>
      <c r="AK210" s="2" t="s">
        <v>46</v>
      </c>
      <c r="AL210" s="2">
        <v>2010</v>
      </c>
      <c r="AM210" s="2">
        <v>3</v>
      </c>
      <c r="AN210" s="2">
        <v>20657.914660000002</v>
      </c>
      <c r="AO210" s="2">
        <v>538.95399999999995</v>
      </c>
      <c r="AP210" s="2">
        <v>552.19299999999998</v>
      </c>
      <c r="AQ210" s="2">
        <v>98211</v>
      </c>
      <c r="AR210" s="2">
        <v>1939</v>
      </c>
      <c r="AS210" s="2">
        <v>683</v>
      </c>
      <c r="AT210" s="2">
        <v>0.35224342346191406</v>
      </c>
      <c r="AV210" s="2" t="s">
        <v>45</v>
      </c>
      <c r="AW210" s="4">
        <f t="shared" si="254"/>
        <v>0</v>
      </c>
      <c r="AX210" s="4">
        <f t="shared" si="255"/>
        <v>0</v>
      </c>
      <c r="AY210" s="4"/>
      <c r="AZ210" s="4">
        <f t="shared" si="256"/>
        <v>0</v>
      </c>
      <c r="BA210" s="4">
        <f t="shared" si="257"/>
        <v>0</v>
      </c>
      <c r="BB210" s="4">
        <f t="shared" si="258"/>
        <v>0</v>
      </c>
      <c r="BC210" s="4">
        <f t="shared" si="259"/>
        <v>-1939</v>
      </c>
      <c r="BD210" s="4">
        <f t="shared" si="260"/>
        <v>-683</v>
      </c>
      <c r="BE210" s="4">
        <f t="shared" si="261"/>
        <v>-0.35224342346191406</v>
      </c>
    </row>
    <row r="211" spans="1:57" x14ac:dyDescent="0.2">
      <c r="A211" s="2" t="s">
        <v>45</v>
      </c>
      <c r="B211" s="4">
        <v>2011</v>
      </c>
      <c r="C211" s="4">
        <v>3</v>
      </c>
      <c r="D211" s="5">
        <f>'Consolidated PEG'!D210</f>
        <v>21891.90742</v>
      </c>
      <c r="E211" s="5">
        <f>'Consolidated PEG'!E210</f>
        <v>559.90499999999997</v>
      </c>
      <c r="F211" s="5">
        <f>'Consolidated PEG'!F210</f>
        <v>559.90499999999997</v>
      </c>
      <c r="G211" s="5">
        <f>'Consolidated PEG'!G210</f>
        <v>99294</v>
      </c>
      <c r="H211" s="28"/>
      <c r="I211" s="28"/>
      <c r="J211" s="29"/>
      <c r="K211" s="48">
        <f>'Consolidated PEG'!K210</f>
        <v>2100</v>
      </c>
      <c r="L211" s="48">
        <f>'Consolidated PEG'!L210</f>
        <v>708</v>
      </c>
      <c r="M211" s="124">
        <f>'Consolidated PEG'!M210</f>
        <v>0.33714285714285713</v>
      </c>
      <c r="O211" s="2" t="s">
        <v>46</v>
      </c>
      <c r="P211" s="2">
        <v>2011</v>
      </c>
      <c r="Q211" s="2">
        <v>3</v>
      </c>
      <c r="R211" s="5">
        <v>21891.90742</v>
      </c>
      <c r="S211" s="5">
        <v>559.90499999999997</v>
      </c>
      <c r="T211" s="5">
        <v>559.90499999999997</v>
      </c>
      <c r="U211" s="5">
        <v>99294</v>
      </c>
      <c r="V211" s="5">
        <v>2100</v>
      </c>
      <c r="W211" s="5">
        <v>708</v>
      </c>
      <c r="X211" s="6">
        <v>0.33714285714285713</v>
      </c>
      <c r="Z211" s="2" t="s">
        <v>45</v>
      </c>
      <c r="AA211" s="4">
        <f t="shared" si="248"/>
        <v>0</v>
      </c>
      <c r="AB211" s="4">
        <f t="shared" si="249"/>
        <v>0</v>
      </c>
      <c r="AC211" s="6">
        <f t="shared" si="250"/>
        <v>0</v>
      </c>
      <c r="AD211" s="4">
        <f t="shared" si="251"/>
        <v>0</v>
      </c>
      <c r="AE211" s="4">
        <f t="shared" si="252"/>
        <v>0</v>
      </c>
      <c r="AF211" s="4">
        <f t="shared" si="253"/>
        <v>0</v>
      </c>
      <c r="AG211" s="4"/>
      <c r="AH211" s="4"/>
      <c r="AI211" s="75"/>
      <c r="AK211" s="2" t="s">
        <v>46</v>
      </c>
      <c r="AL211" s="2">
        <v>2011</v>
      </c>
      <c r="AM211" s="2">
        <v>3</v>
      </c>
      <c r="AN211" s="2">
        <v>22234.997500000001</v>
      </c>
      <c r="AO211" s="2">
        <v>559.90499999999997</v>
      </c>
      <c r="AP211" s="2">
        <v>559.90499999999997</v>
      </c>
      <c r="AQ211" s="2">
        <v>99289</v>
      </c>
      <c r="AR211" s="42">
        <v>1981</v>
      </c>
      <c r="AS211" s="42">
        <v>708</v>
      </c>
      <c r="AT211" s="42">
        <v>0.35739526152610779</v>
      </c>
      <c r="AV211" s="2" t="s">
        <v>45</v>
      </c>
      <c r="AW211" s="4">
        <f t="shared" si="254"/>
        <v>0</v>
      </c>
      <c r="AX211" s="4">
        <f t="shared" si="255"/>
        <v>0</v>
      </c>
      <c r="AY211" s="4"/>
      <c r="AZ211" s="4">
        <f t="shared" si="256"/>
        <v>0</v>
      </c>
      <c r="BA211" s="4">
        <f t="shared" si="257"/>
        <v>0</v>
      </c>
      <c r="BB211" s="4">
        <f t="shared" si="258"/>
        <v>5</v>
      </c>
      <c r="BC211" s="4">
        <f t="shared" si="259"/>
        <v>-1981</v>
      </c>
      <c r="BD211" s="4">
        <f t="shared" si="260"/>
        <v>-708</v>
      </c>
      <c r="BE211" s="4">
        <f t="shared" si="261"/>
        <v>-0.35739526152610779</v>
      </c>
    </row>
    <row r="212" spans="1:57" x14ac:dyDescent="0.2">
      <c r="A212" s="2" t="s">
        <v>45</v>
      </c>
      <c r="B212" s="4">
        <v>2012</v>
      </c>
      <c r="C212" s="4">
        <v>3</v>
      </c>
      <c r="D212" s="5">
        <f>'Consolidated PEG'!D211</f>
        <v>24846.813570700004</v>
      </c>
      <c r="E212" s="5">
        <f>'Consolidated PEG'!E211</f>
        <v>543.75900000000001</v>
      </c>
      <c r="F212" s="5">
        <f>'Consolidated PEG'!F211</f>
        <v>559.90499999999997</v>
      </c>
      <c r="G212" s="5">
        <f>'Consolidated PEG'!G211</f>
        <v>100031</v>
      </c>
      <c r="H212" s="28"/>
      <c r="I212" s="28"/>
      <c r="J212" s="29"/>
      <c r="K212" s="48">
        <f>'Consolidated PEG'!K211</f>
        <v>2129</v>
      </c>
      <c r="L212" s="48">
        <f>'Consolidated PEG'!L211</f>
        <v>727</v>
      </c>
      <c r="M212" s="124">
        <f>'Consolidated PEG'!M211</f>
        <v>0.34147487083137623</v>
      </c>
      <c r="O212" s="2" t="s">
        <v>46</v>
      </c>
      <c r="P212" s="2">
        <v>2012</v>
      </c>
      <c r="Q212" s="2">
        <v>3</v>
      </c>
      <c r="R212" s="5">
        <v>24846.813570700004</v>
      </c>
      <c r="S212" s="5">
        <v>543.75900000000001</v>
      </c>
      <c r="T212" s="5">
        <v>559.90499999999997</v>
      </c>
      <c r="U212" s="5">
        <v>100031</v>
      </c>
      <c r="V212" s="5">
        <v>2129</v>
      </c>
      <c r="W212" s="5">
        <v>727</v>
      </c>
      <c r="X212" s="6">
        <v>0.34147487083137623</v>
      </c>
      <c r="Z212" s="2" t="s">
        <v>45</v>
      </c>
      <c r="AA212" s="4">
        <f t="shared" ref="AA212:AA222" si="262">B212-P212</f>
        <v>0</v>
      </c>
      <c r="AB212" s="4">
        <f t="shared" ref="AB212:AB222" si="263">C212-Q212</f>
        <v>0</v>
      </c>
      <c r="AC212" s="6">
        <f t="shared" ref="AC212:AC213" si="264">D212-R212</f>
        <v>0</v>
      </c>
      <c r="AD212" s="4">
        <f t="shared" ref="AD212:AD213" si="265">E212-S212</f>
        <v>0</v>
      </c>
      <c r="AE212" s="4">
        <f t="shared" ref="AE212:AE213" si="266">F212-T212</f>
        <v>0</v>
      </c>
      <c r="AF212" s="4">
        <f t="shared" si="253"/>
        <v>0</v>
      </c>
      <c r="AG212" s="4"/>
      <c r="AH212" s="4"/>
      <c r="AI212" s="75"/>
      <c r="AK212" s="2" t="s">
        <v>46</v>
      </c>
      <c r="AL212" s="2">
        <v>2012</v>
      </c>
      <c r="AM212" s="2">
        <v>3</v>
      </c>
      <c r="AN212" s="2">
        <v>26746.517799999998</v>
      </c>
      <c r="AO212" s="2">
        <v>543.75900000000001</v>
      </c>
      <c r="AP212" s="2">
        <v>559.90499999999997</v>
      </c>
      <c r="AQ212" s="2">
        <v>100026</v>
      </c>
      <c r="AR212" s="2">
        <v>2129</v>
      </c>
      <c r="AS212" s="2">
        <v>727</v>
      </c>
      <c r="AT212" s="2">
        <v>0.34147486090660095</v>
      </c>
      <c r="AV212" s="2" t="s">
        <v>45</v>
      </c>
      <c r="AW212" s="4">
        <f t="shared" si="254"/>
        <v>0</v>
      </c>
      <c r="AX212" s="4">
        <f t="shared" si="255"/>
        <v>0</v>
      </c>
      <c r="AY212" s="4"/>
      <c r="AZ212" s="4">
        <f t="shared" si="256"/>
        <v>0</v>
      </c>
      <c r="BA212" s="4">
        <f t="shared" si="257"/>
        <v>0</v>
      </c>
      <c r="BB212" s="4">
        <f t="shared" si="258"/>
        <v>5</v>
      </c>
      <c r="BC212" s="4">
        <f t="shared" si="259"/>
        <v>-2129</v>
      </c>
      <c r="BD212" s="4">
        <f t="shared" si="260"/>
        <v>-727</v>
      </c>
      <c r="BE212" s="4">
        <f t="shared" si="261"/>
        <v>-0.34147486090660095</v>
      </c>
    </row>
    <row r="213" spans="1:57" x14ac:dyDescent="0.2">
      <c r="A213" s="2" t="s">
        <v>45</v>
      </c>
      <c r="B213" s="4">
        <v>2013</v>
      </c>
      <c r="C213" s="4">
        <v>3</v>
      </c>
      <c r="D213" s="5">
        <f>'Consolidated PEG'!D212</f>
        <v>26723.286489999999</v>
      </c>
      <c r="E213" s="5">
        <f>'Consolidated PEG'!E212</f>
        <v>550.274</v>
      </c>
      <c r="F213" s="5">
        <f>'Consolidated PEG'!F212</f>
        <v>559.90499999999997</v>
      </c>
      <c r="G213" s="5">
        <f>'Consolidated PEG'!G212</f>
        <v>100618</v>
      </c>
      <c r="H213" s="28"/>
      <c r="I213" s="28"/>
      <c r="J213" s="29"/>
      <c r="K213" s="48">
        <f>'Consolidated PEG'!K212</f>
        <v>2148</v>
      </c>
      <c r="L213" s="48">
        <f>'Consolidated PEG'!L212</f>
        <v>680</v>
      </c>
      <c r="M213" s="124">
        <f>'Consolidated PEG'!M212</f>
        <v>0.31657355679702048</v>
      </c>
      <c r="O213" s="2" t="s">
        <v>46</v>
      </c>
      <c r="P213" s="2">
        <v>2013</v>
      </c>
      <c r="Q213" s="2">
        <v>3</v>
      </c>
      <c r="R213" s="5">
        <v>26723.286489999999</v>
      </c>
      <c r="S213" s="5">
        <v>550.274</v>
      </c>
      <c r="T213" s="5">
        <v>559.90499999999997</v>
      </c>
      <c r="U213" s="5">
        <v>100618</v>
      </c>
      <c r="V213" s="5">
        <v>2148</v>
      </c>
      <c r="W213" s="5">
        <v>680</v>
      </c>
      <c r="X213" s="6">
        <v>0.31657355679702048</v>
      </c>
      <c r="Z213" s="2" t="s">
        <v>45</v>
      </c>
      <c r="AA213" s="4">
        <f t="shared" si="262"/>
        <v>0</v>
      </c>
      <c r="AB213" s="4">
        <f t="shared" si="263"/>
        <v>0</v>
      </c>
      <c r="AC213" s="6">
        <f t="shared" si="264"/>
        <v>0</v>
      </c>
      <c r="AD213" s="4">
        <f t="shared" si="265"/>
        <v>0</v>
      </c>
      <c r="AE213" s="4">
        <f t="shared" si="266"/>
        <v>0</v>
      </c>
      <c r="AF213" s="4">
        <f t="shared" si="253"/>
        <v>0</v>
      </c>
      <c r="AG213" s="4"/>
      <c r="AH213" s="4"/>
      <c r="AI213" s="75"/>
      <c r="AK213" s="2" t="s">
        <v>46</v>
      </c>
      <c r="AL213" s="2">
        <v>2013</v>
      </c>
      <c r="AM213" s="2">
        <v>3</v>
      </c>
      <c r="AN213" s="2">
        <v>27389.934939999999</v>
      </c>
      <c r="AO213" s="2">
        <v>550.274</v>
      </c>
      <c r="AP213" s="2">
        <v>559.90499999999997</v>
      </c>
      <c r="AQ213" s="2">
        <v>100613</v>
      </c>
      <c r="AR213" s="42">
        <v>2189.5</v>
      </c>
      <c r="AS213" s="42">
        <v>721.5</v>
      </c>
      <c r="AT213" s="42">
        <v>0.32952728867530823</v>
      </c>
      <c r="AV213" s="2" t="s">
        <v>45</v>
      </c>
      <c r="AW213" s="4">
        <f t="shared" si="254"/>
        <v>0</v>
      </c>
      <c r="AX213" s="4">
        <f t="shared" si="255"/>
        <v>0</v>
      </c>
      <c r="AY213" s="4"/>
      <c r="AZ213" s="4">
        <f t="shared" si="256"/>
        <v>0</v>
      </c>
      <c r="BA213" s="4">
        <f t="shared" si="257"/>
        <v>0</v>
      </c>
      <c r="BB213" s="4">
        <f t="shared" si="258"/>
        <v>5</v>
      </c>
      <c r="BC213" s="4">
        <f t="shared" si="259"/>
        <v>-2189.5</v>
      </c>
      <c r="BD213" s="4">
        <f t="shared" si="260"/>
        <v>-721.5</v>
      </c>
      <c r="BE213" s="4">
        <f t="shared" si="261"/>
        <v>-0.32952728867530823</v>
      </c>
    </row>
    <row r="214" spans="1:57" x14ac:dyDescent="0.2">
      <c r="A214" s="2" t="s">
        <v>45</v>
      </c>
      <c r="B214" s="4">
        <v>2014</v>
      </c>
      <c r="C214" s="4">
        <v>3</v>
      </c>
      <c r="D214" s="5">
        <f>'Consolidated PEG'!D213</f>
        <v>26282.156350000001</v>
      </c>
      <c r="E214" s="5">
        <f>'Consolidated PEG'!E213</f>
        <v>506.19400000000002</v>
      </c>
      <c r="F214" s="5">
        <f>'Consolidated PEG'!F213</f>
        <v>559.90499999999997</v>
      </c>
      <c r="G214" s="5">
        <f>'Consolidated PEG'!G213</f>
        <v>101447</v>
      </c>
      <c r="H214" s="28"/>
      <c r="I214" s="28"/>
      <c r="J214" s="29"/>
      <c r="K214" s="48">
        <f>'Consolidated PEG'!K213</f>
        <v>2197</v>
      </c>
      <c r="L214" s="48">
        <f>'Consolidated PEG'!L213</f>
        <v>739</v>
      </c>
      <c r="M214" s="124">
        <f>'Consolidated PEG'!M213</f>
        <v>0.33636777423759673</v>
      </c>
      <c r="O214" s="2" t="s">
        <v>46</v>
      </c>
      <c r="P214" s="2">
        <v>2014</v>
      </c>
      <c r="Q214" s="2">
        <v>3</v>
      </c>
      <c r="R214" s="5">
        <v>26282.15682</v>
      </c>
      <c r="S214" s="5">
        <v>506.19400000000002</v>
      </c>
      <c r="T214" s="5">
        <v>559.90499999999997</v>
      </c>
      <c r="U214" s="5">
        <v>101447</v>
      </c>
      <c r="V214" s="5">
        <v>2197</v>
      </c>
      <c r="W214" s="5">
        <v>739</v>
      </c>
      <c r="X214" s="6">
        <v>0.33636777423759673</v>
      </c>
      <c r="Z214" s="2" t="s">
        <v>45</v>
      </c>
      <c r="AA214" s="4">
        <f t="shared" si="262"/>
        <v>0</v>
      </c>
      <c r="AB214" s="4">
        <f t="shared" si="263"/>
        <v>0</v>
      </c>
      <c r="AC214" s="6">
        <f t="shared" ref="AC214:AC222" si="267">D214-R214</f>
        <v>-4.6999999904073775E-4</v>
      </c>
      <c r="AD214" s="4">
        <f t="shared" ref="AD214:AD222" si="268">E214-S214</f>
        <v>0</v>
      </c>
      <c r="AE214" s="4">
        <f t="shared" ref="AE214:AE222" si="269">F214-T214</f>
        <v>0</v>
      </c>
      <c r="AF214" s="4">
        <f t="shared" ref="AF214:AF222" si="270">G214-U214</f>
        <v>0</v>
      </c>
      <c r="AG214" s="4"/>
      <c r="AH214" s="4"/>
      <c r="AI214" s="75"/>
      <c r="AK214" s="2" t="s">
        <v>46</v>
      </c>
      <c r="AL214" s="2">
        <v>2014</v>
      </c>
      <c r="AM214" s="2">
        <v>3</v>
      </c>
      <c r="AN214" s="2">
        <v>27679.836240000001</v>
      </c>
      <c r="AO214" s="2">
        <v>506.19400000000002</v>
      </c>
      <c r="AP214" s="2">
        <v>559.90499999999997</v>
      </c>
      <c r="AQ214" s="2">
        <v>101444</v>
      </c>
      <c r="AR214" s="2">
        <v>2197</v>
      </c>
      <c r="AS214" s="2">
        <v>739</v>
      </c>
      <c r="AT214" s="2">
        <v>0.33636778593063354</v>
      </c>
      <c r="AV214" s="2" t="s">
        <v>45</v>
      </c>
      <c r="AW214" s="4">
        <f t="shared" si="254"/>
        <v>0</v>
      </c>
      <c r="AX214" s="4">
        <f t="shared" si="255"/>
        <v>0</v>
      </c>
      <c r="AY214" s="4"/>
      <c r="AZ214" s="4">
        <f t="shared" si="256"/>
        <v>0</v>
      </c>
      <c r="BA214" s="4">
        <f t="shared" si="257"/>
        <v>0</v>
      </c>
      <c r="BB214" s="4">
        <f t="shared" si="258"/>
        <v>3</v>
      </c>
      <c r="BC214" s="4">
        <f t="shared" si="259"/>
        <v>-2197</v>
      </c>
      <c r="BD214" s="4">
        <f t="shared" si="260"/>
        <v>-739</v>
      </c>
      <c r="BE214" s="4">
        <f t="shared" si="261"/>
        <v>-0.33636778593063354</v>
      </c>
    </row>
    <row r="215" spans="1:57" x14ac:dyDescent="0.2">
      <c r="A215" s="2" t="s">
        <v>45</v>
      </c>
      <c r="B215" s="4">
        <v>2015</v>
      </c>
      <c r="C215" s="4">
        <v>3</v>
      </c>
      <c r="D215" s="5">
        <f>'Consolidated PEG'!D214</f>
        <v>25972.826850000001</v>
      </c>
      <c r="E215" s="5">
        <f>'Consolidated PEG'!E214</f>
        <v>513.89200000000005</v>
      </c>
      <c r="F215" s="5">
        <f>'Consolidated PEG'!F214</f>
        <v>559.90499999999997</v>
      </c>
      <c r="G215" s="5">
        <f>'Consolidated PEG'!G214</f>
        <v>102294</v>
      </c>
      <c r="H215" s="28"/>
      <c r="I215" s="28"/>
      <c r="J215" s="29"/>
      <c r="K215" s="48">
        <f>'Consolidated PEG'!K214</f>
        <v>2216</v>
      </c>
      <c r="L215" s="48">
        <f>'Consolidated PEG'!L214</f>
        <v>757</v>
      </c>
      <c r="M215" s="124">
        <f>'Consolidated PEG'!M214</f>
        <v>0.34160649819494587</v>
      </c>
      <c r="O215" s="2" t="s">
        <v>46</v>
      </c>
      <c r="P215" s="2">
        <v>2015</v>
      </c>
      <c r="Q215" s="2">
        <v>3</v>
      </c>
      <c r="R215" s="5">
        <v>25975.382389999999</v>
      </c>
      <c r="S215" s="5">
        <v>513.89200000000005</v>
      </c>
      <c r="T215" s="5">
        <v>559.90499999999997</v>
      </c>
      <c r="U215" s="5">
        <v>102294</v>
      </c>
      <c r="V215" s="5">
        <v>2216</v>
      </c>
      <c r="W215" s="5">
        <v>757</v>
      </c>
      <c r="X215" s="6">
        <v>0.34160649819494587</v>
      </c>
      <c r="Z215" s="2" t="s">
        <v>45</v>
      </c>
      <c r="AA215" s="4">
        <f t="shared" si="262"/>
        <v>0</v>
      </c>
      <c r="AB215" s="4">
        <f t="shared" si="263"/>
        <v>0</v>
      </c>
      <c r="AC215" s="6">
        <f>D215-R215</f>
        <v>-2.5555399999975634</v>
      </c>
      <c r="AD215" s="4">
        <f t="shared" si="268"/>
        <v>0</v>
      </c>
      <c r="AE215" s="4">
        <f t="shared" si="269"/>
        <v>0</v>
      </c>
      <c r="AF215" s="4">
        <f t="shared" si="270"/>
        <v>0</v>
      </c>
      <c r="AG215" s="4"/>
      <c r="AH215" s="4"/>
      <c r="AI215" s="75"/>
      <c r="AK215" s="2" t="s">
        <v>46</v>
      </c>
      <c r="AL215" s="2">
        <v>2015</v>
      </c>
      <c r="AM215" s="2">
        <v>3</v>
      </c>
      <c r="AN215" s="2">
        <v>26704.446609999999</v>
      </c>
      <c r="AO215" s="2">
        <v>513.89200000000005</v>
      </c>
      <c r="AP215" s="2">
        <v>559.90499999999997</v>
      </c>
      <c r="AQ215" s="2">
        <v>102291</v>
      </c>
      <c r="AR215" s="2">
        <v>2216</v>
      </c>
      <c r="AS215" s="2">
        <v>757</v>
      </c>
      <c r="AT215" s="2">
        <v>0.3416064977645874</v>
      </c>
      <c r="AV215" s="2" t="s">
        <v>45</v>
      </c>
      <c r="AW215" s="4">
        <f t="shared" si="254"/>
        <v>0</v>
      </c>
      <c r="AX215" s="4">
        <f t="shared" si="255"/>
        <v>0</v>
      </c>
      <c r="AY215" s="4"/>
      <c r="AZ215" s="4">
        <f t="shared" si="256"/>
        <v>0</v>
      </c>
      <c r="BA215" s="4">
        <f t="shared" si="257"/>
        <v>0</v>
      </c>
      <c r="BB215" s="4">
        <f t="shared" si="258"/>
        <v>3</v>
      </c>
      <c r="BC215" s="4">
        <f t="shared" si="259"/>
        <v>-2216</v>
      </c>
      <c r="BD215" s="4">
        <f t="shared" si="260"/>
        <v>-757</v>
      </c>
      <c r="BE215" s="4">
        <f t="shared" si="261"/>
        <v>-0.3416064977645874</v>
      </c>
    </row>
    <row r="216" spans="1:57" x14ac:dyDescent="0.2">
      <c r="A216" s="2" t="s">
        <v>45</v>
      </c>
      <c r="B216" s="4">
        <v>2016</v>
      </c>
      <c r="C216" s="4">
        <v>3</v>
      </c>
      <c r="D216" s="5">
        <f>'Consolidated PEG'!D215</f>
        <v>26343.845829999998</v>
      </c>
      <c r="E216" s="5">
        <f>'Consolidated PEG'!E215</f>
        <v>521.80200000000002</v>
      </c>
      <c r="F216" s="5">
        <f>'Consolidated PEG'!F215</f>
        <v>559.90499999999997</v>
      </c>
      <c r="G216" s="5">
        <f>'Consolidated PEG'!G215</f>
        <v>103531</v>
      </c>
      <c r="H216" s="28"/>
      <c r="I216" s="28"/>
      <c r="J216" s="29"/>
      <c r="K216" s="48">
        <f>'Consolidated PEG'!K215</f>
        <v>2230</v>
      </c>
      <c r="L216" s="48">
        <f>'Consolidated PEG'!L215</f>
        <v>765</v>
      </c>
      <c r="M216" s="124">
        <f>'Consolidated PEG'!M215</f>
        <v>0.34304932735426008</v>
      </c>
      <c r="O216" s="2" t="s">
        <v>46</v>
      </c>
      <c r="P216" s="2">
        <v>2016</v>
      </c>
      <c r="Q216" s="2">
        <v>3</v>
      </c>
      <c r="R216" s="5">
        <v>26343.845829999998</v>
      </c>
      <c r="S216" s="5">
        <v>521.80200000000002</v>
      </c>
      <c r="T216" s="5">
        <v>559.90499999999997</v>
      </c>
      <c r="U216" s="5">
        <v>103531</v>
      </c>
      <c r="V216" s="5">
        <v>2230</v>
      </c>
      <c r="W216" s="5">
        <v>765</v>
      </c>
      <c r="X216" s="6">
        <v>0.34304932735426008</v>
      </c>
      <c r="Z216" s="2" t="s">
        <v>45</v>
      </c>
      <c r="AA216" s="4">
        <f t="shared" si="262"/>
        <v>0</v>
      </c>
      <c r="AB216" s="4">
        <f t="shared" si="263"/>
        <v>0</v>
      </c>
      <c r="AC216" s="6">
        <f>D216-R216</f>
        <v>0</v>
      </c>
      <c r="AD216" s="4">
        <f t="shared" si="268"/>
        <v>0</v>
      </c>
      <c r="AE216" s="4">
        <f t="shared" si="269"/>
        <v>0</v>
      </c>
      <c r="AF216" s="4">
        <f t="shared" si="270"/>
        <v>0</v>
      </c>
      <c r="AG216" s="4"/>
      <c r="AH216" s="4"/>
      <c r="AI216" s="75"/>
      <c r="AK216" s="2" t="s">
        <v>46</v>
      </c>
      <c r="AL216" s="2">
        <v>2016</v>
      </c>
      <c r="AM216" s="2">
        <v>3</v>
      </c>
      <c r="AN216" s="2">
        <v>27782.962700000004</v>
      </c>
      <c r="AO216" s="2">
        <v>521.80200000000002</v>
      </c>
      <c r="AP216" s="2">
        <v>559.90499999999997</v>
      </c>
      <c r="AQ216" s="2">
        <v>103528</v>
      </c>
      <c r="AR216" s="2">
        <v>2230</v>
      </c>
      <c r="AS216" s="2">
        <v>765</v>
      </c>
      <c r="AT216" s="2">
        <v>0.3430493175983429</v>
      </c>
      <c r="AV216" s="2" t="s">
        <v>45</v>
      </c>
      <c r="AW216" s="4">
        <f t="shared" si="254"/>
        <v>0</v>
      </c>
      <c r="AX216" s="4">
        <f t="shared" si="255"/>
        <v>0</v>
      </c>
      <c r="AY216" s="4"/>
      <c r="AZ216" s="4">
        <f t="shared" si="256"/>
        <v>0</v>
      </c>
      <c r="BA216" s="4">
        <f t="shared" si="257"/>
        <v>0</v>
      </c>
      <c r="BB216" s="4">
        <f t="shared" si="258"/>
        <v>3</v>
      </c>
      <c r="BC216" s="4">
        <f t="shared" si="259"/>
        <v>-2230</v>
      </c>
      <c r="BD216" s="4">
        <f t="shared" si="260"/>
        <v>-765</v>
      </c>
      <c r="BE216" s="4">
        <f t="shared" si="261"/>
        <v>-0.3430493175983429</v>
      </c>
    </row>
    <row r="217" spans="1:57" x14ac:dyDescent="0.2">
      <c r="A217" s="2" t="s">
        <v>45</v>
      </c>
      <c r="B217" s="4">
        <v>2017</v>
      </c>
      <c r="C217" s="4">
        <v>3</v>
      </c>
      <c r="D217" s="5">
        <f>'Consolidated PEG'!D216</f>
        <v>26712.607619999995</v>
      </c>
      <c r="E217" s="5">
        <f>'Consolidated PEG'!E216</f>
        <v>478.59900000000005</v>
      </c>
      <c r="F217" s="5">
        <f>'Consolidated PEG'!F216</f>
        <v>559.90499999999997</v>
      </c>
      <c r="G217" s="5">
        <f>'Consolidated PEG'!G216</f>
        <v>104349</v>
      </c>
      <c r="H217" s="28"/>
      <c r="I217" s="28"/>
      <c r="J217" s="29"/>
      <c r="K217" s="48">
        <f>'Consolidated PEG'!K216</f>
        <v>1994</v>
      </c>
      <c r="L217" s="48">
        <f>'Consolidated PEG'!L216</f>
        <v>745</v>
      </c>
      <c r="M217" s="124">
        <f>'Consolidated PEG'!M216</f>
        <v>0.37362086258776328</v>
      </c>
      <c r="O217" s="2" t="s">
        <v>46</v>
      </c>
      <c r="P217" s="2">
        <v>2017</v>
      </c>
      <c r="Q217" s="2">
        <v>3</v>
      </c>
      <c r="R217" s="5">
        <v>26712.607619999995</v>
      </c>
      <c r="S217" s="5">
        <v>478.59900000000005</v>
      </c>
      <c r="T217" s="5">
        <v>559.90499999999997</v>
      </c>
      <c r="U217" s="5">
        <v>104349</v>
      </c>
      <c r="V217" s="5">
        <v>1994</v>
      </c>
      <c r="W217" s="5">
        <v>745</v>
      </c>
      <c r="X217" s="6">
        <v>0.37362086258776328</v>
      </c>
      <c r="Z217" s="2" t="s">
        <v>45</v>
      </c>
      <c r="AA217" s="4">
        <f t="shared" si="262"/>
        <v>0</v>
      </c>
      <c r="AB217" s="4">
        <f t="shared" si="263"/>
        <v>0</v>
      </c>
      <c r="AC217" s="6">
        <f t="shared" si="267"/>
        <v>0</v>
      </c>
      <c r="AD217" s="4">
        <f t="shared" si="268"/>
        <v>0</v>
      </c>
      <c r="AE217" s="4">
        <f t="shared" si="269"/>
        <v>0</v>
      </c>
      <c r="AF217" s="4">
        <f t="shared" si="270"/>
        <v>0</v>
      </c>
      <c r="AG217" s="4"/>
      <c r="AH217" s="4"/>
      <c r="AI217" s="75"/>
      <c r="AK217" s="2" t="s">
        <v>46</v>
      </c>
      <c r="AL217" s="2">
        <v>2017</v>
      </c>
      <c r="AM217" s="2">
        <v>3</v>
      </c>
      <c r="AN217" s="2">
        <v>27785.363669999999</v>
      </c>
      <c r="AO217" s="2">
        <v>478.59899999999999</v>
      </c>
      <c r="AP217" s="2">
        <v>559.90499999999997</v>
      </c>
      <c r="AQ217" s="2">
        <v>104346</v>
      </c>
      <c r="AR217" s="2">
        <v>1994</v>
      </c>
      <c r="AS217" s="2">
        <v>745</v>
      </c>
      <c r="AT217" s="2">
        <v>0.37362086772918701</v>
      </c>
      <c r="AV217" s="2" t="s">
        <v>45</v>
      </c>
      <c r="AW217" s="4">
        <f t="shared" si="254"/>
        <v>0</v>
      </c>
      <c r="AX217" s="4">
        <f t="shared" si="255"/>
        <v>0</v>
      </c>
      <c r="AY217" s="4"/>
      <c r="AZ217" s="4">
        <f t="shared" si="256"/>
        <v>0</v>
      </c>
      <c r="BA217" s="4">
        <f t="shared" si="257"/>
        <v>0</v>
      </c>
      <c r="BB217" s="4">
        <f t="shared" si="258"/>
        <v>3</v>
      </c>
      <c r="BC217" s="4">
        <f t="shared" si="259"/>
        <v>-1994</v>
      </c>
      <c r="BD217" s="4">
        <f t="shared" si="260"/>
        <v>-745</v>
      </c>
      <c r="BE217" s="4">
        <f t="shared" si="261"/>
        <v>-0.37362086772918701</v>
      </c>
    </row>
    <row r="218" spans="1:57" x14ac:dyDescent="0.2">
      <c r="A218" s="2" t="s">
        <v>45</v>
      </c>
      <c r="B218" s="4">
        <v>2018</v>
      </c>
      <c r="C218" s="4">
        <v>3</v>
      </c>
      <c r="D218" s="5">
        <f>'Consolidated PEG'!D217</f>
        <v>27642.536270000001</v>
      </c>
      <c r="E218" s="5">
        <f>'Consolidated PEG'!E217</f>
        <v>518.06500000000005</v>
      </c>
      <c r="F218" s="5">
        <f>'Consolidated PEG'!F217</f>
        <v>559.90499999999997</v>
      </c>
      <c r="G218" s="5">
        <f>'Consolidated PEG'!G217</f>
        <v>105309</v>
      </c>
      <c r="H218" s="28"/>
      <c r="I218" s="28"/>
      <c r="J218" s="29"/>
      <c r="K218" s="48">
        <f>'Consolidated PEG'!K217</f>
        <v>2020</v>
      </c>
      <c r="L218" s="48">
        <f>'Consolidated PEG'!L217</f>
        <v>771</v>
      </c>
      <c r="M218" s="124">
        <f>'Consolidated PEG'!M217</f>
        <v>0.38168316831683169</v>
      </c>
      <c r="O218" s="2" t="s">
        <v>46</v>
      </c>
      <c r="P218" s="2">
        <v>2018</v>
      </c>
      <c r="Q218" s="2">
        <v>3</v>
      </c>
      <c r="R218" s="5">
        <v>27642.536269999997</v>
      </c>
      <c r="S218" s="5">
        <v>518.06500000000005</v>
      </c>
      <c r="T218" s="5">
        <v>559.90499999999997</v>
      </c>
      <c r="U218" s="5">
        <v>105309</v>
      </c>
      <c r="V218" s="5">
        <v>2020</v>
      </c>
      <c r="W218" s="5">
        <v>771</v>
      </c>
      <c r="X218" s="6">
        <v>0.38168316831683169</v>
      </c>
      <c r="Z218" s="2" t="s">
        <v>45</v>
      </c>
      <c r="AA218" s="4">
        <f t="shared" si="262"/>
        <v>0</v>
      </c>
      <c r="AB218" s="4">
        <f t="shared" si="263"/>
        <v>0</v>
      </c>
      <c r="AC218" s="6">
        <f t="shared" si="267"/>
        <v>0</v>
      </c>
      <c r="AD218" s="4">
        <f t="shared" si="268"/>
        <v>0</v>
      </c>
      <c r="AE218" s="4">
        <f t="shared" si="269"/>
        <v>0</v>
      </c>
      <c r="AF218" s="4">
        <f t="shared" si="270"/>
        <v>0</v>
      </c>
      <c r="AG218" s="4"/>
      <c r="AH218" s="4"/>
      <c r="AI218" s="75"/>
      <c r="AK218" s="2" t="s">
        <v>46</v>
      </c>
      <c r="AL218" s="2">
        <v>2018</v>
      </c>
      <c r="AM218" s="2">
        <v>3</v>
      </c>
      <c r="AN218" s="2">
        <v>28762.951659999999</v>
      </c>
      <c r="AO218" s="2">
        <v>518.06500000000005</v>
      </c>
      <c r="AP218" s="2">
        <v>559.90499999999997</v>
      </c>
      <c r="AQ218" s="2">
        <v>105306</v>
      </c>
      <c r="AR218" s="2">
        <v>2020</v>
      </c>
      <c r="AS218" s="2">
        <v>771</v>
      </c>
      <c r="AT218" s="2">
        <v>0.38168317079544067</v>
      </c>
      <c r="AV218" s="2" t="s">
        <v>45</v>
      </c>
      <c r="AW218" s="4">
        <f t="shared" si="254"/>
        <v>0</v>
      </c>
      <c r="AX218" s="4">
        <f t="shared" si="255"/>
        <v>0</v>
      </c>
      <c r="AY218" s="4"/>
      <c r="AZ218" s="4">
        <f t="shared" si="256"/>
        <v>0</v>
      </c>
      <c r="BA218" s="4">
        <f t="shared" si="257"/>
        <v>0</v>
      </c>
      <c r="BB218" s="4">
        <f t="shared" si="258"/>
        <v>3</v>
      </c>
      <c r="BC218" s="4">
        <f t="shared" si="259"/>
        <v>-2020</v>
      </c>
      <c r="BD218" s="4">
        <f t="shared" si="260"/>
        <v>-771</v>
      </c>
      <c r="BE218" s="4">
        <f t="shared" si="261"/>
        <v>-0.38168317079544067</v>
      </c>
    </row>
    <row r="219" spans="1:57" x14ac:dyDescent="0.2">
      <c r="A219" s="2" t="s">
        <v>45</v>
      </c>
      <c r="B219" s="4">
        <v>2019</v>
      </c>
      <c r="C219" s="4">
        <v>3</v>
      </c>
      <c r="D219" s="5">
        <f>'Consolidated PEG'!D218</f>
        <v>28433.764380000001</v>
      </c>
      <c r="E219" s="5">
        <f>'Consolidated PEG'!E218</f>
        <v>486.13300000000004</v>
      </c>
      <c r="F219" s="5">
        <f>'Consolidated PEG'!F218</f>
        <v>559.90499999999997</v>
      </c>
      <c r="G219" s="5">
        <f>'Consolidated PEG'!G218</f>
        <v>106654</v>
      </c>
      <c r="H219" s="5">
        <f>'Consolidated PEG'!H218</f>
        <v>2038</v>
      </c>
      <c r="I219" s="5">
        <f>'Consolidated PEG'!I218</f>
        <v>785</v>
      </c>
      <c r="J219" s="6">
        <f>'Consolidated PEG'!J218</f>
        <v>0.38518154621124268</v>
      </c>
      <c r="K219" s="48">
        <f>'Consolidated PEG'!K218</f>
        <v>2038</v>
      </c>
      <c r="L219" s="48">
        <f>'Consolidated PEG'!L218</f>
        <v>785</v>
      </c>
      <c r="M219" s="124">
        <f>'Consolidated PEG'!M218</f>
        <v>0.38518155053974484</v>
      </c>
      <c r="O219" s="2" t="s">
        <v>46</v>
      </c>
      <c r="P219" s="2">
        <v>2019</v>
      </c>
      <c r="Q219" s="2">
        <v>3</v>
      </c>
      <c r="R219" s="5">
        <v>28433.764380000001</v>
      </c>
      <c r="S219" s="5">
        <v>486.13300000000004</v>
      </c>
      <c r="T219" s="5">
        <v>559.90499999999997</v>
      </c>
      <c r="U219" s="5">
        <v>106654</v>
      </c>
      <c r="V219" s="5">
        <v>2038</v>
      </c>
      <c r="W219" s="5">
        <v>785</v>
      </c>
      <c r="X219" s="6">
        <v>0.38518155053974484</v>
      </c>
      <c r="Z219" s="2" t="s">
        <v>45</v>
      </c>
      <c r="AA219" s="4">
        <f t="shared" si="262"/>
        <v>0</v>
      </c>
      <c r="AB219" s="4">
        <f t="shared" si="263"/>
        <v>0</v>
      </c>
      <c r="AC219" s="6">
        <f t="shared" si="267"/>
        <v>0</v>
      </c>
      <c r="AD219" s="4">
        <f t="shared" si="268"/>
        <v>0</v>
      </c>
      <c r="AE219" s="4">
        <f t="shared" si="269"/>
        <v>0</v>
      </c>
      <c r="AF219" s="4">
        <f t="shared" si="270"/>
        <v>0</v>
      </c>
      <c r="AG219" s="4">
        <f t="shared" ref="AG219:AG222" si="271">H219-V219</f>
        <v>0</v>
      </c>
      <c r="AH219" s="4">
        <f t="shared" ref="AH219:AH222" si="272">I219-W219</f>
        <v>0</v>
      </c>
      <c r="AI219" s="75">
        <f t="shared" ref="AI219:AI222" si="273">J219-X219</f>
        <v>-4.328502167805226E-9</v>
      </c>
      <c r="AK219" s="2" t="s">
        <v>46</v>
      </c>
      <c r="AL219" s="2">
        <v>2019</v>
      </c>
      <c r="AM219" s="2">
        <v>3</v>
      </c>
      <c r="AN219" s="2">
        <v>29888.936600000001</v>
      </c>
      <c r="AO219" s="2">
        <v>486.13299999999998</v>
      </c>
      <c r="AP219" s="2">
        <v>559.90499999999997</v>
      </c>
      <c r="AQ219" s="2">
        <v>106645</v>
      </c>
      <c r="AR219" s="2">
        <v>2038</v>
      </c>
      <c r="AS219" s="2">
        <v>785</v>
      </c>
      <c r="AT219" s="2">
        <v>0.38518154621124268</v>
      </c>
      <c r="AV219" s="2" t="s">
        <v>45</v>
      </c>
      <c r="AW219" s="4">
        <f t="shared" si="254"/>
        <v>0</v>
      </c>
      <c r="AX219" s="4">
        <f t="shared" si="255"/>
        <v>0</v>
      </c>
      <c r="AY219" s="4"/>
      <c r="AZ219" s="4">
        <f t="shared" si="256"/>
        <v>0</v>
      </c>
      <c r="BA219" s="4">
        <f t="shared" si="257"/>
        <v>0</v>
      </c>
      <c r="BB219" s="4">
        <f t="shared" si="258"/>
        <v>9</v>
      </c>
      <c r="BC219" s="4">
        <f t="shared" si="259"/>
        <v>0</v>
      </c>
      <c r="BD219" s="4">
        <f t="shared" si="260"/>
        <v>0</v>
      </c>
      <c r="BE219" s="4">
        <f t="shared" si="261"/>
        <v>0</v>
      </c>
    </row>
    <row r="220" spans="1:57" x14ac:dyDescent="0.2">
      <c r="A220" s="2" t="s">
        <v>45</v>
      </c>
      <c r="B220" s="4">
        <v>2020</v>
      </c>
      <c r="C220" s="4">
        <v>3</v>
      </c>
      <c r="D220" s="5">
        <f>'Consolidated PEG'!D219</f>
        <v>29658.164260000001</v>
      </c>
      <c r="E220" s="5">
        <f>'Consolidated PEG'!E219</f>
        <v>535.13300000000004</v>
      </c>
      <c r="F220" s="5">
        <f>'Consolidated PEG'!F219</f>
        <v>559.90499999999997</v>
      </c>
      <c r="G220" s="5">
        <f>'Consolidated PEG'!G219</f>
        <v>107974</v>
      </c>
      <c r="H220" s="5">
        <f>'Consolidated PEG'!H219</f>
        <v>2064</v>
      </c>
      <c r="I220" s="5">
        <f>'Consolidated PEG'!I219</f>
        <v>810</v>
      </c>
      <c r="J220" s="6">
        <f>'Consolidated PEG'!J219</f>
        <v>0.39244186878204346</v>
      </c>
      <c r="K220" s="48">
        <f>'Consolidated PEG'!K219</f>
        <v>2064</v>
      </c>
      <c r="L220" s="48">
        <f>'Consolidated PEG'!L219</f>
        <v>810</v>
      </c>
      <c r="M220" s="124">
        <f>'Consolidated PEG'!M219</f>
        <v>0.39244186046511625</v>
      </c>
      <c r="O220" s="2" t="s">
        <v>46</v>
      </c>
      <c r="P220" s="2">
        <v>2020</v>
      </c>
      <c r="Q220" s="2">
        <v>3</v>
      </c>
      <c r="R220" s="5">
        <v>29658.164259999998</v>
      </c>
      <c r="S220" s="5">
        <v>535.13300000000004</v>
      </c>
      <c r="T220" s="5">
        <v>559.90499999999997</v>
      </c>
      <c r="U220" s="5">
        <v>107965</v>
      </c>
      <c r="V220" s="5">
        <v>2064</v>
      </c>
      <c r="W220" s="5">
        <v>810</v>
      </c>
      <c r="X220" s="6">
        <v>0.39244186046511625</v>
      </c>
      <c r="Z220" s="2" t="s">
        <v>45</v>
      </c>
      <c r="AA220" s="4">
        <f t="shared" si="262"/>
        <v>0</v>
      </c>
      <c r="AB220" s="4">
        <f t="shared" si="263"/>
        <v>0</v>
      </c>
      <c r="AC220" s="6">
        <f t="shared" si="267"/>
        <v>0</v>
      </c>
      <c r="AD220" s="4">
        <f t="shared" si="268"/>
        <v>0</v>
      </c>
      <c r="AE220" s="4">
        <f t="shared" si="269"/>
        <v>0</v>
      </c>
      <c r="AF220" s="4">
        <f>G220-U220</f>
        <v>9</v>
      </c>
      <c r="AG220" s="4">
        <f t="shared" si="271"/>
        <v>0</v>
      </c>
      <c r="AH220" s="4">
        <f t="shared" si="272"/>
        <v>0</v>
      </c>
      <c r="AI220" s="75">
        <f t="shared" si="273"/>
        <v>8.3169272024896657E-9</v>
      </c>
      <c r="AK220" s="2" t="s">
        <v>46</v>
      </c>
      <c r="AL220" s="2">
        <v>2020</v>
      </c>
      <c r="AM220" s="2">
        <v>3</v>
      </c>
      <c r="AN220" s="2">
        <v>31426.888660000001</v>
      </c>
      <c r="AO220" s="2">
        <v>535.13300000000004</v>
      </c>
      <c r="AP220" s="2">
        <v>559.90499999999997</v>
      </c>
      <c r="AQ220" s="2">
        <v>107965</v>
      </c>
      <c r="AR220" s="2">
        <v>2064</v>
      </c>
      <c r="AS220" s="2">
        <v>810</v>
      </c>
      <c r="AT220" s="2">
        <v>0.39244186878204346</v>
      </c>
      <c r="AV220" s="2" t="s">
        <v>45</v>
      </c>
      <c r="AW220" s="4">
        <f t="shared" si="254"/>
        <v>0</v>
      </c>
      <c r="AX220" s="4">
        <f t="shared" si="255"/>
        <v>0</v>
      </c>
      <c r="AY220" s="4"/>
      <c r="AZ220" s="4">
        <f t="shared" si="256"/>
        <v>0</v>
      </c>
      <c r="BA220" s="4">
        <f t="shared" si="257"/>
        <v>0</v>
      </c>
      <c r="BB220" s="4">
        <f t="shared" si="258"/>
        <v>9</v>
      </c>
      <c r="BC220" s="4">
        <f t="shared" si="259"/>
        <v>0</v>
      </c>
      <c r="BD220" s="4">
        <f t="shared" si="260"/>
        <v>0</v>
      </c>
      <c r="BE220" s="4">
        <f t="shared" si="261"/>
        <v>0</v>
      </c>
    </row>
    <row r="221" spans="1:57" x14ac:dyDescent="0.2">
      <c r="A221" s="2" t="s">
        <v>45</v>
      </c>
      <c r="B221" s="4">
        <v>2021</v>
      </c>
      <c r="C221" s="4">
        <v>3</v>
      </c>
      <c r="D221" s="36">
        <f>'Consolidated PEG'!D220</f>
        <v>31435.323260000001</v>
      </c>
      <c r="E221" s="36">
        <f>'Consolidated PEG'!E220</f>
        <v>532.05799999999999</v>
      </c>
      <c r="F221" s="5">
        <f>'Consolidated PEG'!F220</f>
        <v>559.90499999999997</v>
      </c>
      <c r="G221" s="36">
        <f>'Consolidated PEG'!G220</f>
        <v>109267</v>
      </c>
      <c r="H221" s="5">
        <f>'Consolidated PEG'!H220</f>
        <v>2113</v>
      </c>
      <c r="I221" s="5">
        <f>'Consolidated PEG'!I220</f>
        <v>833</v>
      </c>
      <c r="J221" s="6">
        <f>'Consolidated PEG'!J220</f>
        <v>0.39422622323036194</v>
      </c>
      <c r="K221" s="48">
        <f>'Consolidated PEG'!K220</f>
        <v>2113</v>
      </c>
      <c r="L221" s="48">
        <f>'Consolidated PEG'!L220</f>
        <v>833</v>
      </c>
      <c r="M221" s="124">
        <f>'Consolidated PEG'!M220</f>
        <v>0.39422621864647422</v>
      </c>
      <c r="O221" s="2" t="s">
        <v>46</v>
      </c>
      <c r="P221" s="2">
        <v>2021</v>
      </c>
      <c r="Q221" s="2">
        <v>3</v>
      </c>
      <c r="R221" s="5">
        <v>31435.323259999997</v>
      </c>
      <c r="S221" s="5">
        <v>532.05799999999999</v>
      </c>
      <c r="T221" s="5">
        <v>559.90499999999997</v>
      </c>
      <c r="U221" s="5">
        <v>109266</v>
      </c>
      <c r="V221" s="5">
        <v>2113</v>
      </c>
      <c r="W221" s="5">
        <v>833</v>
      </c>
      <c r="X221" s="6">
        <v>0.39422621864647422</v>
      </c>
      <c r="Z221" s="2" t="s">
        <v>45</v>
      </c>
      <c r="AA221" s="4">
        <f t="shared" si="262"/>
        <v>0</v>
      </c>
      <c r="AB221" s="4">
        <f t="shared" si="263"/>
        <v>0</v>
      </c>
      <c r="AC221" s="6">
        <f t="shared" si="267"/>
        <v>0</v>
      </c>
      <c r="AD221" s="4">
        <f t="shared" si="268"/>
        <v>0</v>
      </c>
      <c r="AE221" s="4">
        <f t="shared" si="269"/>
        <v>0</v>
      </c>
      <c r="AF221" s="4">
        <f t="shared" si="270"/>
        <v>1</v>
      </c>
      <c r="AG221" s="4">
        <f t="shared" si="271"/>
        <v>0</v>
      </c>
      <c r="AH221" s="4">
        <f t="shared" si="272"/>
        <v>0</v>
      </c>
      <c r="AI221" s="75">
        <f t="shared" si="273"/>
        <v>4.5838877138493217E-9</v>
      </c>
      <c r="AK221" s="2" t="s">
        <v>46</v>
      </c>
      <c r="AL221" s="2">
        <v>2021</v>
      </c>
      <c r="AM221" s="2">
        <v>3</v>
      </c>
      <c r="AN221" s="2">
        <v>32488.657429999999</v>
      </c>
      <c r="AO221" s="2">
        <v>532.05799999999999</v>
      </c>
      <c r="AP221" s="2">
        <v>559.90499999999997</v>
      </c>
      <c r="AQ221" s="2">
        <v>109258</v>
      </c>
      <c r="AR221" s="2">
        <v>2113</v>
      </c>
      <c r="AS221" s="2">
        <v>833</v>
      </c>
      <c r="AT221" s="2">
        <v>0.39422622323036194</v>
      </c>
      <c r="AV221" s="2" t="s">
        <v>45</v>
      </c>
      <c r="AW221" s="4">
        <f t="shared" si="254"/>
        <v>0</v>
      </c>
      <c r="AX221" s="4">
        <f t="shared" si="255"/>
        <v>0</v>
      </c>
      <c r="AY221" s="4"/>
      <c r="AZ221" s="4">
        <f t="shared" si="256"/>
        <v>0</v>
      </c>
      <c r="BA221" s="4">
        <f t="shared" si="257"/>
        <v>0</v>
      </c>
      <c r="BB221" s="4">
        <f t="shared" si="258"/>
        <v>9</v>
      </c>
      <c r="BC221" s="4">
        <f t="shared" si="259"/>
        <v>0</v>
      </c>
      <c r="BD221" s="4">
        <f t="shared" si="260"/>
        <v>0</v>
      </c>
      <c r="BE221" s="4">
        <f t="shared" si="261"/>
        <v>0</v>
      </c>
    </row>
    <row r="222" spans="1:57" s="7" customFormat="1" x14ac:dyDescent="0.2">
      <c r="A222" s="7" t="s">
        <v>45</v>
      </c>
      <c r="B222" s="8">
        <v>2022</v>
      </c>
      <c r="C222" s="8">
        <v>3</v>
      </c>
      <c r="D222" s="9">
        <f>'Consolidated PEG'!D221</f>
        <v>31809.380489999992</v>
      </c>
      <c r="E222" s="9">
        <f>'Consolidated PEG'!E221</f>
        <v>518.64599999999996</v>
      </c>
      <c r="F222" s="5">
        <f>'Consolidated PEG'!F221</f>
        <v>559.90499999999997</v>
      </c>
      <c r="G222" s="9">
        <f>'Consolidated PEG'!G221</f>
        <v>111053</v>
      </c>
      <c r="H222" s="9">
        <f>'Consolidated PEG'!H221</f>
        <v>2128</v>
      </c>
      <c r="I222" s="9">
        <f>'Consolidated PEG'!I221</f>
        <v>853</v>
      </c>
      <c r="J222" s="10">
        <f>'Consolidated PEG'!J221</f>
        <v>0.40084585547447205</v>
      </c>
      <c r="K222" s="50">
        <f>'Consolidated PEG'!K221</f>
        <v>2128</v>
      </c>
      <c r="L222" s="50">
        <f>'Consolidated PEG'!L221</f>
        <v>853</v>
      </c>
      <c r="M222" s="126">
        <f>'Consolidated PEG'!M221</f>
        <v>0.40084586466165412</v>
      </c>
      <c r="N222" s="64"/>
      <c r="O222" s="7" t="s">
        <v>46</v>
      </c>
      <c r="P222" s="7">
        <v>2022</v>
      </c>
      <c r="Q222" s="7">
        <v>3</v>
      </c>
      <c r="R222" s="9">
        <v>31809.38049</v>
      </c>
      <c r="S222" s="9">
        <v>518.64599999999996</v>
      </c>
      <c r="T222" s="9">
        <v>559.90499999999997</v>
      </c>
      <c r="U222" s="9">
        <v>111053</v>
      </c>
      <c r="V222" s="9">
        <v>2128</v>
      </c>
      <c r="W222" s="9">
        <v>853</v>
      </c>
      <c r="X222" s="10"/>
      <c r="Y222" s="64"/>
      <c r="Z222" s="7" t="s">
        <v>45</v>
      </c>
      <c r="AA222" s="8">
        <f t="shared" si="262"/>
        <v>0</v>
      </c>
      <c r="AB222" s="8">
        <f t="shared" si="263"/>
        <v>0</v>
      </c>
      <c r="AC222" s="10">
        <f t="shared" si="267"/>
        <v>0</v>
      </c>
      <c r="AD222" s="8">
        <f t="shared" si="268"/>
        <v>0</v>
      </c>
      <c r="AE222" s="8">
        <f t="shared" si="269"/>
        <v>0</v>
      </c>
      <c r="AF222" s="8">
        <f t="shared" si="270"/>
        <v>0</v>
      </c>
      <c r="AG222" s="8">
        <f t="shared" si="271"/>
        <v>0</v>
      </c>
      <c r="AH222" s="8">
        <f t="shared" si="272"/>
        <v>0</v>
      </c>
      <c r="AI222" s="76">
        <f t="shared" si="273"/>
        <v>0.40084585547447205</v>
      </c>
      <c r="AK222" s="7" t="s">
        <v>46</v>
      </c>
      <c r="AL222" s="7">
        <v>2022</v>
      </c>
      <c r="AM222" s="7">
        <v>3</v>
      </c>
      <c r="AN222" s="7">
        <v>33640.281310000006</v>
      </c>
      <c r="AO222" s="7">
        <v>518.64599999999996</v>
      </c>
      <c r="AP222" s="7">
        <v>559.90499999999997</v>
      </c>
      <c r="AQ222" s="7">
        <v>111044</v>
      </c>
      <c r="AR222" s="7">
        <v>2128</v>
      </c>
      <c r="AS222" s="7">
        <v>853</v>
      </c>
      <c r="AT222" s="7">
        <v>0.40084585547447205</v>
      </c>
      <c r="AV222" s="7" t="s">
        <v>45</v>
      </c>
      <c r="AW222" s="8">
        <f t="shared" si="254"/>
        <v>0</v>
      </c>
      <c r="AX222" s="8">
        <f t="shared" si="255"/>
        <v>0</v>
      </c>
      <c r="AY222" s="8"/>
      <c r="AZ222" s="8">
        <f t="shared" si="256"/>
        <v>0</v>
      </c>
      <c r="BA222" s="8">
        <f t="shared" si="257"/>
        <v>0</v>
      </c>
      <c r="BB222" s="8">
        <f t="shared" si="258"/>
        <v>9</v>
      </c>
      <c r="BC222" s="8">
        <f t="shared" si="259"/>
        <v>0</v>
      </c>
      <c r="BD222" s="8">
        <f t="shared" si="260"/>
        <v>0</v>
      </c>
      <c r="BE222" s="8">
        <f t="shared" si="261"/>
        <v>0</v>
      </c>
    </row>
    <row r="223" spans="1:57" x14ac:dyDescent="0.2">
      <c r="A223" s="2" t="s">
        <v>47</v>
      </c>
      <c r="B223" s="4">
        <v>2003</v>
      </c>
      <c r="C223" s="4">
        <v>3</v>
      </c>
      <c r="D223" s="5">
        <f>'Consolidated PEG'!D222</f>
        <v>10293.060439999999</v>
      </c>
      <c r="E223" s="5">
        <f>'Consolidated PEG'!E222</f>
        <v>226.69300000000001</v>
      </c>
      <c r="F223" s="5">
        <f>'Consolidated PEG'!F222</f>
        <v>226.69300000000001</v>
      </c>
      <c r="G223" s="5">
        <f>'Consolidated PEG'!G222</f>
        <v>47784</v>
      </c>
      <c r="H223" s="5"/>
      <c r="I223" s="5"/>
      <c r="K223" s="48">
        <f>'Consolidated PEG'!K222</f>
        <v>2050</v>
      </c>
      <c r="L223" s="48">
        <f>'Consolidated PEG'!L222</f>
        <v>487</v>
      </c>
      <c r="M223" s="124">
        <f>'Consolidated PEG'!M222</f>
        <v>0.23756097560975609</v>
      </c>
      <c r="Q223" s="5"/>
      <c r="AA223" s="4"/>
      <c r="AB223" s="4"/>
      <c r="AC223" s="6"/>
      <c r="AD223" s="4"/>
      <c r="AE223" s="4"/>
      <c r="AF223" s="4"/>
      <c r="AG223" s="4"/>
      <c r="AH223" s="4"/>
      <c r="AI223" s="75"/>
      <c r="AW223" s="4"/>
      <c r="AX223" s="4"/>
      <c r="AY223" s="4"/>
      <c r="AZ223" s="4"/>
      <c r="BA223" s="4"/>
      <c r="BB223" s="4"/>
      <c r="BC223" s="4"/>
      <c r="BD223" s="4"/>
      <c r="BE223" s="4"/>
    </row>
    <row r="224" spans="1:57" x14ac:dyDescent="0.2">
      <c r="A224" s="2" t="s">
        <v>47</v>
      </c>
      <c r="B224" s="4">
        <v>2004</v>
      </c>
      <c r="C224" s="4">
        <v>3</v>
      </c>
      <c r="D224" s="5">
        <f>'Consolidated PEG'!D223</f>
        <v>11374.534460000001</v>
      </c>
      <c r="E224" s="5">
        <f>'Consolidated PEG'!E223</f>
        <v>232.149</v>
      </c>
      <c r="F224" s="5">
        <f>'Consolidated PEG'!F223</f>
        <v>232.149</v>
      </c>
      <c r="G224" s="5">
        <f>'Consolidated PEG'!G223</f>
        <v>49729</v>
      </c>
      <c r="H224" s="5"/>
      <c r="I224" s="5"/>
      <c r="K224" s="48">
        <f>'Consolidated PEG'!K223</f>
        <v>2091</v>
      </c>
      <c r="L224" s="48">
        <f>'Consolidated PEG'!L223</f>
        <v>525</v>
      </c>
      <c r="M224" s="124">
        <f>'Consolidated PEG'!M223</f>
        <v>0.25107604017216645</v>
      </c>
      <c r="Q224" s="5"/>
      <c r="AA224" s="4"/>
      <c r="AB224" s="4"/>
      <c r="AC224" s="6"/>
      <c r="AD224" s="4"/>
      <c r="AE224" s="4"/>
      <c r="AF224" s="4"/>
      <c r="AG224" s="4"/>
      <c r="AH224" s="4"/>
      <c r="AI224" s="75"/>
      <c r="AW224" s="4"/>
      <c r="AX224" s="4"/>
      <c r="AY224" s="4"/>
      <c r="AZ224" s="4"/>
      <c r="BA224" s="4"/>
      <c r="BB224" s="4"/>
      <c r="BC224" s="4"/>
      <c r="BD224" s="4"/>
      <c r="BE224" s="4"/>
    </row>
    <row r="225" spans="1:57" x14ac:dyDescent="0.2">
      <c r="A225" s="2" t="s">
        <v>47</v>
      </c>
      <c r="B225" s="4">
        <v>2005</v>
      </c>
      <c r="C225" s="4">
        <v>3</v>
      </c>
      <c r="D225" s="5">
        <f>'Consolidated PEG'!D224</f>
        <v>12002.4</v>
      </c>
      <c r="E225" s="5">
        <f>'Consolidated PEG'!E224</f>
        <v>260.983</v>
      </c>
      <c r="F225" s="5">
        <f>'Consolidated PEG'!F224</f>
        <v>260.983</v>
      </c>
      <c r="G225" s="5">
        <f>'Consolidated PEG'!G224</f>
        <v>48671</v>
      </c>
      <c r="H225" s="83"/>
      <c r="I225" s="83"/>
      <c r="J225" s="83"/>
      <c r="K225" s="48">
        <f>'Consolidated PEG'!K224</f>
        <v>2114</v>
      </c>
      <c r="L225" s="48">
        <f>'Consolidated PEG'!L224</f>
        <v>541</v>
      </c>
      <c r="M225" s="124">
        <f>'Consolidated PEG'!M224</f>
        <v>0.25591296121097445</v>
      </c>
      <c r="O225" s="2" t="s">
        <v>48</v>
      </c>
      <c r="P225" s="2">
        <v>2005</v>
      </c>
      <c r="Q225" s="5">
        <v>3</v>
      </c>
      <c r="R225" s="5">
        <v>12002.4</v>
      </c>
      <c r="S225" s="5">
        <v>260.983</v>
      </c>
      <c r="T225" s="5">
        <v>260.983</v>
      </c>
      <c r="U225" s="5">
        <v>48671</v>
      </c>
      <c r="V225" s="5">
        <v>2114</v>
      </c>
      <c r="W225" s="5">
        <v>541</v>
      </c>
      <c r="X225" s="6">
        <v>0.25591296121097445</v>
      </c>
      <c r="Z225" s="2" t="s">
        <v>47</v>
      </c>
      <c r="AA225" s="4">
        <f t="shared" ref="AA225:AA231" si="274">B225-P225</f>
        <v>0</v>
      </c>
      <c r="AB225" s="4">
        <f t="shared" ref="AB225:AB231" si="275">C225-Q225</f>
        <v>0</v>
      </c>
      <c r="AC225" s="6">
        <f t="shared" ref="AC225:AC231" si="276">D225-R225</f>
        <v>0</v>
      </c>
      <c r="AD225" s="4">
        <f t="shared" ref="AD225:AD231" si="277">E225-S225</f>
        <v>0</v>
      </c>
      <c r="AE225" s="4">
        <f t="shared" ref="AE225:AE231" si="278">F225-T225</f>
        <v>0</v>
      </c>
      <c r="AF225" s="4">
        <f t="shared" ref="AF225:AF233" si="279">G225-U225</f>
        <v>0</v>
      </c>
      <c r="AG225" s="4"/>
      <c r="AH225" s="4"/>
      <c r="AI225" s="75"/>
      <c r="AK225" s="2" t="s">
        <v>128</v>
      </c>
      <c r="AL225" s="2">
        <v>2005</v>
      </c>
      <c r="AM225" s="2">
        <v>3</v>
      </c>
      <c r="AN225" s="2">
        <v>12169.919</v>
      </c>
      <c r="AO225" s="2">
        <v>260.983</v>
      </c>
      <c r="AP225" s="2">
        <v>260.983</v>
      </c>
      <c r="AQ225" s="2">
        <v>48671</v>
      </c>
      <c r="AR225" s="42">
        <v>1978.5</v>
      </c>
      <c r="AS225" s="42">
        <v>406.5</v>
      </c>
      <c r="AT225" s="42">
        <v>0.20545868575572968</v>
      </c>
      <c r="AV225" s="2" t="s">
        <v>47</v>
      </c>
      <c r="AW225" s="4">
        <f t="shared" ref="AW225:AW242" si="280">B225-AL225</f>
        <v>0</v>
      </c>
      <c r="AX225" s="4">
        <f t="shared" ref="AX225:AX242" si="281">C225-AM225</f>
        <v>0</v>
      </c>
      <c r="AY225" s="4"/>
      <c r="AZ225" s="4">
        <f t="shared" ref="AZ225:AZ242" si="282">E225-AO225</f>
        <v>0</v>
      </c>
      <c r="BA225" s="4">
        <f t="shared" ref="BA225:BA242" si="283">F225-AP225</f>
        <v>0</v>
      </c>
      <c r="BB225" s="4">
        <f t="shared" ref="BB225:BB242" si="284">G225-AQ225</f>
        <v>0</v>
      </c>
      <c r="BC225" s="4">
        <f t="shared" ref="BC225:BC242" si="285">H225-AR225</f>
        <v>-1978.5</v>
      </c>
      <c r="BD225" s="4">
        <f t="shared" ref="BD225:BD242" si="286">I225-AS225</f>
        <v>-406.5</v>
      </c>
      <c r="BE225" s="4">
        <f t="shared" ref="BE225:BE242" si="287">J225-AT225</f>
        <v>-0.20545868575572968</v>
      </c>
    </row>
    <row r="226" spans="1:57" x14ac:dyDescent="0.2">
      <c r="A226" s="2" t="s">
        <v>47</v>
      </c>
      <c r="B226" s="4">
        <v>2006</v>
      </c>
      <c r="C226" s="4">
        <v>3</v>
      </c>
      <c r="D226" s="5">
        <f>'Consolidated PEG'!D225</f>
        <v>12327.20715</v>
      </c>
      <c r="E226" s="5">
        <f>'Consolidated PEG'!E225</f>
        <v>268.95800000000003</v>
      </c>
      <c r="F226" s="5">
        <f>'Consolidated PEG'!F225</f>
        <v>268.95800000000003</v>
      </c>
      <c r="G226" s="5">
        <f>'Consolidated PEG'!G225</f>
        <v>48493</v>
      </c>
      <c r="H226" s="28"/>
      <c r="I226" s="28"/>
      <c r="J226" s="29"/>
      <c r="K226" s="48">
        <f>'Consolidated PEG'!K225</f>
        <v>1830</v>
      </c>
      <c r="L226" s="48">
        <f>'Consolidated PEG'!L225</f>
        <v>372</v>
      </c>
      <c r="M226" s="124">
        <f>'Consolidated PEG'!M225</f>
        <v>0.20327868852459016</v>
      </c>
      <c r="O226" s="2" t="s">
        <v>48</v>
      </c>
      <c r="P226" s="2">
        <v>2006</v>
      </c>
      <c r="Q226" s="5">
        <v>3</v>
      </c>
      <c r="R226" s="5">
        <v>12327.20715</v>
      </c>
      <c r="S226" s="5">
        <v>268.95800000000003</v>
      </c>
      <c r="T226" s="5">
        <v>268.95800000000003</v>
      </c>
      <c r="U226" s="5">
        <v>48493</v>
      </c>
      <c r="V226" s="5">
        <v>1830</v>
      </c>
      <c r="W226" s="5">
        <v>372</v>
      </c>
      <c r="X226" s="6">
        <v>0.20327868852459016</v>
      </c>
      <c r="Z226" s="2" t="s">
        <v>47</v>
      </c>
      <c r="AA226" s="4">
        <f t="shared" si="274"/>
        <v>0</v>
      </c>
      <c r="AB226" s="4">
        <f t="shared" si="275"/>
        <v>0</v>
      </c>
      <c r="AC226" s="6">
        <f t="shared" si="276"/>
        <v>0</v>
      </c>
      <c r="AD226" s="4">
        <f t="shared" si="277"/>
        <v>0</v>
      </c>
      <c r="AE226" s="4">
        <f t="shared" si="278"/>
        <v>0</v>
      </c>
      <c r="AF226" s="4">
        <f t="shared" si="279"/>
        <v>0</v>
      </c>
      <c r="AG226" s="4"/>
      <c r="AH226" s="4"/>
      <c r="AI226" s="75"/>
      <c r="AK226" s="2" t="s">
        <v>128</v>
      </c>
      <c r="AL226" s="2">
        <v>2006</v>
      </c>
      <c r="AM226" s="2">
        <v>3</v>
      </c>
      <c r="AN226" s="2">
        <v>12591.91008</v>
      </c>
      <c r="AO226" s="2">
        <v>268.95799999999997</v>
      </c>
      <c r="AP226" s="2">
        <v>268.95799999999997</v>
      </c>
      <c r="AQ226" s="2">
        <v>47510</v>
      </c>
      <c r="AR226" s="2">
        <v>1830</v>
      </c>
      <c r="AS226" s="2">
        <v>372</v>
      </c>
      <c r="AT226" s="2">
        <v>0.20327869057655334</v>
      </c>
      <c r="AV226" s="2" t="s">
        <v>47</v>
      </c>
      <c r="AW226" s="4">
        <f t="shared" si="280"/>
        <v>0</v>
      </c>
      <c r="AX226" s="4">
        <f t="shared" si="281"/>
        <v>0</v>
      </c>
      <c r="AY226" s="4"/>
      <c r="AZ226" s="4">
        <f t="shared" si="282"/>
        <v>0</v>
      </c>
      <c r="BA226" s="4">
        <f t="shared" si="283"/>
        <v>0</v>
      </c>
      <c r="BB226" s="4">
        <f t="shared" si="284"/>
        <v>983</v>
      </c>
      <c r="BC226" s="4">
        <f t="shared" si="285"/>
        <v>-1830</v>
      </c>
      <c r="BD226" s="4">
        <f t="shared" si="286"/>
        <v>-372</v>
      </c>
      <c r="BE226" s="4">
        <f t="shared" si="287"/>
        <v>-0.20327869057655334</v>
      </c>
    </row>
    <row r="227" spans="1:57" x14ac:dyDescent="0.2">
      <c r="A227" s="2" t="s">
        <v>47</v>
      </c>
      <c r="B227" s="4">
        <v>2007</v>
      </c>
      <c r="C227" s="4">
        <v>3</v>
      </c>
      <c r="D227" s="5">
        <f>'Consolidated PEG'!D226</f>
        <v>13040.67851</v>
      </c>
      <c r="E227" s="5">
        <f>'Consolidated PEG'!E226</f>
        <v>254.45699999999999</v>
      </c>
      <c r="F227" s="5">
        <f>'Consolidated PEG'!F226</f>
        <v>268.95800000000003</v>
      </c>
      <c r="G227" s="5">
        <f>'Consolidated PEG'!G226</f>
        <v>50195</v>
      </c>
      <c r="H227" s="28"/>
      <c r="I227" s="28"/>
      <c r="J227" s="29"/>
      <c r="K227" s="48">
        <f>'Consolidated PEG'!K226</f>
        <v>2773</v>
      </c>
      <c r="L227" s="48">
        <f>'Consolidated PEG'!L226</f>
        <v>757</v>
      </c>
      <c r="M227" s="124">
        <f>'Consolidated PEG'!M226</f>
        <v>0.27298954201226111</v>
      </c>
      <c r="O227" s="2" t="s">
        <v>48</v>
      </c>
      <c r="P227" s="2">
        <v>2007</v>
      </c>
      <c r="Q227" s="5">
        <v>3</v>
      </c>
      <c r="R227" s="5">
        <v>13040.678510000002</v>
      </c>
      <c r="S227" s="5">
        <v>254.45699999999999</v>
      </c>
      <c r="T227" s="5">
        <v>268.95800000000003</v>
      </c>
      <c r="U227" s="5">
        <v>50195</v>
      </c>
      <c r="V227" s="38">
        <v>1825</v>
      </c>
      <c r="W227" s="38">
        <v>402.58658349846871</v>
      </c>
      <c r="X227" s="39">
        <v>0.22059538821833902</v>
      </c>
      <c r="Z227" s="2" t="s">
        <v>47</v>
      </c>
      <c r="AA227" s="4">
        <f t="shared" si="274"/>
        <v>0</v>
      </c>
      <c r="AB227" s="4">
        <f t="shared" si="275"/>
        <v>0</v>
      </c>
      <c r="AC227" s="6">
        <f t="shared" si="276"/>
        <v>0</v>
      </c>
      <c r="AD227" s="4">
        <f t="shared" si="277"/>
        <v>0</v>
      </c>
      <c r="AE227" s="4">
        <f t="shared" si="278"/>
        <v>0</v>
      </c>
      <c r="AF227" s="4">
        <f t="shared" si="279"/>
        <v>0</v>
      </c>
      <c r="AG227" s="4"/>
      <c r="AH227" s="4"/>
      <c r="AI227" s="75"/>
      <c r="AK227" s="2" t="s">
        <v>128</v>
      </c>
      <c r="AL227" s="2">
        <v>2007</v>
      </c>
      <c r="AM227" s="2">
        <v>3</v>
      </c>
      <c r="AN227" s="2">
        <v>13195.7071</v>
      </c>
      <c r="AO227" s="2">
        <v>254.45699999999999</v>
      </c>
      <c r="AP227" s="2">
        <v>268.95799999999997</v>
      </c>
      <c r="AQ227" s="2">
        <v>50195</v>
      </c>
      <c r="AR227" s="2">
        <v>2773</v>
      </c>
      <c r="AS227" s="2">
        <v>757</v>
      </c>
      <c r="AT227" s="2">
        <v>0.27298954129219055</v>
      </c>
      <c r="AV227" s="2" t="s">
        <v>47</v>
      </c>
      <c r="AW227" s="4">
        <f t="shared" si="280"/>
        <v>0</v>
      </c>
      <c r="AX227" s="4">
        <f t="shared" si="281"/>
        <v>0</v>
      </c>
      <c r="AY227" s="4"/>
      <c r="AZ227" s="4">
        <f t="shared" si="282"/>
        <v>0</v>
      </c>
      <c r="BA227" s="4">
        <f t="shared" si="283"/>
        <v>0</v>
      </c>
      <c r="BB227" s="4">
        <f t="shared" si="284"/>
        <v>0</v>
      </c>
      <c r="BC227" s="4">
        <f t="shared" si="285"/>
        <v>-2773</v>
      </c>
      <c r="BD227" s="4">
        <f t="shared" si="286"/>
        <v>-757</v>
      </c>
      <c r="BE227" s="4">
        <f t="shared" si="287"/>
        <v>-0.27298954129219055</v>
      </c>
    </row>
    <row r="228" spans="1:57" x14ac:dyDescent="0.2">
      <c r="A228" s="2" t="s">
        <v>47</v>
      </c>
      <c r="B228" s="4">
        <v>2008</v>
      </c>
      <c r="C228" s="4">
        <v>3</v>
      </c>
      <c r="D228" s="5">
        <f>'Consolidated PEG'!D227</f>
        <v>12572.74107</v>
      </c>
      <c r="E228" s="5">
        <f>'Consolidated PEG'!E227</f>
        <v>249.17500000000001</v>
      </c>
      <c r="F228" s="5">
        <f>'Consolidated PEG'!F227</f>
        <v>268.95800000000003</v>
      </c>
      <c r="G228" s="5">
        <f>'Consolidated PEG'!G227</f>
        <v>50255</v>
      </c>
      <c r="H228" s="28"/>
      <c r="I228" s="28"/>
      <c r="J228" s="29"/>
      <c r="K228" s="48">
        <f>'Consolidated PEG'!K227</f>
        <v>1820</v>
      </c>
      <c r="L228" s="48">
        <f>'Consolidated PEG'!L227</f>
        <v>433</v>
      </c>
      <c r="M228" s="124">
        <f>'Consolidated PEG'!M227</f>
        <v>0.2379120879120879</v>
      </c>
      <c r="O228" s="2" t="s">
        <v>48</v>
      </c>
      <c r="P228" s="2">
        <v>2008</v>
      </c>
      <c r="Q228" s="5">
        <v>3</v>
      </c>
      <c r="R228" s="5">
        <v>12572.74107</v>
      </c>
      <c r="S228" s="5">
        <v>249.17500000000001</v>
      </c>
      <c r="T228" s="5">
        <v>268.95800000000003</v>
      </c>
      <c r="U228" s="5">
        <v>50255</v>
      </c>
      <c r="V228" s="5">
        <v>1820</v>
      </c>
      <c r="W228" s="5">
        <v>433</v>
      </c>
      <c r="X228" s="6">
        <v>0.2379120879120879</v>
      </c>
      <c r="Z228" s="2" t="s">
        <v>47</v>
      </c>
      <c r="AA228" s="4">
        <f t="shared" si="274"/>
        <v>0</v>
      </c>
      <c r="AB228" s="4">
        <f t="shared" si="275"/>
        <v>0</v>
      </c>
      <c r="AC228" s="6">
        <f t="shared" si="276"/>
        <v>0</v>
      </c>
      <c r="AD228" s="4">
        <f t="shared" si="277"/>
        <v>0</v>
      </c>
      <c r="AE228" s="4">
        <f t="shared" si="278"/>
        <v>0</v>
      </c>
      <c r="AF228" s="4">
        <f t="shared" si="279"/>
        <v>0</v>
      </c>
      <c r="AG228" s="4"/>
      <c r="AH228" s="4"/>
      <c r="AI228" s="75"/>
      <c r="AK228" s="2" t="s">
        <v>128</v>
      </c>
      <c r="AL228" s="2">
        <v>2008</v>
      </c>
      <c r="AM228" s="2">
        <v>3</v>
      </c>
      <c r="AN228" s="2">
        <v>12792.613660000001</v>
      </c>
      <c r="AO228" s="2">
        <v>249.17500000000001</v>
      </c>
      <c r="AP228" s="2">
        <v>268.95799999999997</v>
      </c>
      <c r="AQ228" s="2">
        <v>50255</v>
      </c>
      <c r="AR228" s="2">
        <v>1820</v>
      </c>
      <c r="AS228" s="2">
        <v>433</v>
      </c>
      <c r="AT228" s="2">
        <v>0.23791208863258362</v>
      </c>
      <c r="AV228" s="2" t="s">
        <v>47</v>
      </c>
      <c r="AW228" s="4">
        <f t="shared" si="280"/>
        <v>0</v>
      </c>
      <c r="AX228" s="4">
        <f t="shared" si="281"/>
        <v>0</v>
      </c>
      <c r="AY228" s="4"/>
      <c r="AZ228" s="4">
        <f t="shared" si="282"/>
        <v>0</v>
      </c>
      <c r="BA228" s="4">
        <f t="shared" si="283"/>
        <v>0</v>
      </c>
      <c r="BB228" s="4">
        <f t="shared" si="284"/>
        <v>0</v>
      </c>
      <c r="BC228" s="4">
        <f t="shared" si="285"/>
        <v>-1820</v>
      </c>
      <c r="BD228" s="4">
        <f t="shared" si="286"/>
        <v>-433</v>
      </c>
      <c r="BE228" s="4">
        <f t="shared" si="287"/>
        <v>-0.23791208863258362</v>
      </c>
    </row>
    <row r="229" spans="1:57" x14ac:dyDescent="0.2">
      <c r="A229" s="2" t="s">
        <v>47</v>
      </c>
      <c r="B229" s="4">
        <v>2009</v>
      </c>
      <c r="C229" s="4">
        <v>3</v>
      </c>
      <c r="D229" s="5">
        <f>'Consolidated PEG'!D228</f>
        <v>12606.6131</v>
      </c>
      <c r="E229" s="5">
        <f>'Consolidated PEG'!E228</f>
        <v>254.55699999999999</v>
      </c>
      <c r="F229" s="5">
        <f>'Consolidated PEG'!F228</f>
        <v>268.95800000000003</v>
      </c>
      <c r="G229" s="5">
        <f>'Consolidated PEG'!G228</f>
        <v>50403</v>
      </c>
      <c r="H229" s="28"/>
      <c r="I229" s="28"/>
      <c r="J229" s="29"/>
      <c r="K229" s="48">
        <f>'Consolidated PEG'!K228</f>
        <v>1944</v>
      </c>
      <c r="L229" s="48">
        <f>'Consolidated PEG'!L228</f>
        <v>469</v>
      </c>
      <c r="M229" s="124">
        <f>'Consolidated PEG'!M228</f>
        <v>0.24125514403292181</v>
      </c>
      <c r="O229" s="2" t="s">
        <v>48</v>
      </c>
      <c r="P229" s="2">
        <v>2009</v>
      </c>
      <c r="Q229" s="5">
        <v>3</v>
      </c>
      <c r="R229" s="5">
        <v>12606.613100000002</v>
      </c>
      <c r="S229" s="5">
        <v>254.55699999999999</v>
      </c>
      <c r="T229" s="5">
        <v>268.95800000000003</v>
      </c>
      <c r="U229" s="5">
        <v>50403</v>
      </c>
      <c r="V229" s="5">
        <v>1944</v>
      </c>
      <c r="W229" s="5">
        <v>469</v>
      </c>
      <c r="X229" s="6">
        <v>0.24125514403292181</v>
      </c>
      <c r="Z229" s="2" t="s">
        <v>47</v>
      </c>
      <c r="AA229" s="4">
        <f t="shared" si="274"/>
        <v>0</v>
      </c>
      <c r="AB229" s="4">
        <f t="shared" si="275"/>
        <v>0</v>
      </c>
      <c r="AC229" s="6">
        <f t="shared" si="276"/>
        <v>0</v>
      </c>
      <c r="AD229" s="4">
        <f t="shared" si="277"/>
        <v>0</v>
      </c>
      <c r="AE229" s="4">
        <f t="shared" si="278"/>
        <v>0</v>
      </c>
      <c r="AF229" s="4">
        <f t="shared" si="279"/>
        <v>0</v>
      </c>
      <c r="AG229" s="4"/>
      <c r="AH229" s="4"/>
      <c r="AI229" s="75"/>
      <c r="AK229" s="2" t="s">
        <v>128</v>
      </c>
      <c r="AL229" s="2">
        <v>2009</v>
      </c>
      <c r="AM229" s="2">
        <v>3</v>
      </c>
      <c r="AN229" s="2">
        <v>13044.934130000001</v>
      </c>
      <c r="AO229" s="2">
        <v>254.55699999999999</v>
      </c>
      <c r="AP229" s="2">
        <v>268.95799999999997</v>
      </c>
      <c r="AQ229" s="2">
        <v>50403</v>
      </c>
      <c r="AR229" s="2">
        <v>1944</v>
      </c>
      <c r="AS229" s="2">
        <v>469</v>
      </c>
      <c r="AT229" s="2">
        <v>0.24125514924526215</v>
      </c>
      <c r="AV229" s="2" t="s">
        <v>47</v>
      </c>
      <c r="AW229" s="4">
        <f t="shared" si="280"/>
        <v>0</v>
      </c>
      <c r="AX229" s="4">
        <f t="shared" si="281"/>
        <v>0</v>
      </c>
      <c r="AY229" s="4"/>
      <c r="AZ229" s="4">
        <f t="shared" si="282"/>
        <v>0</v>
      </c>
      <c r="BA229" s="4">
        <f t="shared" si="283"/>
        <v>0</v>
      </c>
      <c r="BB229" s="4">
        <f t="shared" si="284"/>
        <v>0</v>
      </c>
      <c r="BC229" s="4">
        <f t="shared" si="285"/>
        <v>-1944</v>
      </c>
      <c r="BD229" s="4">
        <f t="shared" si="286"/>
        <v>-469</v>
      </c>
      <c r="BE229" s="4">
        <f t="shared" si="287"/>
        <v>-0.24125514924526215</v>
      </c>
    </row>
    <row r="230" spans="1:57" x14ac:dyDescent="0.2">
      <c r="A230" s="2" t="s">
        <v>47</v>
      </c>
      <c r="B230" s="4">
        <v>2010</v>
      </c>
      <c r="C230" s="4">
        <v>3</v>
      </c>
      <c r="D230" s="5">
        <f>'Consolidated PEG'!D229</f>
        <v>13264.56335</v>
      </c>
      <c r="E230" s="5">
        <f>'Consolidated PEG'!E229</f>
        <v>261.04500000000002</v>
      </c>
      <c r="F230" s="5">
        <f>'Consolidated PEG'!F229</f>
        <v>268.95800000000003</v>
      </c>
      <c r="G230" s="5">
        <f>'Consolidated PEG'!G229</f>
        <v>51048</v>
      </c>
      <c r="H230" s="28"/>
      <c r="I230" s="28"/>
      <c r="J230" s="29"/>
      <c r="K230" s="48">
        <f>'Consolidated PEG'!K229</f>
        <v>1950</v>
      </c>
      <c r="L230" s="48">
        <f>'Consolidated PEG'!L229</f>
        <v>479</v>
      </c>
      <c r="M230" s="124">
        <f>'Consolidated PEG'!M229</f>
        <v>0.24564102564102563</v>
      </c>
      <c r="O230" s="2" t="s">
        <v>48</v>
      </c>
      <c r="P230" s="2">
        <v>2010</v>
      </c>
      <c r="Q230" s="5">
        <v>3</v>
      </c>
      <c r="R230" s="5">
        <v>13264.56335</v>
      </c>
      <c r="S230" s="5">
        <v>261.04500000000002</v>
      </c>
      <c r="T230" s="5">
        <v>268.95800000000003</v>
      </c>
      <c r="U230" s="5">
        <v>51048</v>
      </c>
      <c r="V230" s="5">
        <v>1950</v>
      </c>
      <c r="W230" s="5">
        <v>479</v>
      </c>
      <c r="X230" s="6">
        <v>0.24564102564102563</v>
      </c>
      <c r="Z230" s="2" t="s">
        <v>47</v>
      </c>
      <c r="AA230" s="4">
        <f t="shared" si="274"/>
        <v>0</v>
      </c>
      <c r="AB230" s="4">
        <f t="shared" si="275"/>
        <v>0</v>
      </c>
      <c r="AC230" s="6">
        <f t="shared" si="276"/>
        <v>0</v>
      </c>
      <c r="AD230" s="4">
        <f t="shared" si="277"/>
        <v>0</v>
      </c>
      <c r="AE230" s="4">
        <f t="shared" si="278"/>
        <v>0</v>
      </c>
      <c r="AF230" s="4">
        <f t="shared" si="279"/>
        <v>0</v>
      </c>
      <c r="AG230" s="4"/>
      <c r="AH230" s="4"/>
      <c r="AI230" s="75"/>
      <c r="AK230" s="2" t="s">
        <v>128</v>
      </c>
      <c r="AL230" s="2">
        <v>2010</v>
      </c>
      <c r="AM230" s="2">
        <v>3</v>
      </c>
      <c r="AN230" s="2">
        <v>13375.37595</v>
      </c>
      <c r="AO230" s="2">
        <v>261.04500000000002</v>
      </c>
      <c r="AP230" s="2">
        <v>268.95799999999997</v>
      </c>
      <c r="AQ230" s="2">
        <v>51048</v>
      </c>
      <c r="AR230" s="2">
        <v>1950</v>
      </c>
      <c r="AS230" s="2">
        <v>479</v>
      </c>
      <c r="AT230" s="2">
        <v>0.24564102292060852</v>
      </c>
      <c r="AV230" s="2" t="s">
        <v>47</v>
      </c>
      <c r="AW230" s="4">
        <f t="shared" si="280"/>
        <v>0</v>
      </c>
      <c r="AX230" s="4">
        <f t="shared" si="281"/>
        <v>0</v>
      </c>
      <c r="AY230" s="4"/>
      <c r="AZ230" s="4">
        <f t="shared" si="282"/>
        <v>0</v>
      </c>
      <c r="BA230" s="4">
        <f t="shared" si="283"/>
        <v>0</v>
      </c>
      <c r="BB230" s="4">
        <f t="shared" si="284"/>
        <v>0</v>
      </c>
      <c r="BC230" s="4">
        <f t="shared" si="285"/>
        <v>-1950</v>
      </c>
      <c r="BD230" s="4">
        <f t="shared" si="286"/>
        <v>-479</v>
      </c>
      <c r="BE230" s="4">
        <f t="shared" si="287"/>
        <v>-0.24564102292060852</v>
      </c>
    </row>
    <row r="231" spans="1:57" x14ac:dyDescent="0.2">
      <c r="A231" s="2" t="s">
        <v>47</v>
      </c>
      <c r="B231" s="4">
        <v>2011</v>
      </c>
      <c r="C231" s="4">
        <v>3</v>
      </c>
      <c r="D231" s="5">
        <f>'Consolidated PEG'!D230</f>
        <v>13737.556289999999</v>
      </c>
      <c r="E231" s="5">
        <f>'Consolidated PEG'!E230</f>
        <v>269.26900000000001</v>
      </c>
      <c r="F231" s="5">
        <f>'Consolidated PEG'!F230</f>
        <v>269.26900000000001</v>
      </c>
      <c r="G231" s="5">
        <f>'Consolidated PEG'!G230</f>
        <v>51162</v>
      </c>
      <c r="H231" s="28"/>
      <c r="I231" s="28"/>
      <c r="J231" s="29"/>
      <c r="K231" s="48">
        <f>'Consolidated PEG'!K230</f>
        <v>1975</v>
      </c>
      <c r="L231" s="48">
        <f>'Consolidated PEG'!L230</f>
        <v>491</v>
      </c>
      <c r="M231" s="124">
        <f>'Consolidated PEG'!M230</f>
        <v>0.24860759493670886</v>
      </c>
      <c r="O231" s="2" t="s">
        <v>48</v>
      </c>
      <c r="P231" s="2">
        <v>2011</v>
      </c>
      <c r="Q231" s="5">
        <v>3</v>
      </c>
      <c r="R231" s="5">
        <v>13737.556289999999</v>
      </c>
      <c r="S231" s="5">
        <v>269.26900000000001</v>
      </c>
      <c r="T231" s="5">
        <v>269.26900000000001</v>
      </c>
      <c r="U231" s="5">
        <v>51162</v>
      </c>
      <c r="V231" s="5">
        <v>1975</v>
      </c>
      <c r="W231" s="5">
        <v>491</v>
      </c>
      <c r="X231" s="6">
        <v>0.24860759493670886</v>
      </c>
      <c r="Z231" s="2" t="s">
        <v>47</v>
      </c>
      <c r="AA231" s="4">
        <f t="shared" si="274"/>
        <v>0</v>
      </c>
      <c r="AB231" s="4">
        <f t="shared" si="275"/>
        <v>0</v>
      </c>
      <c r="AC231" s="6">
        <f t="shared" si="276"/>
        <v>0</v>
      </c>
      <c r="AD231" s="4">
        <f t="shared" si="277"/>
        <v>0</v>
      </c>
      <c r="AE231" s="4">
        <f t="shared" si="278"/>
        <v>0</v>
      </c>
      <c r="AF231" s="4">
        <f t="shared" si="279"/>
        <v>0</v>
      </c>
      <c r="AG231" s="4"/>
      <c r="AH231" s="4"/>
      <c r="AI231" s="75"/>
      <c r="AK231" s="2" t="s">
        <v>128</v>
      </c>
      <c r="AL231" s="2">
        <v>2011</v>
      </c>
      <c r="AM231" s="2">
        <v>3</v>
      </c>
      <c r="AN231" s="2">
        <v>14068.386280000001</v>
      </c>
      <c r="AO231" s="2">
        <v>269.26900000000001</v>
      </c>
      <c r="AP231" s="2">
        <v>269.26900000000001</v>
      </c>
      <c r="AQ231" s="2">
        <v>51162</v>
      </c>
      <c r="AR231" s="2">
        <v>1975</v>
      </c>
      <c r="AS231" s="2">
        <v>491</v>
      </c>
      <c r="AT231" s="2">
        <v>0.24860759079456329</v>
      </c>
      <c r="AV231" s="2" t="s">
        <v>47</v>
      </c>
      <c r="AW231" s="4">
        <f t="shared" si="280"/>
        <v>0</v>
      </c>
      <c r="AX231" s="4">
        <f t="shared" si="281"/>
        <v>0</v>
      </c>
      <c r="AY231" s="4"/>
      <c r="AZ231" s="4">
        <f t="shared" si="282"/>
        <v>0</v>
      </c>
      <c r="BA231" s="4">
        <f t="shared" si="283"/>
        <v>0</v>
      </c>
      <c r="BB231" s="4">
        <f t="shared" si="284"/>
        <v>0</v>
      </c>
      <c r="BC231" s="4">
        <f t="shared" si="285"/>
        <v>-1975</v>
      </c>
      <c r="BD231" s="4">
        <f t="shared" si="286"/>
        <v>-491</v>
      </c>
      <c r="BE231" s="4">
        <f t="shared" si="287"/>
        <v>-0.24860759079456329</v>
      </c>
    </row>
    <row r="232" spans="1:57" x14ac:dyDescent="0.2">
      <c r="A232" s="2" t="s">
        <v>47</v>
      </c>
      <c r="B232" s="4">
        <v>2012</v>
      </c>
      <c r="C232" s="4">
        <v>3</v>
      </c>
      <c r="D232" s="5">
        <f>'Consolidated PEG'!D231</f>
        <v>14194.44967</v>
      </c>
      <c r="E232" s="5">
        <f>'Consolidated PEG'!E231</f>
        <v>262.91699999999997</v>
      </c>
      <c r="F232" s="5">
        <f>'Consolidated PEG'!F231</f>
        <v>269.26900000000001</v>
      </c>
      <c r="G232" s="5">
        <f>'Consolidated PEG'!G231</f>
        <v>50986</v>
      </c>
      <c r="H232" s="28"/>
      <c r="I232" s="28"/>
      <c r="J232" s="29"/>
      <c r="K232" s="48">
        <f>'Consolidated PEG'!K231</f>
        <v>1960</v>
      </c>
      <c r="L232" s="48">
        <f>'Consolidated PEG'!L231</f>
        <v>500</v>
      </c>
      <c r="M232" s="124">
        <f>'Consolidated PEG'!M231</f>
        <v>0.25510204081632654</v>
      </c>
      <c r="O232" s="2" t="s">
        <v>48</v>
      </c>
      <c r="P232" s="2">
        <v>2012</v>
      </c>
      <c r="Q232" s="5">
        <v>3</v>
      </c>
      <c r="R232" s="5">
        <v>14194.44967</v>
      </c>
      <c r="S232" s="5">
        <v>262.91699999999997</v>
      </c>
      <c r="T232" s="5">
        <v>269.26900000000001</v>
      </c>
      <c r="U232" s="5">
        <v>50986</v>
      </c>
      <c r="V232" s="5">
        <v>1960</v>
      </c>
      <c r="W232" s="5">
        <v>500</v>
      </c>
      <c r="X232" s="6">
        <v>0.25510204081632654</v>
      </c>
      <c r="Z232" s="2" t="s">
        <v>47</v>
      </c>
      <c r="AA232" s="4">
        <f t="shared" ref="AA232:AA242" si="288">B232-P232</f>
        <v>0</v>
      </c>
      <c r="AB232" s="4">
        <f t="shared" ref="AB232:AB242" si="289">C232-Q232</f>
        <v>0</v>
      </c>
      <c r="AC232" s="6">
        <f t="shared" ref="AC232:AC233" si="290">D232-R232</f>
        <v>0</v>
      </c>
      <c r="AD232" s="4">
        <f t="shared" ref="AD232:AD233" si="291">E232-S232</f>
        <v>0</v>
      </c>
      <c r="AE232" s="4">
        <f t="shared" ref="AE232:AE233" si="292">F232-T232</f>
        <v>0</v>
      </c>
      <c r="AF232" s="4">
        <f t="shared" si="279"/>
        <v>0</v>
      </c>
      <c r="AG232" s="4"/>
      <c r="AH232" s="4"/>
      <c r="AI232" s="75"/>
      <c r="AK232" s="2" t="s">
        <v>128</v>
      </c>
      <c r="AL232" s="2">
        <v>2012</v>
      </c>
      <c r="AM232" s="2">
        <v>3</v>
      </c>
      <c r="AN232" s="2">
        <v>14768.891310000001</v>
      </c>
      <c r="AO232" s="2">
        <v>262.91699999999997</v>
      </c>
      <c r="AP232" s="2">
        <v>269.26900000000001</v>
      </c>
      <c r="AQ232" s="2">
        <v>50986</v>
      </c>
      <c r="AR232" s="2">
        <v>1960</v>
      </c>
      <c r="AS232" s="2">
        <v>500</v>
      </c>
      <c r="AT232" s="2">
        <v>0.25510203838348389</v>
      </c>
      <c r="AV232" s="2" t="s">
        <v>47</v>
      </c>
      <c r="AW232" s="4">
        <f t="shared" si="280"/>
        <v>0</v>
      </c>
      <c r="AX232" s="4">
        <f t="shared" si="281"/>
        <v>0</v>
      </c>
      <c r="AY232" s="4"/>
      <c r="AZ232" s="4">
        <f t="shared" si="282"/>
        <v>0</v>
      </c>
      <c r="BA232" s="4">
        <f t="shared" si="283"/>
        <v>0</v>
      </c>
      <c r="BB232" s="4">
        <f t="shared" si="284"/>
        <v>0</v>
      </c>
      <c r="BC232" s="4">
        <f t="shared" si="285"/>
        <v>-1960</v>
      </c>
      <c r="BD232" s="4">
        <f t="shared" si="286"/>
        <v>-500</v>
      </c>
      <c r="BE232" s="4">
        <f t="shared" si="287"/>
        <v>-0.25510203838348389</v>
      </c>
    </row>
    <row r="233" spans="1:57" x14ac:dyDescent="0.2">
      <c r="A233" s="2" t="s">
        <v>47</v>
      </c>
      <c r="B233" s="4">
        <v>2013</v>
      </c>
      <c r="C233" s="4">
        <v>3</v>
      </c>
      <c r="D233" s="5">
        <f>'Consolidated PEG'!D232</f>
        <v>13580.948560000001</v>
      </c>
      <c r="E233" s="5">
        <f>'Consolidated PEG'!E232</f>
        <v>268.58300000000003</v>
      </c>
      <c r="F233" s="5">
        <f>'Consolidated PEG'!F232</f>
        <v>269.26900000000001</v>
      </c>
      <c r="G233" s="5">
        <f>'Consolidated PEG'!G232</f>
        <v>51213</v>
      </c>
      <c r="H233" s="28"/>
      <c r="I233" s="28"/>
      <c r="J233" s="29"/>
      <c r="K233" s="48">
        <f>'Consolidated PEG'!K232</f>
        <v>1977</v>
      </c>
      <c r="L233" s="48">
        <f>'Consolidated PEG'!L232</f>
        <v>519</v>
      </c>
      <c r="M233" s="124">
        <f>'Consolidated PEG'!M232</f>
        <v>0.26251896813353565</v>
      </c>
      <c r="O233" s="2" t="s">
        <v>48</v>
      </c>
      <c r="P233" s="2">
        <v>2013</v>
      </c>
      <c r="Q233" s="5">
        <v>3</v>
      </c>
      <c r="R233" s="5">
        <v>13580.948560000001</v>
      </c>
      <c r="S233" s="5">
        <v>268.58300000000003</v>
      </c>
      <c r="T233" s="5">
        <v>269.26900000000001</v>
      </c>
      <c r="U233" s="5">
        <v>51213</v>
      </c>
      <c r="V233" s="5">
        <v>1977</v>
      </c>
      <c r="W233" s="5">
        <v>519</v>
      </c>
      <c r="X233" s="6">
        <v>0.26251896813353565</v>
      </c>
      <c r="Z233" s="2" t="s">
        <v>47</v>
      </c>
      <c r="AA233" s="4">
        <f t="shared" si="288"/>
        <v>0</v>
      </c>
      <c r="AB233" s="4">
        <f t="shared" si="289"/>
        <v>0</v>
      </c>
      <c r="AC233" s="6">
        <f t="shared" si="290"/>
        <v>0</v>
      </c>
      <c r="AD233" s="4">
        <f t="shared" si="291"/>
        <v>0</v>
      </c>
      <c r="AE233" s="4">
        <f t="shared" si="292"/>
        <v>0</v>
      </c>
      <c r="AF233" s="4">
        <f t="shared" si="279"/>
        <v>0</v>
      </c>
      <c r="AG233" s="4"/>
      <c r="AH233" s="4"/>
      <c r="AI233" s="75"/>
      <c r="AK233" s="2" t="s">
        <v>128</v>
      </c>
      <c r="AL233" s="2">
        <v>2013</v>
      </c>
      <c r="AM233" s="2">
        <v>3</v>
      </c>
      <c r="AN233" s="2">
        <v>14152.308570000001</v>
      </c>
      <c r="AO233" s="2">
        <v>268.58300000000003</v>
      </c>
      <c r="AP233" s="2">
        <v>269.26900000000001</v>
      </c>
      <c r="AQ233" s="2">
        <v>51213</v>
      </c>
      <c r="AR233" s="2">
        <v>1977</v>
      </c>
      <c r="AS233" s="2">
        <v>519</v>
      </c>
      <c r="AT233" s="2">
        <v>0.26251897215843201</v>
      </c>
      <c r="AV233" s="2" t="s">
        <v>47</v>
      </c>
      <c r="AW233" s="4">
        <f t="shared" si="280"/>
        <v>0</v>
      </c>
      <c r="AX233" s="4">
        <f t="shared" si="281"/>
        <v>0</v>
      </c>
      <c r="AY233" s="4"/>
      <c r="AZ233" s="4">
        <f t="shared" si="282"/>
        <v>0</v>
      </c>
      <c r="BA233" s="4">
        <f t="shared" si="283"/>
        <v>0</v>
      </c>
      <c r="BB233" s="4">
        <f t="shared" si="284"/>
        <v>0</v>
      </c>
      <c r="BC233" s="4">
        <f t="shared" si="285"/>
        <v>-1977</v>
      </c>
      <c r="BD233" s="4">
        <f t="shared" si="286"/>
        <v>-519</v>
      </c>
      <c r="BE233" s="4">
        <f t="shared" si="287"/>
        <v>-0.26251897215843201</v>
      </c>
    </row>
    <row r="234" spans="1:57" x14ac:dyDescent="0.2">
      <c r="A234" s="2" t="s">
        <v>47</v>
      </c>
      <c r="B234" s="4">
        <v>2014</v>
      </c>
      <c r="C234" s="4">
        <v>3</v>
      </c>
      <c r="D234" s="5">
        <f>'Consolidated PEG'!D233</f>
        <v>16436.1862</v>
      </c>
      <c r="E234" s="5">
        <f>'Consolidated PEG'!E233</f>
        <v>226.446</v>
      </c>
      <c r="F234" s="5">
        <f>'Consolidated PEG'!F233</f>
        <v>269.26900000000001</v>
      </c>
      <c r="G234" s="5">
        <f>'Consolidated PEG'!G233</f>
        <v>51824</v>
      </c>
      <c r="H234" s="28"/>
      <c r="I234" s="28"/>
      <c r="J234" s="29"/>
      <c r="K234" s="48">
        <f>'Consolidated PEG'!K233</f>
        <v>1977</v>
      </c>
      <c r="L234" s="48">
        <f>'Consolidated PEG'!L233</f>
        <v>519</v>
      </c>
      <c r="M234" s="124">
        <f>'Consolidated PEG'!M233</f>
        <v>0.26251896813353565</v>
      </c>
      <c r="O234" s="2" t="s">
        <v>48</v>
      </c>
      <c r="P234" s="2">
        <v>2014</v>
      </c>
      <c r="Q234" s="5">
        <v>3</v>
      </c>
      <c r="R234" s="5">
        <v>16436.186000000002</v>
      </c>
      <c r="S234" s="5">
        <v>226.446</v>
      </c>
      <c r="T234" s="5">
        <v>269.26900000000001</v>
      </c>
      <c r="U234" s="5">
        <v>51824</v>
      </c>
      <c r="V234" s="5">
        <v>1977</v>
      </c>
      <c r="W234" s="5">
        <v>519</v>
      </c>
      <c r="X234" s="6">
        <v>0.26251896813353565</v>
      </c>
      <c r="Z234" s="2" t="s">
        <v>47</v>
      </c>
      <c r="AA234" s="4">
        <f t="shared" si="288"/>
        <v>0</v>
      </c>
      <c r="AB234" s="4">
        <f t="shared" si="289"/>
        <v>0</v>
      </c>
      <c r="AC234" s="6">
        <f t="shared" ref="AC234:AC242" si="293">D234-R234</f>
        <v>1.9999999858555384E-4</v>
      </c>
      <c r="AD234" s="4">
        <f t="shared" ref="AD234:AD242" si="294">E234-S234</f>
        <v>0</v>
      </c>
      <c r="AE234" s="4">
        <f t="shared" ref="AE234:AE242" si="295">F234-T234</f>
        <v>0</v>
      </c>
      <c r="AF234" s="4">
        <f t="shared" ref="AF234:AF242" si="296">G234-U234</f>
        <v>0</v>
      </c>
      <c r="AG234" s="4"/>
      <c r="AH234" s="4"/>
      <c r="AI234" s="75"/>
      <c r="AK234" s="2" t="s">
        <v>128</v>
      </c>
      <c r="AL234" s="2">
        <v>2014</v>
      </c>
      <c r="AM234" s="2">
        <v>3</v>
      </c>
      <c r="AN234" s="2">
        <v>17061.840709999997</v>
      </c>
      <c r="AO234" s="2">
        <v>226.446</v>
      </c>
      <c r="AP234" s="2">
        <v>269.26900000000001</v>
      </c>
      <c r="AQ234" s="2">
        <v>51824</v>
      </c>
      <c r="AR234" s="2">
        <v>1977</v>
      </c>
      <c r="AS234" s="2">
        <v>519</v>
      </c>
      <c r="AT234" s="2">
        <v>0.26251897215843201</v>
      </c>
      <c r="AV234" s="2" t="s">
        <v>47</v>
      </c>
      <c r="AW234" s="4">
        <f t="shared" si="280"/>
        <v>0</v>
      </c>
      <c r="AX234" s="4">
        <f t="shared" si="281"/>
        <v>0</v>
      </c>
      <c r="AY234" s="4"/>
      <c r="AZ234" s="4">
        <f t="shared" si="282"/>
        <v>0</v>
      </c>
      <c r="BA234" s="4">
        <f t="shared" si="283"/>
        <v>0</v>
      </c>
      <c r="BB234" s="4">
        <f t="shared" si="284"/>
        <v>0</v>
      </c>
      <c r="BC234" s="4">
        <f t="shared" si="285"/>
        <v>-1977</v>
      </c>
      <c r="BD234" s="4">
        <f t="shared" si="286"/>
        <v>-519</v>
      </c>
      <c r="BE234" s="4">
        <f t="shared" si="287"/>
        <v>-0.26251897215843201</v>
      </c>
    </row>
    <row r="235" spans="1:57" x14ac:dyDescent="0.2">
      <c r="A235" s="2" t="s">
        <v>47</v>
      </c>
      <c r="B235" s="4">
        <v>2015</v>
      </c>
      <c r="C235" s="4">
        <v>3</v>
      </c>
      <c r="D235" s="5">
        <f>'Consolidated PEG'!D234</f>
        <v>16150.05207</v>
      </c>
      <c r="E235" s="5">
        <f>'Consolidated PEG'!E234</f>
        <v>245.124</v>
      </c>
      <c r="F235" s="5">
        <f>'Consolidated PEG'!F234</f>
        <v>269.26900000000001</v>
      </c>
      <c r="G235" s="5">
        <f>'Consolidated PEG'!G234</f>
        <v>52770</v>
      </c>
      <c r="H235" s="28"/>
      <c r="I235" s="28"/>
      <c r="J235" s="29"/>
      <c r="K235" s="48">
        <f>'Consolidated PEG'!K234</f>
        <v>1977</v>
      </c>
      <c r="L235" s="48">
        <f>'Consolidated PEG'!L234</f>
        <v>519</v>
      </c>
      <c r="M235" s="124">
        <f>'Consolidated PEG'!M234</f>
        <v>0.26251896813353565</v>
      </c>
      <c r="O235" s="2" t="s">
        <v>48</v>
      </c>
      <c r="P235" s="2">
        <v>2015</v>
      </c>
      <c r="Q235" s="5">
        <v>3</v>
      </c>
      <c r="R235" s="5">
        <v>16150.052</v>
      </c>
      <c r="S235" s="5">
        <v>245.124</v>
      </c>
      <c r="T235" s="5">
        <v>269.26900000000001</v>
      </c>
      <c r="U235" s="5">
        <v>52770</v>
      </c>
      <c r="V235" s="5">
        <v>1977</v>
      </c>
      <c r="W235" s="5">
        <v>519</v>
      </c>
      <c r="X235" s="6">
        <v>0.26251896813353565</v>
      </c>
      <c r="Z235" s="2" t="s">
        <v>47</v>
      </c>
      <c r="AA235" s="4">
        <f t="shared" si="288"/>
        <v>0</v>
      </c>
      <c r="AB235" s="4">
        <f t="shared" si="289"/>
        <v>0</v>
      </c>
      <c r="AC235" s="6">
        <f t="shared" si="293"/>
        <v>7.0000000050640665E-5</v>
      </c>
      <c r="AD235" s="4">
        <f t="shared" si="294"/>
        <v>0</v>
      </c>
      <c r="AE235" s="4">
        <f t="shared" si="295"/>
        <v>0</v>
      </c>
      <c r="AF235" s="4">
        <f t="shared" si="296"/>
        <v>0</v>
      </c>
      <c r="AG235" s="4"/>
      <c r="AH235" s="4"/>
      <c r="AI235" s="75"/>
      <c r="AK235" s="2" t="s">
        <v>128</v>
      </c>
      <c r="AL235" s="2">
        <v>2015</v>
      </c>
      <c r="AM235" s="2">
        <v>3</v>
      </c>
      <c r="AN235" s="2">
        <v>16873.441070000001</v>
      </c>
      <c r="AO235" s="2">
        <v>245.124</v>
      </c>
      <c r="AP235" s="2">
        <v>269.26900000000001</v>
      </c>
      <c r="AQ235" s="2">
        <v>52770</v>
      </c>
      <c r="AR235" s="2">
        <v>1977</v>
      </c>
      <c r="AS235" s="2">
        <v>519</v>
      </c>
      <c r="AT235" s="2">
        <v>0.26251897215843201</v>
      </c>
      <c r="AV235" s="2" t="s">
        <v>47</v>
      </c>
      <c r="AW235" s="4">
        <f t="shared" si="280"/>
        <v>0</v>
      </c>
      <c r="AX235" s="4">
        <f t="shared" si="281"/>
        <v>0</v>
      </c>
      <c r="AY235" s="4"/>
      <c r="AZ235" s="4">
        <f t="shared" si="282"/>
        <v>0</v>
      </c>
      <c r="BA235" s="4">
        <f t="shared" si="283"/>
        <v>0</v>
      </c>
      <c r="BB235" s="4">
        <f t="shared" si="284"/>
        <v>0</v>
      </c>
      <c r="BC235" s="4">
        <f t="shared" si="285"/>
        <v>-1977</v>
      </c>
      <c r="BD235" s="4">
        <f t="shared" si="286"/>
        <v>-519</v>
      </c>
      <c r="BE235" s="4">
        <f t="shared" si="287"/>
        <v>-0.26251897215843201</v>
      </c>
    </row>
    <row r="236" spans="1:57" x14ac:dyDescent="0.2">
      <c r="A236" s="2" t="s">
        <v>47</v>
      </c>
      <c r="B236" s="4">
        <v>2016</v>
      </c>
      <c r="C236" s="4">
        <v>3</v>
      </c>
      <c r="D236" s="5">
        <f>'Consolidated PEG'!D235</f>
        <v>16422.964599999999</v>
      </c>
      <c r="E236" s="5">
        <f>'Consolidated PEG'!E235</f>
        <v>261.49299999999999</v>
      </c>
      <c r="F236" s="5">
        <f>'Consolidated PEG'!F235</f>
        <v>269.26900000000001</v>
      </c>
      <c r="G236" s="5">
        <f>'Consolidated PEG'!G235</f>
        <v>53617</v>
      </c>
      <c r="H236" s="28"/>
      <c r="I236" s="28"/>
      <c r="J236" s="29"/>
      <c r="K236" s="48">
        <f>'Consolidated PEG'!K235</f>
        <v>2004</v>
      </c>
      <c r="L236" s="48">
        <f>'Consolidated PEG'!L235</f>
        <v>549</v>
      </c>
      <c r="M236" s="124">
        <f>'Consolidated PEG'!M235</f>
        <v>0.27395209580838326</v>
      </c>
      <c r="O236" s="2" t="s">
        <v>48</v>
      </c>
      <c r="P236" s="2">
        <v>2016</v>
      </c>
      <c r="Q236" s="5">
        <v>3</v>
      </c>
      <c r="R236" s="5">
        <v>16422.964600000003</v>
      </c>
      <c r="S236" s="5">
        <v>261.49299999999999</v>
      </c>
      <c r="T236" s="5">
        <v>269.26900000000001</v>
      </c>
      <c r="U236" s="5">
        <v>53617</v>
      </c>
      <c r="V236" s="5">
        <v>2004</v>
      </c>
      <c r="W236" s="5">
        <v>549</v>
      </c>
      <c r="X236" s="6">
        <v>0.27395209580838326</v>
      </c>
      <c r="Z236" s="2" t="s">
        <v>47</v>
      </c>
      <c r="AA236" s="4">
        <f t="shared" si="288"/>
        <v>0</v>
      </c>
      <c r="AB236" s="4">
        <f t="shared" si="289"/>
        <v>0</v>
      </c>
      <c r="AC236" s="6">
        <f t="shared" si="293"/>
        <v>0</v>
      </c>
      <c r="AD236" s="4">
        <f t="shared" si="294"/>
        <v>0</v>
      </c>
      <c r="AE236" s="4">
        <f t="shared" si="295"/>
        <v>0</v>
      </c>
      <c r="AF236" s="4">
        <f t="shared" si="296"/>
        <v>0</v>
      </c>
      <c r="AG236" s="4"/>
      <c r="AH236" s="4"/>
      <c r="AI236" s="75"/>
      <c r="AK236" s="2" t="s">
        <v>128</v>
      </c>
      <c r="AL236" s="2">
        <v>2016</v>
      </c>
      <c r="AM236" s="2">
        <v>3</v>
      </c>
      <c r="AN236" s="2">
        <v>17146.51973</v>
      </c>
      <c r="AO236" s="2">
        <v>261.49299999999999</v>
      </c>
      <c r="AP236" s="2">
        <v>269.26900000000001</v>
      </c>
      <c r="AQ236" s="2">
        <v>53617</v>
      </c>
      <c r="AR236" s="2">
        <v>2004</v>
      </c>
      <c r="AS236" s="2">
        <v>549</v>
      </c>
      <c r="AT236" s="2">
        <v>0.27395209670066833</v>
      </c>
      <c r="AV236" s="2" t="s">
        <v>47</v>
      </c>
      <c r="AW236" s="4">
        <f t="shared" si="280"/>
        <v>0</v>
      </c>
      <c r="AX236" s="4">
        <f t="shared" si="281"/>
        <v>0</v>
      </c>
      <c r="AY236" s="4"/>
      <c r="AZ236" s="4">
        <f t="shared" si="282"/>
        <v>0</v>
      </c>
      <c r="BA236" s="4">
        <f t="shared" si="283"/>
        <v>0</v>
      </c>
      <c r="BB236" s="4">
        <f t="shared" si="284"/>
        <v>0</v>
      </c>
      <c r="BC236" s="4">
        <f t="shared" si="285"/>
        <v>-2004</v>
      </c>
      <c r="BD236" s="4">
        <f t="shared" si="286"/>
        <v>-549</v>
      </c>
      <c r="BE236" s="4">
        <f t="shared" si="287"/>
        <v>-0.27395209670066833</v>
      </c>
    </row>
    <row r="237" spans="1:57" x14ac:dyDescent="0.2">
      <c r="A237" s="2" t="s">
        <v>47</v>
      </c>
      <c r="B237" s="4">
        <v>2017</v>
      </c>
      <c r="C237" s="4">
        <v>3</v>
      </c>
      <c r="D237" s="5">
        <f>'Consolidated PEG'!D236</f>
        <v>17622.603480000002</v>
      </c>
      <c r="E237" s="5">
        <f>'Consolidated PEG'!E236</f>
        <v>234.89</v>
      </c>
      <c r="F237" s="5">
        <f>'Consolidated PEG'!F236</f>
        <v>269.26900000000001</v>
      </c>
      <c r="G237" s="5">
        <f>'Consolidated PEG'!G236</f>
        <v>54919</v>
      </c>
      <c r="H237" s="28"/>
      <c r="I237" s="28"/>
      <c r="J237" s="29"/>
      <c r="K237" s="48">
        <f>'Consolidated PEG'!K236</f>
        <v>2005</v>
      </c>
      <c r="L237" s="48">
        <f>'Consolidated PEG'!L236</f>
        <v>557</v>
      </c>
      <c r="M237" s="124">
        <f>'Consolidated PEG'!M236</f>
        <v>0.27780548628428925</v>
      </c>
      <c r="O237" s="2" t="s">
        <v>48</v>
      </c>
      <c r="P237" s="2">
        <v>2017</v>
      </c>
      <c r="Q237" s="5">
        <v>3</v>
      </c>
      <c r="R237" s="5">
        <v>17622.603480000005</v>
      </c>
      <c r="S237" s="5">
        <v>234.89</v>
      </c>
      <c r="T237" s="5">
        <v>269.26900000000001</v>
      </c>
      <c r="U237" s="5">
        <v>54919</v>
      </c>
      <c r="V237" s="5">
        <v>2005</v>
      </c>
      <c r="W237" s="5">
        <v>557</v>
      </c>
      <c r="X237" s="6">
        <v>0.27780548628428925</v>
      </c>
      <c r="Z237" s="2" t="s">
        <v>47</v>
      </c>
      <c r="AA237" s="4">
        <f t="shared" si="288"/>
        <v>0</v>
      </c>
      <c r="AB237" s="4">
        <f t="shared" si="289"/>
        <v>0</v>
      </c>
      <c r="AC237" s="6">
        <f t="shared" si="293"/>
        <v>0</v>
      </c>
      <c r="AD237" s="4">
        <f t="shared" si="294"/>
        <v>0</v>
      </c>
      <c r="AE237" s="4">
        <f t="shared" si="295"/>
        <v>0</v>
      </c>
      <c r="AF237" s="4">
        <f t="shared" si="296"/>
        <v>0</v>
      </c>
      <c r="AG237" s="4"/>
      <c r="AH237" s="4"/>
      <c r="AI237" s="75"/>
      <c r="AK237" s="2" t="s">
        <v>128</v>
      </c>
      <c r="AL237" s="2">
        <v>2017</v>
      </c>
      <c r="AM237" s="2">
        <v>3</v>
      </c>
      <c r="AN237" s="2">
        <v>18268.437850000002</v>
      </c>
      <c r="AO237" s="2">
        <v>234.89</v>
      </c>
      <c r="AP237" s="2">
        <v>269.26900000000001</v>
      </c>
      <c r="AQ237" s="2">
        <v>54919</v>
      </c>
      <c r="AR237" s="2">
        <v>2005</v>
      </c>
      <c r="AS237" s="2">
        <v>557</v>
      </c>
      <c r="AT237" s="2">
        <v>0.27780547738075256</v>
      </c>
      <c r="AV237" s="2" t="s">
        <v>47</v>
      </c>
      <c r="AW237" s="4">
        <f t="shared" si="280"/>
        <v>0</v>
      </c>
      <c r="AX237" s="4">
        <f t="shared" si="281"/>
        <v>0</v>
      </c>
      <c r="AY237" s="4"/>
      <c r="AZ237" s="4">
        <f t="shared" si="282"/>
        <v>0</v>
      </c>
      <c r="BA237" s="4">
        <f t="shared" si="283"/>
        <v>0</v>
      </c>
      <c r="BB237" s="4">
        <f t="shared" si="284"/>
        <v>0</v>
      </c>
      <c r="BC237" s="4">
        <f t="shared" si="285"/>
        <v>-2005</v>
      </c>
      <c r="BD237" s="4">
        <f t="shared" si="286"/>
        <v>-557</v>
      </c>
      <c r="BE237" s="4">
        <f t="shared" si="287"/>
        <v>-0.27780547738075256</v>
      </c>
    </row>
    <row r="238" spans="1:57" x14ac:dyDescent="0.2">
      <c r="A238" s="2" t="s">
        <v>47</v>
      </c>
      <c r="B238" s="4">
        <v>2018</v>
      </c>
      <c r="C238" s="4">
        <v>3</v>
      </c>
      <c r="D238" s="5">
        <f>'Consolidated PEG'!D237</f>
        <v>17326.921760000001</v>
      </c>
      <c r="E238" s="5">
        <f>'Consolidated PEG'!E237</f>
        <v>254.506</v>
      </c>
      <c r="F238" s="5">
        <f>'Consolidated PEG'!F237</f>
        <v>269.26900000000001</v>
      </c>
      <c r="G238" s="5">
        <f>'Consolidated PEG'!G237</f>
        <v>55593</v>
      </c>
      <c r="H238" s="28"/>
      <c r="I238" s="28"/>
      <c r="J238" s="29"/>
      <c r="K238" s="48">
        <f>'Consolidated PEG'!K237</f>
        <v>2024</v>
      </c>
      <c r="L238" s="48">
        <f>'Consolidated PEG'!L237</f>
        <v>573</v>
      </c>
      <c r="M238" s="124">
        <f>'Consolidated PEG'!M237</f>
        <v>0.28310276679841895</v>
      </c>
      <c r="O238" s="2" t="s">
        <v>48</v>
      </c>
      <c r="P238" s="2">
        <v>2018</v>
      </c>
      <c r="Q238" s="5">
        <v>3</v>
      </c>
      <c r="R238" s="5">
        <v>17326.921759999997</v>
      </c>
      <c r="S238" s="5">
        <v>254.506</v>
      </c>
      <c r="T238" s="5">
        <v>269.26900000000001</v>
      </c>
      <c r="U238" s="5">
        <v>55593</v>
      </c>
      <c r="V238" s="5">
        <v>2024</v>
      </c>
      <c r="W238" s="5">
        <v>573</v>
      </c>
      <c r="X238" s="6">
        <v>0.28310276679841895</v>
      </c>
      <c r="Z238" s="2" t="s">
        <v>47</v>
      </c>
      <c r="AA238" s="4">
        <f t="shared" si="288"/>
        <v>0</v>
      </c>
      <c r="AB238" s="4">
        <f t="shared" si="289"/>
        <v>0</v>
      </c>
      <c r="AC238" s="6">
        <f t="shared" si="293"/>
        <v>0</v>
      </c>
      <c r="AD238" s="4">
        <f t="shared" si="294"/>
        <v>0</v>
      </c>
      <c r="AE238" s="4">
        <f t="shared" si="295"/>
        <v>0</v>
      </c>
      <c r="AF238" s="4">
        <f t="shared" si="296"/>
        <v>0</v>
      </c>
      <c r="AG238" s="4"/>
      <c r="AH238" s="4"/>
      <c r="AI238" s="75"/>
      <c r="AK238" s="2" t="s">
        <v>128</v>
      </c>
      <c r="AL238" s="2">
        <v>2018</v>
      </c>
      <c r="AM238" s="2">
        <v>3</v>
      </c>
      <c r="AN238" s="2">
        <v>18020.594739999997</v>
      </c>
      <c r="AO238" s="2">
        <v>254.506</v>
      </c>
      <c r="AP238" s="2">
        <v>269.26900000000001</v>
      </c>
      <c r="AQ238" s="2">
        <v>55593</v>
      </c>
      <c r="AR238" s="2">
        <v>2024</v>
      </c>
      <c r="AS238" s="2">
        <v>573</v>
      </c>
      <c r="AT238" s="2">
        <v>0.28310278058052063</v>
      </c>
      <c r="AV238" s="2" t="s">
        <v>47</v>
      </c>
      <c r="AW238" s="4">
        <f t="shared" si="280"/>
        <v>0</v>
      </c>
      <c r="AX238" s="4">
        <f t="shared" si="281"/>
        <v>0</v>
      </c>
      <c r="AY238" s="4"/>
      <c r="AZ238" s="4">
        <f t="shared" si="282"/>
        <v>0</v>
      </c>
      <c r="BA238" s="4">
        <f t="shared" si="283"/>
        <v>0</v>
      </c>
      <c r="BB238" s="4">
        <f t="shared" si="284"/>
        <v>0</v>
      </c>
      <c r="BC238" s="4">
        <f t="shared" si="285"/>
        <v>-2024</v>
      </c>
      <c r="BD238" s="4">
        <f t="shared" si="286"/>
        <v>-573</v>
      </c>
      <c r="BE238" s="4">
        <f t="shared" si="287"/>
        <v>-0.28310278058052063</v>
      </c>
    </row>
    <row r="239" spans="1:57" x14ac:dyDescent="0.2">
      <c r="A239" s="2" t="s">
        <v>47</v>
      </c>
      <c r="B239" s="4">
        <v>2019</v>
      </c>
      <c r="C239" s="4">
        <v>3</v>
      </c>
      <c r="D239" s="14">
        <f>'Consolidated PEG'!D238+('Data Revisions'!H81)/1000</f>
        <v>18348.75245</v>
      </c>
      <c r="E239" s="5">
        <f>'Consolidated PEG'!E238</f>
        <v>251.13300000000001</v>
      </c>
      <c r="F239" s="5">
        <f>'Consolidated PEG'!F238</f>
        <v>269.26900000000001</v>
      </c>
      <c r="G239" s="5">
        <f>'Consolidated PEG'!G238</f>
        <v>56067</v>
      </c>
      <c r="H239" s="5">
        <f>'Consolidated PEG'!H238</f>
        <v>2041</v>
      </c>
      <c r="I239" s="5">
        <f>'Consolidated PEG'!I238</f>
        <v>586</v>
      </c>
      <c r="J239" s="5">
        <f>'Consolidated PEG'!J238</f>
        <v>0.28711417317390442</v>
      </c>
      <c r="K239" s="48">
        <f>'Consolidated PEG'!K238</f>
        <v>3212</v>
      </c>
      <c r="L239" s="48">
        <f>'Consolidated PEG'!L238</f>
        <v>1495</v>
      </c>
      <c r="M239" s="124">
        <f>'Consolidated PEG'!M238</f>
        <v>0.46544209215442089</v>
      </c>
      <c r="O239" s="2" t="s">
        <v>48</v>
      </c>
      <c r="P239" s="2">
        <v>2019</v>
      </c>
      <c r="Q239" s="5">
        <v>3</v>
      </c>
      <c r="R239" s="5">
        <v>18348.752419999997</v>
      </c>
      <c r="S239" s="5">
        <v>251.13300000000001</v>
      </c>
      <c r="T239" s="5">
        <v>269.26900000000001</v>
      </c>
      <c r="U239" s="5">
        <v>56067</v>
      </c>
      <c r="V239" s="5">
        <v>2041</v>
      </c>
      <c r="W239" s="5">
        <v>586</v>
      </c>
      <c r="X239" s="6">
        <v>0.28711415972562471</v>
      </c>
      <c r="Z239" s="2" t="s">
        <v>47</v>
      </c>
      <c r="AA239" s="4">
        <f t="shared" si="288"/>
        <v>0</v>
      </c>
      <c r="AB239" s="4">
        <f t="shared" si="289"/>
        <v>0</v>
      </c>
      <c r="AC239" s="6">
        <f t="shared" si="293"/>
        <v>3.0000002880115062E-5</v>
      </c>
      <c r="AD239" s="4">
        <f t="shared" si="294"/>
        <v>0</v>
      </c>
      <c r="AE239" s="4">
        <f t="shared" si="295"/>
        <v>0</v>
      </c>
      <c r="AF239" s="4">
        <f t="shared" si="296"/>
        <v>0</v>
      </c>
      <c r="AG239" s="4">
        <f t="shared" ref="AG239:AI242" si="297">H239-V239</f>
        <v>0</v>
      </c>
      <c r="AH239" s="4">
        <f t="shared" si="297"/>
        <v>0</v>
      </c>
      <c r="AI239" s="75">
        <f t="shared" si="297"/>
        <v>1.3448279712058309E-8</v>
      </c>
      <c r="AK239" s="2" t="s">
        <v>128</v>
      </c>
      <c r="AL239" s="2">
        <v>2019</v>
      </c>
      <c r="AM239" s="2">
        <v>3</v>
      </c>
      <c r="AN239" s="2">
        <v>19117.66243</v>
      </c>
      <c r="AO239" s="2">
        <v>251.13300000000001</v>
      </c>
      <c r="AP239" s="2">
        <v>269.26900000000001</v>
      </c>
      <c r="AQ239" s="2">
        <v>56067</v>
      </c>
      <c r="AR239" s="2">
        <v>2041</v>
      </c>
      <c r="AS239" s="2">
        <v>586</v>
      </c>
      <c r="AT239" s="2">
        <v>0.28711417317390442</v>
      </c>
      <c r="AV239" s="2" t="s">
        <v>47</v>
      </c>
      <c r="AW239" s="4">
        <f t="shared" si="280"/>
        <v>0</v>
      </c>
      <c r="AX239" s="4">
        <f t="shared" si="281"/>
        <v>0</v>
      </c>
      <c r="AY239" s="4"/>
      <c r="AZ239" s="4">
        <f t="shared" si="282"/>
        <v>0</v>
      </c>
      <c r="BA239" s="4">
        <f t="shared" si="283"/>
        <v>0</v>
      </c>
      <c r="BB239" s="4">
        <f t="shared" si="284"/>
        <v>0</v>
      </c>
      <c r="BC239" s="4">
        <f t="shared" si="285"/>
        <v>0</v>
      </c>
      <c r="BD239" s="4">
        <f t="shared" si="286"/>
        <v>0</v>
      </c>
      <c r="BE239" s="4">
        <f t="shared" si="287"/>
        <v>0</v>
      </c>
    </row>
    <row r="240" spans="1:57" x14ac:dyDescent="0.2">
      <c r="A240" s="2" t="s">
        <v>47</v>
      </c>
      <c r="B240" s="4">
        <v>2020</v>
      </c>
      <c r="C240" s="4">
        <v>3</v>
      </c>
      <c r="D240" s="14">
        <f>'Consolidated PEG'!D239+('Data Revisions'!H87)/1000</f>
        <v>18278.75072</v>
      </c>
      <c r="E240" s="5">
        <f>'Consolidated PEG'!E239</f>
        <v>252.11500000000001</v>
      </c>
      <c r="F240" s="5">
        <f>'Consolidated PEG'!F239</f>
        <v>269.26900000000001</v>
      </c>
      <c r="G240" s="5">
        <f>'Consolidated PEG'!G239</f>
        <v>56973</v>
      </c>
      <c r="H240" s="5">
        <f>'Consolidated PEG'!H239</f>
        <v>2071</v>
      </c>
      <c r="I240" s="5">
        <f>'Consolidated PEG'!I239</f>
        <v>598</v>
      </c>
      <c r="J240" s="5">
        <f>'Consolidated PEG'!J239</f>
        <v>0.28874939680099487</v>
      </c>
      <c r="K240" s="48">
        <f>'Consolidated PEG'!K239</f>
        <v>3287</v>
      </c>
      <c r="L240" s="48">
        <f>'Consolidated PEG'!L239</f>
        <v>1527</v>
      </c>
      <c r="M240" s="124">
        <f>'Consolidated PEG'!M239</f>
        <v>0.46455734712503804</v>
      </c>
      <c r="O240" s="2" t="s">
        <v>48</v>
      </c>
      <c r="P240" s="2">
        <v>2020</v>
      </c>
      <c r="Q240" s="5">
        <v>3</v>
      </c>
      <c r="R240" s="5">
        <v>18278.751410000001</v>
      </c>
      <c r="S240" s="5">
        <v>252.11500000000001</v>
      </c>
      <c r="T240" s="5">
        <v>269.26900000000001</v>
      </c>
      <c r="U240" s="5">
        <v>56973</v>
      </c>
      <c r="V240" s="5">
        <v>2071</v>
      </c>
      <c r="W240" s="5">
        <v>598</v>
      </c>
      <c r="X240" s="6">
        <v>0.28874939642684694</v>
      </c>
      <c r="Z240" s="2" t="s">
        <v>47</v>
      </c>
      <c r="AA240" s="4">
        <f t="shared" si="288"/>
        <v>0</v>
      </c>
      <c r="AB240" s="4">
        <f t="shared" si="289"/>
        <v>0</v>
      </c>
      <c r="AC240" s="6">
        <f t="shared" si="293"/>
        <v>-6.900000007590279E-4</v>
      </c>
      <c r="AD240" s="4">
        <f t="shared" si="294"/>
        <v>0</v>
      </c>
      <c r="AE240" s="4">
        <f t="shared" si="295"/>
        <v>0</v>
      </c>
      <c r="AF240" s="4">
        <f t="shared" si="296"/>
        <v>0</v>
      </c>
      <c r="AG240" s="4">
        <f t="shared" si="297"/>
        <v>0</v>
      </c>
      <c r="AH240" s="4">
        <f t="shared" si="297"/>
        <v>0</v>
      </c>
      <c r="AI240" s="75">
        <f t="shared" si="297"/>
        <v>3.7414793485623932E-10</v>
      </c>
      <c r="AK240" s="2" t="s">
        <v>128</v>
      </c>
      <c r="AL240" s="2">
        <v>2020</v>
      </c>
      <c r="AM240" s="2">
        <v>3</v>
      </c>
      <c r="AN240" s="2">
        <v>18938.134299999998</v>
      </c>
      <c r="AO240" s="2">
        <v>252.11500000000001</v>
      </c>
      <c r="AP240" s="2">
        <v>269.26900000000001</v>
      </c>
      <c r="AQ240" s="2">
        <v>56973</v>
      </c>
      <c r="AR240" s="2">
        <v>2071</v>
      </c>
      <c r="AS240" s="2">
        <v>598</v>
      </c>
      <c r="AT240" s="2">
        <v>0.28874939680099487</v>
      </c>
      <c r="AV240" s="2" t="s">
        <v>47</v>
      </c>
      <c r="AW240" s="4">
        <f t="shared" si="280"/>
        <v>0</v>
      </c>
      <c r="AX240" s="4">
        <f t="shared" si="281"/>
        <v>0</v>
      </c>
      <c r="AY240" s="4"/>
      <c r="AZ240" s="4">
        <f t="shared" si="282"/>
        <v>0</v>
      </c>
      <c r="BA240" s="4">
        <f t="shared" si="283"/>
        <v>0</v>
      </c>
      <c r="BB240" s="4">
        <f t="shared" si="284"/>
        <v>0</v>
      </c>
      <c r="BC240" s="4">
        <f t="shared" si="285"/>
        <v>0</v>
      </c>
      <c r="BD240" s="4">
        <f t="shared" si="286"/>
        <v>0</v>
      </c>
      <c r="BE240" s="4">
        <f t="shared" si="287"/>
        <v>0</v>
      </c>
    </row>
    <row r="241" spans="1:57" x14ac:dyDescent="0.2">
      <c r="A241" s="2" t="s">
        <v>47</v>
      </c>
      <c r="B241" s="4">
        <v>2021</v>
      </c>
      <c r="C241" s="4">
        <v>3</v>
      </c>
      <c r="D241" s="5">
        <f>'Consolidated PEG'!D240</f>
        <v>17912.140380000001</v>
      </c>
      <c r="E241" s="5">
        <f>'Consolidated PEG'!E240</f>
        <v>257.79199999999997</v>
      </c>
      <c r="F241" s="5">
        <f>'Consolidated PEG'!F240</f>
        <v>269.26900000000001</v>
      </c>
      <c r="G241" s="5">
        <f>'Consolidated PEG'!G240</f>
        <v>57769</v>
      </c>
      <c r="H241" s="5">
        <f>'Consolidated PEG'!H240</f>
        <v>2048</v>
      </c>
      <c r="I241" s="5">
        <f>'Consolidated PEG'!I240</f>
        <v>585</v>
      </c>
      <c r="J241" s="5">
        <f>'Consolidated PEG'!J240</f>
        <v>0.28564453125</v>
      </c>
      <c r="K241" s="48">
        <f>'Consolidated PEG'!K240</f>
        <v>4550</v>
      </c>
      <c r="L241" s="48">
        <f>'Consolidated PEG'!L240</f>
        <v>2095</v>
      </c>
      <c r="M241" s="124">
        <f>'Consolidated PEG'!M240</f>
        <v>0.46043956043956041</v>
      </c>
      <c r="O241" s="2" t="s">
        <v>48</v>
      </c>
      <c r="P241" s="2">
        <v>2021</v>
      </c>
      <c r="Q241" s="5">
        <v>3</v>
      </c>
      <c r="R241" s="5">
        <v>17912.140380000001</v>
      </c>
      <c r="S241" s="5">
        <v>257.79199999999997</v>
      </c>
      <c r="T241" s="5">
        <v>269.26900000000001</v>
      </c>
      <c r="U241" s="5">
        <v>57765</v>
      </c>
      <c r="V241" s="5">
        <v>2048</v>
      </c>
      <c r="W241" s="5">
        <v>585</v>
      </c>
      <c r="X241" s="6">
        <v>0.28564453125</v>
      </c>
      <c r="Z241" s="2" t="s">
        <v>47</v>
      </c>
      <c r="AA241" s="4">
        <f t="shared" si="288"/>
        <v>0</v>
      </c>
      <c r="AB241" s="4">
        <f t="shared" si="289"/>
        <v>0</v>
      </c>
      <c r="AC241" s="6">
        <f t="shared" si="293"/>
        <v>0</v>
      </c>
      <c r="AD241" s="4">
        <f t="shared" si="294"/>
        <v>0</v>
      </c>
      <c r="AE241" s="4">
        <f t="shared" si="295"/>
        <v>0</v>
      </c>
      <c r="AF241" s="4">
        <f t="shared" si="296"/>
        <v>4</v>
      </c>
      <c r="AG241" s="4">
        <f t="shared" si="297"/>
        <v>0</v>
      </c>
      <c r="AH241" s="4">
        <f t="shared" si="297"/>
        <v>0</v>
      </c>
      <c r="AI241" s="75">
        <f t="shared" si="297"/>
        <v>0</v>
      </c>
      <c r="AK241" s="2" t="s">
        <v>128</v>
      </c>
      <c r="AL241" s="2">
        <v>2021</v>
      </c>
      <c r="AM241" s="2">
        <v>3</v>
      </c>
      <c r="AN241" s="2">
        <v>18825.529240000003</v>
      </c>
      <c r="AO241" s="2">
        <v>257.79199999999997</v>
      </c>
      <c r="AP241" s="2">
        <v>269.26900000000001</v>
      </c>
      <c r="AQ241" s="2">
        <v>57765</v>
      </c>
      <c r="AR241" s="2">
        <v>2048</v>
      </c>
      <c r="AS241" s="2">
        <v>585</v>
      </c>
      <c r="AT241" s="2">
        <v>0.28564453125</v>
      </c>
      <c r="AV241" s="2" t="s">
        <v>47</v>
      </c>
      <c r="AW241" s="4">
        <f t="shared" si="280"/>
        <v>0</v>
      </c>
      <c r="AX241" s="4">
        <f t="shared" si="281"/>
        <v>0</v>
      </c>
      <c r="AY241" s="4"/>
      <c r="AZ241" s="4">
        <f t="shared" si="282"/>
        <v>0</v>
      </c>
      <c r="BA241" s="4">
        <f t="shared" si="283"/>
        <v>0</v>
      </c>
      <c r="BB241" s="4">
        <f t="shared" si="284"/>
        <v>4</v>
      </c>
      <c r="BC241" s="4">
        <f t="shared" si="285"/>
        <v>0</v>
      </c>
      <c r="BD241" s="4">
        <f t="shared" si="286"/>
        <v>0</v>
      </c>
      <c r="BE241" s="4">
        <f t="shared" si="287"/>
        <v>0</v>
      </c>
    </row>
    <row r="242" spans="1:57" s="7" customFormat="1" x14ac:dyDescent="0.2">
      <c r="A242" s="7" t="s">
        <v>47</v>
      </c>
      <c r="B242" s="8">
        <v>2022</v>
      </c>
      <c r="C242" s="8">
        <v>3</v>
      </c>
      <c r="D242" s="9">
        <f>'Consolidated PEG'!D241</f>
        <v>19048.311890000001</v>
      </c>
      <c r="E242" s="9">
        <f>'Consolidated PEG'!E241</f>
        <v>250.24700000000001</v>
      </c>
      <c r="F242" s="5">
        <f>'Consolidated PEG'!F241</f>
        <v>269.26900000000001</v>
      </c>
      <c r="G242" s="9">
        <f>'Consolidated PEG'!G241</f>
        <v>58226</v>
      </c>
      <c r="H242" s="9">
        <f>'Consolidated PEG'!H241</f>
        <v>2057</v>
      </c>
      <c r="I242" s="9">
        <f>'Consolidated PEG'!I241</f>
        <v>592</v>
      </c>
      <c r="J242" s="9">
        <f>'Consolidated PEG'!J241</f>
        <v>0.28779774904251099</v>
      </c>
      <c r="K242" s="50">
        <f>'Consolidated PEG'!K241</f>
        <v>4578</v>
      </c>
      <c r="L242" s="50">
        <f>'Consolidated PEG'!L241</f>
        <v>2125</v>
      </c>
      <c r="M242" s="126">
        <f>'Consolidated PEG'!M241</f>
        <v>0.46417649628658803</v>
      </c>
      <c r="N242" s="64"/>
      <c r="O242" s="7" t="s">
        <v>48</v>
      </c>
      <c r="P242" s="7">
        <v>2022</v>
      </c>
      <c r="Q242" s="9">
        <v>3</v>
      </c>
      <c r="R242" s="9">
        <v>19048.311890000001</v>
      </c>
      <c r="S242" s="9">
        <v>250.24700000000001</v>
      </c>
      <c r="T242" s="9">
        <v>269.26900000000001</v>
      </c>
      <c r="U242" s="9">
        <v>58226</v>
      </c>
      <c r="V242" s="9">
        <v>2057</v>
      </c>
      <c r="W242" s="9">
        <v>592</v>
      </c>
      <c r="X242" s="10">
        <v>0.28779776373359262</v>
      </c>
      <c r="Y242" s="64"/>
      <c r="Z242" s="7" t="s">
        <v>47</v>
      </c>
      <c r="AA242" s="8">
        <f t="shared" si="288"/>
        <v>0</v>
      </c>
      <c r="AB242" s="8">
        <f t="shared" si="289"/>
        <v>0</v>
      </c>
      <c r="AC242" s="10">
        <f t="shared" si="293"/>
        <v>0</v>
      </c>
      <c r="AD242" s="8">
        <f t="shared" si="294"/>
        <v>0</v>
      </c>
      <c r="AE242" s="8">
        <f t="shared" si="295"/>
        <v>0</v>
      </c>
      <c r="AF242" s="8">
        <f t="shared" si="296"/>
        <v>0</v>
      </c>
      <c r="AG242" s="8">
        <f t="shared" si="297"/>
        <v>0</v>
      </c>
      <c r="AH242" s="8">
        <f t="shared" si="297"/>
        <v>0</v>
      </c>
      <c r="AI242" s="76">
        <f t="shared" si="297"/>
        <v>-1.4691081628992464E-8</v>
      </c>
      <c r="AK242" s="7" t="s">
        <v>128</v>
      </c>
      <c r="AL242" s="7">
        <v>2022</v>
      </c>
      <c r="AM242" s="7">
        <v>3</v>
      </c>
      <c r="AN242" s="7">
        <v>19887.536050000002</v>
      </c>
      <c r="AO242" s="7">
        <v>250.24700000000001</v>
      </c>
      <c r="AP242" s="7">
        <v>269.26900000000001</v>
      </c>
      <c r="AQ242" s="7">
        <v>58222</v>
      </c>
      <c r="AR242" s="7">
        <v>2057</v>
      </c>
      <c r="AS242" s="7">
        <v>592</v>
      </c>
      <c r="AT242" s="7">
        <v>0.28779774904251099</v>
      </c>
      <c r="AV242" s="7" t="s">
        <v>47</v>
      </c>
      <c r="AW242" s="8">
        <f t="shared" si="280"/>
        <v>0</v>
      </c>
      <c r="AX242" s="8">
        <f t="shared" si="281"/>
        <v>0</v>
      </c>
      <c r="AY242" s="8"/>
      <c r="AZ242" s="8">
        <f t="shared" si="282"/>
        <v>0</v>
      </c>
      <c r="BA242" s="8">
        <f t="shared" si="283"/>
        <v>0</v>
      </c>
      <c r="BB242" s="8">
        <f t="shared" si="284"/>
        <v>4</v>
      </c>
      <c r="BC242" s="8">
        <f t="shared" si="285"/>
        <v>0</v>
      </c>
      <c r="BD242" s="8">
        <f t="shared" si="286"/>
        <v>0</v>
      </c>
      <c r="BE242" s="8">
        <f t="shared" si="287"/>
        <v>0</v>
      </c>
    </row>
    <row r="243" spans="1:57" x14ac:dyDescent="0.2">
      <c r="A243" s="2" t="s">
        <v>49</v>
      </c>
      <c r="B243" s="4">
        <v>2003</v>
      </c>
      <c r="C243" s="4">
        <v>3</v>
      </c>
      <c r="D243" s="5">
        <f>'Consolidated PEG'!D242</f>
        <v>11853.472400000001</v>
      </c>
      <c r="E243" s="5">
        <f>'Consolidated PEG'!E242</f>
        <v>217.303</v>
      </c>
      <c r="F243" s="5">
        <f>'Consolidated PEG'!F242</f>
        <v>217.303</v>
      </c>
      <c r="G243" s="36">
        <f>'Consolidated PEG'!G242</f>
        <v>54863</v>
      </c>
      <c r="H243" s="5"/>
      <c r="I243" s="5"/>
      <c r="K243" s="78">
        <f>'Consolidated PEG'!K242</f>
        <v>1447.3</v>
      </c>
      <c r="L243" s="78">
        <f>'Consolidated PEG'!L242</f>
        <v>464.10000610351563</v>
      </c>
      <c r="M243" s="127">
        <f>'Consolidated PEG'!M242</f>
        <v>0.32066607206765402</v>
      </c>
      <c r="Q243" s="5"/>
      <c r="AA243" s="4"/>
      <c r="AB243" s="4"/>
      <c r="AC243" s="6"/>
      <c r="AD243" s="4"/>
      <c r="AE243" s="4"/>
      <c r="AF243" s="4"/>
      <c r="AG243" s="4"/>
      <c r="AH243" s="4"/>
      <c r="AI243" s="75"/>
      <c r="AW243" s="4"/>
      <c r="AX243" s="4"/>
      <c r="AY243" s="4"/>
      <c r="AZ243" s="4"/>
      <c r="BA243" s="4"/>
      <c r="BB243" s="4"/>
      <c r="BC243" s="4"/>
      <c r="BD243" s="4"/>
      <c r="BE243" s="4"/>
    </row>
    <row r="244" spans="1:57" x14ac:dyDescent="0.2">
      <c r="A244" s="2" t="s">
        <v>49</v>
      </c>
      <c r="B244" s="4">
        <v>2004</v>
      </c>
      <c r="C244" s="4">
        <v>3</v>
      </c>
      <c r="D244" s="5">
        <f>'Consolidated PEG'!D243</f>
        <v>11489.738520000001</v>
      </c>
      <c r="E244" s="5">
        <f>'Consolidated PEG'!E243</f>
        <v>221.619</v>
      </c>
      <c r="F244" s="5">
        <f>'Consolidated PEG'!F243</f>
        <v>221.619</v>
      </c>
      <c r="G244" s="36">
        <f>'Consolidated PEG'!G243</f>
        <v>55157</v>
      </c>
      <c r="H244" s="5"/>
      <c r="I244" s="5"/>
      <c r="K244" s="78">
        <f>'Consolidated PEG'!K243</f>
        <v>1436.1</v>
      </c>
      <c r="L244" s="78">
        <f>'Consolidated PEG'!L243</f>
        <v>462</v>
      </c>
      <c r="M244" s="127">
        <f>'Consolidated PEG'!M243</f>
        <v>0.32170461667014832</v>
      </c>
      <c r="Q244" s="5"/>
      <c r="AA244" s="4"/>
      <c r="AB244" s="4"/>
      <c r="AC244" s="6"/>
      <c r="AD244" s="4"/>
      <c r="AE244" s="4"/>
      <c r="AF244" s="4"/>
      <c r="AG244" s="4"/>
      <c r="AH244" s="4"/>
      <c r="AI244" s="75"/>
      <c r="AW244" s="4"/>
      <c r="AX244" s="4"/>
      <c r="AY244" s="4"/>
      <c r="AZ244" s="4"/>
      <c r="BA244" s="4"/>
      <c r="BB244" s="4"/>
      <c r="BC244" s="4"/>
      <c r="BD244" s="4"/>
      <c r="BE244" s="4"/>
    </row>
    <row r="245" spans="1:57" x14ac:dyDescent="0.2">
      <c r="A245" s="2" t="s">
        <v>49</v>
      </c>
      <c r="B245" s="4">
        <v>2005</v>
      </c>
      <c r="C245" s="4">
        <v>3</v>
      </c>
      <c r="D245" s="5">
        <f>'Consolidated PEG'!D244</f>
        <v>11231.878640000001</v>
      </c>
      <c r="E245" s="5">
        <f>'Consolidated PEG'!E244</f>
        <v>220</v>
      </c>
      <c r="F245" s="5">
        <f>'Consolidated PEG'!F244</f>
        <v>221.619</v>
      </c>
      <c r="G245" s="36">
        <f>'Consolidated PEG'!G244</f>
        <v>55405</v>
      </c>
      <c r="H245" s="112"/>
      <c r="I245" s="112"/>
      <c r="J245" s="116"/>
      <c r="K245" s="78">
        <f>'Consolidated PEG'!K244</f>
        <v>1438</v>
      </c>
      <c r="L245" s="78">
        <f>'Consolidated PEG'!L244</f>
        <v>464</v>
      </c>
      <c r="M245" s="127">
        <f>'Consolidated PEG'!M244</f>
        <v>0.3226703755215577</v>
      </c>
      <c r="O245" s="2" t="s">
        <v>50</v>
      </c>
      <c r="P245" s="2">
        <v>2005</v>
      </c>
      <c r="Q245" s="5">
        <v>3</v>
      </c>
      <c r="R245" s="5">
        <v>11231.878640000003</v>
      </c>
      <c r="S245" s="5">
        <v>220</v>
      </c>
      <c r="T245" s="5">
        <v>220</v>
      </c>
      <c r="U245" s="5">
        <v>55405</v>
      </c>
      <c r="V245" s="5">
        <v>1438</v>
      </c>
      <c r="W245" s="5">
        <v>558</v>
      </c>
      <c r="X245" s="144">
        <v>0.38803894297635605</v>
      </c>
      <c r="Z245" s="2" t="s">
        <v>49</v>
      </c>
      <c r="AA245" s="4">
        <f t="shared" ref="AA245:AA251" si="298">B245-P245</f>
        <v>0</v>
      </c>
      <c r="AB245" s="4">
        <f t="shared" ref="AB245:AB251" si="299">C245-Q245</f>
        <v>0</v>
      </c>
      <c r="AC245" s="6">
        <f t="shared" ref="AC245:AC251" si="300">D245-R245</f>
        <v>0</v>
      </c>
      <c r="AD245" s="4">
        <f t="shared" ref="AD245:AD251" si="301">E245-S245</f>
        <v>0</v>
      </c>
      <c r="AE245" s="4">
        <f t="shared" ref="AE245:AE251" si="302">F245-T245</f>
        <v>1.6189999999999998</v>
      </c>
      <c r="AF245" s="4">
        <f t="shared" ref="AF245:AF251" si="303">G245-U245</f>
        <v>0</v>
      </c>
      <c r="AG245" s="4"/>
      <c r="AH245" s="4"/>
      <c r="AI245" s="75"/>
      <c r="AK245" s="2" t="s">
        <v>124</v>
      </c>
      <c r="AL245" s="2">
        <v>2005</v>
      </c>
      <c r="AM245" s="2">
        <v>3</v>
      </c>
      <c r="AN245" s="2">
        <v>11849.10411</v>
      </c>
      <c r="AO245" s="2">
        <v>220</v>
      </c>
      <c r="AP245" s="2">
        <v>220</v>
      </c>
      <c r="AQ245" s="2">
        <v>55405</v>
      </c>
      <c r="AR245" s="42">
        <v>1215.5</v>
      </c>
      <c r="AS245" s="42">
        <v>241.5</v>
      </c>
      <c r="AT245" s="42">
        <v>0.19868366420269012</v>
      </c>
      <c r="AV245" s="2" t="s">
        <v>49</v>
      </c>
      <c r="AW245" s="4">
        <f t="shared" ref="AW245:AW262" si="304">B245-AL245</f>
        <v>0</v>
      </c>
      <c r="AX245" s="4">
        <f t="shared" ref="AX245:AX262" si="305">C245-AM245</f>
        <v>0</v>
      </c>
      <c r="AY245" s="4"/>
      <c r="AZ245" s="4">
        <f t="shared" ref="AZ245:AZ262" si="306">E245-AO245</f>
        <v>0</v>
      </c>
      <c r="BA245" s="4">
        <f t="shared" ref="BA245:BA262" si="307">F245-AP245</f>
        <v>1.6189999999999998</v>
      </c>
      <c r="BB245" s="4">
        <f t="shared" ref="BB245:BB262" si="308">G245-AQ245</f>
        <v>0</v>
      </c>
      <c r="BC245" s="4">
        <f t="shared" ref="BC245:BC262" si="309">H245-AR245</f>
        <v>-1215.5</v>
      </c>
      <c r="BD245" s="4">
        <f t="shared" ref="BD245:BD262" si="310">I245-AS245</f>
        <v>-241.5</v>
      </c>
      <c r="BE245" s="4">
        <f t="shared" ref="BE245:BE262" si="311">J245-AT245</f>
        <v>-0.19868366420269012</v>
      </c>
    </row>
    <row r="246" spans="1:57" x14ac:dyDescent="0.2">
      <c r="A246" s="2" t="s">
        <v>49</v>
      </c>
      <c r="B246" s="4">
        <v>2006</v>
      </c>
      <c r="C246" s="4">
        <v>3</v>
      </c>
      <c r="D246" s="5">
        <f>'Consolidated PEG'!D245</f>
        <v>11739.14062</v>
      </c>
      <c r="E246" s="5">
        <f>'Consolidated PEG'!E245</f>
        <v>202.76400000000001</v>
      </c>
      <c r="F246" s="5">
        <f>'Consolidated PEG'!F245</f>
        <v>221.619</v>
      </c>
      <c r="G246" s="36">
        <f>'Consolidated PEG'!G245</f>
        <v>55384</v>
      </c>
      <c r="H246" s="112"/>
      <c r="I246" s="112"/>
      <c r="J246" s="116"/>
      <c r="K246" s="78">
        <f>'Consolidated PEG'!K245</f>
        <v>1438</v>
      </c>
      <c r="L246" s="78">
        <f>'Consolidated PEG'!L245</f>
        <v>464</v>
      </c>
      <c r="M246" s="127">
        <f>'Consolidated PEG'!M245</f>
        <v>0.3226703755215577</v>
      </c>
      <c r="O246" s="2" t="s">
        <v>50</v>
      </c>
      <c r="P246" s="2">
        <v>2006</v>
      </c>
      <c r="Q246" s="5">
        <v>3</v>
      </c>
      <c r="R246" s="5">
        <v>11739.14062</v>
      </c>
      <c r="S246" s="5">
        <v>202.76400000000001</v>
      </c>
      <c r="T246" s="5">
        <v>220</v>
      </c>
      <c r="U246" s="5">
        <v>55384</v>
      </c>
      <c r="V246" s="5">
        <v>1438</v>
      </c>
      <c r="W246" s="5">
        <v>565</v>
      </c>
      <c r="X246" s="144">
        <v>0.39290681502086233</v>
      </c>
      <c r="Z246" s="2" t="s">
        <v>49</v>
      </c>
      <c r="AA246" s="4">
        <f t="shared" si="298"/>
        <v>0</v>
      </c>
      <c r="AB246" s="4">
        <f t="shared" si="299"/>
        <v>0</v>
      </c>
      <c r="AC246" s="6">
        <f t="shared" si="300"/>
        <v>0</v>
      </c>
      <c r="AD246" s="4">
        <f t="shared" si="301"/>
        <v>0</v>
      </c>
      <c r="AE246" s="4">
        <f t="shared" si="302"/>
        <v>1.6189999999999998</v>
      </c>
      <c r="AF246" s="4">
        <f t="shared" si="303"/>
        <v>0</v>
      </c>
      <c r="AG246" s="4"/>
      <c r="AH246" s="4"/>
      <c r="AI246" s="75"/>
      <c r="AK246" s="2" t="s">
        <v>124</v>
      </c>
      <c r="AL246" s="2">
        <v>2006</v>
      </c>
      <c r="AM246" s="2">
        <v>3</v>
      </c>
      <c r="AN246" s="2">
        <v>12250.467229999998</v>
      </c>
      <c r="AO246" s="2">
        <v>202.76400000000001</v>
      </c>
      <c r="AP246" s="2">
        <v>220</v>
      </c>
      <c r="AQ246" s="2">
        <v>55384</v>
      </c>
      <c r="AR246" s="42">
        <v>1215.5</v>
      </c>
      <c r="AS246" s="42">
        <v>241.5</v>
      </c>
      <c r="AT246" s="42">
        <v>0.19868366420269012</v>
      </c>
      <c r="AV246" s="2" t="s">
        <v>49</v>
      </c>
      <c r="AW246" s="4">
        <f t="shared" si="304"/>
        <v>0</v>
      </c>
      <c r="AX246" s="4">
        <f t="shared" si="305"/>
        <v>0</v>
      </c>
      <c r="AY246" s="4"/>
      <c r="AZ246" s="4">
        <f t="shared" si="306"/>
        <v>0</v>
      </c>
      <c r="BA246" s="4">
        <f t="shared" si="307"/>
        <v>1.6189999999999998</v>
      </c>
      <c r="BB246" s="4">
        <f t="shared" si="308"/>
        <v>0</v>
      </c>
      <c r="BC246" s="4">
        <f t="shared" si="309"/>
        <v>-1215.5</v>
      </c>
      <c r="BD246" s="4">
        <f t="shared" si="310"/>
        <v>-241.5</v>
      </c>
      <c r="BE246" s="4">
        <f t="shared" si="311"/>
        <v>-0.19868366420269012</v>
      </c>
    </row>
    <row r="247" spans="1:57" x14ac:dyDescent="0.2">
      <c r="A247" s="2" t="s">
        <v>49</v>
      </c>
      <c r="B247" s="4">
        <v>2007</v>
      </c>
      <c r="C247" s="4">
        <v>3</v>
      </c>
      <c r="D247" s="5">
        <f>'Consolidated PEG'!D246</f>
        <v>12969.339180000001</v>
      </c>
      <c r="E247" s="5">
        <f>'Consolidated PEG'!E246</f>
        <v>211.59299999999999</v>
      </c>
      <c r="F247" s="5">
        <f>'Consolidated PEG'!F246</f>
        <v>221.619</v>
      </c>
      <c r="G247" s="36">
        <f>'Consolidated PEG'!G246</f>
        <v>55063</v>
      </c>
      <c r="H247" s="28"/>
      <c r="I247" s="28"/>
      <c r="J247" s="62"/>
      <c r="K247" s="78">
        <f>'Consolidated PEG'!K246</f>
        <v>1258</v>
      </c>
      <c r="L247" s="78">
        <f>'Consolidated PEG'!L246</f>
        <v>241</v>
      </c>
      <c r="M247" s="127">
        <f>'Consolidated PEG'!M246</f>
        <v>0.1915739268680445</v>
      </c>
      <c r="O247" s="2" t="s">
        <v>50</v>
      </c>
      <c r="P247" s="2">
        <v>2007</v>
      </c>
      <c r="Q247" s="5">
        <v>3</v>
      </c>
      <c r="R247" s="5">
        <v>12969.339180000003</v>
      </c>
      <c r="S247" s="5">
        <v>211.59299999999999</v>
      </c>
      <c r="T247" s="5">
        <v>220</v>
      </c>
      <c r="U247" s="5">
        <v>55063</v>
      </c>
      <c r="V247" s="5">
        <v>1258</v>
      </c>
      <c r="W247" s="5">
        <v>347</v>
      </c>
      <c r="X247" s="144">
        <v>0.27583465818759939</v>
      </c>
      <c r="Z247" s="2" t="s">
        <v>49</v>
      </c>
      <c r="AA247" s="4">
        <f t="shared" si="298"/>
        <v>0</v>
      </c>
      <c r="AB247" s="4">
        <f t="shared" si="299"/>
        <v>0</v>
      </c>
      <c r="AC247" s="6">
        <f t="shared" si="300"/>
        <v>0</v>
      </c>
      <c r="AD247" s="4">
        <f t="shared" si="301"/>
        <v>0</v>
      </c>
      <c r="AE247" s="4">
        <f t="shared" si="302"/>
        <v>1.6189999999999998</v>
      </c>
      <c r="AF247" s="4">
        <f t="shared" si="303"/>
        <v>0</v>
      </c>
      <c r="AG247" s="4"/>
      <c r="AH247" s="4"/>
      <c r="AI247" s="75"/>
      <c r="AK247" s="2" t="s">
        <v>124</v>
      </c>
      <c r="AL247" s="2">
        <v>2007</v>
      </c>
      <c r="AM247" s="2">
        <v>3</v>
      </c>
      <c r="AN247" s="2">
        <v>13444.68036</v>
      </c>
      <c r="AO247" s="2">
        <v>211.59299999999999</v>
      </c>
      <c r="AP247" s="2">
        <v>220</v>
      </c>
      <c r="AQ247" s="2">
        <v>55063</v>
      </c>
      <c r="AR247" s="2">
        <v>1258</v>
      </c>
      <c r="AS247" s="2">
        <v>241</v>
      </c>
      <c r="AT247" s="2">
        <v>0.19157393276691437</v>
      </c>
      <c r="AV247" s="2" t="s">
        <v>49</v>
      </c>
      <c r="AW247" s="4">
        <f t="shared" si="304"/>
        <v>0</v>
      </c>
      <c r="AX247" s="4">
        <f t="shared" si="305"/>
        <v>0</v>
      </c>
      <c r="AY247" s="4"/>
      <c r="AZ247" s="4">
        <f t="shared" si="306"/>
        <v>0</v>
      </c>
      <c r="BA247" s="4">
        <f t="shared" si="307"/>
        <v>1.6189999999999998</v>
      </c>
      <c r="BB247" s="4">
        <f t="shared" si="308"/>
        <v>0</v>
      </c>
      <c r="BC247" s="4">
        <f t="shared" si="309"/>
        <v>-1258</v>
      </c>
      <c r="BD247" s="4">
        <f t="shared" si="310"/>
        <v>-241</v>
      </c>
      <c r="BE247" s="4">
        <f t="shared" si="311"/>
        <v>-0.19157393276691437</v>
      </c>
    </row>
    <row r="248" spans="1:57" x14ac:dyDescent="0.2">
      <c r="A248" s="2" t="s">
        <v>49</v>
      </c>
      <c r="B248" s="4">
        <v>2008</v>
      </c>
      <c r="C248" s="4">
        <v>3</v>
      </c>
      <c r="D248" s="5">
        <f>'Consolidated PEG'!D247</f>
        <v>12979.844450000001</v>
      </c>
      <c r="E248" s="5">
        <f>'Consolidated PEG'!E247</f>
        <v>208.965</v>
      </c>
      <c r="F248" s="5">
        <f>'Consolidated PEG'!F247</f>
        <v>221.619</v>
      </c>
      <c r="G248" s="36">
        <f>'Consolidated PEG'!G247</f>
        <v>54944</v>
      </c>
      <c r="H248" s="28"/>
      <c r="I248" s="28"/>
      <c r="J248" s="62"/>
      <c r="K248" s="78">
        <f>'Consolidated PEG'!K247</f>
        <v>1270</v>
      </c>
      <c r="L248" s="78">
        <f>'Consolidated PEG'!L247</f>
        <v>242</v>
      </c>
      <c r="M248" s="127">
        <f>'Consolidated PEG'!M247</f>
        <v>0.19055118110236222</v>
      </c>
      <c r="O248" s="2" t="s">
        <v>50</v>
      </c>
      <c r="P248" s="2">
        <v>2008</v>
      </c>
      <c r="Q248" s="5">
        <v>3</v>
      </c>
      <c r="R248" s="5">
        <v>12979.844449999999</v>
      </c>
      <c r="S248" s="5">
        <v>208.965</v>
      </c>
      <c r="T248" s="5">
        <v>220</v>
      </c>
      <c r="U248" s="5">
        <v>54944</v>
      </c>
      <c r="V248" s="5">
        <v>1270</v>
      </c>
      <c r="W248" s="5">
        <v>354</v>
      </c>
      <c r="X248" s="144">
        <v>0.27874015748031494</v>
      </c>
      <c r="Z248" s="2" t="s">
        <v>49</v>
      </c>
      <c r="AA248" s="4">
        <f t="shared" si="298"/>
        <v>0</v>
      </c>
      <c r="AB248" s="4">
        <f t="shared" si="299"/>
        <v>0</v>
      </c>
      <c r="AC248" s="6">
        <f t="shared" si="300"/>
        <v>0</v>
      </c>
      <c r="AD248" s="4">
        <f t="shared" si="301"/>
        <v>0</v>
      </c>
      <c r="AE248" s="4">
        <f t="shared" si="302"/>
        <v>1.6189999999999998</v>
      </c>
      <c r="AF248" s="4">
        <f t="shared" si="303"/>
        <v>0</v>
      </c>
      <c r="AG248" s="4"/>
      <c r="AH248" s="4"/>
      <c r="AI248" s="75"/>
      <c r="AK248" s="2" t="s">
        <v>124</v>
      </c>
      <c r="AL248" s="2">
        <v>2008</v>
      </c>
      <c r="AM248" s="2">
        <v>3</v>
      </c>
      <c r="AN248" s="2">
        <v>13318.7505</v>
      </c>
      <c r="AO248" s="2">
        <v>208.965</v>
      </c>
      <c r="AP248" s="2">
        <v>220</v>
      </c>
      <c r="AQ248" s="2">
        <v>54944</v>
      </c>
      <c r="AR248" s="2">
        <v>1270</v>
      </c>
      <c r="AS248" s="2">
        <v>242</v>
      </c>
      <c r="AT248" s="2">
        <v>0.19055117666721344</v>
      </c>
      <c r="AV248" s="2" t="s">
        <v>49</v>
      </c>
      <c r="AW248" s="4">
        <f t="shared" si="304"/>
        <v>0</v>
      </c>
      <c r="AX248" s="4">
        <f t="shared" si="305"/>
        <v>0</v>
      </c>
      <c r="AY248" s="4"/>
      <c r="AZ248" s="4">
        <f t="shared" si="306"/>
        <v>0</v>
      </c>
      <c r="BA248" s="4">
        <f t="shared" si="307"/>
        <v>1.6189999999999998</v>
      </c>
      <c r="BB248" s="4">
        <f t="shared" si="308"/>
        <v>0</v>
      </c>
      <c r="BC248" s="4">
        <f t="shared" si="309"/>
        <v>-1270</v>
      </c>
      <c r="BD248" s="4">
        <f t="shared" si="310"/>
        <v>-242</v>
      </c>
      <c r="BE248" s="4">
        <f t="shared" si="311"/>
        <v>-0.19055117666721344</v>
      </c>
    </row>
    <row r="249" spans="1:57" x14ac:dyDescent="0.2">
      <c r="A249" s="2" t="s">
        <v>49</v>
      </c>
      <c r="B249" s="4">
        <v>2009</v>
      </c>
      <c r="C249" s="4">
        <v>3</v>
      </c>
      <c r="D249" s="5">
        <f>'Consolidated PEG'!D248</f>
        <v>13455.722090000001</v>
      </c>
      <c r="E249" s="5">
        <f>'Consolidated PEG'!E248</f>
        <v>208.96600000000001</v>
      </c>
      <c r="F249" s="5">
        <f>'Consolidated PEG'!F248</f>
        <v>221.619</v>
      </c>
      <c r="G249" s="36">
        <f>'Consolidated PEG'!G248</f>
        <v>55032</v>
      </c>
      <c r="H249" s="28"/>
      <c r="I249" s="28"/>
      <c r="J249" s="62"/>
      <c r="K249" s="78">
        <f>'Consolidated PEG'!K248</f>
        <v>1284</v>
      </c>
      <c r="L249" s="78">
        <f>'Consolidated PEG'!L248</f>
        <v>244</v>
      </c>
      <c r="M249" s="127">
        <f>'Consolidated PEG'!M248</f>
        <v>0.19003115264797507</v>
      </c>
      <c r="O249" s="2" t="s">
        <v>50</v>
      </c>
      <c r="P249" s="2">
        <v>2009</v>
      </c>
      <c r="Q249" s="5">
        <v>3</v>
      </c>
      <c r="R249" s="5">
        <v>13455.722090000001</v>
      </c>
      <c r="S249" s="5">
        <v>208.96600000000001</v>
      </c>
      <c r="T249" s="5">
        <v>220</v>
      </c>
      <c r="U249" s="5">
        <v>55032</v>
      </c>
      <c r="V249" s="5">
        <v>1284</v>
      </c>
      <c r="W249" s="5">
        <v>370</v>
      </c>
      <c r="X249" s="144">
        <v>0.28816199376947038</v>
      </c>
      <c r="Z249" s="2" t="s">
        <v>49</v>
      </c>
      <c r="AA249" s="4">
        <f t="shared" si="298"/>
        <v>0</v>
      </c>
      <c r="AB249" s="4">
        <f t="shared" si="299"/>
        <v>0</v>
      </c>
      <c r="AC249" s="6">
        <f t="shared" si="300"/>
        <v>0</v>
      </c>
      <c r="AD249" s="4">
        <f t="shared" si="301"/>
        <v>0</v>
      </c>
      <c r="AE249" s="4">
        <f t="shared" si="302"/>
        <v>1.6189999999999998</v>
      </c>
      <c r="AF249" s="4">
        <f t="shared" si="303"/>
        <v>0</v>
      </c>
      <c r="AG249" s="4"/>
      <c r="AH249" s="4"/>
      <c r="AI249" s="75"/>
      <c r="AK249" s="2" t="s">
        <v>124</v>
      </c>
      <c r="AL249" s="2">
        <v>2009</v>
      </c>
      <c r="AM249" s="2">
        <v>3</v>
      </c>
      <c r="AN249" s="2">
        <v>13372.378579999999</v>
      </c>
      <c r="AO249" s="2">
        <v>208.96600000000001</v>
      </c>
      <c r="AP249" s="2">
        <v>220</v>
      </c>
      <c r="AQ249" s="2">
        <v>55032</v>
      </c>
      <c r="AR249" s="2">
        <v>1284</v>
      </c>
      <c r="AS249" s="2">
        <v>244</v>
      </c>
      <c r="AT249" s="2">
        <v>0.19003115594387054</v>
      </c>
      <c r="AV249" s="2" t="s">
        <v>49</v>
      </c>
      <c r="AW249" s="4">
        <f t="shared" si="304"/>
        <v>0</v>
      </c>
      <c r="AX249" s="4">
        <f t="shared" si="305"/>
        <v>0</v>
      </c>
      <c r="AY249" s="4"/>
      <c r="AZ249" s="4">
        <f t="shared" si="306"/>
        <v>0</v>
      </c>
      <c r="BA249" s="4">
        <f t="shared" si="307"/>
        <v>1.6189999999999998</v>
      </c>
      <c r="BB249" s="4">
        <f t="shared" si="308"/>
        <v>0</v>
      </c>
      <c r="BC249" s="4">
        <f t="shared" si="309"/>
        <v>-1284</v>
      </c>
      <c r="BD249" s="4">
        <f t="shared" si="310"/>
        <v>-244</v>
      </c>
      <c r="BE249" s="4">
        <f t="shared" si="311"/>
        <v>-0.19003115594387054</v>
      </c>
    </row>
    <row r="250" spans="1:57" x14ac:dyDescent="0.2">
      <c r="A250" s="2" t="s">
        <v>49</v>
      </c>
      <c r="B250" s="4">
        <v>2010</v>
      </c>
      <c r="C250" s="4">
        <v>3</v>
      </c>
      <c r="D250" s="5">
        <f>'Consolidated PEG'!D249</f>
        <v>13716.574479999999</v>
      </c>
      <c r="E250" s="5">
        <f>'Consolidated PEG'!E249</f>
        <v>197.80199999999999</v>
      </c>
      <c r="F250" s="5">
        <f>'Consolidated PEG'!F249</f>
        <v>221.619</v>
      </c>
      <c r="G250" s="36">
        <f>'Consolidated PEG'!G249</f>
        <v>55088</v>
      </c>
      <c r="H250" s="28"/>
      <c r="I250" s="28"/>
      <c r="J250" s="62"/>
      <c r="K250" s="78">
        <f>'Consolidated PEG'!K249</f>
        <v>1276</v>
      </c>
      <c r="L250" s="78">
        <f>'Consolidated PEG'!L249</f>
        <v>244</v>
      </c>
      <c r="M250" s="127">
        <f>'Consolidated PEG'!M249</f>
        <v>0.19122257053291536</v>
      </c>
      <c r="O250" s="2" t="s">
        <v>50</v>
      </c>
      <c r="P250" s="2">
        <v>2010</v>
      </c>
      <c r="Q250" s="5">
        <v>3</v>
      </c>
      <c r="R250" s="5">
        <v>13716.574479999999</v>
      </c>
      <c r="S250" s="5">
        <v>197.80199999999999</v>
      </c>
      <c r="T250" s="5">
        <v>220</v>
      </c>
      <c r="U250" s="5">
        <v>55088</v>
      </c>
      <c r="V250" s="5">
        <v>1276</v>
      </c>
      <c r="W250" s="5">
        <v>374</v>
      </c>
      <c r="X250" s="144">
        <v>0.29310344827586204</v>
      </c>
      <c r="Z250" s="2" t="s">
        <v>49</v>
      </c>
      <c r="AA250" s="4">
        <f t="shared" si="298"/>
        <v>0</v>
      </c>
      <c r="AB250" s="4">
        <f t="shared" si="299"/>
        <v>0</v>
      </c>
      <c r="AC250" s="6">
        <f t="shared" si="300"/>
        <v>0</v>
      </c>
      <c r="AD250" s="4">
        <f t="shared" si="301"/>
        <v>0</v>
      </c>
      <c r="AE250" s="4">
        <f t="shared" si="302"/>
        <v>1.6189999999999998</v>
      </c>
      <c r="AF250" s="4">
        <f t="shared" si="303"/>
        <v>0</v>
      </c>
      <c r="AG250" s="4"/>
      <c r="AH250" s="4"/>
      <c r="AI250" s="75"/>
      <c r="AK250" s="2" t="s">
        <v>124</v>
      </c>
      <c r="AL250" s="2">
        <v>2010</v>
      </c>
      <c r="AM250" s="2">
        <v>3</v>
      </c>
      <c r="AN250" s="2">
        <v>14029.845079999997</v>
      </c>
      <c r="AO250" s="2">
        <v>197.80199999999999</v>
      </c>
      <c r="AP250" s="2">
        <v>220</v>
      </c>
      <c r="AQ250" s="2">
        <v>55088</v>
      </c>
      <c r="AR250" s="2">
        <v>1276</v>
      </c>
      <c r="AS250" s="2">
        <v>244</v>
      </c>
      <c r="AT250" s="2">
        <v>0.19122256338596344</v>
      </c>
      <c r="AV250" s="2" t="s">
        <v>49</v>
      </c>
      <c r="AW250" s="4">
        <f t="shared" si="304"/>
        <v>0</v>
      </c>
      <c r="AX250" s="4">
        <f t="shared" si="305"/>
        <v>0</v>
      </c>
      <c r="AY250" s="4"/>
      <c r="AZ250" s="4">
        <f t="shared" si="306"/>
        <v>0</v>
      </c>
      <c r="BA250" s="4">
        <f t="shared" si="307"/>
        <v>1.6189999999999998</v>
      </c>
      <c r="BB250" s="4">
        <f t="shared" si="308"/>
        <v>0</v>
      </c>
      <c r="BC250" s="4">
        <f t="shared" si="309"/>
        <v>-1276</v>
      </c>
      <c r="BD250" s="4">
        <f t="shared" si="310"/>
        <v>-244</v>
      </c>
      <c r="BE250" s="4">
        <f t="shared" si="311"/>
        <v>-0.19122256338596344</v>
      </c>
    </row>
    <row r="251" spans="1:57" x14ac:dyDescent="0.2">
      <c r="A251" s="2" t="s">
        <v>49</v>
      </c>
      <c r="B251" s="4">
        <v>2011</v>
      </c>
      <c r="C251" s="4">
        <v>3</v>
      </c>
      <c r="D251" s="5">
        <f>'Consolidated PEG'!D250</f>
        <v>13926.431487264445</v>
      </c>
      <c r="E251" s="5">
        <f>'Consolidated PEG'!E250</f>
        <v>191.79599999999999</v>
      </c>
      <c r="F251" s="5">
        <f>'Consolidated PEG'!F250</f>
        <v>221.619</v>
      </c>
      <c r="G251" s="36">
        <f>'Consolidated PEG'!G250</f>
        <v>55337</v>
      </c>
      <c r="H251" s="28"/>
      <c r="I251" s="28"/>
      <c r="J251" s="62"/>
      <c r="K251" s="78">
        <f>'Consolidated PEG'!K250</f>
        <v>1284</v>
      </c>
      <c r="L251" s="78">
        <f>'Consolidated PEG'!L250</f>
        <v>246</v>
      </c>
      <c r="M251" s="127">
        <f>'Consolidated PEG'!M250</f>
        <v>0.19158878504672897</v>
      </c>
      <c r="O251" s="2" t="s">
        <v>50</v>
      </c>
      <c r="P251" s="2">
        <v>2011</v>
      </c>
      <c r="Q251" s="5">
        <v>3</v>
      </c>
      <c r="R251" s="5">
        <v>13926.431487264445</v>
      </c>
      <c r="S251" s="5">
        <v>191.79599999999999</v>
      </c>
      <c r="T251" s="5">
        <v>220</v>
      </c>
      <c r="U251" s="5">
        <v>55337</v>
      </c>
      <c r="V251" s="5">
        <v>1284</v>
      </c>
      <c r="W251" s="5">
        <v>377</v>
      </c>
      <c r="X251" s="144">
        <v>0.29361370716510904</v>
      </c>
      <c r="Z251" s="2" t="s">
        <v>49</v>
      </c>
      <c r="AA251" s="4">
        <f t="shared" si="298"/>
        <v>0</v>
      </c>
      <c r="AB251" s="4">
        <f t="shared" si="299"/>
        <v>0</v>
      </c>
      <c r="AC251" s="6">
        <f t="shared" si="300"/>
        <v>0</v>
      </c>
      <c r="AD251" s="4">
        <f t="shared" si="301"/>
        <v>0</v>
      </c>
      <c r="AE251" s="4">
        <f t="shared" si="302"/>
        <v>1.6189999999999998</v>
      </c>
      <c r="AF251" s="4">
        <f t="shared" si="303"/>
        <v>0</v>
      </c>
      <c r="AG251" s="4"/>
      <c r="AH251" s="4"/>
      <c r="AI251" s="75"/>
      <c r="AK251" s="2" t="s">
        <v>124</v>
      </c>
      <c r="AL251" s="2">
        <v>2011</v>
      </c>
      <c r="AM251" s="2">
        <v>3</v>
      </c>
      <c r="AN251" s="2">
        <v>13861.003260000001</v>
      </c>
      <c r="AO251" s="2">
        <v>191.79599999999999</v>
      </c>
      <c r="AP251" s="2">
        <v>220</v>
      </c>
      <c r="AQ251" s="2">
        <v>55337</v>
      </c>
      <c r="AR251" s="2">
        <v>1284</v>
      </c>
      <c r="AS251" s="2">
        <v>246</v>
      </c>
      <c r="AT251" s="2">
        <v>0.19158878922462463</v>
      </c>
      <c r="AV251" s="2" t="s">
        <v>49</v>
      </c>
      <c r="AW251" s="4">
        <f t="shared" si="304"/>
        <v>0</v>
      </c>
      <c r="AX251" s="4">
        <f t="shared" si="305"/>
        <v>0</v>
      </c>
      <c r="AY251" s="4"/>
      <c r="AZ251" s="4">
        <f t="shared" si="306"/>
        <v>0</v>
      </c>
      <c r="BA251" s="4">
        <f t="shared" si="307"/>
        <v>1.6189999999999998</v>
      </c>
      <c r="BB251" s="4">
        <f t="shared" si="308"/>
        <v>0</v>
      </c>
      <c r="BC251" s="4">
        <f t="shared" si="309"/>
        <v>-1284</v>
      </c>
      <c r="BD251" s="4">
        <f t="shared" si="310"/>
        <v>-246</v>
      </c>
      <c r="BE251" s="4">
        <f t="shared" si="311"/>
        <v>-0.19158878922462463</v>
      </c>
    </row>
    <row r="252" spans="1:57" x14ac:dyDescent="0.2">
      <c r="A252" s="2" t="s">
        <v>49</v>
      </c>
      <c r="B252" s="4">
        <v>2012</v>
      </c>
      <c r="C252" s="4">
        <v>3</v>
      </c>
      <c r="D252" s="5">
        <f>'Consolidated PEG'!D251</f>
        <v>13917.5313271</v>
      </c>
      <c r="E252" s="5">
        <f>'Consolidated PEG'!E251</f>
        <v>188.94</v>
      </c>
      <c r="F252" s="5">
        <f>'Consolidated PEG'!F251</f>
        <v>221.619</v>
      </c>
      <c r="G252" s="36">
        <f>'Consolidated PEG'!G251</f>
        <v>55566</v>
      </c>
      <c r="H252" s="28"/>
      <c r="I252" s="28"/>
      <c r="J252" s="62"/>
      <c r="K252" s="78">
        <f>'Consolidated PEG'!K251</f>
        <v>1255</v>
      </c>
      <c r="L252" s="78">
        <f>'Consolidated PEG'!L251</f>
        <v>245</v>
      </c>
      <c r="M252" s="127">
        <f>'Consolidated PEG'!M251</f>
        <v>0.19521912350597609</v>
      </c>
      <c r="O252" s="2" t="s">
        <v>50</v>
      </c>
      <c r="P252" s="2">
        <v>2012</v>
      </c>
      <c r="Q252" s="5">
        <v>3</v>
      </c>
      <c r="R252" s="5">
        <v>13917.531327100001</v>
      </c>
      <c r="S252" s="5">
        <v>188.94</v>
      </c>
      <c r="T252" s="5">
        <v>220</v>
      </c>
      <c r="U252" s="5">
        <v>55566</v>
      </c>
      <c r="V252" s="5">
        <v>1255</v>
      </c>
      <c r="W252" s="5">
        <v>398</v>
      </c>
      <c r="X252" s="144">
        <v>0.31713147410358566</v>
      </c>
      <c r="Z252" s="2" t="s">
        <v>49</v>
      </c>
      <c r="AA252" s="4">
        <f t="shared" ref="AA252:AA262" si="312">B252-P252</f>
        <v>0</v>
      </c>
      <c r="AB252" s="4">
        <f t="shared" ref="AB252:AB262" si="313">C252-Q252</f>
        <v>0</v>
      </c>
      <c r="AC252" s="6">
        <f t="shared" ref="AC252:AC262" si="314">D252-R252</f>
        <v>0</v>
      </c>
      <c r="AD252" s="4">
        <f t="shared" ref="AD252:AD262" si="315">E252-S252</f>
        <v>0</v>
      </c>
      <c r="AE252" s="4">
        <f t="shared" ref="AE252:AE262" si="316">F252-T252</f>
        <v>1.6189999999999998</v>
      </c>
      <c r="AF252" s="4">
        <f t="shared" ref="AF252:AF262" si="317">G252-U252</f>
        <v>0</v>
      </c>
      <c r="AG252" s="4"/>
      <c r="AH252" s="4"/>
      <c r="AI252" s="75"/>
      <c r="AK252" s="2" t="s">
        <v>124</v>
      </c>
      <c r="AL252" s="2">
        <v>2012</v>
      </c>
      <c r="AM252" s="2">
        <v>3</v>
      </c>
      <c r="AN252" s="2">
        <v>15202.35529</v>
      </c>
      <c r="AO252" s="2">
        <v>188.94</v>
      </c>
      <c r="AP252" s="2">
        <v>220</v>
      </c>
      <c r="AQ252" s="2">
        <v>55566</v>
      </c>
      <c r="AR252" s="2">
        <v>1255</v>
      </c>
      <c r="AS252" s="2">
        <v>245</v>
      </c>
      <c r="AT252" s="2">
        <v>0.19521912932395935</v>
      </c>
      <c r="AV252" s="2" t="s">
        <v>49</v>
      </c>
      <c r="AW252" s="4">
        <f t="shared" si="304"/>
        <v>0</v>
      </c>
      <c r="AX252" s="4">
        <f t="shared" si="305"/>
        <v>0</v>
      </c>
      <c r="AY252" s="4"/>
      <c r="AZ252" s="4">
        <f t="shared" si="306"/>
        <v>0</v>
      </c>
      <c r="BA252" s="4">
        <f t="shared" si="307"/>
        <v>1.6189999999999998</v>
      </c>
      <c r="BB252" s="4">
        <f t="shared" si="308"/>
        <v>0</v>
      </c>
      <c r="BC252" s="4">
        <f t="shared" si="309"/>
        <v>-1255</v>
      </c>
      <c r="BD252" s="4">
        <f t="shared" si="310"/>
        <v>-245</v>
      </c>
      <c r="BE252" s="4">
        <f t="shared" si="311"/>
        <v>-0.19521912932395935</v>
      </c>
    </row>
    <row r="253" spans="1:57" x14ac:dyDescent="0.2">
      <c r="A253" s="2" t="s">
        <v>49</v>
      </c>
      <c r="B253" s="4">
        <v>2013</v>
      </c>
      <c r="C253" s="4">
        <v>3</v>
      </c>
      <c r="D253" s="5">
        <f>'Consolidated PEG'!D252</f>
        <v>14819.507029999999</v>
      </c>
      <c r="E253" s="5">
        <f>'Consolidated PEG'!E252</f>
        <v>200.078</v>
      </c>
      <c r="F253" s="5">
        <f>'Consolidated PEG'!F252</f>
        <v>221.619</v>
      </c>
      <c r="G253" s="36">
        <f>'Consolidated PEG'!G252</f>
        <v>55757</v>
      </c>
      <c r="H253" s="28"/>
      <c r="I253" s="28"/>
      <c r="J253" s="62"/>
      <c r="K253" s="78">
        <f>'Consolidated PEG'!K252</f>
        <v>1243</v>
      </c>
      <c r="L253" s="78">
        <f>'Consolidated PEG'!L252</f>
        <v>249</v>
      </c>
      <c r="M253" s="127">
        <f>'Consolidated PEG'!M252</f>
        <v>0.2003218020917136</v>
      </c>
      <c r="O253" s="2" t="s">
        <v>50</v>
      </c>
      <c r="P253" s="2">
        <v>2013</v>
      </c>
      <c r="Q253" s="5">
        <v>3</v>
      </c>
      <c r="R253" s="5">
        <v>14819.507029999997</v>
      </c>
      <c r="S253" s="5">
        <v>202.46100000000001</v>
      </c>
      <c r="T253" s="5">
        <v>220</v>
      </c>
      <c r="U253" s="5">
        <v>55757</v>
      </c>
      <c r="V253" s="5">
        <v>1243</v>
      </c>
      <c r="W253" s="5">
        <v>402</v>
      </c>
      <c r="X253" s="144">
        <v>0.32341110217216412</v>
      </c>
      <c r="Z253" s="2" t="s">
        <v>49</v>
      </c>
      <c r="AA253" s="4">
        <f t="shared" si="312"/>
        <v>0</v>
      </c>
      <c r="AB253" s="4">
        <f t="shared" si="313"/>
        <v>0</v>
      </c>
      <c r="AC253" s="6">
        <f t="shared" si="314"/>
        <v>0</v>
      </c>
      <c r="AD253" s="4">
        <f>E253-S253</f>
        <v>-2.3830000000000098</v>
      </c>
      <c r="AE253" s="4">
        <f t="shared" si="316"/>
        <v>1.6189999999999998</v>
      </c>
      <c r="AF253" s="4">
        <f t="shared" si="317"/>
        <v>0</v>
      </c>
      <c r="AG253" s="4"/>
      <c r="AH253" s="4"/>
      <c r="AI253" s="75"/>
      <c r="AK253" s="2" t="s">
        <v>124</v>
      </c>
      <c r="AL253" s="2">
        <v>2013</v>
      </c>
      <c r="AM253" s="2">
        <v>3</v>
      </c>
      <c r="AN253" s="2">
        <v>15172.306969999998</v>
      </c>
      <c r="AO253" s="2">
        <v>202.46100000000001</v>
      </c>
      <c r="AP253" s="2">
        <v>220</v>
      </c>
      <c r="AQ253" s="2">
        <v>55757</v>
      </c>
      <c r="AR253" s="2">
        <v>1243</v>
      </c>
      <c r="AS253" s="2">
        <v>249</v>
      </c>
      <c r="AT253" s="2">
        <v>0.20032180845737457</v>
      </c>
      <c r="AV253" s="2" t="s">
        <v>49</v>
      </c>
      <c r="AW253" s="4">
        <f t="shared" si="304"/>
        <v>0</v>
      </c>
      <c r="AX253" s="4">
        <f t="shared" si="305"/>
        <v>0</v>
      </c>
      <c r="AY253" s="4"/>
      <c r="AZ253" s="4">
        <f t="shared" si="306"/>
        <v>-2.3830000000000098</v>
      </c>
      <c r="BA253" s="4">
        <f t="shared" si="307"/>
        <v>1.6189999999999998</v>
      </c>
      <c r="BB253" s="4">
        <f t="shared" si="308"/>
        <v>0</v>
      </c>
      <c r="BC253" s="4">
        <f t="shared" si="309"/>
        <v>-1243</v>
      </c>
      <c r="BD253" s="4">
        <f t="shared" si="310"/>
        <v>-249</v>
      </c>
      <c r="BE253" s="4">
        <f t="shared" si="311"/>
        <v>-0.20032180845737457</v>
      </c>
    </row>
    <row r="254" spans="1:57" x14ac:dyDescent="0.2">
      <c r="A254" s="2" t="s">
        <v>49</v>
      </c>
      <c r="B254" s="4">
        <v>2014</v>
      </c>
      <c r="C254" s="4">
        <v>3</v>
      </c>
      <c r="D254" s="5">
        <f>'Consolidated PEG'!D253</f>
        <v>15501.700960000002</v>
      </c>
      <c r="E254" s="5">
        <f>'Consolidated PEG'!E253</f>
        <v>201.845</v>
      </c>
      <c r="F254" s="5">
        <f>'Consolidated PEG'!F253</f>
        <v>221.619</v>
      </c>
      <c r="G254" s="36">
        <f>'Consolidated PEG'!G253</f>
        <v>56040</v>
      </c>
      <c r="H254" s="28"/>
      <c r="I254" s="28"/>
      <c r="J254" s="62"/>
      <c r="K254" s="78">
        <f>'Consolidated PEG'!K253</f>
        <v>1236</v>
      </c>
      <c r="L254" s="78">
        <f>'Consolidated PEG'!L253</f>
        <v>250</v>
      </c>
      <c r="M254" s="127">
        <f>'Consolidated PEG'!M253</f>
        <v>0.2022653721682848</v>
      </c>
      <c r="O254" s="2" t="s">
        <v>50</v>
      </c>
      <c r="P254" s="2">
        <v>2014</v>
      </c>
      <c r="Q254" s="5">
        <v>3</v>
      </c>
      <c r="R254" s="5">
        <v>15501.701000000001</v>
      </c>
      <c r="S254" s="5">
        <v>201.845</v>
      </c>
      <c r="T254" s="5">
        <v>220</v>
      </c>
      <c r="U254" s="5">
        <v>56040</v>
      </c>
      <c r="V254" s="5">
        <v>1236</v>
      </c>
      <c r="W254" s="5">
        <v>408</v>
      </c>
      <c r="X254" s="144">
        <v>0.3300970873786408</v>
      </c>
      <c r="Z254" s="2" t="s">
        <v>49</v>
      </c>
      <c r="AA254" s="4">
        <f t="shared" si="312"/>
        <v>0</v>
      </c>
      <c r="AB254" s="4">
        <f t="shared" si="313"/>
        <v>0</v>
      </c>
      <c r="AC254" s="6">
        <f t="shared" si="314"/>
        <v>-3.9999998989515007E-5</v>
      </c>
      <c r="AD254" s="4">
        <f t="shared" si="315"/>
        <v>0</v>
      </c>
      <c r="AE254" s="4">
        <f t="shared" si="316"/>
        <v>1.6189999999999998</v>
      </c>
      <c r="AF254" s="4">
        <f t="shared" si="317"/>
        <v>0</v>
      </c>
      <c r="AG254" s="4"/>
      <c r="AH254" s="4"/>
      <c r="AI254" s="75"/>
      <c r="AK254" s="2" t="s">
        <v>124</v>
      </c>
      <c r="AL254" s="2">
        <v>2014</v>
      </c>
      <c r="AM254" s="2">
        <v>3</v>
      </c>
      <c r="AN254" s="2">
        <v>15756.939870000002</v>
      </c>
      <c r="AO254" s="2">
        <v>204.267</v>
      </c>
      <c r="AP254" s="2">
        <v>220</v>
      </c>
      <c r="AQ254" s="2">
        <v>56040</v>
      </c>
      <c r="AR254" s="2">
        <v>1236</v>
      </c>
      <c r="AS254" s="2">
        <v>250</v>
      </c>
      <c r="AT254" s="2">
        <v>0.20226536691188812</v>
      </c>
      <c r="AV254" s="2" t="s">
        <v>49</v>
      </c>
      <c r="AW254" s="4">
        <f t="shared" si="304"/>
        <v>0</v>
      </c>
      <c r="AX254" s="4">
        <f t="shared" si="305"/>
        <v>0</v>
      </c>
      <c r="AY254" s="4"/>
      <c r="AZ254" s="4">
        <f t="shared" si="306"/>
        <v>-2.421999999999997</v>
      </c>
      <c r="BA254" s="4">
        <f t="shared" si="307"/>
        <v>1.6189999999999998</v>
      </c>
      <c r="BB254" s="4">
        <f t="shared" si="308"/>
        <v>0</v>
      </c>
      <c r="BC254" s="4">
        <f t="shared" si="309"/>
        <v>-1236</v>
      </c>
      <c r="BD254" s="4">
        <f t="shared" si="310"/>
        <v>-250</v>
      </c>
      <c r="BE254" s="4">
        <f t="shared" si="311"/>
        <v>-0.20226536691188812</v>
      </c>
    </row>
    <row r="255" spans="1:57" x14ac:dyDescent="0.2">
      <c r="A255" s="2" t="s">
        <v>49</v>
      </c>
      <c r="B255" s="4">
        <v>2015</v>
      </c>
      <c r="C255" s="4">
        <v>3</v>
      </c>
      <c r="D255" s="5">
        <f>'Consolidated PEG'!D254</f>
        <v>16102.12434</v>
      </c>
      <c r="E255" s="5">
        <f>'Consolidated PEG'!E254</f>
        <v>199.21</v>
      </c>
      <c r="F255" s="5">
        <f>'Consolidated PEG'!F254</f>
        <v>221.619</v>
      </c>
      <c r="G255" s="36">
        <f>'Consolidated PEG'!G254</f>
        <v>56183</v>
      </c>
      <c r="H255" s="28"/>
      <c r="I255" s="28"/>
      <c r="J255" s="62"/>
      <c r="K255" s="78">
        <f>'Consolidated PEG'!K254</f>
        <v>1279</v>
      </c>
      <c r="L255" s="78">
        <f>'Consolidated PEG'!L254</f>
        <v>268</v>
      </c>
      <c r="M255" s="127">
        <f>'Consolidated PEG'!M254</f>
        <v>0.20953870211102424</v>
      </c>
      <c r="O255" s="2" t="s">
        <v>50</v>
      </c>
      <c r="P255" s="2">
        <v>2015</v>
      </c>
      <c r="Q255" s="5">
        <v>3</v>
      </c>
      <c r="R255" s="5">
        <v>16102.125</v>
      </c>
      <c r="S255" s="5">
        <v>199.21</v>
      </c>
      <c r="T255" s="5">
        <v>220</v>
      </c>
      <c r="U255" s="5">
        <v>56183</v>
      </c>
      <c r="V255" s="5">
        <v>1279</v>
      </c>
      <c r="W255" s="5">
        <v>431</v>
      </c>
      <c r="X255" s="144">
        <v>0.33698201720093823</v>
      </c>
      <c r="Z255" s="2" t="s">
        <v>49</v>
      </c>
      <c r="AA255" s="4">
        <f t="shared" si="312"/>
        <v>0</v>
      </c>
      <c r="AB255" s="4">
        <f t="shared" si="313"/>
        <v>0</v>
      </c>
      <c r="AC255" s="6">
        <f t="shared" si="314"/>
        <v>-6.5999999969790224E-4</v>
      </c>
      <c r="AD255" s="4">
        <f t="shared" si="315"/>
        <v>0</v>
      </c>
      <c r="AE255" s="4">
        <f t="shared" si="316"/>
        <v>1.6189999999999998</v>
      </c>
      <c r="AF255" s="4">
        <f t="shared" si="317"/>
        <v>0</v>
      </c>
      <c r="AG255" s="4"/>
      <c r="AH255" s="4"/>
      <c r="AI255" s="75"/>
      <c r="AK255" s="2" t="s">
        <v>124</v>
      </c>
      <c r="AL255" s="2">
        <v>2015</v>
      </c>
      <c r="AM255" s="2">
        <v>3</v>
      </c>
      <c r="AN255" s="2">
        <v>16581.942070000001</v>
      </c>
      <c r="AO255" s="2">
        <v>199.21</v>
      </c>
      <c r="AP255" s="2">
        <v>220</v>
      </c>
      <c r="AQ255" s="2">
        <v>56183</v>
      </c>
      <c r="AR255" s="2">
        <v>1279</v>
      </c>
      <c r="AS255" s="2">
        <v>268</v>
      </c>
      <c r="AT255" s="2">
        <v>0.20953869819641113</v>
      </c>
      <c r="AV255" s="2" t="s">
        <v>49</v>
      </c>
      <c r="AW255" s="4">
        <f t="shared" si="304"/>
        <v>0</v>
      </c>
      <c r="AX255" s="4">
        <f t="shared" si="305"/>
        <v>0</v>
      </c>
      <c r="AY255" s="4"/>
      <c r="AZ255" s="4">
        <f t="shared" si="306"/>
        <v>0</v>
      </c>
      <c r="BA255" s="4">
        <f t="shared" si="307"/>
        <v>1.6189999999999998</v>
      </c>
      <c r="BB255" s="4">
        <f t="shared" si="308"/>
        <v>0</v>
      </c>
      <c r="BC255" s="4">
        <f t="shared" si="309"/>
        <v>-1279</v>
      </c>
      <c r="BD255" s="4">
        <f t="shared" si="310"/>
        <v>-268</v>
      </c>
      <c r="BE255" s="4">
        <f t="shared" si="311"/>
        <v>-0.20953869819641113</v>
      </c>
    </row>
    <row r="256" spans="1:57" x14ac:dyDescent="0.2">
      <c r="A256" s="2" t="s">
        <v>49</v>
      </c>
      <c r="B256" s="4">
        <v>2016</v>
      </c>
      <c r="C256" s="4">
        <v>3</v>
      </c>
      <c r="D256" s="5">
        <f>'Consolidated PEG'!D255</f>
        <v>17165.842840000001</v>
      </c>
      <c r="E256" s="5">
        <f>'Consolidated PEG'!E255</f>
        <v>187.41899999999998</v>
      </c>
      <c r="F256" s="5">
        <f>'Consolidated PEG'!F255</f>
        <v>221.619</v>
      </c>
      <c r="G256" s="36">
        <f>'Consolidated PEG'!G255</f>
        <v>56332</v>
      </c>
      <c r="H256" s="28"/>
      <c r="I256" s="28"/>
      <c r="J256" s="62"/>
      <c r="K256" s="78">
        <f>'Consolidated PEG'!K255</f>
        <v>1286</v>
      </c>
      <c r="L256" s="78">
        <f>'Consolidated PEG'!L255</f>
        <v>265</v>
      </c>
      <c r="M256" s="127">
        <f>'Consolidated PEG'!M255</f>
        <v>0.20606531881804044</v>
      </c>
      <c r="O256" s="2" t="s">
        <v>50</v>
      </c>
      <c r="P256" s="2">
        <v>2016</v>
      </c>
      <c r="Q256" s="5">
        <v>3</v>
      </c>
      <c r="R256" s="5">
        <v>17165.842839999998</v>
      </c>
      <c r="S256" s="5">
        <v>187.41899999999998</v>
      </c>
      <c r="T256" s="5">
        <v>220</v>
      </c>
      <c r="U256" s="5">
        <v>56332</v>
      </c>
      <c r="V256" s="5">
        <v>1286</v>
      </c>
      <c r="W256" s="5">
        <v>438</v>
      </c>
      <c r="X256" s="144">
        <v>0.3405909797822706</v>
      </c>
      <c r="Z256" s="2" t="s">
        <v>49</v>
      </c>
      <c r="AA256" s="4">
        <f t="shared" si="312"/>
        <v>0</v>
      </c>
      <c r="AB256" s="4">
        <f t="shared" si="313"/>
        <v>0</v>
      </c>
      <c r="AC256" s="6">
        <f t="shared" si="314"/>
        <v>0</v>
      </c>
      <c r="AD256" s="4">
        <f t="shared" si="315"/>
        <v>0</v>
      </c>
      <c r="AE256" s="4">
        <f t="shared" si="316"/>
        <v>1.6189999999999998</v>
      </c>
      <c r="AF256" s="4">
        <f t="shared" si="317"/>
        <v>0</v>
      </c>
      <c r="AG256" s="4"/>
      <c r="AH256" s="4"/>
      <c r="AI256" s="75"/>
      <c r="AK256" s="2" t="s">
        <v>124</v>
      </c>
      <c r="AL256" s="2">
        <v>2016</v>
      </c>
      <c r="AM256" s="2">
        <v>3</v>
      </c>
      <c r="AN256" s="2">
        <v>17535.856480000002</v>
      </c>
      <c r="AO256" s="2">
        <v>187.41900000000001</v>
      </c>
      <c r="AP256" s="2">
        <v>220</v>
      </c>
      <c r="AQ256" s="2">
        <v>56332</v>
      </c>
      <c r="AR256" s="2">
        <v>1286</v>
      </c>
      <c r="AS256" s="2">
        <v>265</v>
      </c>
      <c r="AT256" s="2">
        <v>0.20606531202793121</v>
      </c>
      <c r="AV256" s="2" t="s">
        <v>49</v>
      </c>
      <c r="AW256" s="4">
        <f t="shared" si="304"/>
        <v>0</v>
      </c>
      <c r="AX256" s="4">
        <f t="shared" si="305"/>
        <v>0</v>
      </c>
      <c r="AY256" s="4"/>
      <c r="AZ256" s="4">
        <f t="shared" si="306"/>
        <v>0</v>
      </c>
      <c r="BA256" s="4">
        <f t="shared" si="307"/>
        <v>1.6189999999999998</v>
      </c>
      <c r="BB256" s="4">
        <f t="shared" si="308"/>
        <v>0</v>
      </c>
      <c r="BC256" s="4">
        <f t="shared" si="309"/>
        <v>-1286</v>
      </c>
      <c r="BD256" s="4">
        <f t="shared" si="310"/>
        <v>-265</v>
      </c>
      <c r="BE256" s="4">
        <f t="shared" si="311"/>
        <v>-0.20606531202793121</v>
      </c>
    </row>
    <row r="257" spans="1:57" x14ac:dyDescent="0.2">
      <c r="A257" s="2" t="s">
        <v>49</v>
      </c>
      <c r="B257" s="4">
        <v>2017</v>
      </c>
      <c r="C257" s="4">
        <v>3</v>
      </c>
      <c r="D257" s="5">
        <f>'Consolidated PEG'!D256</f>
        <v>17581.54106</v>
      </c>
      <c r="E257" s="5">
        <f>'Consolidated PEG'!E256</f>
        <v>172.96599999999998</v>
      </c>
      <c r="F257" s="5">
        <f>'Consolidated PEG'!F256</f>
        <v>221.619</v>
      </c>
      <c r="G257" s="36">
        <f>'Consolidated PEG'!G256</f>
        <v>56425</v>
      </c>
      <c r="H257" s="28"/>
      <c r="I257" s="28"/>
      <c r="J257" s="62"/>
      <c r="K257" s="78">
        <f>'Consolidated PEG'!K256</f>
        <v>1257</v>
      </c>
      <c r="L257" s="78">
        <f>'Consolidated PEG'!L256</f>
        <v>264</v>
      </c>
      <c r="M257" s="127">
        <f>'Consolidated PEG'!M256</f>
        <v>0.21002386634844869</v>
      </c>
      <c r="O257" s="2" t="s">
        <v>50</v>
      </c>
      <c r="P257" s="2">
        <v>2017</v>
      </c>
      <c r="Q257" s="5">
        <v>3</v>
      </c>
      <c r="R257" s="5">
        <v>17581.54106</v>
      </c>
      <c r="S257" s="5">
        <v>172.96599999999998</v>
      </c>
      <c r="T257" s="5">
        <v>220</v>
      </c>
      <c r="U257" s="5">
        <v>56425</v>
      </c>
      <c r="V257" s="5">
        <v>1257</v>
      </c>
      <c r="W257" s="5">
        <v>454</v>
      </c>
      <c r="X257" s="144">
        <v>0.36117740652346858</v>
      </c>
      <c r="Z257" s="2" t="s">
        <v>49</v>
      </c>
      <c r="AA257" s="4">
        <f t="shared" si="312"/>
        <v>0</v>
      </c>
      <c r="AB257" s="4">
        <f t="shared" si="313"/>
        <v>0</v>
      </c>
      <c r="AC257" s="6">
        <f t="shared" si="314"/>
        <v>0</v>
      </c>
      <c r="AD257" s="4">
        <f t="shared" si="315"/>
        <v>0</v>
      </c>
      <c r="AE257" s="4">
        <f t="shared" si="316"/>
        <v>1.6189999999999998</v>
      </c>
      <c r="AF257" s="4">
        <f t="shared" si="317"/>
        <v>0</v>
      </c>
      <c r="AG257" s="4"/>
      <c r="AH257" s="4"/>
      <c r="AI257" s="75"/>
      <c r="AK257" s="2" t="s">
        <v>124</v>
      </c>
      <c r="AL257" s="2">
        <v>2017</v>
      </c>
      <c r="AM257" s="2">
        <v>3</v>
      </c>
      <c r="AN257" s="2">
        <v>17995.970430000001</v>
      </c>
      <c r="AO257" s="2">
        <v>172.96600000000001</v>
      </c>
      <c r="AP257" s="2">
        <v>220</v>
      </c>
      <c r="AQ257" s="2">
        <v>56425</v>
      </c>
      <c r="AR257" s="2">
        <v>1257</v>
      </c>
      <c r="AS257" s="2">
        <v>264</v>
      </c>
      <c r="AT257" s="2">
        <v>0.21002386510372162</v>
      </c>
      <c r="AV257" s="2" t="s">
        <v>49</v>
      </c>
      <c r="AW257" s="4">
        <f t="shared" si="304"/>
        <v>0</v>
      </c>
      <c r="AX257" s="4">
        <f t="shared" si="305"/>
        <v>0</v>
      </c>
      <c r="AY257" s="4"/>
      <c r="AZ257" s="4">
        <f t="shared" si="306"/>
        <v>0</v>
      </c>
      <c r="BA257" s="4">
        <f t="shared" si="307"/>
        <v>1.6189999999999998</v>
      </c>
      <c r="BB257" s="4">
        <f t="shared" si="308"/>
        <v>0</v>
      </c>
      <c r="BC257" s="4">
        <f t="shared" si="309"/>
        <v>-1257</v>
      </c>
      <c r="BD257" s="4">
        <f t="shared" si="310"/>
        <v>-264</v>
      </c>
      <c r="BE257" s="4">
        <f t="shared" si="311"/>
        <v>-0.21002386510372162</v>
      </c>
    </row>
    <row r="258" spans="1:57" x14ac:dyDescent="0.2">
      <c r="A258" s="2" t="s">
        <v>49</v>
      </c>
      <c r="B258" s="4">
        <v>2018</v>
      </c>
      <c r="C258" s="4">
        <v>3</v>
      </c>
      <c r="D258" s="5">
        <f>'Consolidated PEG'!D257</f>
        <v>17752.307530000002</v>
      </c>
      <c r="E258" s="5">
        <f>'Consolidated PEG'!E257</f>
        <v>184.53299999999999</v>
      </c>
      <c r="F258" s="5">
        <f>'Consolidated PEG'!F257</f>
        <v>221.619</v>
      </c>
      <c r="G258" s="36">
        <f>'Consolidated PEG'!G257</f>
        <v>56515</v>
      </c>
      <c r="H258" s="28"/>
      <c r="I258" s="28"/>
      <c r="J258" s="62"/>
      <c r="K258" s="78">
        <f>'Consolidated PEG'!K257</f>
        <v>1252</v>
      </c>
      <c r="L258" s="78">
        <f>'Consolidated PEG'!L257</f>
        <v>267</v>
      </c>
      <c r="M258" s="127">
        <f>'Consolidated PEG'!M257</f>
        <v>0.21325878594249201</v>
      </c>
      <c r="O258" s="2" t="s">
        <v>50</v>
      </c>
      <c r="P258" s="2">
        <v>2018</v>
      </c>
      <c r="Q258" s="5">
        <v>3</v>
      </c>
      <c r="R258" s="5">
        <v>17752.307529999998</v>
      </c>
      <c r="S258" s="5">
        <v>184.53299999999999</v>
      </c>
      <c r="T258" s="5">
        <v>220</v>
      </c>
      <c r="U258" s="5">
        <v>56515</v>
      </c>
      <c r="V258" s="5">
        <v>1252</v>
      </c>
      <c r="W258" s="5">
        <v>474</v>
      </c>
      <c r="X258" s="144">
        <v>0.37859424920127793</v>
      </c>
      <c r="Z258" s="2" t="s">
        <v>49</v>
      </c>
      <c r="AA258" s="4">
        <f t="shared" si="312"/>
        <v>0</v>
      </c>
      <c r="AB258" s="4">
        <f t="shared" si="313"/>
        <v>0</v>
      </c>
      <c r="AC258" s="6">
        <f t="shared" si="314"/>
        <v>0</v>
      </c>
      <c r="AD258" s="4">
        <f t="shared" si="315"/>
        <v>0</v>
      </c>
      <c r="AE258" s="4">
        <f t="shared" si="316"/>
        <v>1.6189999999999998</v>
      </c>
      <c r="AF258" s="4">
        <f t="shared" si="317"/>
        <v>0</v>
      </c>
      <c r="AG258" s="4"/>
      <c r="AH258" s="4"/>
      <c r="AI258" s="75"/>
      <c r="AK258" s="2" t="s">
        <v>124</v>
      </c>
      <c r="AL258" s="2">
        <v>2018</v>
      </c>
      <c r="AM258" s="2">
        <v>3</v>
      </c>
      <c r="AN258" s="2">
        <v>17939.49278</v>
      </c>
      <c r="AO258" s="2">
        <v>184.53299999999999</v>
      </c>
      <c r="AP258" s="2">
        <v>220</v>
      </c>
      <c r="AQ258" s="2">
        <v>56515</v>
      </c>
      <c r="AR258" s="2">
        <v>1252</v>
      </c>
      <c r="AS258" s="2">
        <v>267</v>
      </c>
      <c r="AT258" s="2">
        <v>0.21325878798961639</v>
      </c>
      <c r="AV258" s="2" t="s">
        <v>49</v>
      </c>
      <c r="AW258" s="4">
        <f t="shared" si="304"/>
        <v>0</v>
      </c>
      <c r="AX258" s="4">
        <f t="shared" si="305"/>
        <v>0</v>
      </c>
      <c r="AY258" s="4"/>
      <c r="AZ258" s="4">
        <f t="shared" si="306"/>
        <v>0</v>
      </c>
      <c r="BA258" s="4">
        <f t="shared" si="307"/>
        <v>1.6189999999999998</v>
      </c>
      <c r="BB258" s="4">
        <f t="shared" si="308"/>
        <v>0</v>
      </c>
      <c r="BC258" s="4">
        <f t="shared" si="309"/>
        <v>-1252</v>
      </c>
      <c r="BD258" s="4">
        <f t="shared" si="310"/>
        <v>-267</v>
      </c>
      <c r="BE258" s="4">
        <f t="shared" si="311"/>
        <v>-0.21325878798961639</v>
      </c>
    </row>
    <row r="259" spans="1:57" x14ac:dyDescent="0.2">
      <c r="A259" s="2" t="s">
        <v>49</v>
      </c>
      <c r="B259" s="4">
        <v>2019</v>
      </c>
      <c r="C259" s="4">
        <v>3</v>
      </c>
      <c r="D259" s="5">
        <f>'Consolidated PEG'!D258</f>
        <v>16857.003659999998</v>
      </c>
      <c r="E259" s="5">
        <f>'Consolidated PEG'!E258</f>
        <v>180.43600000000001</v>
      </c>
      <c r="F259" s="5">
        <f>'Consolidated PEG'!F258</f>
        <v>221.619</v>
      </c>
      <c r="G259" s="36">
        <f>'Consolidated PEG'!G258</f>
        <v>56700</v>
      </c>
      <c r="H259" s="28"/>
      <c r="I259" s="28"/>
      <c r="J259" s="62"/>
      <c r="K259" s="78">
        <f>'Consolidated PEG'!K258</f>
        <v>1268</v>
      </c>
      <c r="L259" s="48">
        <f>'Data Revisions'!G93</f>
        <v>271</v>
      </c>
      <c r="M259" s="124">
        <f>L259/K259</f>
        <v>0.2137223974763407</v>
      </c>
      <c r="O259" s="2" t="s">
        <v>50</v>
      </c>
      <c r="P259" s="2">
        <v>2019</v>
      </c>
      <c r="Q259" s="5">
        <v>3</v>
      </c>
      <c r="R259" s="5">
        <v>16857.003659999998</v>
      </c>
      <c r="S259" s="5">
        <v>180.43600000000001</v>
      </c>
      <c r="T259" s="5">
        <v>220</v>
      </c>
      <c r="U259" s="5">
        <v>56700</v>
      </c>
      <c r="V259" s="5">
        <v>1268</v>
      </c>
      <c r="W259" s="5">
        <v>480.05750798722045</v>
      </c>
      <c r="X259" s="144">
        <v>0.37859424920127793</v>
      </c>
      <c r="Z259" s="2" t="s">
        <v>49</v>
      </c>
      <c r="AA259" s="4">
        <f t="shared" si="312"/>
        <v>0</v>
      </c>
      <c r="AB259" s="4">
        <f t="shared" si="313"/>
        <v>0</v>
      </c>
      <c r="AC259" s="6">
        <f t="shared" si="314"/>
        <v>0</v>
      </c>
      <c r="AD259" s="4">
        <f t="shared" si="315"/>
        <v>0</v>
      </c>
      <c r="AE259" s="4">
        <f t="shared" si="316"/>
        <v>1.6189999999999998</v>
      </c>
      <c r="AF259" s="4">
        <f t="shared" si="317"/>
        <v>0</v>
      </c>
      <c r="AG259" s="4"/>
      <c r="AH259" s="4"/>
      <c r="AI259" s="75"/>
      <c r="AK259" s="2" t="s">
        <v>124</v>
      </c>
      <c r="AL259" s="2">
        <v>2019</v>
      </c>
      <c r="AM259" s="2">
        <v>3</v>
      </c>
      <c r="AN259" s="2">
        <v>17159.444560000004</v>
      </c>
      <c r="AO259" s="2">
        <v>180.43600000000001</v>
      </c>
      <c r="AP259" s="2">
        <v>220</v>
      </c>
      <c r="AQ259" s="2">
        <v>56700</v>
      </c>
      <c r="AR259" s="2">
        <v>1268</v>
      </c>
      <c r="AS259" s="2">
        <v>271</v>
      </c>
      <c r="AT259" s="2">
        <v>0.21372239291667938</v>
      </c>
      <c r="AV259" s="2" t="s">
        <v>49</v>
      </c>
      <c r="AW259" s="4">
        <f t="shared" si="304"/>
        <v>0</v>
      </c>
      <c r="AX259" s="4">
        <f t="shared" si="305"/>
        <v>0</v>
      </c>
      <c r="AY259" s="4"/>
      <c r="AZ259" s="4">
        <f t="shared" si="306"/>
        <v>0</v>
      </c>
      <c r="BA259" s="4">
        <f t="shared" si="307"/>
        <v>1.6189999999999998</v>
      </c>
      <c r="BB259" s="4">
        <f t="shared" si="308"/>
        <v>0</v>
      </c>
      <c r="BC259" s="4">
        <f t="shared" si="309"/>
        <v>-1268</v>
      </c>
      <c r="BD259" s="4">
        <f t="shared" si="310"/>
        <v>-271</v>
      </c>
      <c r="BE259" s="4">
        <f t="shared" si="311"/>
        <v>-0.21372239291667938</v>
      </c>
    </row>
    <row r="260" spans="1:57" x14ac:dyDescent="0.2">
      <c r="A260" s="2" t="s">
        <v>49</v>
      </c>
      <c r="B260" s="4">
        <v>2020</v>
      </c>
      <c r="C260" s="4">
        <v>3</v>
      </c>
      <c r="D260" s="5">
        <f>'Consolidated PEG'!D259</f>
        <v>15980.376920000001</v>
      </c>
      <c r="E260" s="5">
        <f>'Consolidated PEG'!E259</f>
        <v>163.65100000000001</v>
      </c>
      <c r="F260" s="5">
        <f>'Consolidated PEG'!F259</f>
        <v>221.619</v>
      </c>
      <c r="G260" s="36">
        <f>'Consolidated PEG'!G259</f>
        <v>56887</v>
      </c>
      <c r="H260" s="36">
        <f>'Consolidated PEG'!H259</f>
        <v>1266</v>
      </c>
      <c r="I260" s="36">
        <f>'Consolidated PEG'!I259</f>
        <v>275</v>
      </c>
      <c r="J260" s="66">
        <f>'Consolidated PEG'!J259</f>
        <v>0.21721959114074707</v>
      </c>
      <c r="K260" s="78">
        <f>'Consolidated PEG'!K259</f>
        <v>1266</v>
      </c>
      <c r="L260" s="78">
        <f>'Consolidated PEG'!L259</f>
        <v>275</v>
      </c>
      <c r="M260" s="127">
        <f>'Consolidated PEG'!M259</f>
        <v>0.21721958925750395</v>
      </c>
      <c r="O260" s="2" t="s">
        <v>50</v>
      </c>
      <c r="P260" s="2">
        <v>2020</v>
      </c>
      <c r="Q260" s="5">
        <v>3</v>
      </c>
      <c r="R260" s="5">
        <v>15980.376920000002</v>
      </c>
      <c r="S260" s="5">
        <v>163.65100000000001</v>
      </c>
      <c r="T260" s="5">
        <v>220</v>
      </c>
      <c r="U260" s="5">
        <v>56887</v>
      </c>
      <c r="V260" s="5">
        <v>1266</v>
      </c>
      <c r="W260" s="5">
        <v>479.30031948881788</v>
      </c>
      <c r="X260" s="144">
        <v>0.37859424920127793</v>
      </c>
      <c r="Z260" s="2" t="s">
        <v>49</v>
      </c>
      <c r="AA260" s="4">
        <f t="shared" si="312"/>
        <v>0</v>
      </c>
      <c r="AB260" s="4">
        <f t="shared" si="313"/>
        <v>0</v>
      </c>
      <c r="AC260" s="6">
        <f t="shared" si="314"/>
        <v>0</v>
      </c>
      <c r="AD260" s="4">
        <f t="shared" si="315"/>
        <v>0</v>
      </c>
      <c r="AE260" s="4">
        <f t="shared" si="316"/>
        <v>1.6189999999999998</v>
      </c>
      <c r="AF260" s="4">
        <f t="shared" si="317"/>
        <v>0</v>
      </c>
      <c r="AG260" s="4">
        <f t="shared" ref="AG260:AG262" si="318">H260-V260</f>
        <v>0</v>
      </c>
      <c r="AH260" s="4">
        <f t="shared" ref="AH260:AH262" si="319">I260-W260</f>
        <v>-204.30031948881788</v>
      </c>
      <c r="AI260" s="75">
        <f t="shared" ref="AI260:AI262" si="320">J260-X260</f>
        <v>-0.16137465806053086</v>
      </c>
      <c r="AK260" s="2" t="s">
        <v>124</v>
      </c>
      <c r="AL260" s="2">
        <v>2020</v>
      </c>
      <c r="AM260" s="2">
        <v>3</v>
      </c>
      <c r="AN260" s="2">
        <v>16453.367170000001</v>
      </c>
      <c r="AO260" s="2">
        <v>163.65100000000001</v>
      </c>
      <c r="AP260" s="2">
        <v>220</v>
      </c>
      <c r="AQ260" s="2">
        <v>56887</v>
      </c>
      <c r="AR260" s="2">
        <v>1266</v>
      </c>
      <c r="AS260" s="2">
        <v>275</v>
      </c>
      <c r="AT260" s="2">
        <v>0.21721959114074707</v>
      </c>
      <c r="AV260" s="2" t="s">
        <v>49</v>
      </c>
      <c r="AW260" s="4">
        <f t="shared" si="304"/>
        <v>0</v>
      </c>
      <c r="AX260" s="4">
        <f t="shared" si="305"/>
        <v>0</v>
      </c>
      <c r="AY260" s="4"/>
      <c r="AZ260" s="4">
        <f t="shared" si="306"/>
        <v>0</v>
      </c>
      <c r="BA260" s="4">
        <f t="shared" si="307"/>
        <v>1.6189999999999998</v>
      </c>
      <c r="BB260" s="4">
        <f t="shared" si="308"/>
        <v>0</v>
      </c>
      <c r="BC260" s="4">
        <f t="shared" si="309"/>
        <v>0</v>
      </c>
      <c r="BD260" s="4">
        <f t="shared" si="310"/>
        <v>0</v>
      </c>
      <c r="BE260" s="4">
        <f t="shared" si="311"/>
        <v>0</v>
      </c>
    </row>
    <row r="261" spans="1:57" x14ac:dyDescent="0.2">
      <c r="A261" s="2" t="s">
        <v>49</v>
      </c>
      <c r="B261" s="4">
        <v>2021</v>
      </c>
      <c r="C261" s="4">
        <v>3</v>
      </c>
      <c r="D261" s="5">
        <f>'Consolidated PEG'!D260</f>
        <v>16069.352220000001</v>
      </c>
      <c r="E261" s="5">
        <f>'Consolidated PEG'!E260</f>
        <v>167.43899999999999</v>
      </c>
      <c r="F261" s="5">
        <f>'Consolidated PEG'!F260</f>
        <v>221.619</v>
      </c>
      <c r="G261" s="36">
        <f>'Consolidated PEG'!G260</f>
        <v>56945</v>
      </c>
      <c r="H261" s="36">
        <f>'Consolidated PEG'!H260</f>
        <v>1261</v>
      </c>
      <c r="I261" s="36">
        <f>'Consolidated PEG'!I260</f>
        <v>274</v>
      </c>
      <c r="J261" s="66">
        <f>'Consolidated PEG'!J260</f>
        <v>0.21728786826133728</v>
      </c>
      <c r="K261" s="78">
        <f>'Consolidated PEG'!K260</f>
        <v>1261</v>
      </c>
      <c r="L261" s="78">
        <f>'Consolidated PEG'!L260</f>
        <v>274</v>
      </c>
      <c r="M261" s="127">
        <f>'Consolidated PEG'!M260</f>
        <v>0.21728786677240286</v>
      </c>
      <c r="O261" s="2" t="s">
        <v>50</v>
      </c>
      <c r="P261" s="2">
        <v>2021</v>
      </c>
      <c r="Q261" s="5">
        <v>3</v>
      </c>
      <c r="R261" s="5">
        <v>16069.352220000001</v>
      </c>
      <c r="S261" s="5">
        <v>167.43899999999999</v>
      </c>
      <c r="T261" s="5">
        <v>220</v>
      </c>
      <c r="U261" s="5">
        <v>56945</v>
      </c>
      <c r="V261" s="5">
        <v>1261</v>
      </c>
      <c r="W261" s="5">
        <v>477.40734824281145</v>
      </c>
      <c r="X261" s="144">
        <v>0.37859424920127793</v>
      </c>
      <c r="Z261" s="2" t="s">
        <v>49</v>
      </c>
      <c r="AA261" s="4">
        <f t="shared" si="312"/>
        <v>0</v>
      </c>
      <c r="AB261" s="4">
        <f t="shared" si="313"/>
        <v>0</v>
      </c>
      <c r="AC261" s="6">
        <f t="shared" si="314"/>
        <v>0</v>
      </c>
      <c r="AD261" s="4">
        <f t="shared" si="315"/>
        <v>0</v>
      </c>
      <c r="AE261" s="4">
        <f t="shared" si="316"/>
        <v>1.6189999999999998</v>
      </c>
      <c r="AF261" s="4">
        <f t="shared" si="317"/>
        <v>0</v>
      </c>
      <c r="AG261" s="4">
        <f t="shared" si="318"/>
        <v>0</v>
      </c>
      <c r="AH261" s="4">
        <f t="shared" si="319"/>
        <v>-203.40734824281145</v>
      </c>
      <c r="AI261" s="75">
        <f t="shared" si="320"/>
        <v>-0.16130638093994065</v>
      </c>
      <c r="AK261" s="2" t="s">
        <v>124</v>
      </c>
      <c r="AL261" s="2">
        <v>2021</v>
      </c>
      <c r="AM261" s="2">
        <v>3</v>
      </c>
      <c r="AN261" s="2">
        <v>16318.80644</v>
      </c>
      <c r="AO261" s="2">
        <v>167.43899999999999</v>
      </c>
      <c r="AP261" s="2">
        <v>220</v>
      </c>
      <c r="AQ261" s="2">
        <v>56945</v>
      </c>
      <c r="AR261" s="2">
        <v>1261</v>
      </c>
      <c r="AS261" s="2">
        <v>274</v>
      </c>
      <c r="AT261" s="2">
        <v>0.21728786826133728</v>
      </c>
      <c r="AV261" s="2" t="s">
        <v>49</v>
      </c>
      <c r="AW261" s="4">
        <f t="shared" si="304"/>
        <v>0</v>
      </c>
      <c r="AX261" s="4">
        <f t="shared" si="305"/>
        <v>0</v>
      </c>
      <c r="AY261" s="4"/>
      <c r="AZ261" s="4">
        <f t="shared" si="306"/>
        <v>0</v>
      </c>
      <c r="BA261" s="4">
        <f t="shared" si="307"/>
        <v>1.6189999999999998</v>
      </c>
      <c r="BB261" s="4">
        <f t="shared" si="308"/>
        <v>0</v>
      </c>
      <c r="BC261" s="4">
        <f t="shared" si="309"/>
        <v>0</v>
      </c>
      <c r="BD261" s="4">
        <f t="shared" si="310"/>
        <v>0</v>
      </c>
      <c r="BE261" s="4">
        <f t="shared" si="311"/>
        <v>0</v>
      </c>
    </row>
    <row r="262" spans="1:57" s="7" customFormat="1" x14ac:dyDescent="0.2">
      <c r="A262" s="7" t="s">
        <v>49</v>
      </c>
      <c r="B262" s="8">
        <v>2022</v>
      </c>
      <c r="C262" s="8">
        <v>3</v>
      </c>
      <c r="D262" s="9">
        <f>'Consolidated PEG'!D261</f>
        <v>19510.824230000002</v>
      </c>
      <c r="E262" s="9">
        <f>'Consolidated PEG'!E261</f>
        <v>171.697</v>
      </c>
      <c r="F262" s="5">
        <f>'Consolidated PEG'!F261</f>
        <v>221.619</v>
      </c>
      <c r="G262" s="63">
        <f>'Consolidated PEG'!G261</f>
        <v>57088</v>
      </c>
      <c r="H262" s="63">
        <f>'Consolidated PEG'!H261</f>
        <v>1270</v>
      </c>
      <c r="I262" s="63">
        <f>'Consolidated PEG'!I261</f>
        <v>277</v>
      </c>
      <c r="J262" s="67">
        <f>'Consolidated PEG'!J261</f>
        <v>0.21811023354530334</v>
      </c>
      <c r="K262" s="79">
        <f>'Consolidated PEG'!K261</f>
        <v>1270</v>
      </c>
      <c r="L262" s="79">
        <f>'Consolidated PEG'!L261</f>
        <v>277</v>
      </c>
      <c r="M262" s="128">
        <f>'Consolidated PEG'!M261</f>
        <v>0.21811023622047243</v>
      </c>
      <c r="N262" s="64"/>
      <c r="O262" s="7" t="s">
        <v>50</v>
      </c>
      <c r="P262" s="7">
        <v>2022</v>
      </c>
      <c r="Q262" s="9">
        <v>3</v>
      </c>
      <c r="R262" s="9">
        <v>19510.824230000002</v>
      </c>
      <c r="S262" s="9">
        <v>171.697</v>
      </c>
      <c r="T262" s="9">
        <v>220</v>
      </c>
      <c r="U262" s="9">
        <v>57088</v>
      </c>
      <c r="V262" s="9">
        <v>1270</v>
      </c>
      <c r="W262" s="9">
        <v>277</v>
      </c>
      <c r="X262" s="145">
        <v>0.21811023622047243</v>
      </c>
      <c r="Y262" s="64"/>
      <c r="Z262" s="7" t="s">
        <v>49</v>
      </c>
      <c r="AA262" s="8">
        <f t="shared" si="312"/>
        <v>0</v>
      </c>
      <c r="AB262" s="8">
        <f t="shared" si="313"/>
        <v>0</v>
      </c>
      <c r="AC262" s="10">
        <f t="shared" si="314"/>
        <v>0</v>
      </c>
      <c r="AD262" s="8">
        <f t="shared" si="315"/>
        <v>0</v>
      </c>
      <c r="AE262" s="8">
        <f t="shared" si="316"/>
        <v>1.6189999999999998</v>
      </c>
      <c r="AF262" s="8">
        <f t="shared" si="317"/>
        <v>0</v>
      </c>
      <c r="AG262" s="8">
        <f t="shared" si="318"/>
        <v>0</v>
      </c>
      <c r="AH262" s="8">
        <f t="shared" si="319"/>
        <v>0</v>
      </c>
      <c r="AI262" s="76">
        <f t="shared" si="320"/>
        <v>-2.6751690862525379E-9</v>
      </c>
      <c r="AK262" s="7" t="s">
        <v>124</v>
      </c>
      <c r="AL262" s="7">
        <v>2022</v>
      </c>
      <c r="AM262" s="7">
        <v>3</v>
      </c>
      <c r="AN262" s="7">
        <v>19962.800370000001</v>
      </c>
      <c r="AO262" s="7">
        <v>171.697</v>
      </c>
      <c r="AP262" s="7">
        <v>220</v>
      </c>
      <c r="AQ262" s="7">
        <v>57088</v>
      </c>
      <c r="AR262" s="7">
        <v>1270</v>
      </c>
      <c r="AS262" s="7">
        <v>277</v>
      </c>
      <c r="AT262" s="7">
        <v>0.21811023354530334</v>
      </c>
      <c r="AV262" s="7" t="s">
        <v>49</v>
      </c>
      <c r="AW262" s="8">
        <f t="shared" si="304"/>
        <v>0</v>
      </c>
      <c r="AX262" s="8">
        <f t="shared" si="305"/>
        <v>0</v>
      </c>
      <c r="AY262" s="8"/>
      <c r="AZ262" s="8">
        <f t="shared" si="306"/>
        <v>0</v>
      </c>
      <c r="BA262" s="8">
        <f t="shared" si="307"/>
        <v>1.6189999999999998</v>
      </c>
      <c r="BB262" s="8">
        <f t="shared" si="308"/>
        <v>0</v>
      </c>
      <c r="BC262" s="8">
        <f t="shared" si="309"/>
        <v>0</v>
      </c>
      <c r="BD262" s="8">
        <f t="shared" si="310"/>
        <v>0</v>
      </c>
      <c r="BE262" s="8">
        <f t="shared" si="311"/>
        <v>0</v>
      </c>
    </row>
    <row r="263" spans="1:57" x14ac:dyDescent="0.2">
      <c r="A263" s="2" t="s">
        <v>51</v>
      </c>
      <c r="B263" s="4">
        <v>2003</v>
      </c>
      <c r="C263" s="4">
        <v>3</v>
      </c>
      <c r="D263" s="5">
        <f>'Consolidated PEG'!D262</f>
        <v>8609.2530000000006</v>
      </c>
      <c r="E263" s="5">
        <f>'Consolidated PEG'!E262</f>
        <v>91.061000000000007</v>
      </c>
      <c r="F263" s="5">
        <f>'Consolidated PEG'!F262</f>
        <v>91.061000000000007</v>
      </c>
      <c r="G263" s="5">
        <f>'Consolidated PEG'!G262</f>
        <v>45752</v>
      </c>
      <c r="H263" s="5"/>
      <c r="I263" s="5"/>
      <c r="K263" s="48">
        <f>'Consolidated PEG'!K262</f>
        <v>870.6</v>
      </c>
      <c r="L263" s="48">
        <f>'Consolidated PEG'!L262</f>
        <v>175</v>
      </c>
      <c r="M263" s="124">
        <f>'Consolidated PEG'!M262</f>
        <v>0.20101079715138984</v>
      </c>
      <c r="Q263" s="5"/>
      <c r="AA263" s="4"/>
      <c r="AB263" s="4"/>
      <c r="AC263" s="6"/>
      <c r="AD263" s="4"/>
      <c r="AE263" s="4"/>
      <c r="AF263" s="4"/>
      <c r="AG263" s="4"/>
      <c r="AH263" s="4"/>
      <c r="AI263" s="75"/>
      <c r="AW263" s="4"/>
      <c r="AX263" s="4"/>
      <c r="AY263" s="4"/>
      <c r="AZ263" s="4"/>
      <c r="BA263" s="4"/>
      <c r="BB263" s="4"/>
      <c r="BC263" s="4"/>
      <c r="BD263" s="4"/>
      <c r="BE263" s="4"/>
    </row>
    <row r="264" spans="1:57" x14ac:dyDescent="0.2">
      <c r="A264" s="2" t="s">
        <v>51</v>
      </c>
      <c r="B264" s="4">
        <v>2004</v>
      </c>
      <c r="C264" s="4">
        <v>3</v>
      </c>
      <c r="D264" s="5">
        <f>'Consolidated PEG'!D263</f>
        <v>9926.6349499999997</v>
      </c>
      <c r="E264" s="5">
        <f>'Consolidated PEG'!E263</f>
        <v>197.50899999999999</v>
      </c>
      <c r="F264" s="5">
        <f>'Consolidated PEG'!F263</f>
        <v>197.50899999999999</v>
      </c>
      <c r="G264" s="5">
        <f>'Consolidated PEG'!G263</f>
        <v>46296</v>
      </c>
      <c r="H264" s="5"/>
      <c r="I264" s="5"/>
      <c r="K264" s="48">
        <f>'Consolidated PEG'!K263</f>
        <v>870.6</v>
      </c>
      <c r="L264" s="48">
        <f>'Consolidated PEG'!L263</f>
        <v>175</v>
      </c>
      <c r="M264" s="124">
        <f>'Consolidated PEG'!M263</f>
        <v>0.20101079715138984</v>
      </c>
      <c r="Q264" s="5"/>
      <c r="AA264" s="4"/>
      <c r="AB264" s="4"/>
      <c r="AC264" s="6"/>
      <c r="AD264" s="4"/>
      <c r="AE264" s="4"/>
      <c r="AF264" s="4"/>
      <c r="AG264" s="4"/>
      <c r="AH264" s="4"/>
      <c r="AI264" s="75"/>
      <c r="AW264" s="4"/>
      <c r="AX264" s="4"/>
      <c r="AY264" s="4"/>
      <c r="AZ264" s="4"/>
      <c r="BA264" s="4"/>
      <c r="BB264" s="4"/>
      <c r="BC264" s="4"/>
      <c r="BD264" s="4"/>
      <c r="BE264" s="4"/>
    </row>
    <row r="265" spans="1:57" x14ac:dyDescent="0.2">
      <c r="A265" s="2" t="s">
        <v>51</v>
      </c>
      <c r="B265" s="4">
        <v>2005</v>
      </c>
      <c r="C265" s="4">
        <v>3</v>
      </c>
      <c r="D265" s="5">
        <f>'Consolidated PEG'!D264</f>
        <v>9548.1171200000008</v>
      </c>
      <c r="E265" s="5">
        <f>'Consolidated PEG'!E264</f>
        <v>193.60400000000001</v>
      </c>
      <c r="F265" s="5">
        <f>'Consolidated PEG'!F264</f>
        <v>197.50899999999999</v>
      </c>
      <c r="G265" s="5">
        <f>'Consolidated PEG'!G264</f>
        <v>45915</v>
      </c>
      <c r="H265" s="28"/>
      <c r="I265" s="28"/>
      <c r="J265" s="62"/>
      <c r="K265" s="48">
        <f>'Consolidated PEG'!K264</f>
        <v>870</v>
      </c>
      <c r="L265" s="48">
        <f>'Consolidated PEG'!L264</f>
        <v>175</v>
      </c>
      <c r="M265" s="124">
        <f>'Consolidated PEG'!M264</f>
        <v>0.20114942528735633</v>
      </c>
      <c r="O265" s="2" t="s">
        <v>52</v>
      </c>
      <c r="P265" s="2">
        <v>2005</v>
      </c>
      <c r="Q265" s="5">
        <v>3</v>
      </c>
      <c r="R265" s="5">
        <v>9548.1171200000008</v>
      </c>
      <c r="S265" s="5">
        <v>193.60400000000001</v>
      </c>
      <c r="T265" s="5">
        <v>193.60400000000001</v>
      </c>
      <c r="U265" s="5">
        <v>45915</v>
      </c>
      <c r="V265" s="5">
        <v>870</v>
      </c>
      <c r="W265" s="5">
        <v>175</v>
      </c>
      <c r="X265" s="6">
        <v>0.20114942528735633</v>
      </c>
      <c r="Z265" s="2" t="s">
        <v>51</v>
      </c>
      <c r="AA265" s="4">
        <f t="shared" ref="AA265:AA271" si="321">B265-P265</f>
        <v>0</v>
      </c>
      <c r="AB265" s="4">
        <f t="shared" ref="AB265:AB271" si="322">C265-Q265</f>
        <v>0</v>
      </c>
      <c r="AC265" s="6">
        <f t="shared" ref="AC265:AC271" si="323">D265-R265</f>
        <v>0</v>
      </c>
      <c r="AD265" s="4">
        <f t="shared" ref="AD265:AD271" si="324">E265-S265</f>
        <v>0</v>
      </c>
      <c r="AE265" s="4">
        <f t="shared" ref="AE265:AE271" si="325">F265-T265</f>
        <v>3.9049999999999727</v>
      </c>
      <c r="AF265" s="4">
        <f t="shared" ref="AF265:AF271" si="326">G265-U265</f>
        <v>0</v>
      </c>
      <c r="AG265" s="4"/>
      <c r="AH265" s="4"/>
      <c r="AI265" s="75"/>
      <c r="AK265" s="2" t="s">
        <v>173</v>
      </c>
      <c r="AL265" s="2">
        <v>2005</v>
      </c>
      <c r="AM265" s="2">
        <v>3</v>
      </c>
      <c r="AN265" s="2">
        <v>9581.0637600000009</v>
      </c>
      <c r="AO265" s="2">
        <v>193.60400000000001</v>
      </c>
      <c r="AP265" s="2">
        <v>193.60400000000001</v>
      </c>
      <c r="AQ265" s="2">
        <v>45915</v>
      </c>
      <c r="AR265" s="2">
        <v>870</v>
      </c>
      <c r="AS265" s="2">
        <v>175</v>
      </c>
      <c r="AT265" s="2">
        <v>0.20114941895008087</v>
      </c>
      <c r="AV265" s="2" t="s">
        <v>51</v>
      </c>
      <c r="AW265" s="4">
        <f t="shared" ref="AW265:AW282" si="327">B265-AL265</f>
        <v>0</v>
      </c>
      <c r="AX265" s="4">
        <f t="shared" ref="AX265:AX282" si="328">C265-AM265</f>
        <v>0</v>
      </c>
      <c r="AY265" s="4"/>
      <c r="AZ265" s="4">
        <f t="shared" ref="AZ265:AZ282" si="329">E265-AO265</f>
        <v>0</v>
      </c>
      <c r="BA265" s="4">
        <f t="shared" ref="BA265:BA282" si="330">F265-AP265</f>
        <v>3.9049999999999727</v>
      </c>
      <c r="BB265" s="4">
        <f t="shared" ref="BB265:BB282" si="331">G265-AQ265</f>
        <v>0</v>
      </c>
      <c r="BC265" s="4">
        <f t="shared" ref="BC265:BC282" si="332">H265-AR265</f>
        <v>-870</v>
      </c>
      <c r="BD265" s="4">
        <f t="shared" ref="BD265:BD282" si="333">I265-AS265</f>
        <v>-175</v>
      </c>
      <c r="BE265" s="4">
        <f t="shared" ref="BE265:BE282" si="334">J265-AT265</f>
        <v>-0.20114941895008087</v>
      </c>
    </row>
    <row r="266" spans="1:57" x14ac:dyDescent="0.2">
      <c r="A266" s="2" t="s">
        <v>51</v>
      </c>
      <c r="B266" s="4">
        <v>2006</v>
      </c>
      <c r="C266" s="4">
        <v>3</v>
      </c>
      <c r="D266" s="5">
        <f>'Consolidated PEG'!D265</f>
        <v>9356.1048499999997</v>
      </c>
      <c r="E266" s="5">
        <f>'Consolidated PEG'!E265</f>
        <v>187.511</v>
      </c>
      <c r="F266" s="5">
        <f>'Consolidated PEG'!F265</f>
        <v>197.50899999999999</v>
      </c>
      <c r="G266" s="5">
        <f>'Consolidated PEG'!G265</f>
        <v>46020</v>
      </c>
      <c r="H266" s="28"/>
      <c r="I266" s="28"/>
      <c r="J266" s="62"/>
      <c r="K266" s="48">
        <f>'Consolidated PEG'!K265</f>
        <v>871</v>
      </c>
      <c r="L266" s="48">
        <f>'Consolidated PEG'!L265</f>
        <v>175</v>
      </c>
      <c r="M266" s="124">
        <f>'Consolidated PEG'!M265</f>
        <v>0.20091848450057406</v>
      </c>
      <c r="O266" s="2" t="s">
        <v>52</v>
      </c>
      <c r="P266" s="2">
        <v>2006</v>
      </c>
      <c r="Q266" s="5">
        <v>3</v>
      </c>
      <c r="R266" s="5">
        <v>9356.1048499999997</v>
      </c>
      <c r="S266" s="5">
        <v>187.511</v>
      </c>
      <c r="T266" s="5">
        <v>193.60400000000001</v>
      </c>
      <c r="U266" s="5">
        <v>46020</v>
      </c>
      <c r="V266" s="5">
        <v>871</v>
      </c>
      <c r="W266" s="5">
        <v>175</v>
      </c>
      <c r="X266" s="6">
        <v>0.20091848450057406</v>
      </c>
      <c r="Z266" s="2" t="s">
        <v>51</v>
      </c>
      <c r="AA266" s="4">
        <f t="shared" si="321"/>
        <v>0</v>
      </c>
      <c r="AB266" s="4">
        <f t="shared" si="322"/>
        <v>0</v>
      </c>
      <c r="AC266" s="6">
        <f t="shared" si="323"/>
        <v>0</v>
      </c>
      <c r="AD266" s="4">
        <f t="shared" si="324"/>
        <v>0</v>
      </c>
      <c r="AE266" s="4">
        <f t="shared" si="325"/>
        <v>3.9049999999999727</v>
      </c>
      <c r="AF266" s="4">
        <f t="shared" si="326"/>
        <v>0</v>
      </c>
      <c r="AG266" s="4"/>
      <c r="AH266" s="4"/>
      <c r="AI266" s="75"/>
      <c r="AK266" s="2" t="s">
        <v>173</v>
      </c>
      <c r="AL266" s="2">
        <v>2006</v>
      </c>
      <c r="AM266" s="2">
        <v>3</v>
      </c>
      <c r="AN266" s="2">
        <v>9526.9239899999993</v>
      </c>
      <c r="AO266" s="2">
        <v>187.511</v>
      </c>
      <c r="AP266" s="2">
        <v>193.60400000000001</v>
      </c>
      <c r="AQ266" s="2">
        <v>46020</v>
      </c>
      <c r="AR266" s="2">
        <v>871</v>
      </c>
      <c r="AS266" s="2">
        <v>175</v>
      </c>
      <c r="AT266" s="2">
        <v>0.20091848075389862</v>
      </c>
      <c r="AV266" s="2" t="s">
        <v>51</v>
      </c>
      <c r="AW266" s="4">
        <f t="shared" si="327"/>
        <v>0</v>
      </c>
      <c r="AX266" s="4">
        <f t="shared" si="328"/>
        <v>0</v>
      </c>
      <c r="AY266" s="4"/>
      <c r="AZ266" s="4">
        <f t="shared" si="329"/>
        <v>0</v>
      </c>
      <c r="BA266" s="4">
        <f t="shared" si="330"/>
        <v>3.9049999999999727</v>
      </c>
      <c r="BB266" s="4">
        <f t="shared" si="331"/>
        <v>0</v>
      </c>
      <c r="BC266" s="4">
        <f t="shared" si="332"/>
        <v>-871</v>
      </c>
      <c r="BD266" s="4">
        <f t="shared" si="333"/>
        <v>-175</v>
      </c>
      <c r="BE266" s="4">
        <f t="shared" si="334"/>
        <v>-0.20091848075389862</v>
      </c>
    </row>
    <row r="267" spans="1:57" x14ac:dyDescent="0.2">
      <c r="A267" s="2" t="s">
        <v>51</v>
      </c>
      <c r="B267" s="4">
        <v>2007</v>
      </c>
      <c r="C267" s="4">
        <v>3</v>
      </c>
      <c r="D267" s="5">
        <f>'Consolidated PEG'!D266</f>
        <v>15842.248</v>
      </c>
      <c r="E267" s="5">
        <f>'Consolidated PEG'!E266</f>
        <v>195.452</v>
      </c>
      <c r="F267" s="5">
        <f>'Consolidated PEG'!F266</f>
        <v>197.50899999999999</v>
      </c>
      <c r="G267" s="5">
        <f>'Consolidated PEG'!G266</f>
        <v>46451</v>
      </c>
      <c r="H267" s="28"/>
      <c r="I267" s="28"/>
      <c r="J267" s="62"/>
      <c r="K267" s="48">
        <f>'Consolidated PEG'!K266</f>
        <v>871</v>
      </c>
      <c r="L267" s="48">
        <f>'Consolidated PEG'!L266</f>
        <v>175</v>
      </c>
      <c r="M267" s="124">
        <f>'Consolidated PEG'!M266</f>
        <v>0.20091848450057406</v>
      </c>
      <c r="O267" s="2" t="s">
        <v>52</v>
      </c>
      <c r="P267" s="2">
        <v>2007</v>
      </c>
      <c r="Q267" s="5">
        <v>3</v>
      </c>
      <c r="R267" s="5">
        <v>15842.248</v>
      </c>
      <c r="S267" s="5">
        <v>195.452</v>
      </c>
      <c r="T267" s="5">
        <v>195.452</v>
      </c>
      <c r="U267" s="5">
        <v>46451</v>
      </c>
      <c r="V267" s="5">
        <v>871</v>
      </c>
      <c r="W267" s="5">
        <v>175</v>
      </c>
      <c r="X267" s="6">
        <v>0.20091848450057406</v>
      </c>
      <c r="Z267" s="2" t="s">
        <v>51</v>
      </c>
      <c r="AA267" s="4">
        <f t="shared" si="321"/>
        <v>0</v>
      </c>
      <c r="AB267" s="4">
        <f t="shared" si="322"/>
        <v>0</v>
      </c>
      <c r="AC267" s="6">
        <f t="shared" si="323"/>
        <v>0</v>
      </c>
      <c r="AD267" s="4">
        <f t="shared" si="324"/>
        <v>0</v>
      </c>
      <c r="AE267" s="4">
        <f t="shared" si="325"/>
        <v>2.0569999999999879</v>
      </c>
      <c r="AF267" s="4">
        <f t="shared" si="326"/>
        <v>0</v>
      </c>
      <c r="AG267" s="4"/>
      <c r="AH267" s="4"/>
      <c r="AI267" s="75"/>
      <c r="AK267" s="2" t="s">
        <v>173</v>
      </c>
      <c r="AL267" s="2">
        <v>2007</v>
      </c>
      <c r="AM267" s="2">
        <v>3</v>
      </c>
      <c r="AN267" s="2">
        <v>15998.26138</v>
      </c>
      <c r="AO267" s="2">
        <v>195.45200000000003</v>
      </c>
      <c r="AP267" s="2">
        <v>195.45200000000003</v>
      </c>
      <c r="AQ267" s="2">
        <v>46451</v>
      </c>
      <c r="AR267" s="2">
        <v>871</v>
      </c>
      <c r="AS267" s="2">
        <v>175</v>
      </c>
      <c r="AT267" s="2">
        <v>0.20091848075389862</v>
      </c>
      <c r="AV267" s="2" t="s">
        <v>51</v>
      </c>
      <c r="AW267" s="4">
        <f t="shared" si="327"/>
        <v>0</v>
      </c>
      <c r="AX267" s="4">
        <f t="shared" si="328"/>
        <v>0</v>
      </c>
      <c r="AY267" s="4"/>
      <c r="AZ267" s="4">
        <f t="shared" si="329"/>
        <v>0</v>
      </c>
      <c r="BA267" s="4">
        <f t="shared" si="330"/>
        <v>2.0569999999999595</v>
      </c>
      <c r="BB267" s="4">
        <f t="shared" si="331"/>
        <v>0</v>
      </c>
      <c r="BC267" s="4">
        <f t="shared" si="332"/>
        <v>-871</v>
      </c>
      <c r="BD267" s="4">
        <f t="shared" si="333"/>
        <v>-175</v>
      </c>
      <c r="BE267" s="4">
        <f t="shared" si="334"/>
        <v>-0.20091848075389862</v>
      </c>
    </row>
    <row r="268" spans="1:57" x14ac:dyDescent="0.2">
      <c r="A268" s="2" t="s">
        <v>51</v>
      </c>
      <c r="B268" s="4">
        <v>2008</v>
      </c>
      <c r="C268" s="4">
        <v>3</v>
      </c>
      <c r="D268" s="5">
        <f>'Consolidated PEG'!D267</f>
        <v>10582.17316</v>
      </c>
      <c r="E268" s="5">
        <f>'Consolidated PEG'!E267</f>
        <v>189.10499999999999</v>
      </c>
      <c r="F268" s="5">
        <f>'Consolidated PEG'!F267</f>
        <v>197.50899999999999</v>
      </c>
      <c r="G268" s="5">
        <f>'Consolidated PEG'!G267</f>
        <v>46215</v>
      </c>
      <c r="H268" s="28"/>
      <c r="I268" s="28"/>
      <c r="J268" s="62"/>
      <c r="K268" s="48">
        <f>'Consolidated PEG'!K267</f>
        <v>871</v>
      </c>
      <c r="L268" s="48">
        <f>'Consolidated PEG'!L267</f>
        <v>175</v>
      </c>
      <c r="M268" s="124">
        <f>'Consolidated PEG'!M267</f>
        <v>0.20091848450057406</v>
      </c>
      <c r="O268" s="2" t="s">
        <v>52</v>
      </c>
      <c r="P268" s="2">
        <v>2008</v>
      </c>
      <c r="Q268" s="5">
        <v>3</v>
      </c>
      <c r="R268" s="5">
        <v>10582.17316</v>
      </c>
      <c r="S268" s="5">
        <v>189.10499999999999</v>
      </c>
      <c r="T268" s="5">
        <v>195.452</v>
      </c>
      <c r="U268" s="5">
        <v>46215</v>
      </c>
      <c r="V268" s="5">
        <v>871</v>
      </c>
      <c r="W268" s="5">
        <v>175</v>
      </c>
      <c r="X268" s="6">
        <v>0.20091848450057406</v>
      </c>
      <c r="Z268" s="2" t="s">
        <v>51</v>
      </c>
      <c r="AA268" s="4">
        <f t="shared" si="321"/>
        <v>0</v>
      </c>
      <c r="AB268" s="4">
        <f t="shared" si="322"/>
        <v>0</v>
      </c>
      <c r="AC268" s="6">
        <f t="shared" si="323"/>
        <v>0</v>
      </c>
      <c r="AD268" s="4">
        <f t="shared" si="324"/>
        <v>0</v>
      </c>
      <c r="AE268" s="4">
        <f t="shared" si="325"/>
        <v>2.0569999999999879</v>
      </c>
      <c r="AF268" s="4">
        <f t="shared" si="326"/>
        <v>0</v>
      </c>
      <c r="AG268" s="4"/>
      <c r="AH268" s="4"/>
      <c r="AI268" s="75"/>
      <c r="AK268" s="2" t="s">
        <v>173</v>
      </c>
      <c r="AL268" s="2">
        <v>2008</v>
      </c>
      <c r="AM268" s="2">
        <v>3</v>
      </c>
      <c r="AN268" s="2">
        <v>10723.48717</v>
      </c>
      <c r="AO268" s="2">
        <v>189.10499999999999</v>
      </c>
      <c r="AP268" s="2">
        <v>195.45200000000003</v>
      </c>
      <c r="AQ268" s="2">
        <v>46215</v>
      </c>
      <c r="AR268" s="2">
        <v>871</v>
      </c>
      <c r="AS268" s="2">
        <v>175</v>
      </c>
      <c r="AT268" s="2">
        <v>0.20091848075389862</v>
      </c>
      <c r="AV268" s="2" t="s">
        <v>51</v>
      </c>
      <c r="AW268" s="4">
        <f t="shared" si="327"/>
        <v>0</v>
      </c>
      <c r="AX268" s="4">
        <f t="shared" si="328"/>
        <v>0</v>
      </c>
      <c r="AY268" s="4"/>
      <c r="AZ268" s="4">
        <f t="shared" si="329"/>
        <v>0</v>
      </c>
      <c r="BA268" s="4">
        <f t="shared" si="330"/>
        <v>2.0569999999999595</v>
      </c>
      <c r="BB268" s="4">
        <f t="shared" si="331"/>
        <v>0</v>
      </c>
      <c r="BC268" s="4">
        <f t="shared" si="332"/>
        <v>-871</v>
      </c>
      <c r="BD268" s="4">
        <f t="shared" si="333"/>
        <v>-175</v>
      </c>
      <c r="BE268" s="4">
        <f t="shared" si="334"/>
        <v>-0.20091848075389862</v>
      </c>
    </row>
    <row r="269" spans="1:57" x14ac:dyDescent="0.2">
      <c r="A269" s="2" t="s">
        <v>51</v>
      </c>
      <c r="B269" s="4">
        <v>2009</v>
      </c>
      <c r="C269" s="4">
        <v>3</v>
      </c>
      <c r="D269" s="5">
        <f>'Consolidated PEG'!D268</f>
        <v>11183.12545</v>
      </c>
      <c r="E269" s="5">
        <f>'Consolidated PEG'!E268</f>
        <v>206.94</v>
      </c>
      <c r="F269" s="5">
        <f>'Consolidated PEG'!F268</f>
        <v>206.94</v>
      </c>
      <c r="G269" s="5">
        <f>'Consolidated PEG'!G268</f>
        <v>46349</v>
      </c>
      <c r="H269" s="28"/>
      <c r="I269" s="28"/>
      <c r="J269" s="62"/>
      <c r="K269" s="48">
        <f>'Consolidated PEG'!K268</f>
        <v>944</v>
      </c>
      <c r="L269" s="48">
        <f>'Consolidated PEG'!L268</f>
        <v>213</v>
      </c>
      <c r="M269" s="124">
        <f>'Consolidated PEG'!M268</f>
        <v>0.22563559322033899</v>
      </c>
      <c r="O269" s="2" t="s">
        <v>52</v>
      </c>
      <c r="P269" s="2">
        <v>2009</v>
      </c>
      <c r="Q269" s="5">
        <v>3</v>
      </c>
      <c r="R269" s="5">
        <v>11183.125449999998</v>
      </c>
      <c r="S269" s="5">
        <v>206.94</v>
      </c>
      <c r="T269" s="5">
        <v>206.94</v>
      </c>
      <c r="U269" s="5">
        <v>46349</v>
      </c>
      <c r="V269" s="5">
        <v>944</v>
      </c>
      <c r="W269" s="5">
        <v>213</v>
      </c>
      <c r="X269" s="6">
        <v>0.22563559322033899</v>
      </c>
      <c r="Z269" s="2" t="s">
        <v>51</v>
      </c>
      <c r="AA269" s="4">
        <f t="shared" si="321"/>
        <v>0</v>
      </c>
      <c r="AB269" s="4">
        <f t="shared" si="322"/>
        <v>0</v>
      </c>
      <c r="AC269" s="6">
        <f t="shared" si="323"/>
        <v>0</v>
      </c>
      <c r="AD269" s="4">
        <f t="shared" si="324"/>
        <v>0</v>
      </c>
      <c r="AE269" s="4">
        <f t="shared" si="325"/>
        <v>0</v>
      </c>
      <c r="AF269" s="4">
        <f t="shared" si="326"/>
        <v>0</v>
      </c>
      <c r="AG269" s="4"/>
      <c r="AH269" s="4"/>
      <c r="AI269" s="75"/>
      <c r="AK269" s="2" t="s">
        <v>173</v>
      </c>
      <c r="AL269" s="2">
        <v>2009</v>
      </c>
      <c r="AM269" s="2">
        <v>3</v>
      </c>
      <c r="AN269" s="2">
        <v>11434.818070000001</v>
      </c>
      <c r="AO269" s="2">
        <v>206.94</v>
      </c>
      <c r="AP269" s="2">
        <v>206.94</v>
      </c>
      <c r="AQ269" s="2">
        <v>46349</v>
      </c>
      <c r="AR269" s="2">
        <v>944</v>
      </c>
      <c r="AS269" s="2">
        <v>213</v>
      </c>
      <c r="AT269" s="2">
        <v>0.2256355881690979</v>
      </c>
      <c r="AV269" s="2" t="s">
        <v>51</v>
      </c>
      <c r="AW269" s="4">
        <f t="shared" si="327"/>
        <v>0</v>
      </c>
      <c r="AX269" s="4">
        <f t="shared" si="328"/>
        <v>0</v>
      </c>
      <c r="AY269" s="4"/>
      <c r="AZ269" s="4">
        <f t="shared" si="329"/>
        <v>0</v>
      </c>
      <c r="BA269" s="4">
        <f t="shared" si="330"/>
        <v>0</v>
      </c>
      <c r="BB269" s="4">
        <f t="shared" si="331"/>
        <v>0</v>
      </c>
      <c r="BC269" s="4">
        <f t="shared" si="332"/>
        <v>-944</v>
      </c>
      <c r="BD269" s="4">
        <f t="shared" si="333"/>
        <v>-213</v>
      </c>
      <c r="BE269" s="4">
        <f t="shared" si="334"/>
        <v>-0.2256355881690979</v>
      </c>
    </row>
    <row r="270" spans="1:57" x14ac:dyDescent="0.2">
      <c r="A270" s="2" t="s">
        <v>51</v>
      </c>
      <c r="B270" s="4">
        <v>2010</v>
      </c>
      <c r="C270" s="4">
        <v>3</v>
      </c>
      <c r="D270" s="5">
        <f>'Consolidated PEG'!D269</f>
        <v>7497.4209500000006</v>
      </c>
      <c r="E270" s="5">
        <f>'Consolidated PEG'!E269</f>
        <v>206.94</v>
      </c>
      <c r="F270" s="5">
        <f>'Consolidated PEG'!F269</f>
        <v>206.94</v>
      </c>
      <c r="G270" s="5">
        <f>'Consolidated PEG'!G269</f>
        <v>46710</v>
      </c>
      <c r="H270" s="28"/>
      <c r="I270" s="28"/>
      <c r="J270" s="62"/>
      <c r="K270" s="48">
        <f>'Consolidated PEG'!K269</f>
        <v>944</v>
      </c>
      <c r="L270" s="48">
        <f>'Consolidated PEG'!L269</f>
        <v>213</v>
      </c>
      <c r="M270" s="124">
        <f>'Consolidated PEG'!M269</f>
        <v>0.22563559322033899</v>
      </c>
      <c r="O270" s="2" t="s">
        <v>52</v>
      </c>
      <c r="P270" s="2">
        <v>2010</v>
      </c>
      <c r="Q270" s="5">
        <v>3</v>
      </c>
      <c r="R270" s="5">
        <v>7497.4209500000006</v>
      </c>
      <c r="S270" s="5">
        <v>206.94</v>
      </c>
      <c r="T270" s="5">
        <v>206.94</v>
      </c>
      <c r="U270" s="5">
        <v>46710</v>
      </c>
      <c r="V270" s="5">
        <v>944</v>
      </c>
      <c r="W270" s="5">
        <v>213</v>
      </c>
      <c r="X270" s="6">
        <v>0.22563559322033899</v>
      </c>
      <c r="Z270" s="2" t="s">
        <v>51</v>
      </c>
      <c r="AA270" s="4">
        <f t="shared" si="321"/>
        <v>0</v>
      </c>
      <c r="AB270" s="4">
        <f t="shared" si="322"/>
        <v>0</v>
      </c>
      <c r="AC270" s="6">
        <f t="shared" si="323"/>
        <v>0</v>
      </c>
      <c r="AD270" s="4">
        <f t="shared" si="324"/>
        <v>0</v>
      </c>
      <c r="AE270" s="4">
        <f t="shared" si="325"/>
        <v>0</v>
      </c>
      <c r="AF270" s="4">
        <f t="shared" si="326"/>
        <v>0</v>
      </c>
      <c r="AG270" s="4"/>
      <c r="AH270" s="4"/>
      <c r="AI270" s="75"/>
      <c r="AK270" s="2" t="s">
        <v>173</v>
      </c>
      <c r="AL270" s="2">
        <v>2010</v>
      </c>
      <c r="AM270" s="2">
        <v>3</v>
      </c>
      <c r="AN270" s="2">
        <v>8139.8805999999995</v>
      </c>
      <c r="AO270" s="2">
        <v>206.94</v>
      </c>
      <c r="AP270" s="2">
        <v>206.94</v>
      </c>
      <c r="AQ270" s="2">
        <v>46710</v>
      </c>
      <c r="AR270" s="2">
        <v>944</v>
      </c>
      <c r="AS270" s="2">
        <v>213</v>
      </c>
      <c r="AT270" s="2">
        <v>0.2256355881690979</v>
      </c>
      <c r="AV270" s="2" t="s">
        <v>51</v>
      </c>
      <c r="AW270" s="4">
        <f t="shared" si="327"/>
        <v>0</v>
      </c>
      <c r="AX270" s="4">
        <f t="shared" si="328"/>
        <v>0</v>
      </c>
      <c r="AY270" s="4"/>
      <c r="AZ270" s="4">
        <f t="shared" si="329"/>
        <v>0</v>
      </c>
      <c r="BA270" s="4">
        <f t="shared" si="330"/>
        <v>0</v>
      </c>
      <c r="BB270" s="4">
        <f t="shared" si="331"/>
        <v>0</v>
      </c>
      <c r="BC270" s="4">
        <f t="shared" si="332"/>
        <v>-944</v>
      </c>
      <c r="BD270" s="4">
        <f t="shared" si="333"/>
        <v>-213</v>
      </c>
      <c r="BE270" s="4">
        <f t="shared" si="334"/>
        <v>-0.2256355881690979</v>
      </c>
    </row>
    <row r="271" spans="1:57" x14ac:dyDescent="0.2">
      <c r="A271" s="2" t="s">
        <v>51</v>
      </c>
      <c r="B271" s="4">
        <v>2011</v>
      </c>
      <c r="C271" s="4">
        <v>3</v>
      </c>
      <c r="D271" s="5">
        <f>'Consolidated PEG'!D270</f>
        <v>12104.25697</v>
      </c>
      <c r="E271" s="5">
        <f>'Consolidated PEG'!E270</f>
        <v>196.11500000000001</v>
      </c>
      <c r="F271" s="5">
        <f>'Consolidated PEG'!F270</f>
        <v>206.94</v>
      </c>
      <c r="G271" s="5">
        <f>'Consolidated PEG'!G270</f>
        <v>46748</v>
      </c>
      <c r="H271" s="28"/>
      <c r="I271" s="28"/>
      <c r="J271" s="62"/>
      <c r="K271" s="48">
        <f>'Consolidated PEG'!K270</f>
        <v>962</v>
      </c>
      <c r="L271" s="48">
        <f>'Consolidated PEG'!L270</f>
        <v>225</v>
      </c>
      <c r="M271" s="124">
        <f>'Consolidated PEG'!M270</f>
        <v>0.2338877338877339</v>
      </c>
      <c r="O271" s="2" t="s">
        <v>52</v>
      </c>
      <c r="P271" s="2">
        <v>2011</v>
      </c>
      <c r="Q271" s="5">
        <v>3</v>
      </c>
      <c r="R271" s="5">
        <v>12104.256969999999</v>
      </c>
      <c r="S271" s="5">
        <v>196.11500000000001</v>
      </c>
      <c r="T271" s="5">
        <v>206.94</v>
      </c>
      <c r="U271" s="5">
        <v>46748</v>
      </c>
      <c r="V271" s="5">
        <v>962</v>
      </c>
      <c r="W271" s="5">
        <v>225</v>
      </c>
      <c r="X271" s="6">
        <v>0.2338877338877339</v>
      </c>
      <c r="Z271" s="2" t="s">
        <v>51</v>
      </c>
      <c r="AA271" s="4">
        <f t="shared" si="321"/>
        <v>0</v>
      </c>
      <c r="AB271" s="4">
        <f t="shared" si="322"/>
        <v>0</v>
      </c>
      <c r="AC271" s="6">
        <f t="shared" si="323"/>
        <v>0</v>
      </c>
      <c r="AD271" s="4">
        <f t="shared" si="324"/>
        <v>0</v>
      </c>
      <c r="AE271" s="4">
        <f t="shared" si="325"/>
        <v>0</v>
      </c>
      <c r="AF271" s="4">
        <f t="shared" si="326"/>
        <v>0</v>
      </c>
      <c r="AG271" s="4"/>
      <c r="AH271" s="4"/>
      <c r="AI271" s="75"/>
      <c r="AK271" s="2" t="s">
        <v>173</v>
      </c>
      <c r="AL271" s="2">
        <v>2011</v>
      </c>
      <c r="AM271" s="2">
        <v>3</v>
      </c>
      <c r="AN271" s="2">
        <v>13090.276840000002</v>
      </c>
      <c r="AO271" s="2">
        <v>196.11500000000001</v>
      </c>
      <c r="AP271" s="2">
        <v>206.94</v>
      </c>
      <c r="AQ271" s="2">
        <v>46748</v>
      </c>
      <c r="AR271" s="2">
        <v>962</v>
      </c>
      <c r="AS271" s="2">
        <v>225</v>
      </c>
      <c r="AT271" s="2">
        <v>0.23388773202896118</v>
      </c>
      <c r="AV271" s="2" t="s">
        <v>51</v>
      </c>
      <c r="AW271" s="4">
        <f t="shared" si="327"/>
        <v>0</v>
      </c>
      <c r="AX271" s="4">
        <f t="shared" si="328"/>
        <v>0</v>
      </c>
      <c r="AY271" s="4"/>
      <c r="AZ271" s="4">
        <f t="shared" si="329"/>
        <v>0</v>
      </c>
      <c r="BA271" s="4">
        <f t="shared" si="330"/>
        <v>0</v>
      </c>
      <c r="BB271" s="4">
        <f t="shared" si="331"/>
        <v>0</v>
      </c>
      <c r="BC271" s="4">
        <f t="shared" si="332"/>
        <v>-962</v>
      </c>
      <c r="BD271" s="4">
        <f t="shared" si="333"/>
        <v>-225</v>
      </c>
      <c r="BE271" s="4">
        <f t="shared" si="334"/>
        <v>-0.23388773202896118</v>
      </c>
    </row>
    <row r="272" spans="1:57" x14ac:dyDescent="0.2">
      <c r="A272" s="2" t="s">
        <v>51</v>
      </c>
      <c r="B272" s="4">
        <v>2012</v>
      </c>
      <c r="C272" s="4">
        <v>3</v>
      </c>
      <c r="D272" s="5">
        <f>'Consolidated PEG'!D271</f>
        <v>12803.057429999999</v>
      </c>
      <c r="E272" s="5">
        <f>'Consolidated PEG'!E271</f>
        <v>180.33199999999999</v>
      </c>
      <c r="F272" s="5">
        <f>'Consolidated PEG'!F271</f>
        <v>206.94</v>
      </c>
      <c r="G272" s="5">
        <f>'Consolidated PEG'!G271</f>
        <v>46879</v>
      </c>
      <c r="H272" s="28"/>
      <c r="I272" s="28"/>
      <c r="J272" s="62"/>
      <c r="K272" s="48">
        <f>'Consolidated PEG'!K271</f>
        <v>971</v>
      </c>
      <c r="L272" s="48">
        <f>'Consolidated PEG'!L271</f>
        <v>228</v>
      </c>
      <c r="M272" s="124">
        <f>'Consolidated PEG'!M271</f>
        <v>0.23480947476828012</v>
      </c>
      <c r="O272" s="2" t="s">
        <v>52</v>
      </c>
      <c r="P272" s="2">
        <v>2012</v>
      </c>
      <c r="Q272" s="5">
        <v>3</v>
      </c>
      <c r="R272" s="5">
        <v>12803.057430000001</v>
      </c>
      <c r="S272" s="5">
        <v>180.33199999999999</v>
      </c>
      <c r="T272" s="5">
        <v>206.94</v>
      </c>
      <c r="U272" s="5">
        <v>46879</v>
      </c>
      <c r="V272" s="5">
        <v>971</v>
      </c>
      <c r="W272" s="5">
        <v>228</v>
      </c>
      <c r="X272" s="6">
        <v>0.23480947476828012</v>
      </c>
      <c r="Z272" s="2" t="s">
        <v>51</v>
      </c>
      <c r="AA272" s="4">
        <f t="shared" ref="AA272:AA282" si="335">B272-P272</f>
        <v>0</v>
      </c>
      <c r="AB272" s="4">
        <f t="shared" ref="AB272:AB282" si="336">C272-Q272</f>
        <v>0</v>
      </c>
      <c r="AC272" s="6">
        <f t="shared" ref="AC272:AC282" si="337">D272-R272</f>
        <v>0</v>
      </c>
      <c r="AD272" s="4">
        <f t="shared" ref="AD272:AD282" si="338">E272-S272</f>
        <v>0</v>
      </c>
      <c r="AE272" s="4">
        <f t="shared" ref="AE272:AE282" si="339">F272-T272</f>
        <v>0</v>
      </c>
      <c r="AF272" s="4">
        <f t="shared" ref="AF272:AF282" si="340">G272-U272</f>
        <v>0</v>
      </c>
      <c r="AG272" s="4"/>
      <c r="AH272" s="4"/>
      <c r="AI272" s="75"/>
      <c r="AK272" s="2" t="s">
        <v>173</v>
      </c>
      <c r="AL272" s="2">
        <v>2012</v>
      </c>
      <c r="AM272" s="2">
        <v>3</v>
      </c>
      <c r="AN272" s="2">
        <v>14004.64754</v>
      </c>
      <c r="AO272" s="2">
        <v>180.33199999999999</v>
      </c>
      <c r="AP272" s="2">
        <v>206.94</v>
      </c>
      <c r="AQ272" s="2">
        <v>46879</v>
      </c>
      <c r="AR272" s="2">
        <v>971</v>
      </c>
      <c r="AS272" s="2">
        <v>228</v>
      </c>
      <c r="AT272" s="2">
        <v>0.23480947315692902</v>
      </c>
      <c r="AV272" s="2" t="s">
        <v>51</v>
      </c>
      <c r="AW272" s="4">
        <f t="shared" si="327"/>
        <v>0</v>
      </c>
      <c r="AX272" s="4">
        <f t="shared" si="328"/>
        <v>0</v>
      </c>
      <c r="AY272" s="4"/>
      <c r="AZ272" s="4">
        <f t="shared" si="329"/>
        <v>0</v>
      </c>
      <c r="BA272" s="4">
        <f t="shared" si="330"/>
        <v>0</v>
      </c>
      <c r="BB272" s="4">
        <f t="shared" si="331"/>
        <v>0</v>
      </c>
      <c r="BC272" s="4">
        <f t="shared" si="332"/>
        <v>-971</v>
      </c>
      <c r="BD272" s="4">
        <f t="shared" si="333"/>
        <v>-228</v>
      </c>
      <c r="BE272" s="4">
        <f t="shared" si="334"/>
        <v>-0.23480947315692902</v>
      </c>
    </row>
    <row r="273" spans="1:57" x14ac:dyDescent="0.2">
      <c r="A273" s="2" t="s">
        <v>51</v>
      </c>
      <c r="B273" s="4">
        <v>2013</v>
      </c>
      <c r="C273" s="4">
        <v>3</v>
      </c>
      <c r="D273" s="5">
        <f>'Consolidated PEG'!D272</f>
        <v>11080.579679999999</v>
      </c>
      <c r="E273" s="5">
        <f>'Consolidated PEG'!E272</f>
        <v>195.749</v>
      </c>
      <c r="F273" s="5">
        <f>'Consolidated PEG'!F272</f>
        <v>206.94</v>
      </c>
      <c r="G273" s="5">
        <f>'Consolidated PEG'!G272</f>
        <v>47074</v>
      </c>
      <c r="H273" s="28"/>
      <c r="I273" s="28"/>
      <c r="J273" s="62"/>
      <c r="K273" s="48">
        <f>'Consolidated PEG'!K272</f>
        <v>980</v>
      </c>
      <c r="L273" s="48">
        <f>'Consolidated PEG'!L272</f>
        <v>231</v>
      </c>
      <c r="M273" s="124">
        <f>'Consolidated PEG'!M272</f>
        <v>0.23571428571428571</v>
      </c>
      <c r="O273" s="2" t="s">
        <v>52</v>
      </c>
      <c r="P273" s="2">
        <v>2013</v>
      </c>
      <c r="Q273" s="5">
        <v>3</v>
      </c>
      <c r="R273" s="5">
        <v>11080.579680000001</v>
      </c>
      <c r="S273" s="5">
        <v>195.749</v>
      </c>
      <c r="T273" s="5">
        <v>206.94</v>
      </c>
      <c r="U273" s="5">
        <v>47074</v>
      </c>
      <c r="V273" s="5">
        <v>980</v>
      </c>
      <c r="W273" s="5">
        <v>231</v>
      </c>
      <c r="X273" s="6">
        <v>0.23571428571428571</v>
      </c>
      <c r="Z273" s="2" t="s">
        <v>51</v>
      </c>
      <c r="AA273" s="4">
        <f t="shared" si="335"/>
        <v>0</v>
      </c>
      <c r="AB273" s="4">
        <f t="shared" si="336"/>
        <v>0</v>
      </c>
      <c r="AC273" s="6">
        <f t="shared" si="337"/>
        <v>0</v>
      </c>
      <c r="AD273" s="4">
        <f t="shared" si="338"/>
        <v>0</v>
      </c>
      <c r="AE273" s="4">
        <f t="shared" si="339"/>
        <v>0</v>
      </c>
      <c r="AF273" s="4">
        <f t="shared" si="340"/>
        <v>0</v>
      </c>
      <c r="AG273" s="4"/>
      <c r="AH273" s="4"/>
      <c r="AI273" s="75"/>
      <c r="AK273" s="2" t="s">
        <v>173</v>
      </c>
      <c r="AL273" s="2">
        <v>2013</v>
      </c>
      <c r="AM273" s="2">
        <v>3</v>
      </c>
      <c r="AN273" s="2">
        <v>12161.302640000002</v>
      </c>
      <c r="AO273" s="2">
        <v>195.749</v>
      </c>
      <c r="AP273" s="2">
        <v>206.94</v>
      </c>
      <c r="AQ273" s="2">
        <v>47074</v>
      </c>
      <c r="AR273" s="2">
        <v>980</v>
      </c>
      <c r="AS273" s="2">
        <v>231</v>
      </c>
      <c r="AT273" s="2">
        <v>0.23571428656578064</v>
      </c>
      <c r="AV273" s="2" t="s">
        <v>51</v>
      </c>
      <c r="AW273" s="4">
        <f t="shared" si="327"/>
        <v>0</v>
      </c>
      <c r="AX273" s="4">
        <f t="shared" si="328"/>
        <v>0</v>
      </c>
      <c r="AY273" s="4"/>
      <c r="AZ273" s="4">
        <f t="shared" si="329"/>
        <v>0</v>
      </c>
      <c r="BA273" s="4">
        <f t="shared" si="330"/>
        <v>0</v>
      </c>
      <c r="BB273" s="4">
        <f t="shared" si="331"/>
        <v>0</v>
      </c>
      <c r="BC273" s="4">
        <f t="shared" si="332"/>
        <v>-980</v>
      </c>
      <c r="BD273" s="4">
        <f t="shared" si="333"/>
        <v>-231</v>
      </c>
      <c r="BE273" s="4">
        <f t="shared" si="334"/>
        <v>-0.23571428656578064</v>
      </c>
    </row>
    <row r="274" spans="1:57" x14ac:dyDescent="0.2">
      <c r="A274" s="2" t="s">
        <v>51</v>
      </c>
      <c r="B274" s="4">
        <v>2014</v>
      </c>
      <c r="C274" s="4">
        <v>3</v>
      </c>
      <c r="D274" s="5">
        <f>'Consolidated PEG'!D273</f>
        <v>14850.2271</v>
      </c>
      <c r="E274" s="5">
        <f>'Consolidated PEG'!E273</f>
        <v>194.17400000000001</v>
      </c>
      <c r="F274" s="5">
        <f>'Consolidated PEG'!F273</f>
        <v>206.94</v>
      </c>
      <c r="G274" s="5">
        <f>'Consolidated PEG'!G273</f>
        <v>47187</v>
      </c>
      <c r="H274" s="28"/>
      <c r="I274" s="28"/>
      <c r="J274" s="62"/>
      <c r="K274" s="48">
        <f>'Consolidated PEG'!K273</f>
        <v>996</v>
      </c>
      <c r="L274" s="48">
        <f>'Consolidated PEG'!L273</f>
        <v>244</v>
      </c>
      <c r="M274" s="124">
        <f>'Consolidated PEG'!M273</f>
        <v>0.24497991967871485</v>
      </c>
      <c r="O274" s="2" t="s">
        <v>52</v>
      </c>
      <c r="P274" s="2">
        <v>2014</v>
      </c>
      <c r="Q274" s="5">
        <v>3</v>
      </c>
      <c r="R274" s="5">
        <v>14850.227000000001</v>
      </c>
      <c r="S274" s="5">
        <v>194.17400000000001</v>
      </c>
      <c r="T274" s="5">
        <v>206.94</v>
      </c>
      <c r="U274" s="5">
        <v>47187</v>
      </c>
      <c r="V274" s="5">
        <v>996</v>
      </c>
      <c r="W274" s="5">
        <v>244</v>
      </c>
      <c r="X274" s="6">
        <v>0.24497991967871485</v>
      </c>
      <c r="Z274" s="2" t="s">
        <v>51</v>
      </c>
      <c r="AA274" s="4">
        <f t="shared" si="335"/>
        <v>0</v>
      </c>
      <c r="AB274" s="4">
        <f t="shared" si="336"/>
        <v>0</v>
      </c>
      <c r="AC274" s="6">
        <f t="shared" si="337"/>
        <v>9.999999929277692E-5</v>
      </c>
      <c r="AD274" s="4">
        <f t="shared" si="338"/>
        <v>0</v>
      </c>
      <c r="AE274" s="4">
        <f t="shared" si="339"/>
        <v>0</v>
      </c>
      <c r="AF274" s="4">
        <f t="shared" si="340"/>
        <v>0</v>
      </c>
      <c r="AG274" s="4"/>
      <c r="AH274" s="4"/>
      <c r="AI274" s="75"/>
      <c r="AK274" s="2" t="s">
        <v>173</v>
      </c>
      <c r="AL274" s="2">
        <v>2014</v>
      </c>
      <c r="AM274" s="2">
        <v>3</v>
      </c>
      <c r="AN274" s="2">
        <v>15498.931699999999</v>
      </c>
      <c r="AO274" s="2">
        <v>194.17400000000001</v>
      </c>
      <c r="AP274" s="2">
        <v>206.94</v>
      </c>
      <c r="AQ274" s="2">
        <v>47187</v>
      </c>
      <c r="AR274" s="2">
        <v>996</v>
      </c>
      <c r="AS274" s="2">
        <v>244</v>
      </c>
      <c r="AT274" s="2">
        <v>0.24497991800308228</v>
      </c>
      <c r="AV274" s="2" t="s">
        <v>51</v>
      </c>
      <c r="AW274" s="4">
        <f t="shared" si="327"/>
        <v>0</v>
      </c>
      <c r="AX274" s="4">
        <f t="shared" si="328"/>
        <v>0</v>
      </c>
      <c r="AY274" s="4"/>
      <c r="AZ274" s="4">
        <f t="shared" si="329"/>
        <v>0</v>
      </c>
      <c r="BA274" s="4">
        <f t="shared" si="330"/>
        <v>0</v>
      </c>
      <c r="BB274" s="4">
        <f t="shared" si="331"/>
        <v>0</v>
      </c>
      <c r="BC274" s="4">
        <f t="shared" si="332"/>
        <v>-996</v>
      </c>
      <c r="BD274" s="4">
        <f t="shared" si="333"/>
        <v>-244</v>
      </c>
      <c r="BE274" s="4">
        <f t="shared" si="334"/>
        <v>-0.24497991800308228</v>
      </c>
    </row>
    <row r="275" spans="1:57" x14ac:dyDescent="0.2">
      <c r="A275" s="2" t="s">
        <v>51</v>
      </c>
      <c r="B275" s="4">
        <v>2015</v>
      </c>
      <c r="C275" s="4">
        <v>3</v>
      </c>
      <c r="D275" s="5">
        <f>'Consolidated PEG'!D274</f>
        <v>13121.32216</v>
      </c>
      <c r="E275" s="5">
        <f>'Consolidated PEG'!E274</f>
        <v>185.13200000000001</v>
      </c>
      <c r="F275" s="5">
        <f>'Consolidated PEG'!F274</f>
        <v>206.94</v>
      </c>
      <c r="G275" s="5">
        <f>'Consolidated PEG'!G274</f>
        <v>47298</v>
      </c>
      <c r="H275" s="28"/>
      <c r="I275" s="28"/>
      <c r="J275" s="62"/>
      <c r="K275" s="48">
        <f>'Consolidated PEG'!K274</f>
        <v>1001</v>
      </c>
      <c r="L275" s="48">
        <f>'Consolidated PEG'!L274</f>
        <v>248</v>
      </c>
      <c r="M275" s="124">
        <f>'Consolidated PEG'!M274</f>
        <v>0.24775224775224775</v>
      </c>
      <c r="O275" s="2" t="s">
        <v>52</v>
      </c>
      <c r="P275" s="2">
        <v>2015</v>
      </c>
      <c r="Q275" s="5">
        <v>3</v>
      </c>
      <c r="R275" s="5">
        <v>13121.322</v>
      </c>
      <c r="S275" s="5">
        <v>185.13200000000001</v>
      </c>
      <c r="T275" s="5">
        <v>206.94</v>
      </c>
      <c r="U275" s="5">
        <v>47298</v>
      </c>
      <c r="V275" s="5">
        <v>1001</v>
      </c>
      <c r="W275" s="5">
        <v>248</v>
      </c>
      <c r="X275" s="6">
        <v>0.24775224775224775</v>
      </c>
      <c r="Z275" s="2" t="s">
        <v>51</v>
      </c>
      <c r="AA275" s="4">
        <f t="shared" si="335"/>
        <v>0</v>
      </c>
      <c r="AB275" s="4">
        <f t="shared" si="336"/>
        <v>0</v>
      </c>
      <c r="AC275" s="6">
        <f t="shared" si="337"/>
        <v>1.5999999959603883E-4</v>
      </c>
      <c r="AD275" s="4">
        <f t="shared" si="338"/>
        <v>0</v>
      </c>
      <c r="AE275" s="4">
        <f t="shared" si="339"/>
        <v>0</v>
      </c>
      <c r="AF275" s="4">
        <f t="shared" si="340"/>
        <v>0</v>
      </c>
      <c r="AG275" s="4"/>
      <c r="AH275" s="4"/>
      <c r="AI275" s="75"/>
      <c r="AK275" s="2" t="s">
        <v>173</v>
      </c>
      <c r="AL275" s="2">
        <v>2015</v>
      </c>
      <c r="AM275" s="2">
        <v>3</v>
      </c>
      <c r="AN275" s="2">
        <v>14178.2575</v>
      </c>
      <c r="AO275" s="2">
        <v>185.13200000000001</v>
      </c>
      <c r="AP275" s="2">
        <v>206.94</v>
      </c>
      <c r="AQ275" s="2">
        <v>47298</v>
      </c>
      <c r="AR275" s="2">
        <v>1001</v>
      </c>
      <c r="AS275" s="2">
        <v>248</v>
      </c>
      <c r="AT275" s="2">
        <v>0.24775224924087524</v>
      </c>
      <c r="AV275" s="2" t="s">
        <v>51</v>
      </c>
      <c r="AW275" s="4">
        <f t="shared" si="327"/>
        <v>0</v>
      </c>
      <c r="AX275" s="4">
        <f t="shared" si="328"/>
        <v>0</v>
      </c>
      <c r="AY275" s="4"/>
      <c r="AZ275" s="4">
        <f t="shared" si="329"/>
        <v>0</v>
      </c>
      <c r="BA275" s="4">
        <f t="shared" si="330"/>
        <v>0</v>
      </c>
      <c r="BB275" s="4">
        <f t="shared" si="331"/>
        <v>0</v>
      </c>
      <c r="BC275" s="4">
        <f t="shared" si="332"/>
        <v>-1001</v>
      </c>
      <c r="BD275" s="4">
        <f t="shared" si="333"/>
        <v>-248</v>
      </c>
      <c r="BE275" s="4">
        <f t="shared" si="334"/>
        <v>-0.24775224924087524</v>
      </c>
    </row>
    <row r="276" spans="1:57" x14ac:dyDescent="0.2">
      <c r="A276" s="2" t="s">
        <v>51</v>
      </c>
      <c r="B276" s="4">
        <v>2016</v>
      </c>
      <c r="C276" s="4">
        <v>3</v>
      </c>
      <c r="D276" s="36">
        <f>'Consolidated PEG'!D275</f>
        <v>14980.280199999999</v>
      </c>
      <c r="E276" s="5">
        <f>'Consolidated PEG'!E275</f>
        <v>171.316</v>
      </c>
      <c r="F276" s="5">
        <f>'Consolidated PEG'!F275</f>
        <v>206.94</v>
      </c>
      <c r="G276" s="5">
        <f>'Consolidated PEG'!G275</f>
        <v>47362</v>
      </c>
      <c r="H276" s="28"/>
      <c r="I276" s="28"/>
      <c r="J276" s="62"/>
      <c r="K276" s="48">
        <f>'Consolidated PEG'!K275</f>
        <v>1001</v>
      </c>
      <c r="L276" s="48">
        <f>'Consolidated PEG'!L275</f>
        <v>250</v>
      </c>
      <c r="M276" s="124">
        <f>'Consolidated PEG'!M275</f>
        <v>0.24975024975024976</v>
      </c>
      <c r="O276" s="2" t="s">
        <v>52</v>
      </c>
      <c r="P276" s="2">
        <v>2016</v>
      </c>
      <c r="Q276" s="5">
        <v>3</v>
      </c>
      <c r="R276" s="5">
        <v>14059.731199999998</v>
      </c>
      <c r="S276" s="5">
        <v>171.316</v>
      </c>
      <c r="T276" s="5">
        <v>206.94</v>
      </c>
      <c r="U276" s="5">
        <v>47362</v>
      </c>
      <c r="V276" s="5">
        <v>1001</v>
      </c>
      <c r="W276" s="5">
        <v>250</v>
      </c>
      <c r="X276" s="6">
        <v>0.24975024975024976</v>
      </c>
      <c r="Z276" s="2" t="s">
        <v>51</v>
      </c>
      <c r="AA276" s="4">
        <f t="shared" si="335"/>
        <v>0</v>
      </c>
      <c r="AB276" s="4">
        <f t="shared" si="336"/>
        <v>0</v>
      </c>
      <c r="AC276" s="6">
        <f>D276-R276</f>
        <v>920.54900000000089</v>
      </c>
      <c r="AD276" s="4">
        <f t="shared" si="338"/>
        <v>0</v>
      </c>
      <c r="AE276" s="4">
        <f t="shared" si="339"/>
        <v>0</v>
      </c>
      <c r="AF276" s="4">
        <f t="shared" si="340"/>
        <v>0</v>
      </c>
      <c r="AG276" s="4"/>
      <c r="AH276" s="4"/>
      <c r="AI276" s="75"/>
      <c r="AK276" s="2" t="s">
        <v>173</v>
      </c>
      <c r="AL276" s="2">
        <v>2016</v>
      </c>
      <c r="AM276" s="2">
        <v>3</v>
      </c>
      <c r="AN276" s="2">
        <v>15424.452650000001</v>
      </c>
      <c r="AO276" s="2">
        <v>171.316</v>
      </c>
      <c r="AP276" s="2">
        <v>206.94</v>
      </c>
      <c r="AQ276" s="2">
        <v>47362</v>
      </c>
      <c r="AR276" s="2">
        <v>1001</v>
      </c>
      <c r="AS276" s="2">
        <v>250</v>
      </c>
      <c r="AT276" s="2">
        <v>0.24975025653839111</v>
      </c>
      <c r="AV276" s="2" t="s">
        <v>51</v>
      </c>
      <c r="AW276" s="4">
        <f t="shared" si="327"/>
        <v>0</v>
      </c>
      <c r="AX276" s="4">
        <f t="shared" si="328"/>
        <v>0</v>
      </c>
      <c r="AY276" s="4"/>
      <c r="AZ276" s="4">
        <f t="shared" si="329"/>
        <v>0</v>
      </c>
      <c r="BA276" s="4">
        <f t="shared" si="330"/>
        <v>0</v>
      </c>
      <c r="BB276" s="4">
        <f t="shared" si="331"/>
        <v>0</v>
      </c>
      <c r="BC276" s="4">
        <f t="shared" si="332"/>
        <v>-1001</v>
      </c>
      <c r="BD276" s="4">
        <f t="shared" si="333"/>
        <v>-250</v>
      </c>
      <c r="BE276" s="4">
        <f t="shared" si="334"/>
        <v>-0.24975025653839111</v>
      </c>
    </row>
    <row r="277" spans="1:57" x14ac:dyDescent="0.2">
      <c r="A277" s="2" t="s">
        <v>51</v>
      </c>
      <c r="B277" s="4">
        <v>2017</v>
      </c>
      <c r="C277" s="4">
        <v>3</v>
      </c>
      <c r="D277" s="36">
        <f>'Consolidated PEG'!D276</f>
        <v>14361.76153</v>
      </c>
      <c r="E277" s="5">
        <f>'Consolidated PEG'!E276</f>
        <v>163.61099999999999</v>
      </c>
      <c r="F277" s="5">
        <f>'Consolidated PEG'!F276</f>
        <v>206.94</v>
      </c>
      <c r="G277" s="5">
        <f>'Consolidated PEG'!G276</f>
        <v>47427</v>
      </c>
      <c r="H277" s="28"/>
      <c r="I277" s="28"/>
      <c r="J277" s="62"/>
      <c r="K277" s="48">
        <f>'Consolidated PEG'!K276</f>
        <v>1005</v>
      </c>
      <c r="L277" s="48">
        <f>'Consolidated PEG'!L276</f>
        <v>251</v>
      </c>
      <c r="M277" s="124">
        <f>'Consolidated PEG'!M276</f>
        <v>0.24975124378109453</v>
      </c>
      <c r="O277" s="2" t="s">
        <v>52</v>
      </c>
      <c r="P277" s="2">
        <v>2017</v>
      </c>
      <c r="Q277" s="5">
        <v>3</v>
      </c>
      <c r="R277" s="5">
        <v>13736.802530000001</v>
      </c>
      <c r="S277" s="5">
        <v>163.61099999999999</v>
      </c>
      <c r="T277" s="5">
        <v>206.94</v>
      </c>
      <c r="U277" s="5">
        <v>47427</v>
      </c>
      <c r="V277" s="5">
        <v>1005</v>
      </c>
      <c r="W277" s="5">
        <v>251</v>
      </c>
      <c r="X277" s="6">
        <v>0.24975124378109453</v>
      </c>
      <c r="Z277" s="2" t="s">
        <v>51</v>
      </c>
      <c r="AA277" s="4">
        <f t="shared" si="335"/>
        <v>0</v>
      </c>
      <c r="AB277" s="4">
        <f t="shared" si="336"/>
        <v>0</v>
      </c>
      <c r="AC277" s="6">
        <f>D277-R277</f>
        <v>624.95899999999892</v>
      </c>
      <c r="AD277" s="4">
        <f t="shared" si="338"/>
        <v>0</v>
      </c>
      <c r="AE277" s="4">
        <f t="shared" si="339"/>
        <v>0</v>
      </c>
      <c r="AF277" s="4">
        <f t="shared" si="340"/>
        <v>0</v>
      </c>
      <c r="AG277" s="4"/>
      <c r="AH277" s="4"/>
      <c r="AI277" s="75"/>
      <c r="AK277" s="2" t="s">
        <v>173</v>
      </c>
      <c r="AL277" s="2">
        <v>2017</v>
      </c>
      <c r="AM277" s="2">
        <v>3</v>
      </c>
      <c r="AN277" s="2">
        <v>14927.496740000001</v>
      </c>
      <c r="AO277" s="2">
        <v>163.61099999999999</v>
      </c>
      <c r="AP277" s="2">
        <v>206.94</v>
      </c>
      <c r="AQ277" s="2">
        <v>47427</v>
      </c>
      <c r="AR277" s="2">
        <v>1005</v>
      </c>
      <c r="AS277" s="2">
        <v>251</v>
      </c>
      <c r="AT277" s="2">
        <v>0.24975124001502991</v>
      </c>
      <c r="AV277" s="2" t="s">
        <v>51</v>
      </c>
      <c r="AW277" s="4">
        <f t="shared" si="327"/>
        <v>0</v>
      </c>
      <c r="AX277" s="4">
        <f t="shared" si="328"/>
        <v>0</v>
      </c>
      <c r="AY277" s="4"/>
      <c r="AZ277" s="4">
        <f t="shared" si="329"/>
        <v>0</v>
      </c>
      <c r="BA277" s="4">
        <f t="shared" si="330"/>
        <v>0</v>
      </c>
      <c r="BB277" s="4">
        <f t="shared" si="331"/>
        <v>0</v>
      </c>
      <c r="BC277" s="4">
        <f t="shared" si="332"/>
        <v>-1005</v>
      </c>
      <c r="BD277" s="4">
        <f t="shared" si="333"/>
        <v>-251</v>
      </c>
      <c r="BE277" s="4">
        <f t="shared" si="334"/>
        <v>-0.24975124001502991</v>
      </c>
    </row>
    <row r="278" spans="1:57" x14ac:dyDescent="0.2">
      <c r="A278" s="2" t="s">
        <v>51</v>
      </c>
      <c r="B278" s="4">
        <v>2018</v>
      </c>
      <c r="C278" s="4">
        <v>3</v>
      </c>
      <c r="D278" s="5">
        <f>'Consolidated PEG'!D277</f>
        <v>14687.808560000001</v>
      </c>
      <c r="E278" s="5">
        <f>'Consolidated PEG'!E277</f>
        <v>167.80600000000001</v>
      </c>
      <c r="F278" s="5">
        <f>'Consolidated PEG'!F277</f>
        <v>206.94</v>
      </c>
      <c r="G278" s="5">
        <f>'Consolidated PEG'!G277</f>
        <v>47626</v>
      </c>
      <c r="H278" s="28"/>
      <c r="I278" s="28"/>
      <c r="J278" s="62"/>
      <c r="K278" s="48">
        <f>'Consolidated PEG'!K277</f>
        <v>1009</v>
      </c>
      <c r="L278" s="48">
        <f>'Consolidated PEG'!L277</f>
        <v>253</v>
      </c>
      <c r="M278" s="124">
        <f>'Consolidated PEG'!M277</f>
        <v>0.25074331020812685</v>
      </c>
      <c r="O278" s="2" t="s">
        <v>52</v>
      </c>
      <c r="P278" s="2">
        <v>2018</v>
      </c>
      <c r="Q278" s="5">
        <v>3</v>
      </c>
      <c r="R278" s="5">
        <v>14687.808559999999</v>
      </c>
      <c r="S278" s="5">
        <v>167.80600000000001</v>
      </c>
      <c r="T278" s="5">
        <v>206.94</v>
      </c>
      <c r="U278" s="5">
        <v>47626</v>
      </c>
      <c r="V278" s="5">
        <v>1009</v>
      </c>
      <c r="W278" s="5">
        <v>253</v>
      </c>
      <c r="X278" s="6">
        <v>0.25074331020812685</v>
      </c>
      <c r="Z278" s="2" t="s">
        <v>51</v>
      </c>
      <c r="AA278" s="4">
        <f t="shared" si="335"/>
        <v>0</v>
      </c>
      <c r="AB278" s="4">
        <f t="shared" si="336"/>
        <v>0</v>
      </c>
      <c r="AC278" s="6">
        <f t="shared" si="337"/>
        <v>0</v>
      </c>
      <c r="AD278" s="4">
        <f t="shared" si="338"/>
        <v>0</v>
      </c>
      <c r="AE278" s="4">
        <f t="shared" si="339"/>
        <v>0</v>
      </c>
      <c r="AF278" s="4">
        <f t="shared" si="340"/>
        <v>0</v>
      </c>
      <c r="AG278" s="4"/>
      <c r="AH278" s="4"/>
      <c r="AI278" s="75"/>
      <c r="AK278" s="2" t="s">
        <v>173</v>
      </c>
      <c r="AL278" s="2">
        <v>2018</v>
      </c>
      <c r="AM278" s="2">
        <v>3</v>
      </c>
      <c r="AN278" s="2">
        <v>15344.61377</v>
      </c>
      <c r="AO278" s="2">
        <v>167.80600000000001</v>
      </c>
      <c r="AP278" s="2">
        <v>206.94</v>
      </c>
      <c r="AQ278" s="2">
        <v>47626</v>
      </c>
      <c r="AR278" s="2">
        <v>1009</v>
      </c>
      <c r="AS278" s="2">
        <v>253</v>
      </c>
      <c r="AT278" s="2">
        <v>0.25074329972267151</v>
      </c>
      <c r="AV278" s="2" t="s">
        <v>51</v>
      </c>
      <c r="AW278" s="4">
        <f t="shared" si="327"/>
        <v>0</v>
      </c>
      <c r="AX278" s="4">
        <f t="shared" si="328"/>
        <v>0</v>
      </c>
      <c r="AY278" s="4"/>
      <c r="AZ278" s="4">
        <f t="shared" si="329"/>
        <v>0</v>
      </c>
      <c r="BA278" s="4">
        <f t="shared" si="330"/>
        <v>0</v>
      </c>
      <c r="BB278" s="4">
        <f t="shared" si="331"/>
        <v>0</v>
      </c>
      <c r="BC278" s="4">
        <f t="shared" si="332"/>
        <v>-1009</v>
      </c>
      <c r="BD278" s="4">
        <f t="shared" si="333"/>
        <v>-253</v>
      </c>
      <c r="BE278" s="4">
        <f t="shared" si="334"/>
        <v>-0.25074329972267151</v>
      </c>
    </row>
    <row r="279" spans="1:57" x14ac:dyDescent="0.2">
      <c r="A279" s="2" t="s">
        <v>51</v>
      </c>
      <c r="B279" s="4">
        <v>2019</v>
      </c>
      <c r="C279" s="4">
        <v>3</v>
      </c>
      <c r="D279" s="5">
        <f>'Consolidated PEG'!D278</f>
        <v>14566.545779999999</v>
      </c>
      <c r="E279" s="5">
        <f>'Consolidated PEG'!E278</f>
        <v>176.84299999999999</v>
      </c>
      <c r="F279" s="5">
        <f>'Consolidated PEG'!F278</f>
        <v>206.94</v>
      </c>
      <c r="G279" s="5">
        <f>'Consolidated PEG'!G278</f>
        <v>47725</v>
      </c>
      <c r="H279" s="5">
        <f>'Consolidated PEG'!H278</f>
        <v>1015</v>
      </c>
      <c r="I279" s="5">
        <f>'Consolidated PEG'!I278</f>
        <v>253</v>
      </c>
      <c r="J279" s="60">
        <f>'Consolidated PEG'!J278</f>
        <v>0.24926108121871948</v>
      </c>
      <c r="K279" s="48">
        <f>'Consolidated PEG'!K278</f>
        <v>1015</v>
      </c>
      <c r="L279" s="48">
        <f>'Consolidated PEG'!L278</f>
        <v>253</v>
      </c>
      <c r="M279" s="124">
        <f>'Consolidated PEG'!M278</f>
        <v>0.24926108374384237</v>
      </c>
      <c r="O279" s="2" t="s">
        <v>52</v>
      </c>
      <c r="P279" s="2">
        <v>2019</v>
      </c>
      <c r="Q279" s="5">
        <v>3</v>
      </c>
      <c r="R279" s="5">
        <v>14566.545779999999</v>
      </c>
      <c r="S279" s="5">
        <v>176.84299999999999</v>
      </c>
      <c r="T279" s="5">
        <v>206.94</v>
      </c>
      <c r="U279" s="5">
        <v>47725</v>
      </c>
      <c r="V279" s="5">
        <v>1015</v>
      </c>
      <c r="W279" s="5">
        <v>253</v>
      </c>
      <c r="X279" s="6">
        <v>0.24926108374384237</v>
      </c>
      <c r="Z279" s="2" t="s">
        <v>51</v>
      </c>
      <c r="AA279" s="4">
        <f t="shared" si="335"/>
        <v>0</v>
      </c>
      <c r="AB279" s="4">
        <f t="shared" si="336"/>
        <v>0</v>
      </c>
      <c r="AC279" s="6">
        <f t="shared" si="337"/>
        <v>0</v>
      </c>
      <c r="AD279" s="4">
        <f t="shared" si="338"/>
        <v>0</v>
      </c>
      <c r="AE279" s="4">
        <f t="shared" si="339"/>
        <v>0</v>
      </c>
      <c r="AF279" s="4">
        <f t="shared" si="340"/>
        <v>0</v>
      </c>
      <c r="AG279" s="4">
        <f t="shared" ref="AG279:AG282" si="341">H279-V279</f>
        <v>0</v>
      </c>
      <c r="AH279" s="4">
        <f t="shared" ref="AH279:AH282" si="342">I279-W279</f>
        <v>0</v>
      </c>
      <c r="AI279" s="75">
        <f t="shared" ref="AI279:AI282" si="343">J279-X279</f>
        <v>-2.5251228885636579E-9</v>
      </c>
      <c r="AK279" s="2" t="s">
        <v>173</v>
      </c>
      <c r="AL279" s="2">
        <v>2019</v>
      </c>
      <c r="AM279" s="2">
        <v>3</v>
      </c>
      <c r="AN279" s="2">
        <v>15781.564130000001</v>
      </c>
      <c r="AO279" s="2">
        <v>176.84299999999999</v>
      </c>
      <c r="AP279" s="2">
        <v>206.94</v>
      </c>
      <c r="AQ279" s="2">
        <v>47725</v>
      </c>
      <c r="AR279" s="2">
        <v>1015</v>
      </c>
      <c r="AS279" s="2">
        <v>253</v>
      </c>
      <c r="AT279" s="2">
        <v>0.24926108121871948</v>
      </c>
      <c r="AV279" s="2" t="s">
        <v>51</v>
      </c>
      <c r="AW279" s="4">
        <f t="shared" si="327"/>
        <v>0</v>
      </c>
      <c r="AX279" s="4">
        <f t="shared" si="328"/>
        <v>0</v>
      </c>
      <c r="AY279" s="4"/>
      <c r="AZ279" s="4">
        <f t="shared" si="329"/>
        <v>0</v>
      </c>
      <c r="BA279" s="4">
        <f t="shared" si="330"/>
        <v>0</v>
      </c>
      <c r="BB279" s="4">
        <f t="shared" si="331"/>
        <v>0</v>
      </c>
      <c r="BC279" s="4">
        <f t="shared" si="332"/>
        <v>0</v>
      </c>
      <c r="BD279" s="4">
        <f t="shared" si="333"/>
        <v>0</v>
      </c>
      <c r="BE279" s="4">
        <f t="shared" si="334"/>
        <v>0</v>
      </c>
    </row>
    <row r="280" spans="1:57" x14ac:dyDescent="0.2">
      <c r="A280" s="2" t="s">
        <v>51</v>
      </c>
      <c r="B280" s="4">
        <v>2020</v>
      </c>
      <c r="C280" s="4">
        <v>3</v>
      </c>
      <c r="D280" s="5">
        <f>'Consolidated PEG'!D279</f>
        <v>14709.33318</v>
      </c>
      <c r="E280" s="5">
        <f>'Consolidated PEG'!E279</f>
        <v>183.53700000000001</v>
      </c>
      <c r="F280" s="5">
        <f>'Consolidated PEG'!F279</f>
        <v>206.94</v>
      </c>
      <c r="G280" s="5">
        <f>'Consolidated PEG'!G279</f>
        <v>47865</v>
      </c>
      <c r="H280" s="5">
        <f>'Consolidated PEG'!H279</f>
        <v>1015</v>
      </c>
      <c r="I280" s="5">
        <f>'Consolidated PEG'!I279</f>
        <v>256</v>
      </c>
      <c r="J280" s="60">
        <f>'Consolidated PEG'!J279</f>
        <v>0.25221675634384155</v>
      </c>
      <c r="K280" s="48">
        <f>'Consolidated PEG'!K279</f>
        <v>1015</v>
      </c>
      <c r="L280" s="48">
        <f>'Consolidated PEG'!L279</f>
        <v>256</v>
      </c>
      <c r="M280" s="124">
        <f>'Consolidated PEG'!M279</f>
        <v>0.25221674876847289</v>
      </c>
      <c r="O280" s="2" t="s">
        <v>52</v>
      </c>
      <c r="P280" s="2">
        <v>2020</v>
      </c>
      <c r="Q280" s="5">
        <v>3</v>
      </c>
      <c r="R280" s="5">
        <v>14709.333180000001</v>
      </c>
      <c r="S280" s="5">
        <v>183.53700000000001</v>
      </c>
      <c r="T280" s="5">
        <v>206.94</v>
      </c>
      <c r="U280" s="5">
        <v>47865</v>
      </c>
      <c r="V280" s="5">
        <v>1015</v>
      </c>
      <c r="W280" s="5">
        <v>256</v>
      </c>
      <c r="X280" s="6">
        <v>0.25221674876847289</v>
      </c>
      <c r="Z280" s="2" t="s">
        <v>51</v>
      </c>
      <c r="AA280" s="4">
        <f t="shared" si="335"/>
        <v>0</v>
      </c>
      <c r="AB280" s="4">
        <f t="shared" si="336"/>
        <v>0</v>
      </c>
      <c r="AC280" s="6">
        <f t="shared" si="337"/>
        <v>0</v>
      </c>
      <c r="AD280" s="4">
        <f t="shared" si="338"/>
        <v>0</v>
      </c>
      <c r="AE280" s="4">
        <f t="shared" si="339"/>
        <v>0</v>
      </c>
      <c r="AF280" s="4">
        <f t="shared" si="340"/>
        <v>0</v>
      </c>
      <c r="AG280" s="4">
        <f t="shared" si="341"/>
        <v>0</v>
      </c>
      <c r="AH280" s="4">
        <f t="shared" si="342"/>
        <v>0</v>
      </c>
      <c r="AI280" s="75">
        <f t="shared" si="343"/>
        <v>7.5753686656909736E-9</v>
      </c>
      <c r="AK280" s="2" t="s">
        <v>173</v>
      </c>
      <c r="AL280" s="2">
        <v>2020</v>
      </c>
      <c r="AM280" s="2">
        <v>3</v>
      </c>
      <c r="AN280" s="2">
        <v>15752.24042</v>
      </c>
      <c r="AO280" s="2">
        <v>183.53700000000001</v>
      </c>
      <c r="AP280" s="2">
        <v>206.94</v>
      </c>
      <c r="AQ280" s="2">
        <v>47865</v>
      </c>
      <c r="AR280" s="2">
        <v>1015</v>
      </c>
      <c r="AS280" s="2">
        <v>256</v>
      </c>
      <c r="AT280" s="2">
        <v>0.25221675634384155</v>
      </c>
      <c r="AV280" s="2" t="s">
        <v>51</v>
      </c>
      <c r="AW280" s="4">
        <f t="shared" si="327"/>
        <v>0</v>
      </c>
      <c r="AX280" s="4">
        <f t="shared" si="328"/>
        <v>0</v>
      </c>
      <c r="AY280" s="4"/>
      <c r="AZ280" s="4">
        <f t="shared" si="329"/>
        <v>0</v>
      </c>
      <c r="BA280" s="4">
        <f t="shared" si="330"/>
        <v>0</v>
      </c>
      <c r="BB280" s="4">
        <f t="shared" si="331"/>
        <v>0</v>
      </c>
      <c r="BC280" s="4">
        <f t="shared" si="332"/>
        <v>0</v>
      </c>
      <c r="BD280" s="4">
        <f t="shared" si="333"/>
        <v>0</v>
      </c>
      <c r="BE280" s="4">
        <f t="shared" si="334"/>
        <v>0</v>
      </c>
    </row>
    <row r="281" spans="1:57" x14ac:dyDescent="0.2">
      <c r="A281" s="2" t="s">
        <v>51</v>
      </c>
      <c r="B281" s="4">
        <v>2021</v>
      </c>
      <c r="C281" s="4">
        <v>3</v>
      </c>
      <c r="D281" s="5">
        <f>'Consolidated PEG'!D280</f>
        <v>14858.593769999999</v>
      </c>
      <c r="E281" s="5">
        <f>'Consolidated PEG'!E280</f>
        <v>148.673</v>
      </c>
      <c r="F281" s="5">
        <f>'Consolidated PEG'!F280</f>
        <v>206.94</v>
      </c>
      <c r="G281" s="5">
        <f>'Consolidated PEG'!G280</f>
        <v>47865</v>
      </c>
      <c r="H281" s="5">
        <f>'Consolidated PEG'!H280</f>
        <v>1019</v>
      </c>
      <c r="I281" s="5">
        <f>'Consolidated PEG'!I280</f>
        <v>258</v>
      </c>
      <c r="J281" s="60">
        <f>'Consolidated PEG'!J280</f>
        <v>0.25318941473960876</v>
      </c>
      <c r="K281" s="48">
        <f>'Consolidated PEG'!K280</f>
        <v>1019</v>
      </c>
      <c r="L281" s="48">
        <f>'Consolidated PEG'!L280</f>
        <v>258</v>
      </c>
      <c r="M281" s="124">
        <f>'Consolidated PEG'!M280</f>
        <v>0.25318940137389595</v>
      </c>
      <c r="O281" s="2" t="s">
        <v>52</v>
      </c>
      <c r="P281" s="2">
        <v>2021</v>
      </c>
      <c r="Q281" s="5">
        <v>3</v>
      </c>
      <c r="R281" s="5">
        <v>14858.593769999999</v>
      </c>
      <c r="S281" s="5">
        <v>148.673</v>
      </c>
      <c r="T281" s="5">
        <v>206.94</v>
      </c>
      <c r="U281" s="5">
        <v>47865</v>
      </c>
      <c r="V281" s="5">
        <v>1019</v>
      </c>
      <c r="W281" s="5">
        <v>258</v>
      </c>
      <c r="X281" s="6">
        <v>0.25318940137389595</v>
      </c>
      <c r="Z281" s="2" t="s">
        <v>51</v>
      </c>
      <c r="AA281" s="4">
        <f t="shared" si="335"/>
        <v>0</v>
      </c>
      <c r="AB281" s="4">
        <f t="shared" si="336"/>
        <v>0</v>
      </c>
      <c r="AC281" s="6">
        <f t="shared" si="337"/>
        <v>0</v>
      </c>
      <c r="AD281" s="4">
        <f t="shared" si="338"/>
        <v>0</v>
      </c>
      <c r="AE281" s="4">
        <f t="shared" si="339"/>
        <v>0</v>
      </c>
      <c r="AF281" s="4">
        <f t="shared" si="340"/>
        <v>0</v>
      </c>
      <c r="AG281" s="4">
        <f t="shared" si="341"/>
        <v>0</v>
      </c>
      <c r="AH281" s="4">
        <f t="shared" si="342"/>
        <v>0</v>
      </c>
      <c r="AI281" s="75">
        <f t="shared" si="343"/>
        <v>1.3365712814294994E-8</v>
      </c>
      <c r="AK281" s="2" t="s">
        <v>173</v>
      </c>
      <c r="AL281" s="2">
        <v>2021</v>
      </c>
      <c r="AM281" s="2">
        <v>3</v>
      </c>
      <c r="AN281" s="2">
        <v>15745.313330000001</v>
      </c>
      <c r="AO281" s="2">
        <v>148.673</v>
      </c>
      <c r="AP281" s="2">
        <v>206.94</v>
      </c>
      <c r="AQ281" s="2">
        <v>47865</v>
      </c>
      <c r="AR281" s="2">
        <v>1019</v>
      </c>
      <c r="AS281" s="2">
        <v>258</v>
      </c>
      <c r="AT281" s="2">
        <v>0.25318941473960876</v>
      </c>
      <c r="AV281" s="2" t="s">
        <v>51</v>
      </c>
      <c r="AW281" s="4">
        <f t="shared" si="327"/>
        <v>0</v>
      </c>
      <c r="AX281" s="4">
        <f t="shared" si="328"/>
        <v>0</v>
      </c>
      <c r="AY281" s="4"/>
      <c r="AZ281" s="4">
        <f t="shared" si="329"/>
        <v>0</v>
      </c>
      <c r="BA281" s="4">
        <f t="shared" si="330"/>
        <v>0</v>
      </c>
      <c r="BB281" s="4">
        <f t="shared" si="331"/>
        <v>0</v>
      </c>
      <c r="BC281" s="4">
        <f t="shared" si="332"/>
        <v>0</v>
      </c>
      <c r="BD281" s="4">
        <f t="shared" si="333"/>
        <v>0</v>
      </c>
      <c r="BE281" s="4">
        <f t="shared" si="334"/>
        <v>0</v>
      </c>
    </row>
    <row r="282" spans="1:57" s="7" customFormat="1" x14ac:dyDescent="0.2">
      <c r="A282" s="7" t="s">
        <v>51</v>
      </c>
      <c r="B282" s="8">
        <v>2022</v>
      </c>
      <c r="C282" s="8">
        <v>3</v>
      </c>
      <c r="D282" s="9">
        <f>'Consolidated PEG'!D281</f>
        <v>15279.441989999999</v>
      </c>
      <c r="E282" s="9">
        <f>'Consolidated PEG'!E281</f>
        <v>163.773</v>
      </c>
      <c r="F282" s="5">
        <f>'Consolidated PEG'!F281</f>
        <v>206.94</v>
      </c>
      <c r="G282" s="9">
        <f>'Consolidated PEG'!G281</f>
        <v>47962</v>
      </c>
      <c r="H282" s="9">
        <f>'Consolidated PEG'!H281</f>
        <v>1030</v>
      </c>
      <c r="I282" s="9">
        <f>'Consolidated PEG'!I281</f>
        <v>261</v>
      </c>
      <c r="J282" s="61">
        <f>'Consolidated PEG'!J281</f>
        <v>0.25339806079864502</v>
      </c>
      <c r="K282" s="50">
        <f>'Consolidated PEG'!K281</f>
        <v>2547</v>
      </c>
      <c r="L282" s="50">
        <f>'Consolidated PEG'!L281</f>
        <v>810</v>
      </c>
      <c r="M282" s="126">
        <f>'Consolidated PEG'!M281</f>
        <v>0.31802120141342755</v>
      </c>
      <c r="N282" s="64"/>
      <c r="O282" s="7" t="s">
        <v>52</v>
      </c>
      <c r="P282" s="7">
        <v>2022</v>
      </c>
      <c r="Q282" s="9">
        <v>3</v>
      </c>
      <c r="R282" s="9">
        <v>15279.441989999999</v>
      </c>
      <c r="S282" s="9">
        <v>163.773</v>
      </c>
      <c r="T282" s="9">
        <v>206.94</v>
      </c>
      <c r="U282" s="9">
        <v>47962</v>
      </c>
      <c r="V282" s="9">
        <v>1030</v>
      </c>
      <c r="W282" s="9">
        <v>261</v>
      </c>
      <c r="X282" s="10">
        <v>0.25339805825242717</v>
      </c>
      <c r="Y282" s="64"/>
      <c r="Z282" s="7" t="s">
        <v>51</v>
      </c>
      <c r="AA282" s="8">
        <f t="shared" si="335"/>
        <v>0</v>
      </c>
      <c r="AB282" s="8">
        <f t="shared" si="336"/>
        <v>0</v>
      </c>
      <c r="AC282" s="10">
        <f t="shared" si="337"/>
        <v>0</v>
      </c>
      <c r="AD282" s="8">
        <f t="shared" si="338"/>
        <v>0</v>
      </c>
      <c r="AE282" s="8">
        <f t="shared" si="339"/>
        <v>0</v>
      </c>
      <c r="AF282" s="8">
        <f t="shared" si="340"/>
        <v>0</v>
      </c>
      <c r="AG282" s="8">
        <f t="shared" si="341"/>
        <v>0</v>
      </c>
      <c r="AH282" s="8">
        <f t="shared" si="342"/>
        <v>0</v>
      </c>
      <c r="AI282" s="76">
        <f t="shared" si="343"/>
        <v>2.5462178476765018E-9</v>
      </c>
      <c r="AK282" s="7" t="s">
        <v>173</v>
      </c>
      <c r="AL282" s="7">
        <v>2022</v>
      </c>
      <c r="AM282" s="7">
        <v>3</v>
      </c>
      <c r="AN282" s="7">
        <v>16052.23782</v>
      </c>
      <c r="AO282" s="7">
        <v>163.773</v>
      </c>
      <c r="AP282" s="7">
        <v>206.94</v>
      </c>
      <c r="AQ282" s="7">
        <v>47962</v>
      </c>
      <c r="AR282" s="7">
        <v>1030</v>
      </c>
      <c r="AS282" s="7">
        <v>261</v>
      </c>
      <c r="AT282" s="7">
        <v>0.25339806079864502</v>
      </c>
      <c r="AV282" s="7" t="s">
        <v>51</v>
      </c>
      <c r="AW282" s="8">
        <f t="shared" si="327"/>
        <v>0</v>
      </c>
      <c r="AX282" s="8">
        <f t="shared" si="328"/>
        <v>0</v>
      </c>
      <c r="AY282" s="8"/>
      <c r="AZ282" s="8">
        <f t="shared" si="329"/>
        <v>0</v>
      </c>
      <c r="BA282" s="8">
        <f t="shared" si="330"/>
        <v>0</v>
      </c>
      <c r="BB282" s="8">
        <f t="shared" si="331"/>
        <v>0</v>
      </c>
      <c r="BC282" s="8">
        <f t="shared" si="332"/>
        <v>0</v>
      </c>
      <c r="BD282" s="8">
        <f t="shared" si="333"/>
        <v>0</v>
      </c>
      <c r="BE282" s="8">
        <f t="shared" si="334"/>
        <v>0</v>
      </c>
    </row>
    <row r="283" spans="1:57" x14ac:dyDescent="0.2">
      <c r="A283" s="2" t="s">
        <v>53</v>
      </c>
      <c r="B283" s="4">
        <v>2003</v>
      </c>
      <c r="C283" s="4">
        <v>3</v>
      </c>
      <c r="D283" s="5">
        <f>'Consolidated PEG'!D282</f>
        <v>8664.72235</v>
      </c>
      <c r="E283" s="5">
        <f>'Consolidated PEG'!E282</f>
        <v>280.45800000000003</v>
      </c>
      <c r="F283" s="5">
        <f>'Consolidated PEG'!F282</f>
        <v>280.45800000000003</v>
      </c>
      <c r="G283" s="36">
        <f>'Consolidated PEG'!G282</f>
        <v>53757</v>
      </c>
      <c r="H283" s="5"/>
      <c r="I283" s="5"/>
      <c r="K283" s="78">
        <f>'Consolidated PEG'!K282</f>
        <v>1091.5</v>
      </c>
      <c r="L283" s="78">
        <f>'Consolidated PEG'!L282</f>
        <v>301.10000610351563</v>
      </c>
      <c r="M283" s="127">
        <f>'Consolidated PEG'!M282</f>
        <v>0.27585891534907525</v>
      </c>
      <c r="Q283" s="5"/>
      <c r="AA283" s="4"/>
      <c r="AB283" s="4"/>
      <c r="AC283" s="6"/>
      <c r="AD283" s="4"/>
      <c r="AE283" s="4"/>
      <c r="AF283" s="4"/>
      <c r="AG283" s="4"/>
      <c r="AH283" s="4"/>
      <c r="AI283" s="75"/>
      <c r="AW283" s="4"/>
      <c r="AX283" s="4"/>
      <c r="AY283" s="4"/>
      <c r="AZ283" s="4"/>
      <c r="BA283" s="4"/>
      <c r="BB283" s="4"/>
      <c r="BC283" s="4"/>
      <c r="BD283" s="4"/>
      <c r="BE283" s="4"/>
    </row>
    <row r="284" spans="1:57" x14ac:dyDescent="0.2">
      <c r="A284" s="2" t="s">
        <v>53</v>
      </c>
      <c r="B284" s="4">
        <v>2004</v>
      </c>
      <c r="C284" s="4">
        <v>3</v>
      </c>
      <c r="D284" s="5">
        <f>'Consolidated PEG'!D283</f>
        <v>9054.6482300000007</v>
      </c>
      <c r="E284" s="5">
        <f>'Consolidated PEG'!E283</f>
        <v>275.65600000000001</v>
      </c>
      <c r="F284" s="5">
        <f>'Consolidated PEG'!F283</f>
        <v>280.45800000000003</v>
      </c>
      <c r="G284" s="36">
        <f>'Consolidated PEG'!G283</f>
        <v>54328</v>
      </c>
      <c r="H284" s="5"/>
      <c r="I284" s="5"/>
      <c r="K284" s="78">
        <f>'Consolidated PEG'!K283</f>
        <v>1097.5999999999999</v>
      </c>
      <c r="L284" s="78">
        <f>'Consolidated PEG'!L283</f>
        <v>304.19999694824219</v>
      </c>
      <c r="M284" s="127">
        <f>'Consolidated PEG'!M283</f>
        <v>0.2771501429922032</v>
      </c>
      <c r="Q284" s="5"/>
      <c r="AA284" s="4"/>
      <c r="AB284" s="4"/>
      <c r="AC284" s="6"/>
      <c r="AD284" s="4"/>
      <c r="AE284" s="4"/>
      <c r="AF284" s="4"/>
      <c r="AG284" s="4"/>
      <c r="AH284" s="4"/>
      <c r="AI284" s="75"/>
      <c r="AW284" s="4"/>
      <c r="AX284" s="4"/>
      <c r="AY284" s="4"/>
      <c r="AZ284" s="4"/>
      <c r="BA284" s="4"/>
      <c r="BB284" s="4"/>
      <c r="BC284" s="4"/>
      <c r="BD284" s="4"/>
      <c r="BE284" s="4"/>
    </row>
    <row r="285" spans="1:57" x14ac:dyDescent="0.2">
      <c r="A285" s="2" t="s">
        <v>53</v>
      </c>
      <c r="B285" s="4">
        <v>2005</v>
      </c>
      <c r="C285" s="4">
        <v>3</v>
      </c>
      <c r="D285" s="5">
        <f>'Consolidated PEG'!D284</f>
        <v>9677.0848299999998</v>
      </c>
      <c r="E285" s="5">
        <f>'Consolidated PEG'!E284</f>
        <v>299.18</v>
      </c>
      <c r="F285" s="5">
        <f>'Consolidated PEG'!F284</f>
        <v>299.18</v>
      </c>
      <c r="G285" s="36">
        <f>'Consolidated PEG'!G284</f>
        <v>54802</v>
      </c>
      <c r="H285" s="112"/>
      <c r="I285" s="112"/>
      <c r="J285" s="116"/>
      <c r="K285" s="78">
        <f>'Consolidated PEG'!K284</f>
        <v>1140</v>
      </c>
      <c r="L285" s="78">
        <f>'Consolidated PEG'!L284</f>
        <v>327</v>
      </c>
      <c r="M285" s="127">
        <f>'Consolidated PEG'!M284</f>
        <v>0.2868421052631579</v>
      </c>
      <c r="O285" s="2" t="s">
        <v>53</v>
      </c>
      <c r="P285" s="2">
        <v>2005</v>
      </c>
      <c r="Q285" s="5">
        <v>3</v>
      </c>
      <c r="R285" s="5">
        <v>9677.0848299999998</v>
      </c>
      <c r="S285" s="5">
        <v>299.18</v>
      </c>
      <c r="T285" s="5">
        <v>299.18</v>
      </c>
      <c r="U285" s="5">
        <v>54802</v>
      </c>
      <c r="V285" s="5">
        <v>1140</v>
      </c>
      <c r="W285" s="5">
        <v>327</v>
      </c>
      <c r="X285" s="6">
        <v>0.2868421052631579</v>
      </c>
      <c r="Z285" s="2" t="s">
        <v>53</v>
      </c>
      <c r="AA285" s="4">
        <f t="shared" ref="AA285:AA302" si="344">B285-P285</f>
        <v>0</v>
      </c>
      <c r="AB285" s="4">
        <f t="shared" ref="AB285:AB292" si="345">C285-Q285</f>
        <v>0</v>
      </c>
      <c r="AC285" s="6">
        <f t="shared" ref="AC285:AC292" si="346">D285-R285</f>
        <v>0</v>
      </c>
      <c r="AD285" s="4">
        <f t="shared" ref="AD285:AD292" si="347">E285-S285</f>
        <v>0</v>
      </c>
      <c r="AE285" s="4">
        <f t="shared" ref="AE285:AE292" si="348">F285-T285</f>
        <v>0</v>
      </c>
      <c r="AF285" s="4">
        <f t="shared" ref="AF285:AF292" si="349">G285-U285</f>
        <v>0</v>
      </c>
      <c r="AG285" s="4"/>
      <c r="AH285" s="4"/>
      <c r="AI285" s="75"/>
      <c r="AK285" s="2" t="s">
        <v>54</v>
      </c>
      <c r="AL285" s="2">
        <v>2005</v>
      </c>
      <c r="AM285" s="2">
        <v>3</v>
      </c>
      <c r="AN285" s="2">
        <v>10742.327869999999</v>
      </c>
      <c r="AO285" s="2">
        <v>299.17999999999995</v>
      </c>
      <c r="AP285" s="2">
        <v>299.17999999999995</v>
      </c>
      <c r="AQ285" s="2">
        <v>54802</v>
      </c>
      <c r="AR285" s="2">
        <v>1150</v>
      </c>
      <c r="AS285" s="2">
        <v>327</v>
      </c>
      <c r="AT285" s="2">
        <v>0.28434783220291138</v>
      </c>
      <c r="AV285" s="2" t="s">
        <v>53</v>
      </c>
      <c r="AW285" s="4">
        <f t="shared" ref="AW285:AW302" si="350">B285-AL285</f>
        <v>0</v>
      </c>
      <c r="AX285" s="4">
        <f t="shared" ref="AX285:AX302" si="351">C285-AM285</f>
        <v>0</v>
      </c>
      <c r="AY285" s="4"/>
      <c r="AZ285" s="4">
        <f t="shared" ref="AZ285:AZ302" si="352">E285-AO285</f>
        <v>0</v>
      </c>
      <c r="BA285" s="4">
        <f t="shared" ref="BA285:BA302" si="353">F285-AP285</f>
        <v>0</v>
      </c>
      <c r="BB285" s="4">
        <f t="shared" ref="BB285:BB302" si="354">G285-AQ285</f>
        <v>0</v>
      </c>
      <c r="BC285" s="4">
        <f t="shared" ref="BC285:BC302" si="355">H285-AR285</f>
        <v>-1150</v>
      </c>
      <c r="BD285" s="4">
        <f t="shared" ref="BD285:BD302" si="356">I285-AS285</f>
        <v>-327</v>
      </c>
      <c r="BE285" s="4">
        <f t="shared" ref="BE285:BE302" si="357">J285-AT285</f>
        <v>-0.28434783220291138</v>
      </c>
    </row>
    <row r="286" spans="1:57" x14ac:dyDescent="0.2">
      <c r="A286" s="2" t="s">
        <v>53</v>
      </c>
      <c r="B286" s="4">
        <v>2006</v>
      </c>
      <c r="C286" s="4">
        <v>3</v>
      </c>
      <c r="D286" s="5">
        <f>'Consolidated PEG'!D285</f>
        <v>10078.964550000001</v>
      </c>
      <c r="E286" s="5">
        <f>'Consolidated PEG'!E285</f>
        <v>301.57</v>
      </c>
      <c r="F286" s="5">
        <f>'Consolidated PEG'!F285</f>
        <v>301.57</v>
      </c>
      <c r="G286" s="36">
        <f>'Consolidated PEG'!G285</f>
        <v>55264</v>
      </c>
      <c r="H286" s="112"/>
      <c r="I286" s="112"/>
      <c r="J286" s="116"/>
      <c r="K286" s="78">
        <f>'Consolidated PEG'!K285</f>
        <v>1144</v>
      </c>
      <c r="L286" s="78">
        <f>'Consolidated PEG'!L285</f>
        <v>317</v>
      </c>
      <c r="M286" s="127">
        <f>'Consolidated PEG'!M285</f>
        <v>0.27709790209790208</v>
      </c>
      <c r="O286" s="2" t="s">
        <v>53</v>
      </c>
      <c r="P286" s="2">
        <v>2006</v>
      </c>
      <c r="Q286" s="5">
        <v>3</v>
      </c>
      <c r="R286" s="5">
        <v>10078.964550000001</v>
      </c>
      <c r="S286" s="5">
        <v>301.57</v>
      </c>
      <c r="T286" s="5">
        <v>301.57</v>
      </c>
      <c r="U286" s="5">
        <v>55264</v>
      </c>
      <c r="V286" s="5">
        <v>1144</v>
      </c>
      <c r="W286" s="5">
        <v>317</v>
      </c>
      <c r="X286" s="6">
        <v>0.27709790209790208</v>
      </c>
      <c r="Z286" s="2" t="s">
        <v>53</v>
      </c>
      <c r="AA286" s="4">
        <f t="shared" si="344"/>
        <v>0</v>
      </c>
      <c r="AB286" s="4">
        <f t="shared" si="345"/>
        <v>0</v>
      </c>
      <c r="AC286" s="6">
        <f t="shared" si="346"/>
        <v>0</v>
      </c>
      <c r="AD286" s="4">
        <f t="shared" si="347"/>
        <v>0</v>
      </c>
      <c r="AE286" s="4">
        <f t="shared" si="348"/>
        <v>0</v>
      </c>
      <c r="AF286" s="4">
        <f t="shared" si="349"/>
        <v>0</v>
      </c>
      <c r="AG286" s="4"/>
      <c r="AH286" s="4"/>
      <c r="AI286" s="75"/>
      <c r="AK286" s="2" t="s">
        <v>54</v>
      </c>
      <c r="AL286" s="2">
        <v>2006</v>
      </c>
      <c r="AM286" s="2">
        <v>3</v>
      </c>
      <c r="AN286" s="2">
        <v>10157.353790000001</v>
      </c>
      <c r="AO286" s="2">
        <v>306.05899999999997</v>
      </c>
      <c r="AP286" s="2">
        <v>306.05899999999997</v>
      </c>
      <c r="AQ286" s="2">
        <v>55264</v>
      </c>
      <c r="AR286" s="2">
        <v>1144</v>
      </c>
      <c r="AS286" s="2">
        <v>317</v>
      </c>
      <c r="AT286" s="2">
        <v>0.2770979106426239</v>
      </c>
      <c r="AV286" s="2" t="s">
        <v>53</v>
      </c>
      <c r="AW286" s="4">
        <f t="shared" si="350"/>
        <v>0</v>
      </c>
      <c r="AX286" s="4">
        <f t="shared" si="351"/>
        <v>0</v>
      </c>
      <c r="AY286" s="4"/>
      <c r="AZ286" s="4">
        <f t="shared" si="352"/>
        <v>-4.4889999999999759</v>
      </c>
      <c r="BA286" s="4">
        <f t="shared" si="353"/>
        <v>-4.4889999999999759</v>
      </c>
      <c r="BB286" s="4">
        <f t="shared" si="354"/>
        <v>0</v>
      </c>
      <c r="BC286" s="4">
        <f t="shared" si="355"/>
        <v>-1144</v>
      </c>
      <c r="BD286" s="4">
        <f t="shared" si="356"/>
        <v>-317</v>
      </c>
      <c r="BE286" s="4">
        <f t="shared" si="357"/>
        <v>-0.2770979106426239</v>
      </c>
    </row>
    <row r="287" spans="1:57" x14ac:dyDescent="0.2">
      <c r="A287" s="2" t="s">
        <v>53</v>
      </c>
      <c r="B287" s="4">
        <v>2007</v>
      </c>
      <c r="C287" s="4">
        <v>3</v>
      </c>
      <c r="D287" s="5">
        <f>'Consolidated PEG'!D286</f>
        <v>10014.279630000001</v>
      </c>
      <c r="E287" s="5">
        <f>'Consolidated PEG'!E286</f>
        <v>285.666</v>
      </c>
      <c r="F287" s="5">
        <f>'Consolidated PEG'!F286</f>
        <v>301.57</v>
      </c>
      <c r="G287" s="36">
        <f>'Consolidated PEG'!G286</f>
        <v>55082</v>
      </c>
      <c r="H287" s="112"/>
      <c r="I287" s="112"/>
      <c r="J287" s="116"/>
      <c r="K287" s="78">
        <f>'Consolidated PEG'!K286</f>
        <v>1132</v>
      </c>
      <c r="L287" s="78">
        <f>'Consolidated PEG'!L286</f>
        <v>320</v>
      </c>
      <c r="M287" s="127">
        <f>'Consolidated PEG'!M286</f>
        <v>0.28268551236749118</v>
      </c>
      <c r="O287" s="2" t="s">
        <v>53</v>
      </c>
      <c r="P287" s="2">
        <v>2007</v>
      </c>
      <c r="Q287" s="5">
        <v>3</v>
      </c>
      <c r="R287" s="5">
        <v>10014.279630000001</v>
      </c>
      <c r="S287" s="5">
        <v>285.666</v>
      </c>
      <c r="T287" s="5">
        <v>301.57</v>
      </c>
      <c r="U287" s="5">
        <v>55082</v>
      </c>
      <c r="V287" s="5">
        <v>1132</v>
      </c>
      <c r="W287" s="5">
        <v>320</v>
      </c>
      <c r="X287" s="6">
        <v>0.28268551236749118</v>
      </c>
      <c r="Z287" s="2" t="s">
        <v>53</v>
      </c>
      <c r="AA287" s="4">
        <f t="shared" si="344"/>
        <v>0</v>
      </c>
      <c r="AB287" s="4">
        <f t="shared" si="345"/>
        <v>0</v>
      </c>
      <c r="AC287" s="6">
        <f t="shared" si="346"/>
        <v>0</v>
      </c>
      <c r="AD287" s="4">
        <f t="shared" si="347"/>
        <v>0</v>
      </c>
      <c r="AE287" s="4">
        <f t="shared" si="348"/>
        <v>0</v>
      </c>
      <c r="AF287" s="4">
        <f t="shared" si="349"/>
        <v>0</v>
      </c>
      <c r="AG287" s="4"/>
      <c r="AH287" s="4"/>
      <c r="AI287" s="75"/>
      <c r="AK287" s="2" t="s">
        <v>54</v>
      </c>
      <c r="AL287" s="2">
        <v>2007</v>
      </c>
      <c r="AM287" s="2">
        <v>3</v>
      </c>
      <c r="AN287" s="2">
        <v>10332.77541</v>
      </c>
      <c r="AO287" s="2">
        <v>290.15499999999997</v>
      </c>
      <c r="AP287" s="2">
        <v>306.05899999999997</v>
      </c>
      <c r="AQ287" s="2">
        <v>55082</v>
      </c>
      <c r="AR287" s="2">
        <v>1132</v>
      </c>
      <c r="AS287" s="2">
        <v>320</v>
      </c>
      <c r="AT287" s="2">
        <v>0.28268551826477051</v>
      </c>
      <c r="AV287" s="2" t="s">
        <v>53</v>
      </c>
      <c r="AW287" s="4">
        <f t="shared" si="350"/>
        <v>0</v>
      </c>
      <c r="AX287" s="4">
        <f t="shared" si="351"/>
        <v>0</v>
      </c>
      <c r="AY287" s="4"/>
      <c r="AZ287" s="4">
        <f t="shared" si="352"/>
        <v>-4.4889999999999759</v>
      </c>
      <c r="BA287" s="4">
        <f t="shared" si="353"/>
        <v>-4.4889999999999759</v>
      </c>
      <c r="BB287" s="4">
        <f t="shared" si="354"/>
        <v>0</v>
      </c>
      <c r="BC287" s="4">
        <f t="shared" si="355"/>
        <v>-1132</v>
      </c>
      <c r="BD287" s="4">
        <f t="shared" si="356"/>
        <v>-320</v>
      </c>
      <c r="BE287" s="4">
        <f t="shared" si="357"/>
        <v>-0.28268551826477051</v>
      </c>
    </row>
    <row r="288" spans="1:57" x14ac:dyDescent="0.2">
      <c r="A288" s="2" t="s">
        <v>53</v>
      </c>
      <c r="B288" s="4">
        <v>2008</v>
      </c>
      <c r="C288" s="4">
        <v>3</v>
      </c>
      <c r="D288" s="5">
        <f>'Consolidated PEG'!D287</f>
        <v>10135.61875</v>
      </c>
      <c r="E288" s="5">
        <f>'Consolidated PEG'!E287</f>
        <v>269.84399999999999</v>
      </c>
      <c r="F288" s="5">
        <f>'Consolidated PEG'!F287</f>
        <v>301.57</v>
      </c>
      <c r="G288" s="36">
        <f>'Consolidated PEG'!G287</f>
        <v>55253</v>
      </c>
      <c r="H288" s="112"/>
      <c r="I288" s="112"/>
      <c r="J288" s="116"/>
      <c r="K288" s="78">
        <f>'Consolidated PEG'!K287</f>
        <v>1145</v>
      </c>
      <c r="L288" s="78">
        <f>'Consolidated PEG'!L287</f>
        <v>337</v>
      </c>
      <c r="M288" s="127">
        <f>'Consolidated PEG'!M287</f>
        <v>0.29432314410480348</v>
      </c>
      <c r="O288" s="2" t="s">
        <v>53</v>
      </c>
      <c r="P288" s="2">
        <v>2008</v>
      </c>
      <c r="Q288" s="5">
        <v>3</v>
      </c>
      <c r="R288" s="5">
        <v>10135.61875</v>
      </c>
      <c r="S288" s="5">
        <v>269.84399999999999</v>
      </c>
      <c r="T288" s="5">
        <v>301.57</v>
      </c>
      <c r="U288" s="5">
        <v>55253</v>
      </c>
      <c r="V288" s="5">
        <v>1145</v>
      </c>
      <c r="W288" s="5">
        <v>337</v>
      </c>
      <c r="X288" s="6">
        <v>0.29432314410480348</v>
      </c>
      <c r="Z288" s="2" t="s">
        <v>53</v>
      </c>
      <c r="AA288" s="4">
        <f t="shared" si="344"/>
        <v>0</v>
      </c>
      <c r="AB288" s="4">
        <f t="shared" si="345"/>
        <v>0</v>
      </c>
      <c r="AC288" s="6">
        <f t="shared" si="346"/>
        <v>0</v>
      </c>
      <c r="AD288" s="4">
        <f t="shared" si="347"/>
        <v>0</v>
      </c>
      <c r="AE288" s="4">
        <f t="shared" si="348"/>
        <v>0</v>
      </c>
      <c r="AF288" s="4">
        <f>G288-U288</f>
        <v>0</v>
      </c>
      <c r="AG288" s="4"/>
      <c r="AH288" s="4"/>
      <c r="AI288" s="75"/>
      <c r="AK288" s="2" t="s">
        <v>54</v>
      </c>
      <c r="AL288" s="2">
        <v>2008</v>
      </c>
      <c r="AM288" s="2">
        <v>3</v>
      </c>
      <c r="AN288" s="2">
        <v>10195.082619999999</v>
      </c>
      <c r="AO288" s="2">
        <v>269.84399999999999</v>
      </c>
      <c r="AP288" s="2">
        <v>306.05899999999997</v>
      </c>
      <c r="AQ288" s="2">
        <v>55253</v>
      </c>
      <c r="AR288" s="2">
        <v>1145</v>
      </c>
      <c r="AS288" s="2">
        <v>337</v>
      </c>
      <c r="AT288" s="2">
        <v>0.2943231463432312</v>
      </c>
      <c r="AV288" s="2" t="s">
        <v>53</v>
      </c>
      <c r="AW288" s="4">
        <f t="shared" si="350"/>
        <v>0</v>
      </c>
      <c r="AX288" s="4">
        <f t="shared" si="351"/>
        <v>0</v>
      </c>
      <c r="AY288" s="4"/>
      <c r="AZ288" s="4">
        <f t="shared" si="352"/>
        <v>0</v>
      </c>
      <c r="BA288" s="4">
        <f t="shared" si="353"/>
        <v>-4.4889999999999759</v>
      </c>
      <c r="BB288" s="4">
        <f t="shared" si="354"/>
        <v>0</v>
      </c>
      <c r="BC288" s="4">
        <f t="shared" si="355"/>
        <v>-1145</v>
      </c>
      <c r="BD288" s="4">
        <f t="shared" si="356"/>
        <v>-337</v>
      </c>
      <c r="BE288" s="4">
        <f t="shared" si="357"/>
        <v>-0.2943231463432312</v>
      </c>
    </row>
    <row r="289" spans="1:57" x14ac:dyDescent="0.2">
      <c r="A289" s="2" t="s">
        <v>53</v>
      </c>
      <c r="B289" s="4">
        <v>2009</v>
      </c>
      <c r="C289" s="4">
        <v>3</v>
      </c>
      <c r="D289" s="5">
        <f>'Consolidated PEG'!D288</f>
        <v>10254.038710000001</v>
      </c>
      <c r="E289" s="5">
        <f>'Consolidated PEG'!E288</f>
        <v>246.572</v>
      </c>
      <c r="F289" s="5">
        <f>'Consolidated PEG'!F288</f>
        <v>301.57</v>
      </c>
      <c r="G289" s="14">
        <v>56074</v>
      </c>
      <c r="H289" s="112"/>
      <c r="I289" s="112"/>
      <c r="J289" s="116"/>
      <c r="K289" s="78">
        <f>'Consolidated PEG'!K288</f>
        <v>1178</v>
      </c>
      <c r="L289" s="78">
        <f>'Consolidated PEG'!L288</f>
        <v>340</v>
      </c>
      <c r="M289" s="127">
        <f>'Consolidated PEG'!M288</f>
        <v>0.28862478777589134</v>
      </c>
      <c r="O289" s="2" t="s">
        <v>53</v>
      </c>
      <c r="P289" s="2">
        <v>2009</v>
      </c>
      <c r="Q289" s="5">
        <v>3</v>
      </c>
      <c r="R289" s="5">
        <v>10254.038710000001</v>
      </c>
      <c r="S289" s="5">
        <v>246.572</v>
      </c>
      <c r="T289" s="5">
        <v>301.57</v>
      </c>
      <c r="U289" s="5">
        <v>56074</v>
      </c>
      <c r="V289" s="5">
        <v>1178</v>
      </c>
      <c r="W289" s="5">
        <v>340</v>
      </c>
      <c r="X289" s="6">
        <v>0.28862478777589134</v>
      </c>
      <c r="Z289" s="2" t="s">
        <v>53</v>
      </c>
      <c r="AA289" s="4">
        <f t="shared" si="344"/>
        <v>0</v>
      </c>
      <c r="AB289" s="4">
        <f t="shared" si="345"/>
        <v>0</v>
      </c>
      <c r="AC289" s="6">
        <f t="shared" si="346"/>
        <v>0</v>
      </c>
      <c r="AD289" s="4">
        <f t="shared" si="347"/>
        <v>0</v>
      </c>
      <c r="AE289" s="4">
        <f t="shared" si="348"/>
        <v>0</v>
      </c>
      <c r="AF289" s="4">
        <f>G289-U289</f>
        <v>0</v>
      </c>
      <c r="AG289" s="4"/>
      <c r="AH289" s="4"/>
      <c r="AI289" s="75"/>
      <c r="AK289" s="2" t="s">
        <v>54</v>
      </c>
      <c r="AL289" s="2">
        <v>2009</v>
      </c>
      <c r="AM289" s="2">
        <v>3</v>
      </c>
      <c r="AN289" s="2">
        <v>10431.71515</v>
      </c>
      <c r="AO289" s="2">
        <v>246.572</v>
      </c>
      <c r="AP289" s="2">
        <v>306.05899999999997</v>
      </c>
      <c r="AQ289" s="2">
        <v>56074</v>
      </c>
      <c r="AR289" s="2">
        <v>1178</v>
      </c>
      <c r="AS289" s="2">
        <v>340</v>
      </c>
      <c r="AT289" s="2">
        <v>0.28862479329109192</v>
      </c>
      <c r="AV289" s="2" t="s">
        <v>53</v>
      </c>
      <c r="AW289" s="4">
        <f t="shared" si="350"/>
        <v>0</v>
      </c>
      <c r="AX289" s="4">
        <f t="shared" si="351"/>
        <v>0</v>
      </c>
      <c r="AY289" s="4"/>
      <c r="AZ289" s="4">
        <f t="shared" si="352"/>
        <v>0</v>
      </c>
      <c r="BA289" s="4">
        <f t="shared" si="353"/>
        <v>-4.4889999999999759</v>
      </c>
      <c r="BB289" s="4">
        <f t="shared" si="354"/>
        <v>0</v>
      </c>
      <c r="BC289" s="4">
        <f t="shared" si="355"/>
        <v>-1178</v>
      </c>
      <c r="BD289" s="4">
        <f t="shared" si="356"/>
        <v>-340</v>
      </c>
      <c r="BE289" s="4">
        <f t="shared" si="357"/>
        <v>-0.28862479329109192</v>
      </c>
    </row>
    <row r="290" spans="1:57" x14ac:dyDescent="0.2">
      <c r="A290" s="2" t="s">
        <v>53</v>
      </c>
      <c r="B290" s="4">
        <v>2010</v>
      </c>
      <c r="C290" s="4">
        <v>3</v>
      </c>
      <c r="D290" s="5">
        <f>'Consolidated PEG'!D289</f>
        <v>11324.498810148905</v>
      </c>
      <c r="E290" s="5">
        <f>'Consolidated PEG'!E289</f>
        <v>260.447</v>
      </c>
      <c r="F290" s="5">
        <f>'Consolidated PEG'!F289</f>
        <v>301.57</v>
      </c>
      <c r="G290" s="36">
        <f>'Consolidated PEG'!G289</f>
        <v>56311</v>
      </c>
      <c r="H290" s="112"/>
      <c r="I290" s="112"/>
      <c r="J290" s="116"/>
      <c r="K290" s="78">
        <f>'Consolidated PEG'!K289</f>
        <v>1255</v>
      </c>
      <c r="L290" s="78">
        <f>'Consolidated PEG'!L289</f>
        <v>399</v>
      </c>
      <c r="M290" s="127">
        <f>'Consolidated PEG'!M289</f>
        <v>0.31792828685258961</v>
      </c>
      <c r="O290" s="2" t="s">
        <v>53</v>
      </c>
      <c r="P290" s="2">
        <v>2010</v>
      </c>
      <c r="Q290" s="5">
        <v>3</v>
      </c>
      <c r="R290" s="5">
        <v>11324.498810148905</v>
      </c>
      <c r="S290" s="5">
        <v>260.447</v>
      </c>
      <c r="T290" s="5">
        <v>301.57</v>
      </c>
      <c r="U290" s="5">
        <v>56311</v>
      </c>
      <c r="V290" s="5">
        <v>1255</v>
      </c>
      <c r="W290" s="5">
        <v>399</v>
      </c>
      <c r="X290" s="6">
        <v>0.31792828685258961</v>
      </c>
      <c r="Z290" s="2" t="s">
        <v>53</v>
      </c>
      <c r="AA290" s="4">
        <f t="shared" si="344"/>
        <v>0</v>
      </c>
      <c r="AB290" s="4">
        <f t="shared" si="345"/>
        <v>0</v>
      </c>
      <c r="AC290" s="6">
        <f t="shared" si="346"/>
        <v>0</v>
      </c>
      <c r="AD290" s="4">
        <f t="shared" si="347"/>
        <v>0</v>
      </c>
      <c r="AE290" s="4">
        <f t="shared" si="348"/>
        <v>0</v>
      </c>
      <c r="AF290" s="4">
        <f t="shared" si="349"/>
        <v>0</v>
      </c>
      <c r="AG290" s="4"/>
      <c r="AH290" s="4"/>
      <c r="AI290" s="75"/>
      <c r="AK290" s="2" t="s">
        <v>54</v>
      </c>
      <c r="AL290" s="2">
        <v>2010</v>
      </c>
      <c r="AM290" s="2">
        <v>3</v>
      </c>
      <c r="AN290" s="2">
        <v>11507.16516</v>
      </c>
      <c r="AO290" s="2">
        <v>260.447</v>
      </c>
      <c r="AP290" s="2">
        <v>306.05899999999997</v>
      </c>
      <c r="AQ290" s="2">
        <v>56311</v>
      </c>
      <c r="AR290" s="2">
        <v>1255</v>
      </c>
      <c r="AS290" s="2">
        <v>399</v>
      </c>
      <c r="AT290" s="2">
        <v>0.31792828440666199</v>
      </c>
      <c r="AV290" s="2" t="s">
        <v>53</v>
      </c>
      <c r="AW290" s="4">
        <f t="shared" si="350"/>
        <v>0</v>
      </c>
      <c r="AX290" s="4">
        <f t="shared" si="351"/>
        <v>0</v>
      </c>
      <c r="AY290" s="4"/>
      <c r="AZ290" s="4">
        <f t="shared" si="352"/>
        <v>0</v>
      </c>
      <c r="BA290" s="4">
        <f t="shared" si="353"/>
        <v>-4.4889999999999759</v>
      </c>
      <c r="BB290" s="4">
        <f t="shared" si="354"/>
        <v>0</v>
      </c>
      <c r="BC290" s="4">
        <f t="shared" si="355"/>
        <v>-1255</v>
      </c>
      <c r="BD290" s="4">
        <f t="shared" si="356"/>
        <v>-399</v>
      </c>
      <c r="BE290" s="4">
        <f t="shared" si="357"/>
        <v>-0.31792828440666199</v>
      </c>
    </row>
    <row r="291" spans="1:57" x14ac:dyDescent="0.2">
      <c r="A291" s="2" t="s">
        <v>53</v>
      </c>
      <c r="B291" s="4">
        <v>2011</v>
      </c>
      <c r="C291" s="4">
        <v>3</v>
      </c>
      <c r="D291" s="5">
        <f>'Consolidated PEG'!D290</f>
        <v>11878.725109999999</v>
      </c>
      <c r="E291" s="5">
        <f>'Consolidated PEG'!E290</f>
        <v>238.91899999999998</v>
      </c>
      <c r="F291" s="5">
        <f>'Consolidated PEG'!F290</f>
        <v>301.57</v>
      </c>
      <c r="G291" s="36">
        <f>'Consolidated PEG'!G290</f>
        <v>56556</v>
      </c>
      <c r="H291" s="112"/>
      <c r="I291" s="112"/>
      <c r="J291" s="116"/>
      <c r="K291" s="78">
        <f>'Consolidated PEG'!K290</f>
        <v>1194</v>
      </c>
      <c r="L291" s="78">
        <f>'Consolidated PEG'!L290</f>
        <v>360</v>
      </c>
      <c r="M291" s="127">
        <f>'Consolidated PEG'!M290</f>
        <v>0.30150753768844218</v>
      </c>
      <c r="O291" s="2" t="s">
        <v>53</v>
      </c>
      <c r="P291" s="2">
        <v>2011</v>
      </c>
      <c r="Q291" s="5">
        <v>3</v>
      </c>
      <c r="R291" s="5">
        <v>11878.725109999999</v>
      </c>
      <c r="S291" s="5">
        <v>238.91899999999998</v>
      </c>
      <c r="T291" s="5">
        <v>301.57</v>
      </c>
      <c r="U291" s="5">
        <v>56556</v>
      </c>
      <c r="V291" s="5">
        <v>1194</v>
      </c>
      <c r="W291" s="5">
        <v>360</v>
      </c>
      <c r="X291" s="6">
        <v>0.30150753768844218</v>
      </c>
      <c r="Z291" s="2" t="s">
        <v>53</v>
      </c>
      <c r="AA291" s="4">
        <f t="shared" si="344"/>
        <v>0</v>
      </c>
      <c r="AB291" s="4">
        <f t="shared" si="345"/>
        <v>0</v>
      </c>
      <c r="AC291" s="6">
        <f t="shared" si="346"/>
        <v>0</v>
      </c>
      <c r="AD291" s="4">
        <f t="shared" si="347"/>
        <v>0</v>
      </c>
      <c r="AE291" s="4">
        <f t="shared" si="348"/>
        <v>0</v>
      </c>
      <c r="AF291" s="4">
        <f t="shared" si="349"/>
        <v>0</v>
      </c>
      <c r="AG291" s="4"/>
      <c r="AH291" s="4"/>
      <c r="AI291" s="75"/>
      <c r="AK291" s="2" t="s">
        <v>54</v>
      </c>
      <c r="AL291" s="2">
        <v>2011</v>
      </c>
      <c r="AM291" s="2">
        <v>3</v>
      </c>
      <c r="AN291" s="2">
        <v>12117.515079999999</v>
      </c>
      <c r="AO291" s="2">
        <v>238.91899999999998</v>
      </c>
      <c r="AP291" s="2">
        <v>306.05899999999997</v>
      </c>
      <c r="AQ291" s="2">
        <v>56556</v>
      </c>
      <c r="AR291" s="2">
        <v>1194</v>
      </c>
      <c r="AS291" s="2">
        <v>360</v>
      </c>
      <c r="AT291" s="2">
        <v>0.30150753259658813</v>
      </c>
      <c r="AV291" s="2" t="s">
        <v>53</v>
      </c>
      <c r="AW291" s="4">
        <f t="shared" si="350"/>
        <v>0</v>
      </c>
      <c r="AX291" s="4">
        <f t="shared" si="351"/>
        <v>0</v>
      </c>
      <c r="AY291" s="4"/>
      <c r="AZ291" s="4">
        <f t="shared" si="352"/>
        <v>0</v>
      </c>
      <c r="BA291" s="4">
        <f t="shared" si="353"/>
        <v>-4.4889999999999759</v>
      </c>
      <c r="BB291" s="4">
        <f t="shared" si="354"/>
        <v>0</v>
      </c>
      <c r="BC291" s="4">
        <f t="shared" si="355"/>
        <v>-1194</v>
      </c>
      <c r="BD291" s="4">
        <f t="shared" si="356"/>
        <v>-360</v>
      </c>
      <c r="BE291" s="4">
        <f t="shared" si="357"/>
        <v>-0.30150753259658813</v>
      </c>
    </row>
    <row r="292" spans="1:57" x14ac:dyDescent="0.2">
      <c r="A292" s="2" t="s">
        <v>53</v>
      </c>
      <c r="B292" s="4">
        <v>2012</v>
      </c>
      <c r="C292" s="4">
        <v>3</v>
      </c>
      <c r="D292" s="5">
        <f>'Consolidated PEG'!D291</f>
        <v>12691.405879951097</v>
      </c>
      <c r="E292" s="5">
        <f>'Consolidated PEG'!E291</f>
        <v>262.786</v>
      </c>
      <c r="F292" s="5">
        <f>'Consolidated PEG'!F291</f>
        <v>301.57</v>
      </c>
      <c r="G292" s="36">
        <f>'Consolidated PEG'!G291</f>
        <v>56795</v>
      </c>
      <c r="H292" s="112"/>
      <c r="I292" s="112"/>
      <c r="J292" s="116"/>
      <c r="K292" s="78">
        <f>'Consolidated PEG'!K291</f>
        <v>1211</v>
      </c>
      <c r="L292" s="78">
        <f>'Consolidated PEG'!L291</f>
        <v>368</v>
      </c>
      <c r="M292" s="127">
        <f>'Consolidated PEG'!M291</f>
        <v>0.30388109000825764</v>
      </c>
      <c r="O292" s="2" t="s">
        <v>54</v>
      </c>
      <c r="P292" s="2">
        <v>2012</v>
      </c>
      <c r="Q292" s="5">
        <v>3</v>
      </c>
      <c r="R292" s="5">
        <v>12691.405879951097</v>
      </c>
      <c r="S292" s="5">
        <v>262.786</v>
      </c>
      <c r="T292" s="5">
        <v>301.57</v>
      </c>
      <c r="U292" s="5">
        <v>56795</v>
      </c>
      <c r="V292" s="5">
        <v>1211</v>
      </c>
      <c r="W292" s="5">
        <v>368</v>
      </c>
      <c r="X292" s="6">
        <v>0.30388109000825764</v>
      </c>
      <c r="Z292" s="2" t="s">
        <v>53</v>
      </c>
      <c r="AA292" s="4">
        <f t="shared" si="344"/>
        <v>0</v>
      </c>
      <c r="AB292" s="4">
        <f t="shared" si="345"/>
        <v>0</v>
      </c>
      <c r="AC292" s="6">
        <f t="shared" si="346"/>
        <v>0</v>
      </c>
      <c r="AD292" s="4">
        <f t="shared" si="347"/>
        <v>0</v>
      </c>
      <c r="AE292" s="4">
        <f t="shared" si="348"/>
        <v>0</v>
      </c>
      <c r="AF292" s="4">
        <f t="shared" si="349"/>
        <v>0</v>
      </c>
      <c r="AG292" s="4"/>
      <c r="AH292" s="4"/>
      <c r="AI292" s="75"/>
      <c r="AK292" s="2" t="s">
        <v>54</v>
      </c>
      <c r="AL292" s="2">
        <v>2012</v>
      </c>
      <c r="AM292" s="2">
        <v>3</v>
      </c>
      <c r="AN292" s="2">
        <v>13929.380940000001</v>
      </c>
      <c r="AO292" s="2">
        <v>262.786</v>
      </c>
      <c r="AP292" s="2">
        <v>306.05899999999997</v>
      </c>
      <c r="AQ292" s="2">
        <v>56795</v>
      </c>
      <c r="AR292" s="2">
        <v>1211</v>
      </c>
      <c r="AS292" s="2">
        <v>368</v>
      </c>
      <c r="AT292" s="2">
        <v>0.30388107895851135</v>
      </c>
      <c r="AV292" s="2" t="s">
        <v>53</v>
      </c>
      <c r="AW292" s="4">
        <f t="shared" si="350"/>
        <v>0</v>
      </c>
      <c r="AX292" s="4">
        <f t="shared" si="351"/>
        <v>0</v>
      </c>
      <c r="AY292" s="4"/>
      <c r="AZ292" s="4">
        <f t="shared" si="352"/>
        <v>0</v>
      </c>
      <c r="BA292" s="4">
        <f t="shared" si="353"/>
        <v>-4.4889999999999759</v>
      </c>
      <c r="BB292" s="4">
        <f t="shared" si="354"/>
        <v>0</v>
      </c>
      <c r="BC292" s="4">
        <f t="shared" si="355"/>
        <v>-1211</v>
      </c>
      <c r="BD292" s="4">
        <f t="shared" si="356"/>
        <v>-368</v>
      </c>
      <c r="BE292" s="4">
        <f t="shared" si="357"/>
        <v>-0.30388107895851135</v>
      </c>
    </row>
    <row r="293" spans="1:57" x14ac:dyDescent="0.2">
      <c r="A293" s="2" t="s">
        <v>53</v>
      </c>
      <c r="B293" s="4">
        <v>2013</v>
      </c>
      <c r="C293" s="4">
        <v>3</v>
      </c>
      <c r="D293" s="5">
        <f>'Consolidated PEG'!D292</f>
        <v>12744.205820000001</v>
      </c>
      <c r="E293" s="5">
        <f>'Consolidated PEG'!E292</f>
        <v>253.559</v>
      </c>
      <c r="F293" s="5">
        <f>'Consolidated PEG'!F292</f>
        <v>301.57</v>
      </c>
      <c r="G293" s="5">
        <f>'Consolidated PEG'!G292</f>
        <v>57155</v>
      </c>
      <c r="H293" s="112"/>
      <c r="I293" s="112"/>
      <c r="J293" s="116"/>
      <c r="K293" s="78">
        <f>'Consolidated PEG'!K292</f>
        <v>1210</v>
      </c>
      <c r="L293" s="78">
        <f>'Consolidated PEG'!L292</f>
        <v>378</v>
      </c>
      <c r="M293" s="127">
        <f>'Consolidated PEG'!M292</f>
        <v>0.31239669421487604</v>
      </c>
      <c r="O293" s="2" t="s">
        <v>54</v>
      </c>
      <c r="P293" s="2">
        <v>2013</v>
      </c>
      <c r="Q293" s="5">
        <v>3</v>
      </c>
      <c r="R293" s="5">
        <v>12744.205820000001</v>
      </c>
      <c r="S293" s="5">
        <v>253.559</v>
      </c>
      <c r="T293" s="5">
        <v>301.57</v>
      </c>
      <c r="U293" s="5">
        <v>56231</v>
      </c>
      <c r="V293" s="5">
        <v>1210</v>
      </c>
      <c r="W293" s="5">
        <v>378</v>
      </c>
      <c r="X293" s="6">
        <v>0.31239669421487604</v>
      </c>
      <c r="Z293" s="2" t="s">
        <v>53</v>
      </c>
      <c r="AA293" s="4">
        <f t="shared" si="344"/>
        <v>0</v>
      </c>
      <c r="AB293" s="4">
        <f t="shared" ref="AB293:AB302" si="358">C293-Q293</f>
        <v>0</v>
      </c>
      <c r="AC293" s="6">
        <f t="shared" ref="AC293:AC302" si="359">D293-R293</f>
        <v>0</v>
      </c>
      <c r="AD293" s="4">
        <f t="shared" ref="AD293:AD302" si="360">E293-S293</f>
        <v>0</v>
      </c>
      <c r="AE293" s="4">
        <f t="shared" ref="AE293:AE302" si="361">F293-T293</f>
        <v>0</v>
      </c>
      <c r="AF293" s="4">
        <f>G293-U293</f>
        <v>924</v>
      </c>
      <c r="AG293" s="4"/>
      <c r="AH293" s="4"/>
      <c r="AI293" s="75"/>
      <c r="AK293" s="2" t="s">
        <v>54</v>
      </c>
      <c r="AL293" s="2">
        <v>2013</v>
      </c>
      <c r="AM293" s="2">
        <v>3</v>
      </c>
      <c r="AN293" s="2">
        <v>13592.474490000001</v>
      </c>
      <c r="AO293" s="2">
        <v>253.559</v>
      </c>
      <c r="AP293" s="2">
        <v>306.05899999999997</v>
      </c>
      <c r="AQ293" s="2">
        <v>56231</v>
      </c>
      <c r="AR293" s="2">
        <v>1210</v>
      </c>
      <c r="AS293" s="2">
        <v>378</v>
      </c>
      <c r="AT293" s="2">
        <v>0.31239670515060425</v>
      </c>
      <c r="AV293" s="2" t="s">
        <v>53</v>
      </c>
      <c r="AW293" s="4">
        <f t="shared" si="350"/>
        <v>0</v>
      </c>
      <c r="AX293" s="4">
        <f t="shared" si="351"/>
        <v>0</v>
      </c>
      <c r="AY293" s="4"/>
      <c r="AZ293" s="4">
        <f t="shared" si="352"/>
        <v>0</v>
      </c>
      <c r="BA293" s="4">
        <f t="shared" si="353"/>
        <v>-4.4889999999999759</v>
      </c>
      <c r="BB293" s="4">
        <f t="shared" si="354"/>
        <v>924</v>
      </c>
      <c r="BC293" s="4">
        <f t="shared" si="355"/>
        <v>-1210</v>
      </c>
      <c r="BD293" s="4">
        <f t="shared" si="356"/>
        <v>-378</v>
      </c>
      <c r="BE293" s="4">
        <f t="shared" si="357"/>
        <v>-0.31239670515060425</v>
      </c>
    </row>
    <row r="294" spans="1:57" x14ac:dyDescent="0.2">
      <c r="A294" s="2" t="s">
        <v>53</v>
      </c>
      <c r="B294" s="4">
        <v>2014</v>
      </c>
      <c r="C294" s="4">
        <v>3</v>
      </c>
      <c r="D294" s="5">
        <f>'Consolidated PEG'!D293</f>
        <v>12715.861850000001</v>
      </c>
      <c r="E294" s="5">
        <f>'Consolidated PEG'!E293</f>
        <v>227.636</v>
      </c>
      <c r="F294" s="5">
        <f>'Consolidated PEG'!F293</f>
        <v>301.57</v>
      </c>
      <c r="G294" s="36">
        <f>'Consolidated PEG'!G293</f>
        <v>57421</v>
      </c>
      <c r="H294" s="112"/>
      <c r="I294" s="112"/>
      <c r="J294" s="116"/>
      <c r="K294" s="78">
        <f>'Consolidated PEG'!K293</f>
        <v>1213</v>
      </c>
      <c r="L294" s="78">
        <f>'Consolidated PEG'!L293</f>
        <v>380</v>
      </c>
      <c r="M294" s="127">
        <f>'Consolidated PEG'!M293</f>
        <v>0.31327287716405605</v>
      </c>
      <c r="O294" s="2" t="s">
        <v>54</v>
      </c>
      <c r="P294" s="2">
        <v>2014</v>
      </c>
      <c r="Q294" s="5">
        <v>3</v>
      </c>
      <c r="R294" s="5">
        <v>12715.862000000001</v>
      </c>
      <c r="S294" s="5">
        <v>227.636</v>
      </c>
      <c r="T294" s="5">
        <v>301.57</v>
      </c>
      <c r="U294" s="5">
        <v>57421</v>
      </c>
      <c r="V294" s="5">
        <v>1213</v>
      </c>
      <c r="W294" s="5">
        <v>380</v>
      </c>
      <c r="X294" s="6">
        <v>0.31327287716405605</v>
      </c>
      <c r="Z294" s="2" t="s">
        <v>53</v>
      </c>
      <c r="AA294" s="4">
        <f t="shared" si="344"/>
        <v>0</v>
      </c>
      <c r="AB294" s="4">
        <f t="shared" si="358"/>
        <v>0</v>
      </c>
      <c r="AC294" s="6">
        <f t="shared" si="359"/>
        <v>-1.4999999984866008E-4</v>
      </c>
      <c r="AD294" s="4">
        <f t="shared" si="360"/>
        <v>0</v>
      </c>
      <c r="AE294" s="4">
        <f t="shared" si="361"/>
        <v>0</v>
      </c>
      <c r="AF294" s="4">
        <f t="shared" ref="AF294:AF302" si="362">G294-U294</f>
        <v>0</v>
      </c>
      <c r="AG294" s="4"/>
      <c r="AH294" s="4"/>
      <c r="AI294" s="75"/>
      <c r="AK294" s="2" t="s">
        <v>54</v>
      </c>
      <c r="AL294" s="2">
        <v>2014</v>
      </c>
      <c r="AM294" s="2">
        <v>3</v>
      </c>
      <c r="AN294" s="2">
        <v>13454.992770000001</v>
      </c>
      <c r="AO294" s="2">
        <v>227.636</v>
      </c>
      <c r="AP294" s="2">
        <v>306.05899999999997</v>
      </c>
      <c r="AQ294" s="2">
        <v>57421</v>
      </c>
      <c r="AR294" s="2">
        <v>1213</v>
      </c>
      <c r="AS294" s="2">
        <v>380</v>
      </c>
      <c r="AT294" s="2">
        <v>0.3132728636264801</v>
      </c>
      <c r="AV294" s="2" t="s">
        <v>53</v>
      </c>
      <c r="AW294" s="4">
        <f t="shared" si="350"/>
        <v>0</v>
      </c>
      <c r="AX294" s="4">
        <f t="shared" si="351"/>
        <v>0</v>
      </c>
      <c r="AY294" s="4"/>
      <c r="AZ294" s="4">
        <f t="shared" si="352"/>
        <v>0</v>
      </c>
      <c r="BA294" s="4">
        <f t="shared" si="353"/>
        <v>-4.4889999999999759</v>
      </c>
      <c r="BB294" s="4">
        <f t="shared" si="354"/>
        <v>0</v>
      </c>
      <c r="BC294" s="4">
        <f t="shared" si="355"/>
        <v>-1213</v>
      </c>
      <c r="BD294" s="4">
        <f t="shared" si="356"/>
        <v>-380</v>
      </c>
      <c r="BE294" s="4">
        <f t="shared" si="357"/>
        <v>-0.3132728636264801</v>
      </c>
    </row>
    <row r="295" spans="1:57" x14ac:dyDescent="0.2">
      <c r="A295" s="2" t="s">
        <v>53</v>
      </c>
      <c r="B295" s="4">
        <v>2015</v>
      </c>
      <c r="C295" s="4">
        <v>3</v>
      </c>
      <c r="D295" s="5">
        <f>'Consolidated PEG'!D294</f>
        <v>12661.266579999998</v>
      </c>
      <c r="E295" s="5">
        <f>'Consolidated PEG'!E294</f>
        <v>232.75300000000001</v>
      </c>
      <c r="F295" s="5">
        <f>'Consolidated PEG'!F294</f>
        <v>301.57</v>
      </c>
      <c r="G295" s="36">
        <f>'Consolidated PEG'!G294</f>
        <v>57731</v>
      </c>
      <c r="H295" s="112"/>
      <c r="I295" s="112"/>
      <c r="J295" s="116"/>
      <c r="K295" s="78">
        <f>'Consolidated PEG'!K294</f>
        <v>1216</v>
      </c>
      <c r="L295" s="78">
        <f>'Consolidated PEG'!L294</f>
        <v>396</v>
      </c>
      <c r="M295" s="127">
        <f>'Consolidated PEG'!M294</f>
        <v>0.32565789473684209</v>
      </c>
      <c r="O295" s="2" t="s">
        <v>54</v>
      </c>
      <c r="P295" s="2">
        <v>2015</v>
      </c>
      <c r="Q295" s="5">
        <v>3</v>
      </c>
      <c r="R295" s="5">
        <v>12661.266000000001</v>
      </c>
      <c r="S295" s="5">
        <v>232.75300000000001</v>
      </c>
      <c r="T295" s="5">
        <v>301.57</v>
      </c>
      <c r="U295" s="5">
        <v>57731</v>
      </c>
      <c r="V295" s="5">
        <v>1216</v>
      </c>
      <c r="W295" s="5">
        <v>396</v>
      </c>
      <c r="X295" s="6">
        <v>0.32565789473684209</v>
      </c>
      <c r="Z295" s="2" t="s">
        <v>53</v>
      </c>
      <c r="AA295" s="4">
        <f t="shared" si="344"/>
        <v>0</v>
      </c>
      <c r="AB295" s="4">
        <f t="shared" si="358"/>
        <v>0</v>
      </c>
      <c r="AC295" s="6">
        <f t="shared" si="359"/>
        <v>5.7999999626190402E-4</v>
      </c>
      <c r="AD295" s="4">
        <f t="shared" si="360"/>
        <v>0</v>
      </c>
      <c r="AE295" s="4">
        <f t="shared" si="361"/>
        <v>0</v>
      </c>
      <c r="AF295" s="4">
        <f t="shared" si="362"/>
        <v>0</v>
      </c>
      <c r="AG295" s="4"/>
      <c r="AH295" s="4"/>
      <c r="AI295" s="75"/>
      <c r="AK295" s="2" t="s">
        <v>54</v>
      </c>
      <c r="AL295" s="2">
        <v>2015</v>
      </c>
      <c r="AM295" s="2">
        <v>3</v>
      </c>
      <c r="AN295" s="2">
        <v>13410.598830000001</v>
      </c>
      <c r="AO295" s="2">
        <v>232.75299999999999</v>
      </c>
      <c r="AP295" s="2">
        <v>306.05899999999997</v>
      </c>
      <c r="AQ295" s="2">
        <v>57731</v>
      </c>
      <c r="AR295" s="2">
        <v>1216</v>
      </c>
      <c r="AS295" s="2">
        <v>396</v>
      </c>
      <c r="AT295" s="2">
        <v>0.32565790414810181</v>
      </c>
      <c r="AV295" s="2" t="s">
        <v>53</v>
      </c>
      <c r="AW295" s="4">
        <f t="shared" si="350"/>
        <v>0</v>
      </c>
      <c r="AX295" s="4">
        <f t="shared" si="351"/>
        <v>0</v>
      </c>
      <c r="AY295" s="4"/>
      <c r="AZ295" s="4">
        <f t="shared" si="352"/>
        <v>0</v>
      </c>
      <c r="BA295" s="4">
        <f t="shared" si="353"/>
        <v>-4.4889999999999759</v>
      </c>
      <c r="BB295" s="4">
        <f t="shared" si="354"/>
        <v>0</v>
      </c>
      <c r="BC295" s="4">
        <f t="shared" si="355"/>
        <v>-1216</v>
      </c>
      <c r="BD295" s="4">
        <f t="shared" si="356"/>
        <v>-396</v>
      </c>
      <c r="BE295" s="4">
        <f t="shared" si="357"/>
        <v>-0.32565790414810181</v>
      </c>
    </row>
    <row r="296" spans="1:57" x14ac:dyDescent="0.2">
      <c r="A296" s="2" t="s">
        <v>53</v>
      </c>
      <c r="B296" s="4">
        <v>2016</v>
      </c>
      <c r="C296" s="4">
        <v>3</v>
      </c>
      <c r="D296" s="5">
        <f>'Consolidated PEG'!D295</f>
        <v>13592.05229</v>
      </c>
      <c r="E296" s="5">
        <f>'Consolidated PEG'!E295</f>
        <v>254.21799999999999</v>
      </c>
      <c r="F296" s="5">
        <f>'Consolidated PEG'!F295</f>
        <v>301.57</v>
      </c>
      <c r="G296" s="36">
        <f>'Consolidated PEG'!G295</f>
        <v>58080</v>
      </c>
      <c r="H296" s="112"/>
      <c r="I296" s="112"/>
      <c r="J296" s="116"/>
      <c r="K296" s="78">
        <f>'Consolidated PEG'!K295</f>
        <v>1195</v>
      </c>
      <c r="L296" s="78">
        <f>'Consolidated PEG'!L295</f>
        <v>375</v>
      </c>
      <c r="M296" s="127">
        <f>'Consolidated PEG'!M295</f>
        <v>0.31380753138075312</v>
      </c>
      <c r="O296" s="2" t="s">
        <v>54</v>
      </c>
      <c r="P296" s="2">
        <v>2016</v>
      </c>
      <c r="Q296" s="5">
        <v>3</v>
      </c>
      <c r="R296" s="5">
        <v>13592.05229</v>
      </c>
      <c r="S296" s="5">
        <v>254.21799999999999</v>
      </c>
      <c r="T296" s="5">
        <v>301.57</v>
      </c>
      <c r="U296" s="5">
        <v>58080</v>
      </c>
      <c r="V296" s="5">
        <v>1195</v>
      </c>
      <c r="W296" s="5">
        <v>375</v>
      </c>
      <c r="X296" s="6">
        <v>0.31380753138075312</v>
      </c>
      <c r="Z296" s="2" t="s">
        <v>53</v>
      </c>
      <c r="AA296" s="4">
        <f t="shared" si="344"/>
        <v>0</v>
      </c>
      <c r="AB296" s="4">
        <f t="shared" si="358"/>
        <v>0</v>
      </c>
      <c r="AC296" s="6">
        <f t="shared" si="359"/>
        <v>0</v>
      </c>
      <c r="AD296" s="4">
        <f t="shared" si="360"/>
        <v>0</v>
      </c>
      <c r="AE296" s="4">
        <f t="shared" si="361"/>
        <v>0</v>
      </c>
      <c r="AF296" s="4">
        <f t="shared" si="362"/>
        <v>0</v>
      </c>
      <c r="AG296" s="4"/>
      <c r="AH296" s="4"/>
      <c r="AI296" s="75"/>
      <c r="AK296" s="2" t="s">
        <v>54</v>
      </c>
      <c r="AL296" s="2">
        <v>2016</v>
      </c>
      <c r="AM296" s="2">
        <v>3</v>
      </c>
      <c r="AN296" s="2">
        <v>14969.89431</v>
      </c>
      <c r="AO296" s="2">
        <v>254.21799999999999</v>
      </c>
      <c r="AP296" s="2">
        <v>306.05899999999997</v>
      </c>
      <c r="AQ296" s="2">
        <v>58079</v>
      </c>
      <c r="AR296" s="2">
        <v>1195</v>
      </c>
      <c r="AS296" s="2">
        <v>375</v>
      </c>
      <c r="AT296" s="2">
        <v>0.31380751729011536</v>
      </c>
      <c r="AV296" s="2" t="s">
        <v>53</v>
      </c>
      <c r="AW296" s="4">
        <f t="shared" si="350"/>
        <v>0</v>
      </c>
      <c r="AX296" s="4">
        <f t="shared" si="351"/>
        <v>0</v>
      </c>
      <c r="AY296" s="4"/>
      <c r="AZ296" s="4">
        <f t="shared" si="352"/>
        <v>0</v>
      </c>
      <c r="BA296" s="4">
        <f t="shared" si="353"/>
        <v>-4.4889999999999759</v>
      </c>
      <c r="BB296" s="4">
        <f t="shared" si="354"/>
        <v>1</v>
      </c>
      <c r="BC296" s="4">
        <f t="shared" si="355"/>
        <v>-1195</v>
      </c>
      <c r="BD296" s="4">
        <f t="shared" si="356"/>
        <v>-375</v>
      </c>
      <c r="BE296" s="4">
        <f t="shared" si="357"/>
        <v>-0.31380751729011536</v>
      </c>
    </row>
    <row r="297" spans="1:57" x14ac:dyDescent="0.2">
      <c r="A297" s="2" t="s">
        <v>53</v>
      </c>
      <c r="B297" s="4">
        <v>2017</v>
      </c>
      <c r="C297" s="4">
        <v>3</v>
      </c>
      <c r="D297" s="5">
        <f>'Consolidated PEG'!D296</f>
        <v>13088.79515</v>
      </c>
      <c r="E297" s="5">
        <f>'Consolidated PEG'!E296</f>
        <v>228.19200000000001</v>
      </c>
      <c r="F297" s="5">
        <f>'Consolidated PEG'!F296</f>
        <v>301.57</v>
      </c>
      <c r="G297" s="36">
        <f>'Consolidated PEG'!G296</f>
        <v>58662</v>
      </c>
      <c r="H297" s="112"/>
      <c r="I297" s="112"/>
      <c r="J297" s="116"/>
      <c r="K297" s="78">
        <f>'Consolidated PEG'!K296</f>
        <v>1236</v>
      </c>
      <c r="L297" s="78">
        <f>'Consolidated PEG'!L296</f>
        <v>400</v>
      </c>
      <c r="M297" s="127">
        <f>'Consolidated PEG'!M296</f>
        <v>0.32362459546925565</v>
      </c>
      <c r="O297" s="2" t="s">
        <v>54</v>
      </c>
      <c r="P297" s="2">
        <v>2017</v>
      </c>
      <c r="Q297" s="5">
        <v>3</v>
      </c>
      <c r="R297" s="5">
        <v>13088.795149999998</v>
      </c>
      <c r="S297" s="5">
        <v>228.19200000000001</v>
      </c>
      <c r="T297" s="5">
        <v>301.57</v>
      </c>
      <c r="U297" s="5">
        <v>58662</v>
      </c>
      <c r="V297" s="5">
        <v>1236</v>
      </c>
      <c r="W297" s="5">
        <v>400</v>
      </c>
      <c r="X297" s="6">
        <v>0.32362459546925565</v>
      </c>
      <c r="Z297" s="2" t="s">
        <v>53</v>
      </c>
      <c r="AA297" s="4">
        <f t="shared" si="344"/>
        <v>0</v>
      </c>
      <c r="AB297" s="4">
        <f t="shared" si="358"/>
        <v>0</v>
      </c>
      <c r="AC297" s="6">
        <f>D297-R297</f>
        <v>0</v>
      </c>
      <c r="AD297" s="4">
        <f t="shared" si="360"/>
        <v>0</v>
      </c>
      <c r="AE297" s="4">
        <f t="shared" si="361"/>
        <v>0</v>
      </c>
      <c r="AF297" s="4">
        <f t="shared" si="362"/>
        <v>0</v>
      </c>
      <c r="AG297" s="4"/>
      <c r="AH297" s="4"/>
      <c r="AI297" s="75"/>
      <c r="AK297" s="2" t="s">
        <v>54</v>
      </c>
      <c r="AL297" s="2">
        <v>2017</v>
      </c>
      <c r="AM297" s="2">
        <v>3</v>
      </c>
      <c r="AN297" s="2">
        <v>14410.843000000001</v>
      </c>
      <c r="AO297" s="2">
        <v>228.19200000000001</v>
      </c>
      <c r="AP297" s="2">
        <v>306.05899999999997</v>
      </c>
      <c r="AQ297" s="2">
        <v>58661</v>
      </c>
      <c r="AR297" s="2">
        <v>1236</v>
      </c>
      <c r="AS297" s="2">
        <v>400</v>
      </c>
      <c r="AT297" s="2">
        <v>0.32362458109855652</v>
      </c>
      <c r="AV297" s="2" t="s">
        <v>53</v>
      </c>
      <c r="AW297" s="4">
        <f t="shared" si="350"/>
        <v>0</v>
      </c>
      <c r="AX297" s="4">
        <f t="shared" si="351"/>
        <v>0</v>
      </c>
      <c r="AY297" s="4"/>
      <c r="AZ297" s="4">
        <f t="shared" si="352"/>
        <v>0</v>
      </c>
      <c r="BA297" s="4">
        <f t="shared" si="353"/>
        <v>-4.4889999999999759</v>
      </c>
      <c r="BB297" s="4">
        <f t="shared" si="354"/>
        <v>1</v>
      </c>
      <c r="BC297" s="4">
        <f t="shared" si="355"/>
        <v>-1236</v>
      </c>
      <c r="BD297" s="4">
        <f t="shared" si="356"/>
        <v>-400</v>
      </c>
      <c r="BE297" s="4">
        <f t="shared" si="357"/>
        <v>-0.32362458109855652</v>
      </c>
    </row>
    <row r="298" spans="1:57" x14ac:dyDescent="0.2">
      <c r="A298" s="2" t="s">
        <v>53</v>
      </c>
      <c r="B298" s="4">
        <v>2018</v>
      </c>
      <c r="C298" s="4">
        <v>3</v>
      </c>
      <c r="D298" s="5">
        <f>'Consolidated PEG'!D297</f>
        <v>13576.024710000002</v>
      </c>
      <c r="E298" s="5">
        <f>'Consolidated PEG'!E297</f>
        <v>231.78200000000001</v>
      </c>
      <c r="F298" s="5">
        <f>'Consolidated PEG'!F297</f>
        <v>301.57</v>
      </c>
      <c r="G298" s="36">
        <f>'Consolidated PEG'!G297</f>
        <v>59187</v>
      </c>
      <c r="H298" s="112"/>
      <c r="I298" s="112"/>
      <c r="J298" s="116"/>
      <c r="K298" s="78">
        <f>'Consolidated PEG'!K297</f>
        <v>1243</v>
      </c>
      <c r="L298" s="78">
        <f>'Consolidated PEG'!L297</f>
        <v>408</v>
      </c>
      <c r="M298" s="127">
        <f>'Consolidated PEG'!M297</f>
        <v>0.32823813354786807</v>
      </c>
      <c r="N298" s="117"/>
      <c r="O298" s="2" t="s">
        <v>54</v>
      </c>
      <c r="P298" s="2">
        <v>2018</v>
      </c>
      <c r="Q298" s="5">
        <v>3</v>
      </c>
      <c r="R298" s="5">
        <v>13576.024710000002</v>
      </c>
      <c r="S298" s="5">
        <v>231.78200000000001</v>
      </c>
      <c r="T298" s="5">
        <v>301.57</v>
      </c>
      <c r="U298" s="5">
        <v>59187</v>
      </c>
      <c r="V298" s="5">
        <v>1243</v>
      </c>
      <c r="W298" s="5">
        <v>408</v>
      </c>
      <c r="X298" s="6">
        <v>0.32823813354786807</v>
      </c>
      <c r="Z298" s="2" t="s">
        <v>53</v>
      </c>
      <c r="AA298" s="4">
        <f t="shared" si="344"/>
        <v>0</v>
      </c>
      <c r="AB298" s="4">
        <f t="shared" si="358"/>
        <v>0</v>
      </c>
      <c r="AC298" s="6">
        <f t="shared" si="359"/>
        <v>0</v>
      </c>
      <c r="AD298" s="4">
        <f t="shared" si="360"/>
        <v>0</v>
      </c>
      <c r="AE298" s="4">
        <f t="shared" si="361"/>
        <v>0</v>
      </c>
      <c r="AF298" s="4">
        <f t="shared" si="362"/>
        <v>0</v>
      </c>
      <c r="AG298" s="4"/>
      <c r="AH298" s="4"/>
      <c r="AI298" s="75"/>
      <c r="AK298" s="2" t="s">
        <v>54</v>
      </c>
      <c r="AL298" s="2">
        <v>2018</v>
      </c>
      <c r="AM298" s="2">
        <v>3</v>
      </c>
      <c r="AN298" s="2">
        <v>14671.273730000001</v>
      </c>
      <c r="AO298" s="2">
        <v>231.78200000000001</v>
      </c>
      <c r="AP298" s="2">
        <v>306.05899999999997</v>
      </c>
      <c r="AQ298" s="2">
        <v>59186</v>
      </c>
      <c r="AR298" s="2">
        <v>1243</v>
      </c>
      <c r="AS298" s="2">
        <v>408</v>
      </c>
      <c r="AT298" s="2">
        <v>0.32823812961578369</v>
      </c>
      <c r="AV298" s="2" t="s">
        <v>53</v>
      </c>
      <c r="AW298" s="4">
        <f t="shared" si="350"/>
        <v>0</v>
      </c>
      <c r="AX298" s="4">
        <f t="shared" si="351"/>
        <v>0</v>
      </c>
      <c r="AY298" s="4"/>
      <c r="AZ298" s="4">
        <f t="shared" si="352"/>
        <v>0</v>
      </c>
      <c r="BA298" s="4">
        <f t="shared" si="353"/>
        <v>-4.4889999999999759</v>
      </c>
      <c r="BB298" s="4">
        <f t="shared" si="354"/>
        <v>1</v>
      </c>
      <c r="BC298" s="4">
        <f t="shared" si="355"/>
        <v>-1243</v>
      </c>
      <c r="BD298" s="4">
        <f t="shared" si="356"/>
        <v>-408</v>
      </c>
      <c r="BE298" s="4">
        <f t="shared" si="357"/>
        <v>-0.32823812961578369</v>
      </c>
    </row>
    <row r="299" spans="1:57" x14ac:dyDescent="0.2">
      <c r="A299" s="2" t="s">
        <v>53</v>
      </c>
      <c r="B299" s="4">
        <v>2019</v>
      </c>
      <c r="C299" s="4">
        <v>3</v>
      </c>
      <c r="D299" s="5">
        <f>'Consolidated PEG'!D298</f>
        <v>13298.36765</v>
      </c>
      <c r="E299" s="5">
        <f>'Consolidated PEG'!E298</f>
        <v>229.17400000000001</v>
      </c>
      <c r="F299" s="5">
        <f>'Consolidated PEG'!F298</f>
        <v>301.57</v>
      </c>
      <c r="G299" s="36">
        <f>'Consolidated PEG'!G298</f>
        <v>59811</v>
      </c>
      <c r="H299" s="36">
        <f>'Consolidated PEG'!H298</f>
        <v>980</v>
      </c>
      <c r="I299" s="36">
        <f>'Consolidated PEG'!I298</f>
        <v>386</v>
      </c>
      <c r="J299" s="66">
        <f>'Consolidated PEG'!J298</f>
        <v>0.39387756586074829</v>
      </c>
      <c r="K299" s="78">
        <f>'Consolidated PEG'!K298</f>
        <v>3083</v>
      </c>
      <c r="L299" s="78">
        <f>'Consolidated PEG'!L298</f>
        <v>1201</v>
      </c>
      <c r="M299" s="127">
        <f>'Consolidated PEG'!M298</f>
        <v>0.38955562763542007</v>
      </c>
      <c r="N299" s="114"/>
      <c r="O299" s="2" t="s">
        <v>54</v>
      </c>
      <c r="P299" s="2">
        <v>2019</v>
      </c>
      <c r="Q299" s="5">
        <v>3</v>
      </c>
      <c r="R299" s="5">
        <v>13298.367649999998</v>
      </c>
      <c r="S299" s="5">
        <v>229.17400000000001</v>
      </c>
      <c r="T299" s="5">
        <v>301.57</v>
      </c>
      <c r="U299" s="5">
        <v>59811</v>
      </c>
      <c r="V299" s="5">
        <v>980</v>
      </c>
      <c r="W299" s="5">
        <v>386</v>
      </c>
      <c r="X299" s="6">
        <v>0.39387755102040817</v>
      </c>
      <c r="Z299" s="2" t="s">
        <v>53</v>
      </c>
      <c r="AA299" s="4">
        <f t="shared" si="344"/>
        <v>0</v>
      </c>
      <c r="AB299" s="4">
        <f t="shared" si="358"/>
        <v>0</v>
      </c>
      <c r="AC299" s="6">
        <f t="shared" si="359"/>
        <v>0</v>
      </c>
      <c r="AD299" s="4">
        <f t="shared" si="360"/>
        <v>0</v>
      </c>
      <c r="AE299" s="4">
        <f t="shared" si="361"/>
        <v>0</v>
      </c>
      <c r="AF299" s="4">
        <f t="shared" si="362"/>
        <v>0</v>
      </c>
      <c r="AG299" s="4">
        <f t="shared" ref="AG299:AG302" si="363">H299-V299</f>
        <v>0</v>
      </c>
      <c r="AH299" s="4">
        <f t="shared" ref="AH299:AH302" si="364">I299-W299</f>
        <v>0</v>
      </c>
      <c r="AI299" s="75">
        <f t="shared" ref="AI299:AI302" si="365">J299-X299</f>
        <v>1.4840340123445372E-8</v>
      </c>
      <c r="AK299" s="2" t="s">
        <v>54</v>
      </c>
      <c r="AL299" s="2">
        <v>2019</v>
      </c>
      <c r="AM299" s="2">
        <v>3</v>
      </c>
      <c r="AN299" s="2">
        <v>14210.551460000001</v>
      </c>
      <c r="AO299" s="2">
        <v>229.17400000000001</v>
      </c>
      <c r="AP299" s="2">
        <v>306.05899999999997</v>
      </c>
      <c r="AQ299" s="2">
        <v>59810</v>
      </c>
      <c r="AR299" s="2">
        <v>980</v>
      </c>
      <c r="AS299" s="2">
        <v>386</v>
      </c>
      <c r="AT299" s="2">
        <v>0.39387756586074829</v>
      </c>
      <c r="AV299" s="2" t="s">
        <v>53</v>
      </c>
      <c r="AW299" s="4">
        <f t="shared" si="350"/>
        <v>0</v>
      </c>
      <c r="AX299" s="4">
        <f t="shared" si="351"/>
        <v>0</v>
      </c>
      <c r="AY299" s="4"/>
      <c r="AZ299" s="4">
        <f t="shared" si="352"/>
        <v>0</v>
      </c>
      <c r="BA299" s="4">
        <f t="shared" si="353"/>
        <v>-4.4889999999999759</v>
      </c>
      <c r="BB299" s="4">
        <f t="shared" si="354"/>
        <v>1</v>
      </c>
      <c r="BC299" s="4">
        <f t="shared" si="355"/>
        <v>0</v>
      </c>
      <c r="BD299" s="4">
        <f t="shared" si="356"/>
        <v>0</v>
      </c>
      <c r="BE299" s="4">
        <f t="shared" si="357"/>
        <v>0</v>
      </c>
    </row>
    <row r="300" spans="1:57" x14ac:dyDescent="0.2">
      <c r="A300" s="2" t="s">
        <v>53</v>
      </c>
      <c r="B300" s="4">
        <v>2020</v>
      </c>
      <c r="C300" s="4">
        <v>3</v>
      </c>
      <c r="D300" s="5">
        <f>'Consolidated PEG'!D299</f>
        <v>13263.122730000001</v>
      </c>
      <c r="E300" s="5">
        <f>'Consolidated PEG'!E299</f>
        <v>252.03399999999999</v>
      </c>
      <c r="F300" s="5">
        <f>'Consolidated PEG'!F299</f>
        <v>301.57</v>
      </c>
      <c r="G300" s="36">
        <f>'Consolidated PEG'!G299</f>
        <v>60588</v>
      </c>
      <c r="H300" s="36">
        <f>'Consolidated PEG'!H299</f>
        <v>992</v>
      </c>
      <c r="I300" s="36">
        <f>'Consolidated PEG'!I299</f>
        <v>399</v>
      </c>
      <c r="J300" s="66">
        <f>'Consolidated PEG'!J299</f>
        <v>0.40221774578094482</v>
      </c>
      <c r="K300" s="78">
        <f>'Consolidated PEG'!K299</f>
        <v>3043</v>
      </c>
      <c r="L300" s="78">
        <f>'Consolidated PEG'!L299</f>
        <v>1234</v>
      </c>
      <c r="M300" s="127">
        <f>'Consolidated PEG'!M299</f>
        <v>0.40552086756490308</v>
      </c>
      <c r="O300" s="2" t="s">
        <v>54</v>
      </c>
      <c r="P300" s="2">
        <v>2020</v>
      </c>
      <c r="Q300" s="5">
        <v>3</v>
      </c>
      <c r="R300" s="5">
        <v>13263.122730000001</v>
      </c>
      <c r="S300" s="5">
        <v>252.03399999999999</v>
      </c>
      <c r="T300" s="5">
        <v>301.57</v>
      </c>
      <c r="U300" s="5">
        <v>60587</v>
      </c>
      <c r="V300" s="5">
        <v>992</v>
      </c>
      <c r="W300" s="5">
        <v>399</v>
      </c>
      <c r="X300" s="6">
        <v>0.40221774193548387</v>
      </c>
      <c r="Z300" s="2" t="s">
        <v>53</v>
      </c>
      <c r="AA300" s="4">
        <f t="shared" si="344"/>
        <v>0</v>
      </c>
      <c r="AB300" s="4">
        <f t="shared" si="358"/>
        <v>0</v>
      </c>
      <c r="AC300" s="6">
        <f t="shared" si="359"/>
        <v>0</v>
      </c>
      <c r="AD300" s="4">
        <f t="shared" si="360"/>
        <v>0</v>
      </c>
      <c r="AE300" s="4">
        <f t="shared" si="361"/>
        <v>0</v>
      </c>
      <c r="AF300" s="4">
        <f t="shared" si="362"/>
        <v>1</v>
      </c>
      <c r="AG300" s="4">
        <f t="shared" si="363"/>
        <v>0</v>
      </c>
      <c r="AH300" s="4">
        <f t="shared" si="364"/>
        <v>0</v>
      </c>
      <c r="AI300" s="75">
        <f t="shared" si="365"/>
        <v>3.8454609496696435E-9</v>
      </c>
      <c r="AK300" s="2" t="s">
        <v>54</v>
      </c>
      <c r="AL300" s="2">
        <v>2020</v>
      </c>
      <c r="AM300" s="2">
        <v>3</v>
      </c>
      <c r="AN300" s="2">
        <v>14254.828820000001</v>
      </c>
      <c r="AO300" s="2">
        <v>252.03399999999999</v>
      </c>
      <c r="AP300" s="2">
        <v>306.05899999999997</v>
      </c>
      <c r="AQ300" s="2">
        <v>60587</v>
      </c>
      <c r="AR300" s="2">
        <v>992</v>
      </c>
      <c r="AS300" s="2">
        <v>399</v>
      </c>
      <c r="AT300" s="2">
        <v>0.40221774578094482</v>
      </c>
      <c r="AV300" s="2" t="s">
        <v>53</v>
      </c>
      <c r="AW300" s="4">
        <f t="shared" si="350"/>
        <v>0</v>
      </c>
      <c r="AX300" s="4">
        <f t="shared" si="351"/>
        <v>0</v>
      </c>
      <c r="AY300" s="4"/>
      <c r="AZ300" s="4">
        <f t="shared" si="352"/>
        <v>0</v>
      </c>
      <c r="BA300" s="4">
        <f t="shared" si="353"/>
        <v>-4.4889999999999759</v>
      </c>
      <c r="BB300" s="4">
        <f t="shared" si="354"/>
        <v>1</v>
      </c>
      <c r="BC300" s="4">
        <f t="shared" si="355"/>
        <v>0</v>
      </c>
      <c r="BD300" s="4">
        <f t="shared" si="356"/>
        <v>0</v>
      </c>
      <c r="BE300" s="4">
        <f t="shared" si="357"/>
        <v>0</v>
      </c>
    </row>
    <row r="301" spans="1:57" x14ac:dyDescent="0.2">
      <c r="A301" s="2" t="s">
        <v>53</v>
      </c>
      <c r="B301" s="4">
        <v>2021</v>
      </c>
      <c r="C301" s="4">
        <v>3</v>
      </c>
      <c r="D301" s="5">
        <f>'Consolidated PEG'!D300</f>
        <v>13465.296329999999</v>
      </c>
      <c r="E301" s="5">
        <f>'Consolidated PEG'!E300</f>
        <v>245.24</v>
      </c>
      <c r="F301" s="5">
        <f>'Consolidated PEG'!F300</f>
        <v>301.57</v>
      </c>
      <c r="G301" s="36">
        <f>'Consolidated PEG'!G300</f>
        <v>61508</v>
      </c>
      <c r="H301" s="36">
        <f>'Consolidated PEG'!H300</f>
        <v>997</v>
      </c>
      <c r="I301" s="36">
        <f>'Consolidated PEG'!I300</f>
        <v>403</v>
      </c>
      <c r="J301" s="66">
        <f>'Consolidated PEG'!J300</f>
        <v>0.40421262383460999</v>
      </c>
      <c r="K301" s="78">
        <f>'Consolidated PEG'!K300</f>
        <v>3215</v>
      </c>
      <c r="L301" s="78">
        <f>'Consolidated PEG'!L300</f>
        <v>1519</v>
      </c>
      <c r="M301" s="127">
        <f>'Consolidated PEG'!M300</f>
        <v>0.47247278382581648</v>
      </c>
      <c r="O301" s="2" t="s">
        <v>54</v>
      </c>
      <c r="P301" s="2">
        <v>2021</v>
      </c>
      <c r="Q301" s="5">
        <v>3</v>
      </c>
      <c r="R301" s="5">
        <v>13465.296329999999</v>
      </c>
      <c r="S301" s="5">
        <v>245.24</v>
      </c>
      <c r="T301" s="5">
        <v>301.57</v>
      </c>
      <c r="U301" s="5">
        <v>61507</v>
      </c>
      <c r="V301" s="5">
        <v>997</v>
      </c>
      <c r="W301" s="5">
        <v>403</v>
      </c>
      <c r="X301" s="6">
        <v>0.40421263791374124</v>
      </c>
      <c r="Z301" s="2" t="s">
        <v>53</v>
      </c>
      <c r="AA301" s="4">
        <f t="shared" si="344"/>
        <v>0</v>
      </c>
      <c r="AB301" s="4">
        <f t="shared" si="358"/>
        <v>0</v>
      </c>
      <c r="AC301" s="6">
        <f t="shared" si="359"/>
        <v>0</v>
      </c>
      <c r="AD301" s="4">
        <f t="shared" si="360"/>
        <v>0</v>
      </c>
      <c r="AE301" s="4">
        <f t="shared" si="361"/>
        <v>0</v>
      </c>
      <c r="AF301" s="4">
        <f t="shared" si="362"/>
        <v>1</v>
      </c>
      <c r="AG301" s="4">
        <f t="shared" si="363"/>
        <v>0</v>
      </c>
      <c r="AH301" s="4">
        <f t="shared" si="364"/>
        <v>0</v>
      </c>
      <c r="AI301" s="75">
        <f t="shared" si="365"/>
        <v>-1.4079131249733479E-8</v>
      </c>
      <c r="AK301" s="2" t="s">
        <v>54</v>
      </c>
      <c r="AL301" s="2">
        <v>2021</v>
      </c>
      <c r="AM301" s="2">
        <v>3</v>
      </c>
      <c r="AN301" s="2">
        <v>14383.49985</v>
      </c>
      <c r="AO301" s="2">
        <v>245.24</v>
      </c>
      <c r="AP301" s="2">
        <v>306.05899999999997</v>
      </c>
      <c r="AQ301" s="2">
        <v>61507</v>
      </c>
      <c r="AR301" s="2">
        <v>997</v>
      </c>
      <c r="AS301" s="2">
        <v>403</v>
      </c>
      <c r="AT301" s="2">
        <v>0.40421262383460999</v>
      </c>
      <c r="AV301" s="2" t="s">
        <v>53</v>
      </c>
      <c r="AW301" s="4">
        <f t="shared" si="350"/>
        <v>0</v>
      </c>
      <c r="AX301" s="4">
        <f t="shared" si="351"/>
        <v>0</v>
      </c>
      <c r="AY301" s="4"/>
      <c r="AZ301" s="4">
        <f t="shared" si="352"/>
        <v>0</v>
      </c>
      <c r="BA301" s="4">
        <f t="shared" si="353"/>
        <v>-4.4889999999999759</v>
      </c>
      <c r="BB301" s="4">
        <f t="shared" si="354"/>
        <v>1</v>
      </c>
      <c r="BC301" s="4">
        <f t="shared" si="355"/>
        <v>0</v>
      </c>
      <c r="BD301" s="4">
        <f t="shared" si="356"/>
        <v>0</v>
      </c>
      <c r="BE301" s="4">
        <f t="shared" si="357"/>
        <v>0</v>
      </c>
    </row>
    <row r="302" spans="1:57" s="7" customFormat="1" x14ac:dyDescent="0.2">
      <c r="A302" s="7" t="s">
        <v>53</v>
      </c>
      <c r="B302" s="8">
        <v>2022</v>
      </c>
      <c r="C302" s="8">
        <v>3</v>
      </c>
      <c r="D302" s="9">
        <f>'Consolidated PEG'!D301</f>
        <v>15360.450050000001</v>
      </c>
      <c r="E302" s="9">
        <f>'Consolidated PEG'!E301</f>
        <v>248.595</v>
      </c>
      <c r="F302" s="5">
        <f>'Consolidated PEG'!F301</f>
        <v>301.57</v>
      </c>
      <c r="G302" s="63">
        <f>'Consolidated PEG'!G301</f>
        <v>62443</v>
      </c>
      <c r="H302" s="63">
        <f>'Consolidated PEG'!H301</f>
        <v>1004</v>
      </c>
      <c r="I302" s="63">
        <f>'Consolidated PEG'!I301</f>
        <v>420</v>
      </c>
      <c r="J302" s="67">
        <f>'Consolidated PEG'!J301</f>
        <v>0.41832670569419861</v>
      </c>
      <c r="K302" s="79">
        <f>'Consolidated PEG'!K301</f>
        <v>3271</v>
      </c>
      <c r="L302" s="79">
        <f>'Consolidated PEG'!L301</f>
        <v>1585</v>
      </c>
      <c r="M302" s="128">
        <f>'Consolidated PEG'!M301</f>
        <v>0.48456129623968203</v>
      </c>
      <c r="N302" s="64"/>
      <c r="O302" s="7" t="s">
        <v>54</v>
      </c>
      <c r="P302" s="7">
        <v>2022</v>
      </c>
      <c r="Q302" s="9">
        <v>3</v>
      </c>
      <c r="R302" s="9">
        <v>15360.450050000001</v>
      </c>
      <c r="S302" s="9">
        <v>248.595</v>
      </c>
      <c r="T302" s="9">
        <v>301.57</v>
      </c>
      <c r="U302" s="9">
        <v>62443</v>
      </c>
      <c r="V302" s="9">
        <v>1004</v>
      </c>
      <c r="W302" s="9">
        <v>420</v>
      </c>
      <c r="X302" s="10">
        <v>0.41832669322709165</v>
      </c>
      <c r="Y302" s="64"/>
      <c r="Z302" s="7" t="s">
        <v>53</v>
      </c>
      <c r="AA302" s="8">
        <f t="shared" si="344"/>
        <v>0</v>
      </c>
      <c r="AB302" s="8">
        <f t="shared" si="358"/>
        <v>0</v>
      </c>
      <c r="AC302" s="10">
        <f t="shared" si="359"/>
        <v>0</v>
      </c>
      <c r="AD302" s="8">
        <f t="shared" si="360"/>
        <v>0</v>
      </c>
      <c r="AE302" s="8">
        <f t="shared" si="361"/>
        <v>0</v>
      </c>
      <c r="AF302" s="8">
        <f t="shared" si="362"/>
        <v>0</v>
      </c>
      <c r="AG302" s="8">
        <f t="shared" si="363"/>
        <v>0</v>
      </c>
      <c r="AH302" s="8">
        <f t="shared" si="364"/>
        <v>0</v>
      </c>
      <c r="AI302" s="76">
        <f t="shared" si="365"/>
        <v>1.2467106957902985E-8</v>
      </c>
      <c r="AK302" s="7" t="s">
        <v>54</v>
      </c>
      <c r="AL302" s="7">
        <v>2022</v>
      </c>
      <c r="AM302" s="7">
        <v>3</v>
      </c>
      <c r="AN302" s="7">
        <v>16110.99977</v>
      </c>
      <c r="AO302" s="7">
        <v>248.595</v>
      </c>
      <c r="AP302" s="7">
        <v>306.05899999999997</v>
      </c>
      <c r="AQ302" s="7">
        <v>62442</v>
      </c>
      <c r="AR302" s="7">
        <v>1004</v>
      </c>
      <c r="AS302" s="7">
        <v>420</v>
      </c>
      <c r="AT302" s="7">
        <v>0.41832670569419861</v>
      </c>
      <c r="AV302" s="7" t="s">
        <v>53</v>
      </c>
      <c r="AW302" s="8">
        <f t="shared" si="350"/>
        <v>0</v>
      </c>
      <c r="AX302" s="8">
        <f t="shared" si="351"/>
        <v>0</v>
      </c>
      <c r="AY302" s="8"/>
      <c r="AZ302" s="8">
        <f t="shared" si="352"/>
        <v>0</v>
      </c>
      <c r="BA302" s="8">
        <f t="shared" si="353"/>
        <v>-4.4889999999999759</v>
      </c>
      <c r="BB302" s="8">
        <f t="shared" si="354"/>
        <v>1</v>
      </c>
      <c r="BC302" s="8">
        <f t="shared" si="355"/>
        <v>0</v>
      </c>
      <c r="BD302" s="8">
        <f t="shared" si="356"/>
        <v>0</v>
      </c>
      <c r="BE302" s="8">
        <f t="shared" si="357"/>
        <v>0</v>
      </c>
    </row>
    <row r="303" spans="1:57" x14ac:dyDescent="0.2">
      <c r="A303" s="2" t="s">
        <v>55</v>
      </c>
      <c r="B303" s="4">
        <v>2003</v>
      </c>
      <c r="C303" s="4">
        <v>3</v>
      </c>
      <c r="D303" s="5">
        <f>'Consolidated PEG'!D302</f>
        <v>8639.17</v>
      </c>
      <c r="E303" s="5">
        <f>'Consolidated PEG'!E302</f>
        <v>207.47</v>
      </c>
      <c r="F303" s="5">
        <f>'Consolidated PEG'!F302</f>
        <v>207.47</v>
      </c>
      <c r="G303" s="5">
        <f>'Consolidated PEG'!G302</f>
        <v>34736</v>
      </c>
      <c r="H303" s="5"/>
      <c r="I303" s="5"/>
      <c r="K303" s="48">
        <f>'Consolidated PEG'!K302</f>
        <v>776.4</v>
      </c>
      <c r="L303" s="48">
        <f>'Consolidated PEG'!L302</f>
        <v>168.89999389648438</v>
      </c>
      <c r="M303" s="124">
        <f>'Consolidated PEG'!M302</f>
        <v>0.21754249600268466</v>
      </c>
      <c r="Q303" s="5"/>
      <c r="AA303" s="4"/>
      <c r="AB303" s="4"/>
      <c r="AC303" s="6"/>
      <c r="AD303" s="4"/>
      <c r="AE303" s="4"/>
      <c r="AF303" s="4"/>
      <c r="AG303" s="4"/>
      <c r="AH303" s="4"/>
      <c r="AI303" s="75"/>
      <c r="AW303" s="4"/>
      <c r="AX303" s="4"/>
      <c r="AY303" s="4"/>
      <c r="AZ303" s="4"/>
      <c r="BA303" s="4"/>
      <c r="BB303" s="4"/>
      <c r="BC303" s="4"/>
      <c r="BD303" s="4"/>
      <c r="BE303" s="4"/>
    </row>
    <row r="304" spans="1:57" x14ac:dyDescent="0.2">
      <c r="A304" s="2" t="s">
        <v>55</v>
      </c>
      <c r="B304" s="4">
        <v>2004</v>
      </c>
      <c r="C304" s="4">
        <v>3</v>
      </c>
      <c r="D304" s="5">
        <f>'Consolidated PEG'!D303</f>
        <v>8510.9629999999997</v>
      </c>
      <c r="E304" s="5">
        <f>'Consolidated PEG'!E303</f>
        <v>203.11600000000001</v>
      </c>
      <c r="F304" s="5">
        <f>'Consolidated PEG'!F303</f>
        <v>207.47</v>
      </c>
      <c r="G304" s="5">
        <f>'Consolidated PEG'!G303</f>
        <v>34984</v>
      </c>
      <c r="H304" s="5"/>
      <c r="I304" s="5"/>
      <c r="K304" s="48">
        <f>'Consolidated PEG'!K303</f>
        <v>783.5</v>
      </c>
      <c r="L304" s="48">
        <f>'Consolidated PEG'!L303</f>
        <v>176.60000610351563</v>
      </c>
      <c r="M304" s="124">
        <f>'Consolidated PEG'!M303</f>
        <v>0.22539885909829691</v>
      </c>
      <c r="Q304" s="5"/>
      <c r="AA304" s="4"/>
      <c r="AB304" s="4"/>
      <c r="AC304" s="6"/>
      <c r="AD304" s="4"/>
      <c r="AE304" s="4"/>
      <c r="AF304" s="4"/>
      <c r="AG304" s="4"/>
      <c r="AH304" s="4"/>
      <c r="AI304" s="75"/>
      <c r="AW304" s="4"/>
      <c r="AX304" s="4"/>
      <c r="AY304" s="4"/>
      <c r="AZ304" s="4"/>
      <c r="BA304" s="4"/>
      <c r="BB304" s="4"/>
      <c r="BC304" s="4"/>
      <c r="BD304" s="4"/>
      <c r="BE304" s="4"/>
    </row>
    <row r="305" spans="1:57" x14ac:dyDescent="0.2">
      <c r="A305" s="2" t="s">
        <v>55</v>
      </c>
      <c r="B305" s="4">
        <v>2005</v>
      </c>
      <c r="C305" s="4">
        <v>3</v>
      </c>
      <c r="D305" s="5">
        <f>'Consolidated PEG'!D304</f>
        <v>8698.0769999999993</v>
      </c>
      <c r="E305" s="5">
        <f>'Consolidated PEG'!E304</f>
        <v>211.24</v>
      </c>
      <c r="F305" s="5">
        <f>'Consolidated PEG'!F304</f>
        <v>211.24</v>
      </c>
      <c r="G305" s="5">
        <f>'Consolidated PEG'!G304</f>
        <v>35208</v>
      </c>
      <c r="H305" s="28"/>
      <c r="I305" s="28"/>
      <c r="J305" s="62"/>
      <c r="K305" s="48">
        <f>'Consolidated PEG'!K304</f>
        <v>785</v>
      </c>
      <c r="L305" s="48">
        <f>'Consolidated PEG'!L304</f>
        <v>180</v>
      </c>
      <c r="M305" s="124">
        <f>'Consolidated PEG'!M304</f>
        <v>0.22929936305732485</v>
      </c>
      <c r="O305" s="2" t="s">
        <v>56</v>
      </c>
      <c r="P305" s="2">
        <v>2005</v>
      </c>
      <c r="Q305" s="5">
        <v>3</v>
      </c>
      <c r="R305" s="5">
        <v>8698.0769999999993</v>
      </c>
      <c r="S305" s="5">
        <v>211.24</v>
      </c>
      <c r="T305" s="5">
        <v>211.24</v>
      </c>
      <c r="U305" s="5">
        <v>35208</v>
      </c>
      <c r="V305" s="5">
        <v>785</v>
      </c>
      <c r="W305" s="5">
        <v>180</v>
      </c>
      <c r="X305" s="6">
        <v>0.22929936305732485</v>
      </c>
      <c r="Z305" s="2" t="s">
        <v>55</v>
      </c>
      <c r="AA305" s="4">
        <f t="shared" ref="AA305:AA322" si="366">B305-P305</f>
        <v>0</v>
      </c>
      <c r="AB305" s="4">
        <f t="shared" ref="AB305:AB311" si="367">C305-Q305</f>
        <v>0</v>
      </c>
      <c r="AC305" s="6">
        <f t="shared" ref="AC305:AC311" si="368">D305-R305</f>
        <v>0</v>
      </c>
      <c r="AD305" s="4">
        <f t="shared" ref="AD305:AD311" si="369">E305-S305</f>
        <v>0</v>
      </c>
      <c r="AE305" s="4">
        <f t="shared" ref="AE305:AE311" si="370">F305-T305</f>
        <v>0</v>
      </c>
      <c r="AF305" s="4">
        <f t="shared" ref="AF305:AF322" si="371">G305-U305</f>
        <v>0</v>
      </c>
      <c r="AG305" s="4"/>
      <c r="AH305" s="4"/>
      <c r="AI305" s="75"/>
      <c r="AK305" s="2" t="s">
        <v>142</v>
      </c>
      <c r="AL305" s="2">
        <v>2005</v>
      </c>
      <c r="AM305" s="2">
        <v>3</v>
      </c>
      <c r="AN305" s="2">
        <v>9016.6370000000006</v>
      </c>
      <c r="AO305" s="2">
        <v>219.364</v>
      </c>
      <c r="AP305" s="2">
        <v>219.364</v>
      </c>
      <c r="AQ305" s="2">
        <v>35208</v>
      </c>
      <c r="AR305" s="2">
        <v>785</v>
      </c>
      <c r="AS305" s="2">
        <v>180</v>
      </c>
      <c r="AT305" s="2">
        <v>0.22929936647415161</v>
      </c>
      <c r="AV305" s="2" t="s">
        <v>55</v>
      </c>
      <c r="AW305" s="4">
        <f t="shared" ref="AW305:AW322" si="372">B305-AL305</f>
        <v>0</v>
      </c>
      <c r="AX305" s="4">
        <f t="shared" ref="AX305:AX322" si="373">C305-AM305</f>
        <v>0</v>
      </c>
      <c r="AY305" s="4"/>
      <c r="AZ305" s="4">
        <f t="shared" ref="AZ305:AZ322" si="374">E305-AO305</f>
        <v>-8.1239999999999952</v>
      </c>
      <c r="BA305" s="4">
        <f t="shared" ref="BA305:BA322" si="375">F305-AP305</f>
        <v>-8.1239999999999952</v>
      </c>
      <c r="BB305" s="4">
        <f t="shared" ref="BB305:BB322" si="376">G305-AQ305</f>
        <v>0</v>
      </c>
      <c r="BC305" s="4">
        <f t="shared" ref="BC305:BC322" si="377">H305-AR305</f>
        <v>-785</v>
      </c>
      <c r="BD305" s="4">
        <f t="shared" ref="BD305:BD322" si="378">I305-AS305</f>
        <v>-180</v>
      </c>
      <c r="BE305" s="4">
        <f t="shared" ref="BE305:BE322" si="379">J305-AT305</f>
        <v>-0.22929936647415161</v>
      </c>
    </row>
    <row r="306" spans="1:57" x14ac:dyDescent="0.2">
      <c r="A306" s="2" t="s">
        <v>55</v>
      </c>
      <c r="B306" s="4">
        <v>2006</v>
      </c>
      <c r="C306" s="4">
        <v>3</v>
      </c>
      <c r="D306" s="5">
        <f>'Consolidated PEG'!D305</f>
        <v>9274.7750599999999</v>
      </c>
      <c r="E306" s="5">
        <f>'Consolidated PEG'!E305</f>
        <v>219.364</v>
      </c>
      <c r="F306" s="5">
        <f>'Consolidated PEG'!F305</f>
        <v>219.364</v>
      </c>
      <c r="G306" s="5">
        <f>'Consolidated PEG'!G305</f>
        <v>35510</v>
      </c>
      <c r="H306" s="28"/>
      <c r="I306" s="28"/>
      <c r="J306" s="62"/>
      <c r="K306" s="48">
        <f>'Consolidated PEG'!K305</f>
        <v>746</v>
      </c>
      <c r="L306" s="48">
        <f>'Consolidated PEG'!L305</f>
        <v>163</v>
      </c>
      <c r="M306" s="124">
        <f>'Consolidated PEG'!M305</f>
        <v>0.21849865951742628</v>
      </c>
      <c r="O306" s="2" t="s">
        <v>56</v>
      </c>
      <c r="P306" s="2">
        <v>2006</v>
      </c>
      <c r="Q306" s="5">
        <v>3</v>
      </c>
      <c r="R306" s="5">
        <v>9274.7750599999999</v>
      </c>
      <c r="S306" s="5">
        <v>219.364</v>
      </c>
      <c r="T306" s="5">
        <v>219.364</v>
      </c>
      <c r="U306" s="5">
        <v>35510</v>
      </c>
      <c r="V306" s="5">
        <v>746</v>
      </c>
      <c r="W306" s="5">
        <v>163</v>
      </c>
      <c r="X306" s="6">
        <v>0.21849865951742628</v>
      </c>
      <c r="Z306" s="2" t="s">
        <v>55</v>
      </c>
      <c r="AA306" s="4">
        <f t="shared" si="366"/>
        <v>0</v>
      </c>
      <c r="AB306" s="4">
        <f t="shared" si="367"/>
        <v>0</v>
      </c>
      <c r="AC306" s="6">
        <f t="shared" si="368"/>
        <v>0</v>
      </c>
      <c r="AD306" s="4">
        <f t="shared" si="369"/>
        <v>0</v>
      </c>
      <c r="AE306" s="4">
        <f t="shared" si="370"/>
        <v>0</v>
      </c>
      <c r="AF306" s="4">
        <f t="shared" si="371"/>
        <v>0</v>
      </c>
      <c r="AG306" s="4"/>
      <c r="AH306" s="4"/>
      <c r="AI306" s="75"/>
      <c r="AK306" s="2" t="s">
        <v>142</v>
      </c>
      <c r="AL306" s="2">
        <v>2006</v>
      </c>
      <c r="AM306" s="2">
        <v>3</v>
      </c>
      <c r="AN306" s="2">
        <v>9564.473</v>
      </c>
      <c r="AO306" s="2">
        <v>219.364</v>
      </c>
      <c r="AP306" s="2">
        <v>219.364</v>
      </c>
      <c r="AQ306" s="2">
        <v>35510</v>
      </c>
      <c r="AR306" s="2">
        <v>746</v>
      </c>
      <c r="AS306" s="2">
        <v>163</v>
      </c>
      <c r="AT306" s="2">
        <v>0.21849866211414337</v>
      </c>
      <c r="AV306" s="2" t="s">
        <v>55</v>
      </c>
      <c r="AW306" s="4">
        <f t="shared" si="372"/>
        <v>0</v>
      </c>
      <c r="AX306" s="4">
        <f t="shared" si="373"/>
        <v>0</v>
      </c>
      <c r="AY306" s="4"/>
      <c r="AZ306" s="4">
        <f t="shared" si="374"/>
        <v>0</v>
      </c>
      <c r="BA306" s="4">
        <f t="shared" si="375"/>
        <v>0</v>
      </c>
      <c r="BB306" s="4">
        <f t="shared" si="376"/>
        <v>0</v>
      </c>
      <c r="BC306" s="4">
        <f t="shared" si="377"/>
        <v>-746</v>
      </c>
      <c r="BD306" s="4">
        <f t="shared" si="378"/>
        <v>-163</v>
      </c>
      <c r="BE306" s="4">
        <f t="shared" si="379"/>
        <v>-0.21849866211414337</v>
      </c>
    </row>
    <row r="307" spans="1:57" x14ac:dyDescent="0.2">
      <c r="A307" s="2" t="s">
        <v>55</v>
      </c>
      <c r="B307" s="4">
        <v>2007</v>
      </c>
      <c r="C307" s="4">
        <v>3</v>
      </c>
      <c r="D307" s="5">
        <f>'Consolidated PEG'!D306</f>
        <v>8868.7673799999993</v>
      </c>
      <c r="E307" s="5">
        <f>'Consolidated PEG'!E306</f>
        <v>208.36600000000001</v>
      </c>
      <c r="F307" s="5">
        <f>'Consolidated PEG'!F306</f>
        <v>219.364</v>
      </c>
      <c r="G307" s="5">
        <f>'Consolidated PEG'!G306</f>
        <v>35906</v>
      </c>
      <c r="H307" s="28"/>
      <c r="I307" s="28"/>
      <c r="J307" s="62"/>
      <c r="K307" s="48">
        <f>'Consolidated PEG'!K306</f>
        <v>746</v>
      </c>
      <c r="L307" s="48">
        <f>'Consolidated PEG'!L306</f>
        <v>169</v>
      </c>
      <c r="M307" s="124">
        <f>'Consolidated PEG'!M306</f>
        <v>0.22654155495978553</v>
      </c>
      <c r="O307" s="2" t="s">
        <v>56</v>
      </c>
      <c r="P307" s="2">
        <v>2007</v>
      </c>
      <c r="Q307" s="5">
        <v>3</v>
      </c>
      <c r="R307" s="5">
        <v>8868.7673799999993</v>
      </c>
      <c r="S307" s="5">
        <v>208.36600000000001</v>
      </c>
      <c r="T307" s="5">
        <v>219.364</v>
      </c>
      <c r="U307" s="5">
        <v>35906</v>
      </c>
      <c r="V307" s="5">
        <v>746</v>
      </c>
      <c r="W307" s="5">
        <v>169</v>
      </c>
      <c r="X307" s="6">
        <v>0.22654155495978553</v>
      </c>
      <c r="Z307" s="2" t="s">
        <v>55</v>
      </c>
      <c r="AA307" s="4">
        <f t="shared" si="366"/>
        <v>0</v>
      </c>
      <c r="AB307" s="4">
        <f t="shared" si="367"/>
        <v>0</v>
      </c>
      <c r="AC307" s="6">
        <f t="shared" si="368"/>
        <v>0</v>
      </c>
      <c r="AD307" s="4">
        <f t="shared" si="369"/>
        <v>0</v>
      </c>
      <c r="AE307" s="4">
        <f t="shared" si="370"/>
        <v>0</v>
      </c>
      <c r="AF307" s="4">
        <f t="shared" si="371"/>
        <v>0</v>
      </c>
      <c r="AG307" s="4"/>
      <c r="AH307" s="4"/>
      <c r="AI307" s="75"/>
      <c r="AK307" s="2" t="s">
        <v>142</v>
      </c>
      <c r="AL307" s="2">
        <v>2007</v>
      </c>
      <c r="AM307" s="2">
        <v>3</v>
      </c>
      <c r="AN307" s="2">
        <v>9077.7950999999975</v>
      </c>
      <c r="AO307" s="2">
        <v>208.36600000000001</v>
      </c>
      <c r="AP307" s="2">
        <v>219.364</v>
      </c>
      <c r="AQ307" s="2">
        <v>35906</v>
      </c>
      <c r="AR307" s="2">
        <v>746</v>
      </c>
      <c r="AS307" s="2">
        <v>169</v>
      </c>
      <c r="AT307" s="2">
        <v>0.22654154896736145</v>
      </c>
      <c r="AV307" s="2" t="s">
        <v>55</v>
      </c>
      <c r="AW307" s="4">
        <f t="shared" si="372"/>
        <v>0</v>
      </c>
      <c r="AX307" s="4">
        <f t="shared" si="373"/>
        <v>0</v>
      </c>
      <c r="AY307" s="4"/>
      <c r="AZ307" s="4">
        <f t="shared" si="374"/>
        <v>0</v>
      </c>
      <c r="BA307" s="4">
        <f t="shared" si="375"/>
        <v>0</v>
      </c>
      <c r="BB307" s="4">
        <f t="shared" si="376"/>
        <v>0</v>
      </c>
      <c r="BC307" s="4">
        <f t="shared" si="377"/>
        <v>-746</v>
      </c>
      <c r="BD307" s="4">
        <f t="shared" si="378"/>
        <v>-169</v>
      </c>
      <c r="BE307" s="4">
        <f t="shared" si="379"/>
        <v>-0.22654154896736145</v>
      </c>
    </row>
    <row r="308" spans="1:57" x14ac:dyDescent="0.2">
      <c r="A308" s="2" t="s">
        <v>55</v>
      </c>
      <c r="B308" s="4">
        <v>2008</v>
      </c>
      <c r="C308" s="4">
        <v>3</v>
      </c>
      <c r="D308" s="5">
        <f>'Consolidated PEG'!D307</f>
        <v>9004.0126099999998</v>
      </c>
      <c r="E308" s="5">
        <f>'Consolidated PEG'!E307</f>
        <v>191.64</v>
      </c>
      <c r="F308" s="5">
        <f>'Consolidated PEG'!F307</f>
        <v>219.364</v>
      </c>
      <c r="G308" s="5">
        <f>'Consolidated PEG'!G307</f>
        <v>36218</v>
      </c>
      <c r="H308" s="28"/>
      <c r="I308" s="28"/>
      <c r="J308" s="62"/>
      <c r="K308" s="48">
        <f>'Consolidated PEG'!K307</f>
        <v>747</v>
      </c>
      <c r="L308" s="48">
        <f>'Consolidated PEG'!L307</f>
        <v>173</v>
      </c>
      <c r="M308" s="124">
        <f>'Consolidated PEG'!M307</f>
        <v>0.23159303882195448</v>
      </c>
      <c r="O308" s="2" t="s">
        <v>56</v>
      </c>
      <c r="P308" s="2">
        <v>2008</v>
      </c>
      <c r="Q308" s="5">
        <v>3</v>
      </c>
      <c r="R308" s="5">
        <v>9004.0126099999998</v>
      </c>
      <c r="S308" s="5">
        <v>191.64</v>
      </c>
      <c r="T308" s="5">
        <v>219.364</v>
      </c>
      <c r="U308" s="5">
        <v>36218</v>
      </c>
      <c r="V308" s="5">
        <v>747</v>
      </c>
      <c r="W308" s="5">
        <v>173</v>
      </c>
      <c r="X308" s="6">
        <v>0.23159303882195448</v>
      </c>
      <c r="Z308" s="2" t="s">
        <v>55</v>
      </c>
      <c r="AA308" s="4">
        <f t="shared" si="366"/>
        <v>0</v>
      </c>
      <c r="AB308" s="4">
        <f t="shared" si="367"/>
        <v>0</v>
      </c>
      <c r="AC308" s="6">
        <f t="shared" si="368"/>
        <v>0</v>
      </c>
      <c r="AD308" s="4">
        <f t="shared" si="369"/>
        <v>0</v>
      </c>
      <c r="AE308" s="4">
        <f t="shared" si="370"/>
        <v>0</v>
      </c>
      <c r="AF308" s="4">
        <f t="shared" si="371"/>
        <v>0</v>
      </c>
      <c r="AG308" s="4"/>
      <c r="AH308" s="4"/>
      <c r="AI308" s="75"/>
      <c r="AK308" s="2" t="s">
        <v>142</v>
      </c>
      <c r="AL308" s="2">
        <v>2008</v>
      </c>
      <c r="AM308" s="2">
        <v>3</v>
      </c>
      <c r="AN308" s="2">
        <v>9108.652</v>
      </c>
      <c r="AO308" s="2">
        <v>191.64</v>
      </c>
      <c r="AP308" s="2">
        <v>219.364</v>
      </c>
      <c r="AQ308" s="2">
        <v>36218</v>
      </c>
      <c r="AR308" s="2">
        <v>747</v>
      </c>
      <c r="AS308" s="2">
        <v>173</v>
      </c>
      <c r="AT308" s="2">
        <v>0.23159304261207581</v>
      </c>
      <c r="AV308" s="2" t="s">
        <v>55</v>
      </c>
      <c r="AW308" s="4">
        <f t="shared" si="372"/>
        <v>0</v>
      </c>
      <c r="AX308" s="4">
        <f t="shared" si="373"/>
        <v>0</v>
      </c>
      <c r="AY308" s="4"/>
      <c r="AZ308" s="4">
        <f t="shared" si="374"/>
        <v>0</v>
      </c>
      <c r="BA308" s="4">
        <f t="shared" si="375"/>
        <v>0</v>
      </c>
      <c r="BB308" s="4">
        <f t="shared" si="376"/>
        <v>0</v>
      </c>
      <c r="BC308" s="4">
        <f t="shared" si="377"/>
        <v>-747</v>
      </c>
      <c r="BD308" s="4">
        <f t="shared" si="378"/>
        <v>-173</v>
      </c>
      <c r="BE308" s="4">
        <f t="shared" si="379"/>
        <v>-0.23159304261207581</v>
      </c>
    </row>
    <row r="309" spans="1:57" x14ac:dyDescent="0.2">
      <c r="A309" s="2" t="s">
        <v>55</v>
      </c>
      <c r="B309" s="4">
        <v>2009</v>
      </c>
      <c r="C309" s="4">
        <v>3</v>
      </c>
      <c r="D309" s="5">
        <f>'Consolidated PEG'!D308</f>
        <v>9864.0449800000006</v>
      </c>
      <c r="E309" s="5">
        <f>'Consolidated PEG'!E308</f>
        <v>168.89400000000001</v>
      </c>
      <c r="F309" s="5">
        <f>'Consolidated PEG'!F308</f>
        <v>219.364</v>
      </c>
      <c r="G309" s="5">
        <f>'Consolidated PEG'!G308</f>
        <v>35323</v>
      </c>
      <c r="H309" s="28"/>
      <c r="I309" s="28"/>
      <c r="J309" s="62"/>
      <c r="K309" s="48">
        <f>'Consolidated PEG'!K308</f>
        <v>751</v>
      </c>
      <c r="L309" s="48">
        <f>'Consolidated PEG'!L308</f>
        <v>177</v>
      </c>
      <c r="M309" s="124">
        <f>'Consolidated PEG'!M308</f>
        <v>0.23568575233022637</v>
      </c>
      <c r="O309" s="2" t="s">
        <v>56</v>
      </c>
      <c r="P309" s="2">
        <v>2009</v>
      </c>
      <c r="Q309" s="5">
        <v>3</v>
      </c>
      <c r="R309" s="5">
        <v>9864.0449800000006</v>
      </c>
      <c r="S309" s="5">
        <v>168.89400000000001</v>
      </c>
      <c r="T309" s="5">
        <v>219.364</v>
      </c>
      <c r="U309" s="5">
        <v>35323</v>
      </c>
      <c r="V309" s="5">
        <v>751</v>
      </c>
      <c r="W309" s="5">
        <v>177</v>
      </c>
      <c r="X309" s="6">
        <v>0.23568575233022637</v>
      </c>
      <c r="Z309" s="2" t="s">
        <v>55</v>
      </c>
      <c r="AA309" s="4">
        <f t="shared" si="366"/>
        <v>0</v>
      </c>
      <c r="AB309" s="4">
        <f t="shared" si="367"/>
        <v>0</v>
      </c>
      <c r="AC309" s="6">
        <f t="shared" si="368"/>
        <v>0</v>
      </c>
      <c r="AD309" s="4">
        <f t="shared" si="369"/>
        <v>0</v>
      </c>
      <c r="AE309" s="4">
        <f t="shared" si="370"/>
        <v>0</v>
      </c>
      <c r="AF309" s="4">
        <f t="shared" si="371"/>
        <v>0</v>
      </c>
      <c r="AG309" s="4"/>
      <c r="AH309" s="4"/>
      <c r="AI309" s="75"/>
      <c r="AK309" s="2" t="s">
        <v>142</v>
      </c>
      <c r="AL309" s="2">
        <v>2009</v>
      </c>
      <c r="AM309" s="2">
        <v>3</v>
      </c>
      <c r="AN309" s="2">
        <v>10145.078</v>
      </c>
      <c r="AO309" s="2">
        <v>168.89400000000001</v>
      </c>
      <c r="AP309" s="2">
        <v>219.364</v>
      </c>
      <c r="AQ309" s="2">
        <v>35323</v>
      </c>
      <c r="AR309" s="2">
        <v>751</v>
      </c>
      <c r="AS309" s="2">
        <v>177</v>
      </c>
      <c r="AT309" s="2">
        <v>0.23568575084209442</v>
      </c>
      <c r="AV309" s="2" t="s">
        <v>55</v>
      </c>
      <c r="AW309" s="4">
        <f t="shared" si="372"/>
        <v>0</v>
      </c>
      <c r="AX309" s="4">
        <f t="shared" si="373"/>
        <v>0</v>
      </c>
      <c r="AY309" s="4"/>
      <c r="AZ309" s="4">
        <f t="shared" si="374"/>
        <v>0</v>
      </c>
      <c r="BA309" s="4">
        <f t="shared" si="375"/>
        <v>0</v>
      </c>
      <c r="BB309" s="4">
        <f t="shared" si="376"/>
        <v>0</v>
      </c>
      <c r="BC309" s="4">
        <f t="shared" si="377"/>
        <v>-751</v>
      </c>
      <c r="BD309" s="4">
        <f t="shared" si="378"/>
        <v>-177</v>
      </c>
      <c r="BE309" s="4">
        <f t="shared" si="379"/>
        <v>-0.23568575084209442</v>
      </c>
    </row>
    <row r="310" spans="1:57" x14ac:dyDescent="0.2">
      <c r="A310" s="2" t="s">
        <v>55</v>
      </c>
      <c r="B310" s="4">
        <v>2010</v>
      </c>
      <c r="C310" s="4">
        <v>3</v>
      </c>
      <c r="D310" s="5">
        <f>'Consolidated PEG'!D309</f>
        <v>9775.8886000000002</v>
      </c>
      <c r="E310" s="5">
        <f>'Consolidated PEG'!E309</f>
        <v>188.56200000000001</v>
      </c>
      <c r="F310" s="5">
        <f>'Consolidated PEG'!F309</f>
        <v>219.364</v>
      </c>
      <c r="G310" s="5">
        <f>'Consolidated PEG'!G309</f>
        <v>35688</v>
      </c>
      <c r="H310" s="28"/>
      <c r="I310" s="28"/>
      <c r="J310" s="62"/>
      <c r="K310" s="48">
        <f>'Consolidated PEG'!K309</f>
        <v>752</v>
      </c>
      <c r="L310" s="48">
        <f>'Consolidated PEG'!L309</f>
        <v>178</v>
      </c>
      <c r="M310" s="124">
        <f>'Consolidated PEG'!M309</f>
        <v>0.23670212765957446</v>
      </c>
      <c r="O310" s="2" t="s">
        <v>56</v>
      </c>
      <c r="P310" s="2">
        <v>2010</v>
      </c>
      <c r="Q310" s="5">
        <v>3</v>
      </c>
      <c r="R310" s="5">
        <v>9775.8886000000002</v>
      </c>
      <c r="S310" s="5">
        <v>188.56200000000001</v>
      </c>
      <c r="T310" s="5">
        <v>219.364</v>
      </c>
      <c r="U310" s="5">
        <v>35688</v>
      </c>
      <c r="V310" s="5">
        <v>752</v>
      </c>
      <c r="W310" s="5">
        <v>178</v>
      </c>
      <c r="X310" s="6">
        <v>0.23670212765957446</v>
      </c>
      <c r="Z310" s="2" t="s">
        <v>55</v>
      </c>
      <c r="AA310" s="4">
        <f t="shared" si="366"/>
        <v>0</v>
      </c>
      <c r="AB310" s="4">
        <f t="shared" si="367"/>
        <v>0</v>
      </c>
      <c r="AC310" s="6">
        <f t="shared" si="368"/>
        <v>0</v>
      </c>
      <c r="AD310" s="4">
        <f t="shared" si="369"/>
        <v>0</v>
      </c>
      <c r="AE310" s="4">
        <f t="shared" si="370"/>
        <v>0</v>
      </c>
      <c r="AF310" s="4">
        <f t="shared" si="371"/>
        <v>0</v>
      </c>
      <c r="AG310" s="4"/>
      <c r="AH310" s="4"/>
      <c r="AI310" s="75"/>
      <c r="AK310" s="2" t="s">
        <v>142</v>
      </c>
      <c r="AL310" s="2">
        <v>2010</v>
      </c>
      <c r="AM310" s="2">
        <v>3</v>
      </c>
      <c r="AN310" s="2">
        <v>10254.82</v>
      </c>
      <c r="AO310" s="2">
        <v>188.56200000000001</v>
      </c>
      <c r="AP310" s="2">
        <v>219.364</v>
      </c>
      <c r="AQ310" s="2">
        <v>35688</v>
      </c>
      <c r="AR310" s="2">
        <v>752</v>
      </c>
      <c r="AS310" s="2">
        <v>178</v>
      </c>
      <c r="AT310" s="2">
        <v>0.23670212924480438</v>
      </c>
      <c r="AV310" s="2" t="s">
        <v>55</v>
      </c>
      <c r="AW310" s="4">
        <f t="shared" si="372"/>
        <v>0</v>
      </c>
      <c r="AX310" s="4">
        <f t="shared" si="373"/>
        <v>0</v>
      </c>
      <c r="AY310" s="4"/>
      <c r="AZ310" s="4">
        <f t="shared" si="374"/>
        <v>0</v>
      </c>
      <c r="BA310" s="4">
        <f t="shared" si="375"/>
        <v>0</v>
      </c>
      <c r="BB310" s="4">
        <f t="shared" si="376"/>
        <v>0</v>
      </c>
      <c r="BC310" s="4">
        <f t="shared" si="377"/>
        <v>-752</v>
      </c>
      <c r="BD310" s="4">
        <f t="shared" si="378"/>
        <v>-178</v>
      </c>
      <c r="BE310" s="4">
        <f t="shared" si="379"/>
        <v>-0.23670212924480438</v>
      </c>
    </row>
    <row r="311" spans="1:57" x14ac:dyDescent="0.2">
      <c r="A311" s="2" t="s">
        <v>55</v>
      </c>
      <c r="B311" s="4">
        <v>2011</v>
      </c>
      <c r="C311" s="4">
        <v>3</v>
      </c>
      <c r="D311" s="5">
        <f>'Consolidated PEG'!D310</f>
        <v>10893.95379</v>
      </c>
      <c r="E311" s="5">
        <f>'Consolidated PEG'!E310</f>
        <v>187.65799999999999</v>
      </c>
      <c r="F311" s="5">
        <f>'Consolidated PEG'!F310</f>
        <v>219.364</v>
      </c>
      <c r="G311" s="5">
        <f>'Consolidated PEG'!G310</f>
        <v>35772</v>
      </c>
      <c r="H311" s="28"/>
      <c r="I311" s="28"/>
      <c r="J311" s="62"/>
      <c r="K311" s="48">
        <f>'Consolidated PEG'!K310</f>
        <v>777</v>
      </c>
      <c r="L311" s="48">
        <f>'Consolidated PEG'!L310</f>
        <v>196</v>
      </c>
      <c r="M311" s="124">
        <f>'Consolidated PEG'!M310</f>
        <v>0.25225225225225223</v>
      </c>
      <c r="O311" s="2" t="s">
        <v>56</v>
      </c>
      <c r="P311" s="2">
        <v>2011</v>
      </c>
      <c r="Q311" s="5">
        <v>3</v>
      </c>
      <c r="R311" s="5">
        <v>10893.95379</v>
      </c>
      <c r="S311" s="5">
        <v>187.65799999999999</v>
      </c>
      <c r="T311" s="5">
        <v>219.364</v>
      </c>
      <c r="U311" s="5">
        <v>35772</v>
      </c>
      <c r="V311" s="5">
        <v>777</v>
      </c>
      <c r="W311" s="5">
        <v>195.99999999999997</v>
      </c>
      <c r="X311" s="6">
        <v>0.25225225225225223</v>
      </c>
      <c r="Z311" s="2" t="s">
        <v>55</v>
      </c>
      <c r="AA311" s="4">
        <f t="shared" si="366"/>
        <v>0</v>
      </c>
      <c r="AB311" s="4">
        <f t="shared" si="367"/>
        <v>0</v>
      </c>
      <c r="AC311" s="6">
        <f t="shared" si="368"/>
        <v>0</v>
      </c>
      <c r="AD311" s="4">
        <f t="shared" si="369"/>
        <v>0</v>
      </c>
      <c r="AE311" s="4">
        <f t="shared" si="370"/>
        <v>0</v>
      </c>
      <c r="AF311" s="4">
        <f t="shared" si="371"/>
        <v>0</v>
      </c>
      <c r="AG311" s="4"/>
      <c r="AH311" s="4"/>
      <c r="AI311" s="75"/>
      <c r="AK311" s="2" t="s">
        <v>142</v>
      </c>
      <c r="AL311" s="2">
        <v>2011</v>
      </c>
      <c r="AM311" s="2">
        <v>3</v>
      </c>
      <c r="AN311" s="2">
        <v>11063.52</v>
      </c>
      <c r="AO311" s="2">
        <v>187.65799999999999</v>
      </c>
      <c r="AP311" s="2">
        <v>219.364</v>
      </c>
      <c r="AQ311" s="2">
        <v>35772</v>
      </c>
      <c r="AR311" s="2">
        <v>777</v>
      </c>
      <c r="AS311" s="2">
        <v>196</v>
      </c>
      <c r="AT311" s="2">
        <v>0.2522522509098053</v>
      </c>
      <c r="AV311" s="2" t="s">
        <v>55</v>
      </c>
      <c r="AW311" s="4">
        <f t="shared" si="372"/>
        <v>0</v>
      </c>
      <c r="AX311" s="4">
        <f t="shared" si="373"/>
        <v>0</v>
      </c>
      <c r="AY311" s="4"/>
      <c r="AZ311" s="4">
        <f t="shared" si="374"/>
        <v>0</v>
      </c>
      <c r="BA311" s="4">
        <f t="shared" si="375"/>
        <v>0</v>
      </c>
      <c r="BB311" s="4">
        <f t="shared" si="376"/>
        <v>0</v>
      </c>
      <c r="BC311" s="4">
        <f t="shared" si="377"/>
        <v>-777</v>
      </c>
      <c r="BD311" s="4">
        <f t="shared" si="378"/>
        <v>-196</v>
      </c>
      <c r="BE311" s="4">
        <f t="shared" si="379"/>
        <v>-0.2522522509098053</v>
      </c>
    </row>
    <row r="312" spans="1:57" x14ac:dyDescent="0.2">
      <c r="A312" s="2" t="s">
        <v>55</v>
      </c>
      <c r="B312" s="4">
        <v>2012</v>
      </c>
      <c r="C312" s="4">
        <v>3</v>
      </c>
      <c r="D312" s="5">
        <f>'Consolidated PEG'!D311</f>
        <v>10898.384141100001</v>
      </c>
      <c r="E312" s="5">
        <f>'Consolidated PEG'!E311</f>
        <v>182.50899999999999</v>
      </c>
      <c r="F312" s="5">
        <f>'Consolidated PEG'!F311</f>
        <v>219.364</v>
      </c>
      <c r="G312" s="5">
        <f>'Consolidated PEG'!G311</f>
        <v>35820</v>
      </c>
      <c r="H312" s="28"/>
      <c r="I312" s="28"/>
      <c r="J312" s="62"/>
      <c r="K312" s="48">
        <f>'Consolidated PEG'!K311</f>
        <v>797</v>
      </c>
      <c r="L312" s="48">
        <f>'Consolidated PEG'!L311</f>
        <v>212</v>
      </c>
      <c r="M312" s="124">
        <f>'Consolidated PEG'!M311</f>
        <v>0.26599749058971139</v>
      </c>
      <c r="O312" s="2" t="s">
        <v>56</v>
      </c>
      <c r="P312" s="2">
        <v>2012</v>
      </c>
      <c r="Q312" s="5">
        <v>3</v>
      </c>
      <c r="R312" s="5">
        <v>10898.384141100001</v>
      </c>
      <c r="S312" s="5">
        <v>182.50899999999999</v>
      </c>
      <c r="T312" s="5">
        <v>219.364</v>
      </c>
      <c r="U312" s="5">
        <v>35820</v>
      </c>
      <c r="V312" s="5">
        <v>797</v>
      </c>
      <c r="W312" s="5">
        <v>211.99999999999997</v>
      </c>
      <c r="X312" s="6">
        <v>0.26599749058971139</v>
      </c>
      <c r="Z312" s="2" t="s">
        <v>55</v>
      </c>
      <c r="AA312" s="4">
        <f t="shared" si="366"/>
        <v>0</v>
      </c>
      <c r="AB312" s="4">
        <f t="shared" ref="AB312:AB322" si="380">C312-Q312</f>
        <v>0</v>
      </c>
      <c r="AC312" s="6">
        <f t="shared" ref="AC312:AC322" si="381">D312-R312</f>
        <v>0</v>
      </c>
      <c r="AD312" s="4">
        <f t="shared" ref="AD312:AD322" si="382">E312-S312</f>
        <v>0</v>
      </c>
      <c r="AE312" s="4">
        <f t="shared" ref="AE312:AE322" si="383">F312-T312</f>
        <v>0</v>
      </c>
      <c r="AF312" s="4">
        <f t="shared" si="371"/>
        <v>0</v>
      </c>
      <c r="AG312" s="4"/>
      <c r="AH312" s="4"/>
      <c r="AI312" s="75"/>
      <c r="AK312" s="2" t="s">
        <v>142</v>
      </c>
      <c r="AL312" s="2">
        <v>2012</v>
      </c>
      <c r="AM312" s="2">
        <v>3</v>
      </c>
      <c r="AN312" s="2">
        <v>11546.153</v>
      </c>
      <c r="AO312" s="2">
        <v>182.50899999999999</v>
      </c>
      <c r="AP312" s="2">
        <v>219.364</v>
      </c>
      <c r="AQ312" s="2">
        <v>35820</v>
      </c>
      <c r="AR312" s="2">
        <v>797</v>
      </c>
      <c r="AS312" s="2">
        <v>212</v>
      </c>
      <c r="AT312" s="2">
        <v>0.2659974992275238</v>
      </c>
      <c r="AV312" s="2" t="s">
        <v>55</v>
      </c>
      <c r="AW312" s="4">
        <f t="shared" si="372"/>
        <v>0</v>
      </c>
      <c r="AX312" s="4">
        <f t="shared" si="373"/>
        <v>0</v>
      </c>
      <c r="AY312" s="4"/>
      <c r="AZ312" s="4">
        <f t="shared" si="374"/>
        <v>0</v>
      </c>
      <c r="BA312" s="4">
        <f t="shared" si="375"/>
        <v>0</v>
      </c>
      <c r="BB312" s="4">
        <f t="shared" si="376"/>
        <v>0</v>
      </c>
      <c r="BC312" s="4">
        <f t="shared" si="377"/>
        <v>-797</v>
      </c>
      <c r="BD312" s="4">
        <f t="shared" si="378"/>
        <v>-212</v>
      </c>
      <c r="BE312" s="4">
        <f t="shared" si="379"/>
        <v>-0.2659974992275238</v>
      </c>
    </row>
    <row r="313" spans="1:57" x14ac:dyDescent="0.2">
      <c r="A313" s="2" t="s">
        <v>55</v>
      </c>
      <c r="B313" s="4">
        <v>2013</v>
      </c>
      <c r="C313" s="4">
        <v>3</v>
      </c>
      <c r="D313" s="5">
        <f>'Consolidated PEG'!D312</f>
        <v>11982.29343</v>
      </c>
      <c r="E313" s="5">
        <f>'Consolidated PEG'!E312</f>
        <v>176.33099999999999</v>
      </c>
      <c r="F313" s="5">
        <f>'Consolidated PEG'!F312</f>
        <v>219.364</v>
      </c>
      <c r="G313" s="5">
        <f>'Consolidated PEG'!G312</f>
        <v>35982</v>
      </c>
      <c r="H313" s="28"/>
      <c r="I313" s="28"/>
      <c r="J313" s="62"/>
      <c r="K313" s="48">
        <f>'Consolidated PEG'!K312</f>
        <v>801</v>
      </c>
      <c r="L313" s="48">
        <f>'Consolidated PEG'!L312</f>
        <v>215</v>
      </c>
      <c r="M313" s="124">
        <f>'Consolidated PEG'!M312</f>
        <v>0.26841448189762795</v>
      </c>
      <c r="O313" s="2" t="s">
        <v>56</v>
      </c>
      <c r="P313" s="2">
        <v>2013</v>
      </c>
      <c r="Q313" s="5">
        <v>3</v>
      </c>
      <c r="R313" s="5">
        <v>11982.29343</v>
      </c>
      <c r="S313" s="5">
        <v>176.33099999999999</v>
      </c>
      <c r="T313" s="5">
        <v>219.364</v>
      </c>
      <c r="U313" s="5">
        <v>35982</v>
      </c>
      <c r="V313" s="5">
        <v>801</v>
      </c>
      <c r="W313" s="5">
        <v>215</v>
      </c>
      <c r="X313" s="6">
        <v>0.26841448189762795</v>
      </c>
      <c r="Z313" s="2" t="s">
        <v>55</v>
      </c>
      <c r="AA313" s="4">
        <f t="shared" si="366"/>
        <v>0</v>
      </c>
      <c r="AB313" s="4">
        <f t="shared" si="380"/>
        <v>0</v>
      </c>
      <c r="AC313" s="6">
        <f t="shared" si="381"/>
        <v>0</v>
      </c>
      <c r="AD313" s="4">
        <f t="shared" si="382"/>
        <v>0</v>
      </c>
      <c r="AE313" s="4">
        <f t="shared" si="383"/>
        <v>0</v>
      </c>
      <c r="AF313" s="4">
        <f t="shared" si="371"/>
        <v>0</v>
      </c>
      <c r="AG313" s="4"/>
      <c r="AH313" s="4"/>
      <c r="AI313" s="75"/>
      <c r="AK313" s="2" t="s">
        <v>142</v>
      </c>
      <c r="AL313" s="2">
        <v>2013</v>
      </c>
      <c r="AM313" s="2">
        <v>3</v>
      </c>
      <c r="AN313" s="2">
        <v>12540.602000000001</v>
      </c>
      <c r="AO313" s="2">
        <v>176.33099999999999</v>
      </c>
      <c r="AP313" s="2">
        <v>219.364</v>
      </c>
      <c r="AQ313" s="2">
        <v>35982</v>
      </c>
      <c r="AR313" s="2">
        <v>801</v>
      </c>
      <c r="AS313" s="2">
        <v>215</v>
      </c>
      <c r="AT313" s="2">
        <v>0.26841446757316589</v>
      </c>
      <c r="AV313" s="2" t="s">
        <v>55</v>
      </c>
      <c r="AW313" s="4">
        <f t="shared" si="372"/>
        <v>0</v>
      </c>
      <c r="AX313" s="4">
        <f t="shared" si="373"/>
        <v>0</v>
      </c>
      <c r="AY313" s="4"/>
      <c r="AZ313" s="4">
        <f t="shared" si="374"/>
        <v>0</v>
      </c>
      <c r="BA313" s="4">
        <f t="shared" si="375"/>
        <v>0</v>
      </c>
      <c r="BB313" s="4">
        <f t="shared" si="376"/>
        <v>0</v>
      </c>
      <c r="BC313" s="4">
        <f t="shared" si="377"/>
        <v>-801</v>
      </c>
      <c r="BD313" s="4">
        <f t="shared" si="378"/>
        <v>-215</v>
      </c>
      <c r="BE313" s="4">
        <f t="shared" si="379"/>
        <v>-0.26841446757316589</v>
      </c>
    </row>
    <row r="314" spans="1:57" x14ac:dyDescent="0.2">
      <c r="A314" s="2" t="s">
        <v>55</v>
      </c>
      <c r="B314" s="4">
        <v>2014</v>
      </c>
      <c r="C314" s="4">
        <v>3</v>
      </c>
      <c r="D314" s="5">
        <f>'Consolidated PEG'!D313</f>
        <v>11467.313480000001</v>
      </c>
      <c r="E314" s="5">
        <f>'Consolidated PEG'!E313</f>
        <v>169.643</v>
      </c>
      <c r="F314" s="5">
        <f>'Consolidated PEG'!F313</f>
        <v>219.364</v>
      </c>
      <c r="G314" s="5">
        <f>'Consolidated PEG'!G313</f>
        <v>36115</v>
      </c>
      <c r="H314" s="28"/>
      <c r="I314" s="28"/>
      <c r="J314" s="62"/>
      <c r="K314" s="48">
        <f>'Consolidated PEG'!K313</f>
        <v>788</v>
      </c>
      <c r="L314" s="48">
        <f>'Consolidated PEG'!L313</f>
        <v>214</v>
      </c>
      <c r="M314" s="124">
        <f>'Consolidated PEG'!M313</f>
        <v>0.27157360406091369</v>
      </c>
      <c r="O314" s="2" t="s">
        <v>56</v>
      </c>
      <c r="P314" s="2">
        <v>2014</v>
      </c>
      <c r="Q314" s="5">
        <v>3</v>
      </c>
      <c r="R314" s="5">
        <v>11467.313</v>
      </c>
      <c r="S314" s="5">
        <v>169.643</v>
      </c>
      <c r="T314" s="5">
        <v>219.364</v>
      </c>
      <c r="U314" s="5">
        <v>36115</v>
      </c>
      <c r="V314" s="5">
        <v>788</v>
      </c>
      <c r="W314" s="5">
        <v>213.99999999999997</v>
      </c>
      <c r="X314" s="6">
        <v>0.27157360406091369</v>
      </c>
      <c r="Z314" s="2" t="s">
        <v>55</v>
      </c>
      <c r="AA314" s="4">
        <f t="shared" si="366"/>
        <v>0</v>
      </c>
      <c r="AB314" s="4">
        <f t="shared" si="380"/>
        <v>0</v>
      </c>
      <c r="AC314" s="6">
        <f t="shared" si="381"/>
        <v>4.800000006071059E-4</v>
      </c>
      <c r="AD314" s="4">
        <f t="shared" si="382"/>
        <v>0</v>
      </c>
      <c r="AE314" s="4">
        <f t="shared" si="383"/>
        <v>0</v>
      </c>
      <c r="AF314" s="4">
        <f t="shared" si="371"/>
        <v>0</v>
      </c>
      <c r="AG314" s="4"/>
      <c r="AH314" s="4"/>
      <c r="AI314" s="75"/>
      <c r="AK314" s="2" t="s">
        <v>142</v>
      </c>
      <c r="AL314" s="2">
        <v>2014</v>
      </c>
      <c r="AM314" s="2">
        <v>3</v>
      </c>
      <c r="AN314" s="2">
        <v>12151.620999999999</v>
      </c>
      <c r="AO314" s="2">
        <v>169.643</v>
      </c>
      <c r="AP314" s="2">
        <v>219.364</v>
      </c>
      <c r="AQ314" s="2">
        <v>36115</v>
      </c>
      <c r="AR314" s="2">
        <v>788</v>
      </c>
      <c r="AS314" s="2">
        <v>214</v>
      </c>
      <c r="AT314" s="2">
        <v>0.27157360315322876</v>
      </c>
      <c r="AV314" s="2" t="s">
        <v>55</v>
      </c>
      <c r="AW314" s="4">
        <f t="shared" si="372"/>
        <v>0</v>
      </c>
      <c r="AX314" s="4">
        <f t="shared" si="373"/>
        <v>0</v>
      </c>
      <c r="AY314" s="4"/>
      <c r="AZ314" s="4">
        <f t="shared" si="374"/>
        <v>0</v>
      </c>
      <c r="BA314" s="4">
        <f t="shared" si="375"/>
        <v>0</v>
      </c>
      <c r="BB314" s="4">
        <f t="shared" si="376"/>
        <v>0</v>
      </c>
      <c r="BC314" s="4">
        <f t="shared" si="377"/>
        <v>-788</v>
      </c>
      <c r="BD314" s="4">
        <f t="shared" si="378"/>
        <v>-214</v>
      </c>
      <c r="BE314" s="4">
        <f t="shared" si="379"/>
        <v>-0.27157360315322876</v>
      </c>
    </row>
    <row r="315" spans="1:57" x14ac:dyDescent="0.2">
      <c r="A315" s="2" t="s">
        <v>55</v>
      </c>
      <c r="B315" s="4">
        <v>2015</v>
      </c>
      <c r="C315" s="4">
        <v>3</v>
      </c>
      <c r="D315" s="5">
        <f>'Consolidated PEG'!D314</f>
        <v>13155.344660000001</v>
      </c>
      <c r="E315" s="5">
        <f>'Consolidated PEG'!E314</f>
        <v>149.53200000000001</v>
      </c>
      <c r="F315" s="5">
        <f>'Consolidated PEG'!F314</f>
        <v>219.364</v>
      </c>
      <c r="G315" s="5">
        <f>'Consolidated PEG'!G314</f>
        <v>36208</v>
      </c>
      <c r="H315" s="28"/>
      <c r="I315" s="28"/>
      <c r="J315" s="62"/>
      <c r="K315" s="48">
        <f>'Consolidated PEG'!K314</f>
        <v>783</v>
      </c>
      <c r="L315" s="48">
        <f>'Consolidated PEG'!L314</f>
        <v>211</v>
      </c>
      <c r="M315" s="124">
        <f>'Consolidated PEG'!M314</f>
        <v>0.26947637292464877</v>
      </c>
      <c r="O315" s="2" t="s">
        <v>56</v>
      </c>
      <c r="P315" s="2">
        <v>2015</v>
      </c>
      <c r="Q315" s="5">
        <v>3</v>
      </c>
      <c r="R315" s="5">
        <v>13155.344660000001</v>
      </c>
      <c r="S315" s="5">
        <v>149.53200000000001</v>
      </c>
      <c r="T315" s="5">
        <v>219.364</v>
      </c>
      <c r="U315" s="5">
        <v>36208</v>
      </c>
      <c r="V315" s="5">
        <v>783</v>
      </c>
      <c r="W315" s="5">
        <v>210.99999999999997</v>
      </c>
      <c r="X315" s="6">
        <v>0.26947637292464877</v>
      </c>
      <c r="Z315" s="2" t="s">
        <v>55</v>
      </c>
      <c r="AA315" s="4">
        <f t="shared" si="366"/>
        <v>0</v>
      </c>
      <c r="AB315" s="4">
        <f t="shared" si="380"/>
        <v>0</v>
      </c>
      <c r="AC315" s="6">
        <f t="shared" si="381"/>
        <v>0</v>
      </c>
      <c r="AD315" s="4">
        <f t="shared" si="382"/>
        <v>0</v>
      </c>
      <c r="AE315" s="4">
        <f t="shared" si="383"/>
        <v>0</v>
      </c>
      <c r="AF315" s="4">
        <f t="shared" si="371"/>
        <v>0</v>
      </c>
      <c r="AG315" s="4"/>
      <c r="AH315" s="4"/>
      <c r="AI315" s="75"/>
      <c r="AK315" s="2" t="s">
        <v>142</v>
      </c>
      <c r="AL315" s="2">
        <v>2015</v>
      </c>
      <c r="AM315" s="2">
        <v>3</v>
      </c>
      <c r="AN315" s="2">
        <v>12303.656999999999</v>
      </c>
      <c r="AO315" s="2">
        <v>149.53200000000001</v>
      </c>
      <c r="AP315" s="2">
        <v>219.364</v>
      </c>
      <c r="AQ315" s="2">
        <v>36208</v>
      </c>
      <c r="AR315" s="2">
        <v>783</v>
      </c>
      <c r="AS315" s="2">
        <v>211</v>
      </c>
      <c r="AT315" s="2">
        <v>0.26947638392448425</v>
      </c>
      <c r="AV315" s="2" t="s">
        <v>55</v>
      </c>
      <c r="AW315" s="4">
        <f t="shared" si="372"/>
        <v>0</v>
      </c>
      <c r="AX315" s="4">
        <f t="shared" si="373"/>
        <v>0</v>
      </c>
      <c r="AY315" s="4"/>
      <c r="AZ315" s="4">
        <f t="shared" si="374"/>
        <v>0</v>
      </c>
      <c r="BA315" s="4">
        <f t="shared" si="375"/>
        <v>0</v>
      </c>
      <c r="BB315" s="4">
        <f t="shared" si="376"/>
        <v>0</v>
      </c>
      <c r="BC315" s="4">
        <f t="shared" si="377"/>
        <v>-783</v>
      </c>
      <c r="BD315" s="4">
        <f t="shared" si="378"/>
        <v>-211</v>
      </c>
      <c r="BE315" s="4">
        <f t="shared" si="379"/>
        <v>-0.26947638392448425</v>
      </c>
    </row>
    <row r="316" spans="1:57" x14ac:dyDescent="0.2">
      <c r="A316" s="2" t="s">
        <v>55</v>
      </c>
      <c r="B316" s="4">
        <v>2016</v>
      </c>
      <c r="C316" s="4">
        <v>3</v>
      </c>
      <c r="D316" s="5">
        <f>'Consolidated PEG'!D315</f>
        <v>13631.005369999999</v>
      </c>
      <c r="E316" s="5">
        <f>'Consolidated PEG'!E315</f>
        <v>164.28399999999999</v>
      </c>
      <c r="F316" s="5">
        <f>'Consolidated PEG'!F315</f>
        <v>219.364</v>
      </c>
      <c r="G316" s="5">
        <f>'Consolidated PEG'!G315</f>
        <v>36355</v>
      </c>
      <c r="H316" s="28"/>
      <c r="I316" s="28"/>
      <c r="J316" s="62"/>
      <c r="K316" s="48">
        <f>'Consolidated PEG'!K315</f>
        <v>773</v>
      </c>
      <c r="L316" s="48">
        <f>'Consolidated PEG'!L315</f>
        <v>205</v>
      </c>
      <c r="M316" s="124">
        <f>'Consolidated PEG'!M315</f>
        <v>0.2652005174644243</v>
      </c>
      <c r="O316" s="2" t="s">
        <v>56</v>
      </c>
      <c r="P316" s="2">
        <v>2016</v>
      </c>
      <c r="Q316" s="5">
        <v>3</v>
      </c>
      <c r="R316" s="5">
        <v>13631.005370000001</v>
      </c>
      <c r="S316" s="5">
        <v>164.28399999999999</v>
      </c>
      <c r="T316" s="5">
        <v>219.364</v>
      </c>
      <c r="U316" s="5">
        <v>36355</v>
      </c>
      <c r="V316" s="5">
        <v>773</v>
      </c>
      <c r="W316" s="5">
        <v>204.99999999999997</v>
      </c>
      <c r="X316" s="6">
        <v>0.2652005174644243</v>
      </c>
      <c r="Z316" s="2" t="s">
        <v>55</v>
      </c>
      <c r="AA316" s="4">
        <f t="shared" si="366"/>
        <v>0</v>
      </c>
      <c r="AB316" s="4">
        <f t="shared" si="380"/>
        <v>0</v>
      </c>
      <c r="AC316" s="6">
        <f t="shared" si="381"/>
        <v>0</v>
      </c>
      <c r="AD316" s="4">
        <f t="shared" si="382"/>
        <v>0</v>
      </c>
      <c r="AE316" s="4">
        <f t="shared" si="383"/>
        <v>0</v>
      </c>
      <c r="AF316" s="4">
        <f t="shared" si="371"/>
        <v>0</v>
      </c>
      <c r="AG316" s="4"/>
      <c r="AH316" s="4"/>
      <c r="AI316" s="75"/>
      <c r="AK316" s="2" t="s">
        <v>142</v>
      </c>
      <c r="AL316" s="2">
        <v>2016</v>
      </c>
      <c r="AM316" s="2">
        <v>3</v>
      </c>
      <c r="AN316" s="2">
        <v>13762.042099999999</v>
      </c>
      <c r="AO316" s="2">
        <v>164.28399999999999</v>
      </c>
      <c r="AP316" s="2">
        <v>219.364</v>
      </c>
      <c r="AQ316" s="2">
        <v>36355</v>
      </c>
      <c r="AR316" s="2">
        <v>773</v>
      </c>
      <c r="AS316" s="2">
        <v>205</v>
      </c>
      <c r="AT316" s="2">
        <v>0.26520052552223206</v>
      </c>
      <c r="AV316" s="2" t="s">
        <v>55</v>
      </c>
      <c r="AW316" s="4">
        <f t="shared" si="372"/>
        <v>0</v>
      </c>
      <c r="AX316" s="4">
        <f t="shared" si="373"/>
        <v>0</v>
      </c>
      <c r="AY316" s="4"/>
      <c r="AZ316" s="4">
        <f t="shared" si="374"/>
        <v>0</v>
      </c>
      <c r="BA316" s="4">
        <f t="shared" si="375"/>
        <v>0</v>
      </c>
      <c r="BB316" s="4">
        <f t="shared" si="376"/>
        <v>0</v>
      </c>
      <c r="BC316" s="4">
        <f t="shared" si="377"/>
        <v>-773</v>
      </c>
      <c r="BD316" s="4">
        <f t="shared" si="378"/>
        <v>-205</v>
      </c>
      <c r="BE316" s="4">
        <f t="shared" si="379"/>
        <v>-0.26520052552223206</v>
      </c>
    </row>
    <row r="317" spans="1:57" x14ac:dyDescent="0.2">
      <c r="A317" s="2" t="s">
        <v>55</v>
      </c>
      <c r="B317" s="4">
        <v>2017</v>
      </c>
      <c r="C317" s="4">
        <v>3</v>
      </c>
      <c r="D317" s="5">
        <f>'Consolidated PEG'!D316</f>
        <v>13327.256449999999</v>
      </c>
      <c r="E317" s="5">
        <f>'Consolidated PEG'!E316</f>
        <v>154.393</v>
      </c>
      <c r="F317" s="5">
        <f>'Consolidated PEG'!F316</f>
        <v>219.364</v>
      </c>
      <c r="G317" s="5">
        <f>'Consolidated PEG'!G316</f>
        <v>36585</v>
      </c>
      <c r="H317" s="28"/>
      <c r="I317" s="28"/>
      <c r="J317" s="62"/>
      <c r="K317" s="48">
        <f>'Consolidated PEG'!K316</f>
        <v>775</v>
      </c>
      <c r="L317" s="48">
        <f>'Consolidated PEG'!L316</f>
        <v>209</v>
      </c>
      <c r="M317" s="124">
        <f>'Consolidated PEG'!M316</f>
        <v>0.26967741935483869</v>
      </c>
      <c r="O317" s="2" t="s">
        <v>56</v>
      </c>
      <c r="P317" s="2">
        <v>2017</v>
      </c>
      <c r="Q317" s="5">
        <v>3</v>
      </c>
      <c r="R317" s="5">
        <v>13327.256450000001</v>
      </c>
      <c r="S317" s="5">
        <v>154.393</v>
      </c>
      <c r="T317" s="5">
        <v>219.364</v>
      </c>
      <c r="U317" s="5">
        <v>36585</v>
      </c>
      <c r="V317" s="5">
        <v>775</v>
      </c>
      <c r="W317" s="5">
        <v>208.99999999999997</v>
      </c>
      <c r="X317" s="6">
        <v>0.26967741935483869</v>
      </c>
      <c r="Z317" s="2" t="s">
        <v>55</v>
      </c>
      <c r="AA317" s="4">
        <f t="shared" si="366"/>
        <v>0</v>
      </c>
      <c r="AB317" s="4">
        <f t="shared" si="380"/>
        <v>0</v>
      </c>
      <c r="AC317" s="6">
        <f t="shared" si="381"/>
        <v>0</v>
      </c>
      <c r="AD317" s="4">
        <f t="shared" si="382"/>
        <v>0</v>
      </c>
      <c r="AE317" s="4">
        <f t="shared" si="383"/>
        <v>0</v>
      </c>
      <c r="AF317" s="4">
        <f t="shared" si="371"/>
        <v>0</v>
      </c>
      <c r="AG317" s="4"/>
      <c r="AH317" s="4"/>
      <c r="AI317" s="75"/>
      <c r="AK317" s="2" t="s">
        <v>142</v>
      </c>
      <c r="AL317" s="2">
        <v>2017</v>
      </c>
      <c r="AM317" s="2">
        <v>3</v>
      </c>
      <c r="AN317" s="2">
        <v>13831.8097</v>
      </c>
      <c r="AO317" s="2">
        <v>154.393</v>
      </c>
      <c r="AP317" s="2">
        <v>219.364</v>
      </c>
      <c r="AQ317" s="2">
        <v>36585</v>
      </c>
      <c r="AR317" s="2">
        <v>775</v>
      </c>
      <c r="AS317" s="2">
        <v>209</v>
      </c>
      <c r="AT317" s="2">
        <v>0.26967743039131165</v>
      </c>
      <c r="AV317" s="2" t="s">
        <v>55</v>
      </c>
      <c r="AW317" s="4">
        <f t="shared" si="372"/>
        <v>0</v>
      </c>
      <c r="AX317" s="4">
        <f t="shared" si="373"/>
        <v>0</v>
      </c>
      <c r="AY317" s="4"/>
      <c r="AZ317" s="4">
        <f t="shared" si="374"/>
        <v>0</v>
      </c>
      <c r="BA317" s="4">
        <f t="shared" si="375"/>
        <v>0</v>
      </c>
      <c r="BB317" s="4">
        <f t="shared" si="376"/>
        <v>0</v>
      </c>
      <c r="BC317" s="4">
        <f t="shared" si="377"/>
        <v>-775</v>
      </c>
      <c r="BD317" s="4">
        <f t="shared" si="378"/>
        <v>-209</v>
      </c>
      <c r="BE317" s="4">
        <f t="shared" si="379"/>
        <v>-0.26967743039131165</v>
      </c>
    </row>
    <row r="318" spans="1:57" x14ac:dyDescent="0.2">
      <c r="A318" s="2" t="s">
        <v>55</v>
      </c>
      <c r="B318" s="4">
        <v>2018</v>
      </c>
      <c r="C318" s="4">
        <v>3</v>
      </c>
      <c r="D318" s="5">
        <f>'Consolidated PEG'!D317</f>
        <v>13754.073609999999</v>
      </c>
      <c r="E318" s="5">
        <f>'Consolidated PEG'!E317</f>
        <v>161.52500000000001</v>
      </c>
      <c r="F318" s="5">
        <f>'Consolidated PEG'!F317</f>
        <v>219.364</v>
      </c>
      <c r="G318" s="5">
        <f>'Consolidated PEG'!G317</f>
        <v>36691</v>
      </c>
      <c r="H318" s="28"/>
      <c r="I318" s="28"/>
      <c r="J318" s="62"/>
      <c r="K318" s="48">
        <f>'Consolidated PEG'!K317</f>
        <v>783</v>
      </c>
      <c r="L318" s="48">
        <f>'Consolidated PEG'!L317</f>
        <v>221</v>
      </c>
      <c r="M318" s="124">
        <f>'Consolidated PEG'!M317</f>
        <v>0.28224776500638571</v>
      </c>
      <c r="O318" s="2" t="s">
        <v>56</v>
      </c>
      <c r="P318" s="2">
        <v>2018</v>
      </c>
      <c r="Q318" s="5">
        <v>3</v>
      </c>
      <c r="R318" s="5">
        <v>13754.073609999999</v>
      </c>
      <c r="S318" s="5">
        <v>161.52500000000001</v>
      </c>
      <c r="T318" s="5">
        <v>219.364</v>
      </c>
      <c r="U318" s="5">
        <v>36691</v>
      </c>
      <c r="V318" s="5">
        <v>783</v>
      </c>
      <c r="W318" s="5">
        <v>221</v>
      </c>
      <c r="X318" s="6">
        <v>0.28224776500638571</v>
      </c>
      <c r="Z318" s="2" t="s">
        <v>55</v>
      </c>
      <c r="AA318" s="4">
        <f t="shared" si="366"/>
        <v>0</v>
      </c>
      <c r="AB318" s="4">
        <f t="shared" si="380"/>
        <v>0</v>
      </c>
      <c r="AC318" s="6">
        <f t="shared" si="381"/>
        <v>0</v>
      </c>
      <c r="AD318" s="4">
        <f t="shared" si="382"/>
        <v>0</v>
      </c>
      <c r="AE318" s="4">
        <f t="shared" si="383"/>
        <v>0</v>
      </c>
      <c r="AF318" s="4">
        <f t="shared" si="371"/>
        <v>0</v>
      </c>
      <c r="AG318" s="4"/>
      <c r="AH318" s="4"/>
      <c r="AI318" s="75"/>
      <c r="AK318" s="2" t="s">
        <v>142</v>
      </c>
      <c r="AL318" s="2">
        <v>2018</v>
      </c>
      <c r="AM318" s="2">
        <v>3</v>
      </c>
      <c r="AN318" s="2">
        <v>14110.609</v>
      </c>
      <c r="AO318" s="2">
        <v>161.52500000000001</v>
      </c>
      <c r="AP318" s="2">
        <v>219.364</v>
      </c>
      <c r="AQ318" s="2">
        <v>36691</v>
      </c>
      <c r="AR318" s="2">
        <v>783</v>
      </c>
      <c r="AS318" s="2">
        <v>221</v>
      </c>
      <c r="AT318" s="2">
        <v>0.28224775195121765</v>
      </c>
      <c r="AV318" s="2" t="s">
        <v>55</v>
      </c>
      <c r="AW318" s="4">
        <f t="shared" si="372"/>
        <v>0</v>
      </c>
      <c r="AX318" s="4">
        <f t="shared" si="373"/>
        <v>0</v>
      </c>
      <c r="AY318" s="4"/>
      <c r="AZ318" s="4">
        <f t="shared" si="374"/>
        <v>0</v>
      </c>
      <c r="BA318" s="4">
        <f t="shared" si="375"/>
        <v>0</v>
      </c>
      <c r="BB318" s="4">
        <f t="shared" si="376"/>
        <v>0</v>
      </c>
      <c r="BC318" s="4">
        <f t="shared" si="377"/>
        <v>-783</v>
      </c>
      <c r="BD318" s="4">
        <f t="shared" si="378"/>
        <v>-221</v>
      </c>
      <c r="BE318" s="4">
        <f t="shared" si="379"/>
        <v>-0.28224775195121765</v>
      </c>
    </row>
    <row r="319" spans="1:57" x14ac:dyDescent="0.2">
      <c r="A319" s="2" t="s">
        <v>55</v>
      </c>
      <c r="B319" s="4">
        <v>2019</v>
      </c>
      <c r="C319" s="4">
        <v>3</v>
      </c>
      <c r="D319" s="5">
        <f>'Consolidated PEG'!D318</f>
        <v>13313.535220000002</v>
      </c>
      <c r="E319" s="5">
        <f>'Consolidated PEG'!E318</f>
        <v>151.86799999999999</v>
      </c>
      <c r="F319" s="5">
        <f>'Consolidated PEG'!F318</f>
        <v>219.364</v>
      </c>
      <c r="G319" s="5">
        <f>'Consolidated PEG'!G318</f>
        <v>36743</v>
      </c>
      <c r="H319" s="5">
        <f>'Consolidated PEG'!H318</f>
        <v>773</v>
      </c>
      <c r="I319" s="5">
        <f>'Consolidated PEG'!I318</f>
        <v>210</v>
      </c>
      <c r="J319" s="60">
        <f>'Consolidated PEG'!J318</f>
        <v>0.27166882157325745</v>
      </c>
      <c r="K319" s="48">
        <f>'Consolidated PEG'!K318</f>
        <v>773</v>
      </c>
      <c r="L319" s="48">
        <f>'Consolidated PEG'!L318</f>
        <v>210</v>
      </c>
      <c r="M319" s="124">
        <f>'Consolidated PEG'!M318</f>
        <v>0.27166882276843468</v>
      </c>
      <c r="O319" s="2" t="s">
        <v>56</v>
      </c>
      <c r="P319" s="2">
        <v>2019</v>
      </c>
      <c r="Q319" s="5">
        <v>3</v>
      </c>
      <c r="R319" s="5">
        <v>13313.535220000002</v>
      </c>
      <c r="S319" s="5">
        <v>151.86799999999999</v>
      </c>
      <c r="T319" s="5">
        <v>219.364</v>
      </c>
      <c r="U319" s="5">
        <v>36743</v>
      </c>
      <c r="V319" s="5">
        <v>773</v>
      </c>
      <c r="W319" s="5">
        <v>210</v>
      </c>
      <c r="X319" s="6">
        <v>0.27166882276843468</v>
      </c>
      <c r="Z319" s="2" t="s">
        <v>55</v>
      </c>
      <c r="AA319" s="4">
        <f t="shared" si="366"/>
        <v>0</v>
      </c>
      <c r="AB319" s="4">
        <f t="shared" si="380"/>
        <v>0</v>
      </c>
      <c r="AC319" s="6">
        <f t="shared" si="381"/>
        <v>0</v>
      </c>
      <c r="AD319" s="4">
        <f t="shared" si="382"/>
        <v>0</v>
      </c>
      <c r="AE319" s="4">
        <f t="shared" si="383"/>
        <v>0</v>
      </c>
      <c r="AF319" s="4">
        <f t="shared" si="371"/>
        <v>0</v>
      </c>
      <c r="AG319" s="4">
        <f t="shared" ref="AG319:AG322" si="384">H319-V319</f>
        <v>0</v>
      </c>
      <c r="AH319" s="4">
        <f t="shared" ref="AH319:AH322" si="385">I319-W319</f>
        <v>0</v>
      </c>
      <c r="AI319" s="75">
        <f t="shared" ref="AI319:AI322" si="386">J319-X319</f>
        <v>-1.1951772349583223E-9</v>
      </c>
      <c r="AK319" s="2" t="s">
        <v>142</v>
      </c>
      <c r="AL319" s="2">
        <v>2019</v>
      </c>
      <c r="AM319" s="2">
        <v>3</v>
      </c>
      <c r="AN319" s="2">
        <v>13644.112999999999</v>
      </c>
      <c r="AO319" s="2">
        <v>151.86799999999999</v>
      </c>
      <c r="AP319" s="2">
        <v>219.364</v>
      </c>
      <c r="AQ319" s="2">
        <v>36743</v>
      </c>
      <c r="AR319" s="2">
        <v>773</v>
      </c>
      <c r="AS319" s="2">
        <v>210</v>
      </c>
      <c r="AT319" s="2">
        <v>0.27166882157325745</v>
      </c>
      <c r="AV319" s="2" t="s">
        <v>55</v>
      </c>
      <c r="AW319" s="4">
        <f t="shared" si="372"/>
        <v>0</v>
      </c>
      <c r="AX319" s="4">
        <f t="shared" si="373"/>
        <v>0</v>
      </c>
      <c r="AY319" s="4"/>
      <c r="AZ319" s="4">
        <f t="shared" si="374"/>
        <v>0</v>
      </c>
      <c r="BA319" s="4">
        <f t="shared" si="375"/>
        <v>0</v>
      </c>
      <c r="BB319" s="4">
        <f t="shared" si="376"/>
        <v>0</v>
      </c>
      <c r="BC319" s="4">
        <f t="shared" si="377"/>
        <v>0</v>
      </c>
      <c r="BD319" s="4">
        <f t="shared" si="378"/>
        <v>0</v>
      </c>
      <c r="BE319" s="4">
        <f t="shared" si="379"/>
        <v>0</v>
      </c>
    </row>
    <row r="320" spans="1:57" x14ac:dyDescent="0.2">
      <c r="A320" s="2" t="s">
        <v>55</v>
      </c>
      <c r="B320" s="4">
        <v>2020</v>
      </c>
      <c r="C320" s="4">
        <v>3</v>
      </c>
      <c r="D320" s="5">
        <f>'Consolidated PEG'!D319</f>
        <v>12871.96473</v>
      </c>
      <c r="E320" s="5">
        <f>'Consolidated PEG'!E319</f>
        <v>155.79400000000001</v>
      </c>
      <c r="F320" s="5">
        <f>'Consolidated PEG'!F319</f>
        <v>219.364</v>
      </c>
      <c r="G320" s="5">
        <f>'Consolidated PEG'!G319</f>
        <v>36916</v>
      </c>
      <c r="H320" s="5">
        <f>'Consolidated PEG'!H319</f>
        <v>781</v>
      </c>
      <c r="I320" s="5">
        <f>'Consolidated PEG'!I319</f>
        <v>218</v>
      </c>
      <c r="J320" s="60">
        <f>'Consolidated PEG'!J319</f>
        <v>0.27912932634353638</v>
      </c>
      <c r="K320" s="48">
        <f>'Consolidated PEG'!K319</f>
        <v>1209</v>
      </c>
      <c r="L320" s="48">
        <f>'Consolidated PEG'!L319</f>
        <v>271</v>
      </c>
      <c r="M320" s="124">
        <f>'Consolidated PEG'!M319</f>
        <v>0.22415219189412738</v>
      </c>
      <c r="O320" s="2" t="s">
        <v>56</v>
      </c>
      <c r="P320" s="2">
        <v>2020</v>
      </c>
      <c r="Q320" s="5">
        <v>3</v>
      </c>
      <c r="R320" s="5">
        <v>12871.96473</v>
      </c>
      <c r="S320" s="5">
        <v>155.79400000000001</v>
      </c>
      <c r="T320" s="5">
        <v>219.364</v>
      </c>
      <c r="U320" s="5">
        <v>36916</v>
      </c>
      <c r="V320" s="5">
        <v>773.5</v>
      </c>
      <c r="W320" s="5">
        <v>271</v>
      </c>
      <c r="X320" s="6">
        <v>0.35035552682611504</v>
      </c>
      <c r="Z320" s="2" t="s">
        <v>55</v>
      </c>
      <c r="AA320" s="4">
        <f t="shared" si="366"/>
        <v>0</v>
      </c>
      <c r="AB320" s="4">
        <f t="shared" si="380"/>
        <v>0</v>
      </c>
      <c r="AC320" s="6">
        <f t="shared" si="381"/>
        <v>0</v>
      </c>
      <c r="AD320" s="4">
        <f t="shared" si="382"/>
        <v>0</v>
      </c>
      <c r="AE320" s="4">
        <f t="shared" si="383"/>
        <v>0</v>
      </c>
      <c r="AF320" s="4">
        <f t="shared" si="371"/>
        <v>0</v>
      </c>
      <c r="AG320" s="11">
        <f>H320-V320</f>
        <v>7.5</v>
      </c>
      <c r="AH320" s="11">
        <f t="shared" si="385"/>
        <v>-53</v>
      </c>
      <c r="AI320" s="75">
        <f t="shared" si="386"/>
        <v>-7.1226200482578661E-2</v>
      </c>
      <c r="AK320" s="2" t="s">
        <v>142</v>
      </c>
      <c r="AL320" s="2">
        <v>2020</v>
      </c>
      <c r="AM320" s="2">
        <v>3</v>
      </c>
      <c r="AN320" s="2">
        <v>13161.101000000001</v>
      </c>
      <c r="AO320" s="2">
        <v>155.79400000000001</v>
      </c>
      <c r="AP320" s="2">
        <v>219.364</v>
      </c>
      <c r="AQ320" s="2">
        <v>36916</v>
      </c>
      <c r="AR320" s="2">
        <v>781</v>
      </c>
      <c r="AS320" s="2">
        <v>218</v>
      </c>
      <c r="AT320" s="2">
        <v>0.27912932634353638</v>
      </c>
      <c r="AV320" s="2" t="s">
        <v>55</v>
      </c>
      <c r="AW320" s="4">
        <f t="shared" si="372"/>
        <v>0</v>
      </c>
      <c r="AX320" s="4">
        <f t="shared" si="373"/>
        <v>0</v>
      </c>
      <c r="AY320" s="4"/>
      <c r="AZ320" s="4">
        <f t="shared" si="374"/>
        <v>0</v>
      </c>
      <c r="BA320" s="4">
        <f t="shared" si="375"/>
        <v>0</v>
      </c>
      <c r="BB320" s="4">
        <f t="shared" si="376"/>
        <v>0</v>
      </c>
      <c r="BC320" s="4">
        <f t="shared" si="377"/>
        <v>0</v>
      </c>
      <c r="BD320" s="4">
        <f t="shared" si="378"/>
        <v>0</v>
      </c>
      <c r="BE320" s="4">
        <f t="shared" si="379"/>
        <v>0</v>
      </c>
    </row>
    <row r="321" spans="1:57" x14ac:dyDescent="0.2">
      <c r="A321" s="2" t="s">
        <v>55</v>
      </c>
      <c r="B321" s="4">
        <v>2021</v>
      </c>
      <c r="C321" s="4">
        <v>3</v>
      </c>
      <c r="D321" s="5">
        <f>'Consolidated PEG'!D320</f>
        <v>12851.069539999999</v>
      </c>
      <c r="E321" s="5">
        <f>'Consolidated PEG'!E320</f>
        <v>157.50299999999999</v>
      </c>
      <c r="F321" s="5">
        <f>'Consolidated PEG'!F320</f>
        <v>219.364</v>
      </c>
      <c r="G321" s="5">
        <f>'Consolidated PEG'!G320</f>
        <v>37016</v>
      </c>
      <c r="H321" s="5">
        <f>'Consolidated PEG'!H320</f>
        <v>774</v>
      </c>
      <c r="I321" s="5">
        <f>'Consolidated PEG'!I320</f>
        <v>213</v>
      </c>
      <c r="J321" s="60">
        <f>'Consolidated PEG'!J320</f>
        <v>0.27519381046295166</v>
      </c>
      <c r="K321" s="48">
        <f>'Consolidated PEG'!K320</f>
        <v>1205</v>
      </c>
      <c r="L321" s="48">
        <f>'Consolidated PEG'!L320</f>
        <v>270</v>
      </c>
      <c r="M321" s="124">
        <f>'Consolidated PEG'!M320</f>
        <v>0.22406639004149378</v>
      </c>
      <c r="O321" s="2" t="s">
        <v>56</v>
      </c>
      <c r="P321" s="2">
        <v>2021</v>
      </c>
      <c r="Q321" s="5">
        <v>3</v>
      </c>
      <c r="R321" s="5">
        <v>12851.06954</v>
      </c>
      <c r="S321" s="5">
        <v>157.50299999999999</v>
      </c>
      <c r="T321" s="5">
        <v>219.364</v>
      </c>
      <c r="U321" s="5">
        <v>37016</v>
      </c>
      <c r="V321" s="5">
        <v>774</v>
      </c>
      <c r="W321" s="5">
        <v>213</v>
      </c>
      <c r="X321" s="6">
        <v>0.27519379844961239</v>
      </c>
      <c r="Z321" s="2" t="s">
        <v>55</v>
      </c>
      <c r="AA321" s="4">
        <f t="shared" si="366"/>
        <v>0</v>
      </c>
      <c r="AB321" s="4">
        <f t="shared" si="380"/>
        <v>0</v>
      </c>
      <c r="AC321" s="6">
        <f t="shared" si="381"/>
        <v>0</v>
      </c>
      <c r="AD321" s="4">
        <f t="shared" si="382"/>
        <v>0</v>
      </c>
      <c r="AE321" s="4">
        <f t="shared" si="383"/>
        <v>0</v>
      </c>
      <c r="AF321" s="4">
        <f t="shared" si="371"/>
        <v>0</v>
      </c>
      <c r="AG321" s="4">
        <f t="shared" si="384"/>
        <v>0</v>
      </c>
      <c r="AH321" s="4">
        <f t="shared" si="385"/>
        <v>0</v>
      </c>
      <c r="AI321" s="75">
        <f t="shared" si="386"/>
        <v>1.201333926781345E-8</v>
      </c>
      <c r="AK321" s="2" t="s">
        <v>142</v>
      </c>
      <c r="AL321" s="2">
        <v>2021</v>
      </c>
      <c r="AM321" s="2">
        <v>3</v>
      </c>
      <c r="AN321" s="2">
        <v>13449.282999999999</v>
      </c>
      <c r="AO321" s="2">
        <v>157.50299999999999</v>
      </c>
      <c r="AP321" s="2">
        <v>219.364</v>
      </c>
      <c r="AQ321" s="2">
        <v>37016</v>
      </c>
      <c r="AR321" s="2">
        <v>774</v>
      </c>
      <c r="AS321" s="2">
        <v>213</v>
      </c>
      <c r="AT321" s="2">
        <v>0.27519381046295166</v>
      </c>
      <c r="AV321" s="2" t="s">
        <v>55</v>
      </c>
      <c r="AW321" s="4">
        <f t="shared" si="372"/>
        <v>0</v>
      </c>
      <c r="AX321" s="4">
        <f t="shared" si="373"/>
        <v>0</v>
      </c>
      <c r="AY321" s="4"/>
      <c r="AZ321" s="4">
        <f t="shared" si="374"/>
        <v>0</v>
      </c>
      <c r="BA321" s="4">
        <f t="shared" si="375"/>
        <v>0</v>
      </c>
      <c r="BB321" s="4">
        <f t="shared" si="376"/>
        <v>0</v>
      </c>
      <c r="BC321" s="4">
        <f t="shared" si="377"/>
        <v>0</v>
      </c>
      <c r="BD321" s="4">
        <f t="shared" si="378"/>
        <v>0</v>
      </c>
      <c r="BE321" s="4">
        <f t="shared" si="379"/>
        <v>0</v>
      </c>
    </row>
    <row r="322" spans="1:57" s="7" customFormat="1" x14ac:dyDescent="0.2">
      <c r="A322" s="7" t="s">
        <v>55</v>
      </c>
      <c r="B322" s="8">
        <v>2022</v>
      </c>
      <c r="C322" s="8">
        <v>3</v>
      </c>
      <c r="D322" s="9">
        <f>'Consolidated PEG'!D321</f>
        <v>13591.71689</v>
      </c>
      <c r="E322" s="9">
        <f>'Consolidated PEG'!E321</f>
        <v>170.238</v>
      </c>
      <c r="F322" s="5">
        <f>'Consolidated PEG'!F321</f>
        <v>219.364</v>
      </c>
      <c r="G322" s="9">
        <f>'Consolidated PEG'!G321</f>
        <v>37321</v>
      </c>
      <c r="H322" s="9">
        <f>'Consolidated PEG'!H321</f>
        <v>779</v>
      </c>
      <c r="I322" s="9">
        <f>'Consolidated PEG'!I321</f>
        <v>221</v>
      </c>
      <c r="J322" s="61">
        <f>'Consolidated PEG'!J321</f>
        <v>0.28369703888893127</v>
      </c>
      <c r="K322" s="50">
        <f>'Consolidated PEG'!K321</f>
        <v>1191</v>
      </c>
      <c r="L322" s="50">
        <f>'Consolidated PEG'!L321</f>
        <v>281</v>
      </c>
      <c r="M322" s="126">
        <f>'Consolidated PEG'!M321</f>
        <v>0.23593618807724601</v>
      </c>
      <c r="N322" s="64"/>
      <c r="O322" s="7" t="s">
        <v>56</v>
      </c>
      <c r="P322" s="7">
        <v>2022</v>
      </c>
      <c r="Q322" s="9">
        <v>3</v>
      </c>
      <c r="R322" s="9">
        <v>13591.71689</v>
      </c>
      <c r="S322" s="9">
        <v>170.238</v>
      </c>
      <c r="T322" s="9">
        <v>219.364</v>
      </c>
      <c r="U322" s="9">
        <v>37321</v>
      </c>
      <c r="V322" s="9">
        <v>779</v>
      </c>
      <c r="W322" s="9">
        <v>221</v>
      </c>
      <c r="X322" s="10">
        <v>0.28369704749679076</v>
      </c>
      <c r="Y322" s="64"/>
      <c r="Z322" s="7" t="s">
        <v>55</v>
      </c>
      <c r="AA322" s="8">
        <f t="shared" si="366"/>
        <v>0</v>
      </c>
      <c r="AB322" s="8">
        <f t="shared" si="380"/>
        <v>0</v>
      </c>
      <c r="AC322" s="10">
        <f t="shared" si="381"/>
        <v>0</v>
      </c>
      <c r="AD322" s="8">
        <f t="shared" si="382"/>
        <v>0</v>
      </c>
      <c r="AE322" s="8">
        <f t="shared" si="383"/>
        <v>0</v>
      </c>
      <c r="AF322" s="8">
        <f t="shared" si="371"/>
        <v>0</v>
      </c>
      <c r="AG322" s="8">
        <f t="shared" si="384"/>
        <v>0</v>
      </c>
      <c r="AH322" s="8">
        <f t="shared" si="385"/>
        <v>0</v>
      </c>
      <c r="AI322" s="76">
        <f t="shared" si="386"/>
        <v>-8.607859480758151E-9</v>
      </c>
      <c r="AK322" s="7" t="s">
        <v>142</v>
      </c>
      <c r="AL322" s="7">
        <v>2022</v>
      </c>
      <c r="AM322" s="7">
        <v>3</v>
      </c>
      <c r="AN322" s="7">
        <v>14512.637000000001</v>
      </c>
      <c r="AO322" s="7">
        <v>170.238</v>
      </c>
      <c r="AP322" s="7">
        <v>219.364</v>
      </c>
      <c r="AQ322" s="7">
        <v>37321</v>
      </c>
      <c r="AR322" s="7">
        <v>779</v>
      </c>
      <c r="AS322" s="7">
        <v>221</v>
      </c>
      <c r="AT322" s="7">
        <v>0.28369703888893127</v>
      </c>
      <c r="AV322" s="7" t="s">
        <v>55</v>
      </c>
      <c r="AW322" s="8">
        <f t="shared" si="372"/>
        <v>0</v>
      </c>
      <c r="AX322" s="8">
        <f t="shared" si="373"/>
        <v>0</v>
      </c>
      <c r="AY322" s="8"/>
      <c r="AZ322" s="8">
        <f t="shared" si="374"/>
        <v>0</v>
      </c>
      <c r="BA322" s="8">
        <f t="shared" si="375"/>
        <v>0</v>
      </c>
      <c r="BB322" s="8">
        <f t="shared" si="376"/>
        <v>0</v>
      </c>
      <c r="BC322" s="8">
        <f t="shared" si="377"/>
        <v>0</v>
      </c>
      <c r="BD322" s="8">
        <f t="shared" si="378"/>
        <v>0</v>
      </c>
      <c r="BE322" s="8">
        <f t="shared" si="379"/>
        <v>0</v>
      </c>
    </row>
    <row r="323" spans="1:57" x14ac:dyDescent="0.2">
      <c r="A323" s="2" t="s">
        <v>57</v>
      </c>
      <c r="B323" s="4">
        <v>2003</v>
      </c>
      <c r="C323" s="4">
        <v>3</v>
      </c>
      <c r="D323" s="5">
        <f>'Consolidated PEG'!D322</f>
        <v>7080.5979200000002</v>
      </c>
      <c r="E323" s="5">
        <f>'Consolidated PEG'!E322</f>
        <v>183.322</v>
      </c>
      <c r="F323" s="5">
        <f>'Consolidated PEG'!F322</f>
        <v>183.322</v>
      </c>
      <c r="G323" s="5">
        <f>'Consolidated PEG'!G322</f>
        <v>34598</v>
      </c>
      <c r="H323" s="5"/>
      <c r="I323" s="5"/>
      <c r="K323" s="48">
        <f>'Consolidated PEG'!K322</f>
        <v>1081.8999999999999</v>
      </c>
      <c r="L323" s="48">
        <f>'Consolidated PEG'!L322</f>
        <v>428.70000648498535</v>
      </c>
      <c r="M323" s="124">
        <f>'Consolidated PEG'!M322</f>
        <v>0.39624734863202277</v>
      </c>
      <c r="Q323" s="5"/>
      <c r="AA323" s="4"/>
      <c r="AB323" s="4"/>
      <c r="AC323" s="6"/>
      <c r="AD323" s="4"/>
      <c r="AE323" s="4"/>
      <c r="AF323" s="4"/>
      <c r="AG323" s="4"/>
      <c r="AH323" s="4"/>
      <c r="AI323" s="75"/>
      <c r="AW323" s="4"/>
      <c r="AX323" s="4"/>
      <c r="AY323" s="4"/>
      <c r="AZ323" s="4"/>
      <c r="BA323" s="4"/>
      <c r="BB323" s="4"/>
      <c r="BC323" s="4"/>
      <c r="BD323" s="4"/>
      <c r="BE323" s="4"/>
    </row>
    <row r="324" spans="1:57" x14ac:dyDescent="0.2">
      <c r="A324" s="2" t="s">
        <v>57</v>
      </c>
      <c r="B324" s="4">
        <v>2004</v>
      </c>
      <c r="C324" s="4">
        <v>3</v>
      </c>
      <c r="D324" s="5">
        <f>'Consolidated PEG'!D323</f>
        <v>7225.2688699999999</v>
      </c>
      <c r="E324" s="5">
        <f>'Consolidated PEG'!E323</f>
        <v>180.90600000000001</v>
      </c>
      <c r="F324" s="5">
        <f>'Consolidated PEG'!F323</f>
        <v>183.322</v>
      </c>
      <c r="G324" s="5">
        <f>'Consolidated PEG'!G323</f>
        <v>36017</v>
      </c>
      <c r="H324" s="5"/>
      <c r="I324" s="5"/>
      <c r="K324" s="48">
        <f>'Consolidated PEG'!K323</f>
        <v>1096.8</v>
      </c>
      <c r="L324" s="48">
        <f>'Consolidated PEG'!L323</f>
        <v>441.29998779296875</v>
      </c>
      <c r="M324" s="124">
        <f>'Consolidated PEG'!M323</f>
        <v>0.40235228646331944</v>
      </c>
      <c r="Q324" s="5"/>
      <c r="AA324" s="4"/>
      <c r="AB324" s="4"/>
      <c r="AC324" s="6"/>
      <c r="AD324" s="4"/>
      <c r="AE324" s="4"/>
      <c r="AF324" s="4"/>
      <c r="AG324" s="4"/>
      <c r="AH324" s="4"/>
      <c r="AI324" s="75"/>
      <c r="AW324" s="4"/>
      <c r="AX324" s="4"/>
      <c r="AY324" s="4"/>
      <c r="AZ324" s="4"/>
      <c r="BA324" s="4"/>
      <c r="BB324" s="4"/>
      <c r="BC324" s="4"/>
      <c r="BD324" s="4"/>
      <c r="BE324" s="4"/>
    </row>
    <row r="325" spans="1:57" x14ac:dyDescent="0.2">
      <c r="A325" s="2" t="s">
        <v>57</v>
      </c>
      <c r="B325" s="4">
        <v>2005</v>
      </c>
      <c r="C325" s="4">
        <v>3</v>
      </c>
      <c r="D325" s="5">
        <f>'Consolidated PEG'!D324</f>
        <v>7074.9436400000013</v>
      </c>
      <c r="E325" s="5">
        <f>'Consolidated PEG'!E324</f>
        <v>197.92700000000002</v>
      </c>
      <c r="F325" s="5">
        <f>'Consolidated PEG'!F324</f>
        <v>197.92700000000002</v>
      </c>
      <c r="G325" s="5">
        <f>'Consolidated PEG'!G324</f>
        <v>36682</v>
      </c>
      <c r="H325" s="112"/>
      <c r="I325" s="28"/>
      <c r="J325" s="116"/>
      <c r="K325" s="48">
        <f>'Consolidated PEG'!K324</f>
        <v>1117</v>
      </c>
      <c r="L325" s="48">
        <f>'Consolidated PEG'!L324</f>
        <v>457</v>
      </c>
      <c r="M325" s="124">
        <f>'Consolidated PEG'!M324</f>
        <v>0.40913160250671443</v>
      </c>
      <c r="O325" s="2" t="s">
        <v>58</v>
      </c>
      <c r="P325" s="2">
        <v>2005</v>
      </c>
      <c r="Q325" s="5">
        <v>3</v>
      </c>
      <c r="R325" s="5">
        <v>7074.9436400000013</v>
      </c>
      <c r="S325" s="5">
        <v>197.92700000000002</v>
      </c>
      <c r="T325" s="5">
        <v>197.92700000000002</v>
      </c>
      <c r="U325" s="5">
        <v>36682</v>
      </c>
      <c r="V325" s="5">
        <v>1117</v>
      </c>
      <c r="W325" s="5">
        <v>457</v>
      </c>
      <c r="X325" s="6">
        <v>0.40913160250671443</v>
      </c>
      <c r="Z325" s="2" t="s">
        <v>57</v>
      </c>
      <c r="AA325" s="4">
        <f t="shared" ref="AA325:AA331" si="387">B325-P325</f>
        <v>0</v>
      </c>
      <c r="AB325" s="4">
        <f t="shared" ref="AB325:AB331" si="388">C325-Q325</f>
        <v>0</v>
      </c>
      <c r="AC325" s="6">
        <f t="shared" ref="AC325:AC331" si="389">D325-R325</f>
        <v>0</v>
      </c>
      <c r="AD325" s="4">
        <f t="shared" ref="AD325:AD331" si="390">E325-S325</f>
        <v>0</v>
      </c>
      <c r="AE325" s="4">
        <f t="shared" ref="AE325:AE331" si="391">F325-T325</f>
        <v>0</v>
      </c>
      <c r="AF325" s="4">
        <f t="shared" ref="AF325" si="392">G325-U325</f>
        <v>0</v>
      </c>
      <c r="AG325" s="4"/>
      <c r="AH325" s="4"/>
      <c r="AI325" s="75"/>
      <c r="AK325" s="2" t="s">
        <v>187</v>
      </c>
      <c r="AL325" s="2">
        <v>2005</v>
      </c>
      <c r="AM325" s="2">
        <v>3</v>
      </c>
      <c r="AN325" s="2">
        <v>7223.3099499999989</v>
      </c>
      <c r="AO325" s="2">
        <v>199.35999999999999</v>
      </c>
      <c r="AP325" s="2">
        <v>199.35999999999999</v>
      </c>
      <c r="AQ325" s="2">
        <v>36682</v>
      </c>
      <c r="AR325" s="2">
        <v>1115</v>
      </c>
      <c r="AS325" s="2">
        <v>457</v>
      </c>
      <c r="AT325" s="2">
        <v>0.40986546874046326</v>
      </c>
      <c r="AV325" s="2" t="s">
        <v>57</v>
      </c>
      <c r="AW325" s="4">
        <f t="shared" ref="AW325:AW342" si="393">B325-AL325</f>
        <v>0</v>
      </c>
      <c r="AX325" s="4">
        <f t="shared" ref="AX325:AX342" si="394">C325-AM325</f>
        <v>0</v>
      </c>
      <c r="AY325" s="4"/>
      <c r="AZ325" s="4">
        <f t="shared" ref="AZ325:AZ342" si="395">E325-AO325</f>
        <v>-1.4329999999999643</v>
      </c>
      <c r="BA325" s="4">
        <f t="shared" ref="BA325:BA342" si="396">F325-AP325</f>
        <v>-1.4329999999999643</v>
      </c>
      <c r="BB325" s="4">
        <f t="shared" ref="BB325:BB342" si="397">G325-AQ325</f>
        <v>0</v>
      </c>
      <c r="BC325" s="4">
        <f t="shared" ref="BC325:BC342" si="398">H325-AR325</f>
        <v>-1115</v>
      </c>
      <c r="BD325" s="4">
        <f t="shared" ref="BD325:BD342" si="399">I325-AS325</f>
        <v>-457</v>
      </c>
      <c r="BE325" s="4">
        <f t="shared" ref="BE325:BE342" si="400">J325-AT325</f>
        <v>-0.40986546874046326</v>
      </c>
    </row>
    <row r="326" spans="1:57" x14ac:dyDescent="0.2">
      <c r="A326" s="2" t="s">
        <v>57</v>
      </c>
      <c r="B326" s="4">
        <v>2006</v>
      </c>
      <c r="C326" s="4">
        <v>3</v>
      </c>
      <c r="D326" s="5">
        <f>'Consolidated PEG'!D325</f>
        <v>7208.5349000000006</v>
      </c>
      <c r="E326" s="5">
        <f>'Consolidated PEG'!E325</f>
        <v>203.11799999999999</v>
      </c>
      <c r="F326" s="5">
        <f>'Consolidated PEG'!F325</f>
        <v>203.11799999999999</v>
      </c>
      <c r="G326" s="5">
        <f>'Consolidated PEG'!G325</f>
        <v>37318</v>
      </c>
      <c r="H326" s="112"/>
      <c r="I326" s="28"/>
      <c r="J326" s="116"/>
      <c r="K326" s="48">
        <f>'Consolidated PEG'!K325</f>
        <v>1127</v>
      </c>
      <c r="L326" s="48">
        <f>'Consolidated PEG'!L325</f>
        <v>466</v>
      </c>
      <c r="M326" s="124">
        <f>'Consolidated PEG'!M325</f>
        <v>0.41348713398402842</v>
      </c>
      <c r="O326" s="2" t="s">
        <v>58</v>
      </c>
      <c r="P326" s="2">
        <v>2006</v>
      </c>
      <c r="Q326" s="5">
        <v>3</v>
      </c>
      <c r="R326" s="5">
        <v>7208.5349000000006</v>
      </c>
      <c r="S326" s="5">
        <v>203.11799999999999</v>
      </c>
      <c r="T326" s="5">
        <v>203.11799999999999</v>
      </c>
      <c r="U326" s="5">
        <v>37318</v>
      </c>
      <c r="V326" s="5">
        <v>1127</v>
      </c>
      <c r="W326" s="5">
        <v>466</v>
      </c>
      <c r="X326" s="6">
        <v>0.41348713398402842</v>
      </c>
      <c r="Z326" s="2" t="s">
        <v>57</v>
      </c>
      <c r="AA326" s="4">
        <f t="shared" si="387"/>
        <v>0</v>
      </c>
      <c r="AB326" s="4">
        <f t="shared" si="388"/>
        <v>0</v>
      </c>
      <c r="AC326" s="6">
        <f t="shared" si="389"/>
        <v>0</v>
      </c>
      <c r="AD326" s="4">
        <f t="shared" si="390"/>
        <v>0</v>
      </c>
      <c r="AE326" s="4">
        <f t="shared" si="391"/>
        <v>0</v>
      </c>
      <c r="AF326" s="4">
        <f t="shared" ref="AF326:AF331" si="401">G326-U326</f>
        <v>0</v>
      </c>
      <c r="AG326" s="4"/>
      <c r="AH326" s="4"/>
      <c r="AI326" s="75"/>
      <c r="AK326" s="2" t="s">
        <v>187</v>
      </c>
      <c r="AL326" s="2">
        <v>2006</v>
      </c>
      <c r="AM326" s="2">
        <v>3</v>
      </c>
      <c r="AN326" s="2">
        <v>7299.0868399999999</v>
      </c>
      <c r="AO326" s="2">
        <v>203.11800000000002</v>
      </c>
      <c r="AP326" s="2">
        <v>203.11800000000002</v>
      </c>
      <c r="AQ326" s="2">
        <v>37318</v>
      </c>
      <c r="AR326" s="2">
        <v>1125</v>
      </c>
      <c r="AS326" s="2">
        <v>466</v>
      </c>
      <c r="AT326" s="2">
        <v>0.41422221064567566</v>
      </c>
      <c r="AV326" s="2" t="s">
        <v>57</v>
      </c>
      <c r="AW326" s="4">
        <f t="shared" si="393"/>
        <v>0</v>
      </c>
      <c r="AX326" s="4">
        <f t="shared" si="394"/>
        <v>0</v>
      </c>
      <c r="AY326" s="4"/>
      <c r="AZ326" s="4">
        <f t="shared" si="395"/>
        <v>0</v>
      </c>
      <c r="BA326" s="4">
        <f t="shared" si="396"/>
        <v>0</v>
      </c>
      <c r="BB326" s="4">
        <f t="shared" si="397"/>
        <v>0</v>
      </c>
      <c r="BC326" s="4">
        <f t="shared" si="398"/>
        <v>-1125</v>
      </c>
      <c r="BD326" s="4">
        <f t="shared" si="399"/>
        <v>-466</v>
      </c>
      <c r="BE326" s="4">
        <f t="shared" si="400"/>
        <v>-0.41422221064567566</v>
      </c>
    </row>
    <row r="327" spans="1:57" x14ac:dyDescent="0.2">
      <c r="A327" s="2" t="s">
        <v>57</v>
      </c>
      <c r="B327" s="4">
        <v>2007</v>
      </c>
      <c r="C327" s="4">
        <v>3</v>
      </c>
      <c r="D327" s="5">
        <f>'Consolidated PEG'!D326</f>
        <v>7150.7407799999992</v>
      </c>
      <c r="E327" s="5">
        <f>'Consolidated PEG'!E326</f>
        <v>195.327</v>
      </c>
      <c r="F327" s="5">
        <f>'Consolidated PEG'!F326</f>
        <v>203.11799999999999</v>
      </c>
      <c r="G327" s="5">
        <f>'Consolidated PEG'!G326</f>
        <v>37902</v>
      </c>
      <c r="H327" s="112"/>
      <c r="I327" s="28"/>
      <c r="J327" s="116"/>
      <c r="K327" s="48">
        <f>'Consolidated PEG'!K326</f>
        <v>1149</v>
      </c>
      <c r="L327" s="48">
        <f>'Consolidated PEG'!L326</f>
        <v>490</v>
      </c>
      <c r="M327" s="124">
        <f>'Consolidated PEG'!M326</f>
        <v>0.42645778938207135</v>
      </c>
      <c r="O327" s="2" t="s">
        <v>58</v>
      </c>
      <c r="P327" s="2">
        <v>2007</v>
      </c>
      <c r="Q327" s="5">
        <v>3</v>
      </c>
      <c r="R327" s="5">
        <v>7150.7407799999992</v>
      </c>
      <c r="S327" s="5">
        <v>195.327</v>
      </c>
      <c r="T327" s="5">
        <v>203.11799999999999</v>
      </c>
      <c r="U327" s="5">
        <v>37902</v>
      </c>
      <c r="V327" s="5">
        <v>1149</v>
      </c>
      <c r="W327" s="5">
        <v>490</v>
      </c>
      <c r="X327" s="6">
        <v>0.42645778938207135</v>
      </c>
      <c r="Z327" s="2" t="s">
        <v>57</v>
      </c>
      <c r="AA327" s="4">
        <f t="shared" si="387"/>
        <v>0</v>
      </c>
      <c r="AB327" s="4">
        <f t="shared" si="388"/>
        <v>0</v>
      </c>
      <c r="AC327" s="6">
        <f t="shared" si="389"/>
        <v>0</v>
      </c>
      <c r="AD327" s="4">
        <f t="shared" si="390"/>
        <v>0</v>
      </c>
      <c r="AE327" s="4">
        <f t="shared" si="391"/>
        <v>0</v>
      </c>
      <c r="AF327" s="4">
        <f t="shared" si="401"/>
        <v>0</v>
      </c>
      <c r="AG327" s="4"/>
      <c r="AH327" s="4"/>
      <c r="AI327" s="75"/>
      <c r="AK327" s="2" t="s">
        <v>187</v>
      </c>
      <c r="AL327" s="2">
        <v>2007</v>
      </c>
      <c r="AM327" s="2">
        <v>3</v>
      </c>
      <c r="AN327" s="2">
        <v>7277.9299200000005</v>
      </c>
      <c r="AO327" s="2">
        <v>195.327</v>
      </c>
      <c r="AP327" s="2">
        <v>203.11800000000002</v>
      </c>
      <c r="AQ327" s="2">
        <v>37902</v>
      </c>
      <c r="AR327" s="2">
        <v>1149</v>
      </c>
      <c r="AS327" s="2">
        <v>490</v>
      </c>
      <c r="AT327" s="2">
        <v>0.42645779252052307</v>
      </c>
      <c r="AV327" s="2" t="s">
        <v>57</v>
      </c>
      <c r="AW327" s="4">
        <f t="shared" si="393"/>
        <v>0</v>
      </c>
      <c r="AX327" s="4">
        <f t="shared" si="394"/>
        <v>0</v>
      </c>
      <c r="AY327" s="4"/>
      <c r="AZ327" s="4">
        <f t="shared" si="395"/>
        <v>0</v>
      </c>
      <c r="BA327" s="4">
        <f t="shared" si="396"/>
        <v>0</v>
      </c>
      <c r="BB327" s="4">
        <f t="shared" si="397"/>
        <v>0</v>
      </c>
      <c r="BC327" s="4">
        <f t="shared" si="398"/>
        <v>-1149</v>
      </c>
      <c r="BD327" s="4">
        <f t="shared" si="399"/>
        <v>-490</v>
      </c>
      <c r="BE327" s="4">
        <f t="shared" si="400"/>
        <v>-0.42645779252052307</v>
      </c>
    </row>
    <row r="328" spans="1:57" x14ac:dyDescent="0.2">
      <c r="A328" s="2" t="s">
        <v>57</v>
      </c>
      <c r="B328" s="4">
        <v>2008</v>
      </c>
      <c r="C328" s="4">
        <v>3</v>
      </c>
      <c r="D328" s="5">
        <f>'Consolidated PEG'!D327</f>
        <v>7991.3609500000002</v>
      </c>
      <c r="E328" s="5">
        <f>'Consolidated PEG'!E327</f>
        <v>179.636</v>
      </c>
      <c r="F328" s="5">
        <f>'Consolidated PEG'!F327</f>
        <v>203.11799999999999</v>
      </c>
      <c r="G328" s="5">
        <f>'Consolidated PEG'!G327</f>
        <v>38647</v>
      </c>
      <c r="H328" s="112"/>
      <c r="I328" s="28"/>
      <c r="J328" s="116"/>
      <c r="K328" s="48">
        <f>'Consolidated PEG'!K327</f>
        <v>1165</v>
      </c>
      <c r="L328" s="48">
        <f>'Consolidated PEG'!L327</f>
        <v>503</v>
      </c>
      <c r="M328" s="124">
        <f>'Consolidated PEG'!M327</f>
        <v>0.43175965665236049</v>
      </c>
      <c r="O328" s="2" t="s">
        <v>58</v>
      </c>
      <c r="P328" s="2">
        <v>2008</v>
      </c>
      <c r="Q328" s="5">
        <v>3</v>
      </c>
      <c r="R328" s="5">
        <v>7991.3609500000002</v>
      </c>
      <c r="S328" s="5">
        <v>179.636</v>
      </c>
      <c r="T328" s="5">
        <v>203.11799999999999</v>
      </c>
      <c r="U328" s="5">
        <v>38647</v>
      </c>
      <c r="V328" s="5">
        <v>1165</v>
      </c>
      <c r="W328" s="5">
        <v>503</v>
      </c>
      <c r="X328" s="6">
        <v>0.43175965665236049</v>
      </c>
      <c r="Z328" s="2" t="s">
        <v>57</v>
      </c>
      <c r="AA328" s="4">
        <f t="shared" si="387"/>
        <v>0</v>
      </c>
      <c r="AB328" s="4">
        <f t="shared" si="388"/>
        <v>0</v>
      </c>
      <c r="AC328" s="6">
        <f t="shared" si="389"/>
        <v>0</v>
      </c>
      <c r="AD328" s="4">
        <f t="shared" si="390"/>
        <v>0</v>
      </c>
      <c r="AE328" s="4">
        <f t="shared" si="391"/>
        <v>0</v>
      </c>
      <c r="AF328" s="4">
        <f t="shared" si="401"/>
        <v>0</v>
      </c>
      <c r="AG328" s="4"/>
      <c r="AH328" s="4"/>
      <c r="AI328" s="75"/>
      <c r="AK328" s="2" t="s">
        <v>187</v>
      </c>
      <c r="AL328" s="2">
        <v>2008</v>
      </c>
      <c r="AM328" s="2">
        <v>3</v>
      </c>
      <c r="AN328" s="2">
        <v>8112.6317900000004</v>
      </c>
      <c r="AO328" s="2">
        <v>179.636</v>
      </c>
      <c r="AP328" s="2">
        <v>203.11800000000002</v>
      </c>
      <c r="AQ328" s="2">
        <v>38647</v>
      </c>
      <c r="AR328" s="2">
        <v>1165</v>
      </c>
      <c r="AS328" s="2">
        <v>503</v>
      </c>
      <c r="AT328" s="2">
        <v>0.43175965547561646</v>
      </c>
      <c r="AV328" s="2" t="s">
        <v>57</v>
      </c>
      <c r="AW328" s="4">
        <f t="shared" si="393"/>
        <v>0</v>
      </c>
      <c r="AX328" s="4">
        <f t="shared" si="394"/>
        <v>0</v>
      </c>
      <c r="AY328" s="4"/>
      <c r="AZ328" s="4">
        <f t="shared" si="395"/>
        <v>0</v>
      </c>
      <c r="BA328" s="4">
        <f t="shared" si="396"/>
        <v>0</v>
      </c>
      <c r="BB328" s="4">
        <f t="shared" si="397"/>
        <v>0</v>
      </c>
      <c r="BC328" s="4">
        <f t="shared" si="398"/>
        <v>-1165</v>
      </c>
      <c r="BD328" s="4">
        <f t="shared" si="399"/>
        <v>-503</v>
      </c>
      <c r="BE328" s="4">
        <f t="shared" si="400"/>
        <v>-0.43175965547561646</v>
      </c>
    </row>
    <row r="329" spans="1:57" x14ac:dyDescent="0.2">
      <c r="A329" s="2" t="s">
        <v>57</v>
      </c>
      <c r="B329" s="4">
        <v>2009</v>
      </c>
      <c r="C329" s="4">
        <v>3</v>
      </c>
      <c r="D329" s="5">
        <f>'Consolidated PEG'!D328</f>
        <v>8122.185089999999</v>
      </c>
      <c r="E329" s="5">
        <f>'Consolidated PEG'!E328</f>
        <v>180.47500000000002</v>
      </c>
      <c r="F329" s="5">
        <f>'Consolidated PEG'!F328</f>
        <v>203.11799999999999</v>
      </c>
      <c r="G329" s="5">
        <f>'Consolidated PEG'!G328</f>
        <v>39322</v>
      </c>
      <c r="H329" s="112"/>
      <c r="I329" s="28"/>
      <c r="J329" s="116"/>
      <c r="K329" s="48">
        <f>'Consolidated PEG'!K328</f>
        <v>1168</v>
      </c>
      <c r="L329" s="48">
        <f>'Consolidated PEG'!L328</f>
        <v>504</v>
      </c>
      <c r="M329" s="124">
        <f>'Consolidated PEG'!M328</f>
        <v>0.4315068493150685</v>
      </c>
      <c r="O329" s="2" t="s">
        <v>58</v>
      </c>
      <c r="P329" s="2">
        <v>2009</v>
      </c>
      <c r="Q329" s="5">
        <v>3</v>
      </c>
      <c r="R329" s="5">
        <v>8122.185089999999</v>
      </c>
      <c r="S329" s="5">
        <v>180.47500000000002</v>
      </c>
      <c r="T329" s="5">
        <v>203.11799999999999</v>
      </c>
      <c r="U329" s="5">
        <v>39322</v>
      </c>
      <c r="V329" s="5">
        <v>1168</v>
      </c>
      <c r="W329" s="5">
        <v>504</v>
      </c>
      <c r="X329" s="6">
        <v>0.4315068493150685</v>
      </c>
      <c r="Z329" s="2" t="s">
        <v>57</v>
      </c>
      <c r="AA329" s="4">
        <f t="shared" si="387"/>
        <v>0</v>
      </c>
      <c r="AB329" s="4">
        <f t="shared" si="388"/>
        <v>0</v>
      </c>
      <c r="AC329" s="6">
        <f t="shared" si="389"/>
        <v>0</v>
      </c>
      <c r="AD329" s="4">
        <f t="shared" si="390"/>
        <v>0</v>
      </c>
      <c r="AE329" s="4">
        <f t="shared" si="391"/>
        <v>0</v>
      </c>
      <c r="AF329" s="4">
        <f t="shared" si="401"/>
        <v>0</v>
      </c>
      <c r="AG329" s="4"/>
      <c r="AH329" s="4"/>
      <c r="AI329" s="75"/>
      <c r="AK329" s="2" t="s">
        <v>187</v>
      </c>
      <c r="AL329" s="2">
        <v>2009</v>
      </c>
      <c r="AM329" s="2">
        <v>3</v>
      </c>
      <c r="AN329" s="2">
        <v>8334.0502099999994</v>
      </c>
      <c r="AO329" s="2">
        <v>180.47500000000002</v>
      </c>
      <c r="AP329" s="2">
        <v>203.11800000000002</v>
      </c>
      <c r="AQ329" s="2">
        <v>39322</v>
      </c>
      <c r="AR329" s="2">
        <v>1168</v>
      </c>
      <c r="AS329" s="2">
        <v>504</v>
      </c>
      <c r="AT329" s="2">
        <v>0.43150684237480164</v>
      </c>
      <c r="AV329" s="2" t="s">
        <v>57</v>
      </c>
      <c r="AW329" s="4">
        <f t="shared" si="393"/>
        <v>0</v>
      </c>
      <c r="AX329" s="4">
        <f t="shared" si="394"/>
        <v>0</v>
      </c>
      <c r="AY329" s="4"/>
      <c r="AZ329" s="4">
        <f t="shared" si="395"/>
        <v>0</v>
      </c>
      <c r="BA329" s="4">
        <f t="shared" si="396"/>
        <v>0</v>
      </c>
      <c r="BB329" s="4">
        <f t="shared" si="397"/>
        <v>0</v>
      </c>
      <c r="BC329" s="4">
        <f t="shared" si="398"/>
        <v>-1168</v>
      </c>
      <c r="BD329" s="4">
        <f t="shared" si="399"/>
        <v>-504</v>
      </c>
      <c r="BE329" s="4">
        <f t="shared" si="400"/>
        <v>-0.43150684237480164</v>
      </c>
    </row>
    <row r="330" spans="1:57" x14ac:dyDescent="0.2">
      <c r="A330" s="2" t="s">
        <v>57</v>
      </c>
      <c r="B330" s="4">
        <v>2010</v>
      </c>
      <c r="C330" s="4">
        <v>3</v>
      </c>
      <c r="D330" s="5">
        <f>'Consolidated PEG'!D329</f>
        <v>8486.6488200000003</v>
      </c>
      <c r="E330" s="5">
        <f>'Consolidated PEG'!E329</f>
        <v>194.69</v>
      </c>
      <c r="F330" s="5">
        <f>'Consolidated PEG'!F329</f>
        <v>203.11799999999999</v>
      </c>
      <c r="G330" s="5">
        <f>'Consolidated PEG'!G329</f>
        <v>39825</v>
      </c>
      <c r="H330" s="112"/>
      <c r="I330" s="28"/>
      <c r="J330" s="116"/>
      <c r="K330" s="48">
        <f>'Consolidated PEG'!K329</f>
        <v>1196</v>
      </c>
      <c r="L330" s="48">
        <f>'Consolidated PEG'!L329</f>
        <v>513.87919425964355</v>
      </c>
      <c r="M330" s="124">
        <f>'Consolidated PEG'!M329</f>
        <v>0.42966487814351467</v>
      </c>
      <c r="O330" s="2" t="s">
        <v>58</v>
      </c>
      <c r="P330" s="2">
        <v>2010</v>
      </c>
      <c r="Q330" s="5">
        <v>3</v>
      </c>
      <c r="R330" s="5">
        <v>8486.6488200000003</v>
      </c>
      <c r="S330" s="5">
        <v>194.69</v>
      </c>
      <c r="T330" s="5">
        <v>203.11799999999999</v>
      </c>
      <c r="U330" s="5">
        <v>39825</v>
      </c>
      <c r="V330" s="5">
        <v>1220</v>
      </c>
      <c r="W330" s="5">
        <v>520</v>
      </c>
      <c r="X330" s="6">
        <v>0.42622950819672129</v>
      </c>
      <c r="Z330" s="2" t="s">
        <v>57</v>
      </c>
      <c r="AA330" s="4">
        <f t="shared" si="387"/>
        <v>0</v>
      </c>
      <c r="AB330" s="4">
        <f t="shared" si="388"/>
        <v>0</v>
      </c>
      <c r="AC330" s="6">
        <f t="shared" si="389"/>
        <v>0</v>
      </c>
      <c r="AD330" s="4">
        <f t="shared" si="390"/>
        <v>0</v>
      </c>
      <c r="AE330" s="4">
        <f t="shared" si="391"/>
        <v>0</v>
      </c>
      <c r="AF330" s="4">
        <f t="shared" si="401"/>
        <v>0</v>
      </c>
      <c r="AG330" s="4"/>
      <c r="AH330" s="4"/>
      <c r="AI330" s="75"/>
      <c r="AK330" s="2" t="s">
        <v>187</v>
      </c>
      <c r="AL330" s="2">
        <v>2010</v>
      </c>
      <c r="AM330" s="2">
        <v>3</v>
      </c>
      <c r="AN330" s="2">
        <v>8523.5034400000004</v>
      </c>
      <c r="AO330" s="2">
        <v>194.69</v>
      </c>
      <c r="AP330" s="2">
        <v>203.11800000000002</v>
      </c>
      <c r="AQ330" s="2">
        <v>39825</v>
      </c>
      <c r="AR330" s="42">
        <v>1190</v>
      </c>
      <c r="AS330" s="42">
        <v>520</v>
      </c>
      <c r="AT330" s="42">
        <v>0.43697479367256165</v>
      </c>
      <c r="AV330" s="2" t="s">
        <v>57</v>
      </c>
      <c r="AW330" s="4">
        <f t="shared" si="393"/>
        <v>0</v>
      </c>
      <c r="AX330" s="4">
        <f t="shared" si="394"/>
        <v>0</v>
      </c>
      <c r="AY330" s="4"/>
      <c r="AZ330" s="4">
        <f t="shared" si="395"/>
        <v>0</v>
      </c>
      <c r="BA330" s="4">
        <f t="shared" si="396"/>
        <v>0</v>
      </c>
      <c r="BB330" s="4">
        <f t="shared" si="397"/>
        <v>0</v>
      </c>
      <c r="BC330" s="4">
        <f t="shared" si="398"/>
        <v>-1190</v>
      </c>
      <c r="BD330" s="4">
        <f t="shared" si="399"/>
        <v>-520</v>
      </c>
      <c r="BE330" s="4">
        <f t="shared" si="400"/>
        <v>-0.43697479367256165</v>
      </c>
    </row>
    <row r="331" spans="1:57" x14ac:dyDescent="0.2">
      <c r="A331" s="2" t="s">
        <v>57</v>
      </c>
      <c r="B331" s="4">
        <v>2011</v>
      </c>
      <c r="C331" s="4">
        <v>3</v>
      </c>
      <c r="D331" s="5">
        <f>'Consolidated PEG'!D330</f>
        <v>8247.4091470364128</v>
      </c>
      <c r="E331" s="5">
        <f>'Consolidated PEG'!E330</f>
        <v>194.352</v>
      </c>
      <c r="F331" s="5">
        <f>'Consolidated PEG'!F330</f>
        <v>203.11799999999999</v>
      </c>
      <c r="G331" s="5">
        <f>'Consolidated PEG'!G330</f>
        <v>40289</v>
      </c>
      <c r="H331" s="112"/>
      <c r="I331" s="28"/>
      <c r="J331" s="116"/>
      <c r="K331" s="48">
        <f>'Consolidated PEG'!K330</f>
        <v>955</v>
      </c>
      <c r="L331" s="48">
        <f>'Consolidated PEG'!L330</f>
        <v>502.60377311706543</v>
      </c>
      <c r="M331" s="124">
        <f>'Consolidated PEG'!M330</f>
        <v>0.52628667342101088</v>
      </c>
      <c r="O331" s="2" t="s">
        <v>58</v>
      </c>
      <c r="P331" s="2">
        <v>2011</v>
      </c>
      <c r="Q331" s="5">
        <v>3</v>
      </c>
      <c r="R331" s="5">
        <v>8247.4091470364147</v>
      </c>
      <c r="S331" s="5">
        <v>194.352</v>
      </c>
      <c r="T331" s="5">
        <v>203.11799999999999</v>
      </c>
      <c r="U331" s="5">
        <v>40289</v>
      </c>
      <c r="V331" s="5">
        <v>1095</v>
      </c>
      <c r="W331" s="5">
        <v>538</v>
      </c>
      <c r="X331" s="6">
        <v>0.49132420091324203</v>
      </c>
      <c r="Z331" s="2" t="s">
        <v>57</v>
      </c>
      <c r="AA331" s="4">
        <f t="shared" si="387"/>
        <v>0</v>
      </c>
      <c r="AB331" s="4">
        <f t="shared" si="388"/>
        <v>0</v>
      </c>
      <c r="AC331" s="6">
        <f t="shared" si="389"/>
        <v>0</v>
      </c>
      <c r="AD331" s="4">
        <f t="shared" si="390"/>
        <v>0</v>
      </c>
      <c r="AE331" s="4">
        <f t="shared" si="391"/>
        <v>0</v>
      </c>
      <c r="AF331" s="4">
        <f t="shared" si="401"/>
        <v>0</v>
      </c>
      <c r="AG331" s="4"/>
      <c r="AH331" s="4"/>
      <c r="AI331" s="75"/>
      <c r="AK331" s="2" t="s">
        <v>187</v>
      </c>
      <c r="AL331" s="2">
        <v>2011</v>
      </c>
      <c r="AM331" s="2">
        <v>3</v>
      </c>
      <c r="AN331" s="2">
        <v>8399.8063099999999</v>
      </c>
      <c r="AO331" s="2">
        <v>194.352</v>
      </c>
      <c r="AP331" s="2">
        <v>203.11800000000002</v>
      </c>
      <c r="AQ331" s="2">
        <v>40289</v>
      </c>
      <c r="AR331" s="42">
        <v>978</v>
      </c>
      <c r="AS331" s="42">
        <v>538</v>
      </c>
      <c r="AT331" s="42">
        <v>0.55010223388671875</v>
      </c>
      <c r="AV331" s="2" t="s">
        <v>57</v>
      </c>
      <c r="AW331" s="4">
        <f t="shared" si="393"/>
        <v>0</v>
      </c>
      <c r="AX331" s="4">
        <f t="shared" si="394"/>
        <v>0</v>
      </c>
      <c r="AY331" s="4"/>
      <c r="AZ331" s="4">
        <f t="shared" si="395"/>
        <v>0</v>
      </c>
      <c r="BA331" s="4">
        <f t="shared" si="396"/>
        <v>0</v>
      </c>
      <c r="BB331" s="4">
        <f t="shared" si="397"/>
        <v>0</v>
      </c>
      <c r="BC331" s="4">
        <f t="shared" si="398"/>
        <v>-978</v>
      </c>
      <c r="BD331" s="4">
        <f t="shared" si="399"/>
        <v>-538</v>
      </c>
      <c r="BE331" s="4">
        <f t="shared" si="400"/>
        <v>-0.55010223388671875</v>
      </c>
    </row>
    <row r="332" spans="1:57" x14ac:dyDescent="0.2">
      <c r="A332" s="2" t="s">
        <v>57</v>
      </c>
      <c r="B332" s="4">
        <v>2012</v>
      </c>
      <c r="C332" s="4">
        <v>3</v>
      </c>
      <c r="D332" s="5">
        <f>'Consolidated PEG'!D331</f>
        <v>8914.3869538999988</v>
      </c>
      <c r="E332" s="5">
        <f>'Consolidated PEG'!E331</f>
        <v>193.26500000000001</v>
      </c>
      <c r="F332" s="5">
        <f>'Consolidated PEG'!F331</f>
        <v>203.11799999999999</v>
      </c>
      <c r="G332" s="5">
        <f>'Consolidated PEG'!G331</f>
        <v>40858</v>
      </c>
      <c r="H332" s="28"/>
      <c r="I332" s="28"/>
      <c r="J332" s="62"/>
      <c r="K332" s="48">
        <f>'Consolidated PEG'!K331</f>
        <v>958</v>
      </c>
      <c r="L332" s="48">
        <f>'Consolidated PEG'!L331</f>
        <v>506.77272796630859</v>
      </c>
      <c r="M332" s="124">
        <f>'Consolidated PEG'!M331</f>
        <v>0.52899032146796299</v>
      </c>
      <c r="N332" s="114"/>
      <c r="O332" s="2" t="s">
        <v>58</v>
      </c>
      <c r="P332" s="2">
        <v>2012</v>
      </c>
      <c r="Q332" s="5">
        <v>3</v>
      </c>
      <c r="R332" s="5">
        <v>8914.3869539000007</v>
      </c>
      <c r="S332" s="5">
        <v>193.26500000000001</v>
      </c>
      <c r="T332" s="5">
        <v>203.11799999999999</v>
      </c>
      <c r="U332" s="5">
        <v>40858</v>
      </c>
      <c r="V332" s="5">
        <v>964</v>
      </c>
      <c r="W332" s="5">
        <v>509</v>
      </c>
      <c r="X332" s="6">
        <v>0.52800829875518673</v>
      </c>
      <c r="Z332" s="2" t="s">
        <v>57</v>
      </c>
      <c r="AA332" s="4">
        <f t="shared" ref="AA332:AA342" si="402">B332-P332</f>
        <v>0</v>
      </c>
      <c r="AB332" s="4">
        <f t="shared" ref="AB332:AB342" si="403">C332-Q332</f>
        <v>0</v>
      </c>
      <c r="AC332" s="6">
        <f t="shared" ref="AC332:AC342" si="404">D332-R332</f>
        <v>0</v>
      </c>
      <c r="AD332" s="4">
        <f t="shared" ref="AD332:AD342" si="405">E332-S332</f>
        <v>0</v>
      </c>
      <c r="AE332" s="4">
        <f t="shared" ref="AE332:AE342" si="406">F332-T332</f>
        <v>0</v>
      </c>
      <c r="AF332" s="4">
        <f>G332-U332</f>
        <v>0</v>
      </c>
      <c r="AG332" s="4"/>
      <c r="AH332" s="4"/>
      <c r="AI332" s="75"/>
      <c r="AK332" s="2" t="s">
        <v>187</v>
      </c>
      <c r="AL332" s="2">
        <v>2012</v>
      </c>
      <c r="AM332" s="2">
        <v>3</v>
      </c>
      <c r="AN332" s="2">
        <v>10562.919910000001</v>
      </c>
      <c r="AO332" s="2">
        <v>193.26500000000001</v>
      </c>
      <c r="AP332" s="2">
        <v>203.11800000000002</v>
      </c>
      <c r="AQ332" s="2">
        <v>40858</v>
      </c>
      <c r="AR332" s="2">
        <v>964</v>
      </c>
      <c r="AS332" s="2">
        <v>509</v>
      </c>
      <c r="AT332" s="2">
        <v>0.52800828218460083</v>
      </c>
      <c r="AV332" s="2" t="s">
        <v>57</v>
      </c>
      <c r="AW332" s="4">
        <f t="shared" si="393"/>
        <v>0</v>
      </c>
      <c r="AX332" s="4">
        <f t="shared" si="394"/>
        <v>0</v>
      </c>
      <c r="AY332" s="4"/>
      <c r="AZ332" s="4">
        <f t="shared" si="395"/>
        <v>0</v>
      </c>
      <c r="BA332" s="4">
        <f t="shared" si="396"/>
        <v>0</v>
      </c>
      <c r="BB332" s="4">
        <f t="shared" si="397"/>
        <v>0</v>
      </c>
      <c r="BC332" s="4">
        <f t="shared" si="398"/>
        <v>-964</v>
      </c>
      <c r="BD332" s="4">
        <f t="shared" si="399"/>
        <v>-509</v>
      </c>
      <c r="BE332" s="4">
        <f t="shared" si="400"/>
        <v>-0.52800828218460083</v>
      </c>
    </row>
    <row r="333" spans="1:57" x14ac:dyDescent="0.2">
      <c r="A333" s="2" t="s">
        <v>57</v>
      </c>
      <c r="B333" s="4">
        <v>2013</v>
      </c>
      <c r="C333" s="4">
        <v>3</v>
      </c>
      <c r="D333" s="5">
        <f>'Consolidated PEG'!D332</f>
        <v>9490.7243199999994</v>
      </c>
      <c r="E333" s="5">
        <f>'Consolidated PEG'!E332</f>
        <v>188.93800000000002</v>
      </c>
      <c r="F333" s="5">
        <f>'Consolidated PEG'!F332</f>
        <v>203.11799999999999</v>
      </c>
      <c r="G333" s="5">
        <f>'Consolidated PEG'!G332</f>
        <v>41639</v>
      </c>
      <c r="H333" s="28"/>
      <c r="I333" s="28"/>
      <c r="J333" s="62"/>
      <c r="K333" s="48">
        <f>'Consolidated PEG'!K332</f>
        <v>972</v>
      </c>
      <c r="L333" s="48">
        <f>'Consolidated PEG'!L332</f>
        <v>536</v>
      </c>
      <c r="M333" s="124">
        <f>'Consolidated PEG'!M332</f>
        <v>0.55144032921810704</v>
      </c>
      <c r="O333" s="2" t="s">
        <v>58</v>
      </c>
      <c r="P333" s="2">
        <v>2013</v>
      </c>
      <c r="Q333" s="5">
        <v>3</v>
      </c>
      <c r="R333" s="5">
        <v>9490.7243199999994</v>
      </c>
      <c r="S333" s="5">
        <v>188.93800000000002</v>
      </c>
      <c r="T333" s="5">
        <v>203.11799999999999</v>
      </c>
      <c r="U333" s="5">
        <v>41639</v>
      </c>
      <c r="V333" s="5">
        <v>979</v>
      </c>
      <c r="W333" s="5">
        <v>536</v>
      </c>
      <c r="X333" s="6">
        <v>0.54749744637385089</v>
      </c>
      <c r="Z333" s="2" t="s">
        <v>57</v>
      </c>
      <c r="AA333" s="4">
        <f t="shared" si="402"/>
        <v>0</v>
      </c>
      <c r="AB333" s="4">
        <f t="shared" si="403"/>
        <v>0</v>
      </c>
      <c r="AC333" s="6">
        <f t="shared" si="404"/>
        <v>0</v>
      </c>
      <c r="AD333" s="4">
        <f t="shared" si="405"/>
        <v>0</v>
      </c>
      <c r="AE333" s="4">
        <f t="shared" si="406"/>
        <v>0</v>
      </c>
      <c r="AF333" s="4">
        <f t="shared" ref="AF333:AF342" si="407">G333-U333</f>
        <v>0</v>
      </c>
      <c r="AG333" s="4"/>
      <c r="AH333" s="4"/>
      <c r="AI333" s="75"/>
      <c r="AK333" s="2" t="s">
        <v>187</v>
      </c>
      <c r="AL333" s="2">
        <v>2013</v>
      </c>
      <c r="AM333" s="2">
        <v>3</v>
      </c>
      <c r="AN333" s="2">
        <v>9678.771130000001</v>
      </c>
      <c r="AO333" s="2">
        <v>188.93800000000002</v>
      </c>
      <c r="AP333" s="2">
        <v>203.11800000000002</v>
      </c>
      <c r="AQ333" s="2">
        <v>41639</v>
      </c>
      <c r="AR333" s="2">
        <v>979</v>
      </c>
      <c r="AS333" s="2">
        <v>536</v>
      </c>
      <c r="AT333" s="2">
        <v>0.5474974513053894</v>
      </c>
      <c r="AV333" s="2" t="s">
        <v>57</v>
      </c>
      <c r="AW333" s="4">
        <f t="shared" si="393"/>
        <v>0</v>
      </c>
      <c r="AX333" s="4">
        <f t="shared" si="394"/>
        <v>0</v>
      </c>
      <c r="AY333" s="4"/>
      <c r="AZ333" s="4">
        <f t="shared" si="395"/>
        <v>0</v>
      </c>
      <c r="BA333" s="4">
        <f t="shared" si="396"/>
        <v>0</v>
      </c>
      <c r="BB333" s="4">
        <f t="shared" si="397"/>
        <v>0</v>
      </c>
      <c r="BC333" s="4">
        <f t="shared" si="398"/>
        <v>-979</v>
      </c>
      <c r="BD333" s="4">
        <f t="shared" si="399"/>
        <v>-536</v>
      </c>
      <c r="BE333" s="4">
        <f t="shared" si="400"/>
        <v>-0.5474974513053894</v>
      </c>
    </row>
    <row r="334" spans="1:57" x14ac:dyDescent="0.2">
      <c r="A334" s="2" t="s">
        <v>57</v>
      </c>
      <c r="B334" s="4">
        <v>2014</v>
      </c>
      <c r="C334" s="4">
        <v>3</v>
      </c>
      <c r="D334" s="5">
        <f>'Consolidated PEG'!D333</f>
        <v>10154.867320000001</v>
      </c>
      <c r="E334" s="5">
        <f>'Consolidated PEG'!E333</f>
        <v>167.18900000000002</v>
      </c>
      <c r="F334" s="5">
        <f>'Consolidated PEG'!F333</f>
        <v>203.11799999999999</v>
      </c>
      <c r="G334" s="5">
        <f>'Consolidated PEG'!G333</f>
        <v>41906</v>
      </c>
      <c r="H334" s="28"/>
      <c r="I334" s="28"/>
      <c r="J334" s="62"/>
      <c r="K334" s="48">
        <f>'Consolidated PEG'!K333</f>
        <v>974</v>
      </c>
      <c r="L334" s="48">
        <f>'Consolidated PEG'!L333</f>
        <v>530</v>
      </c>
      <c r="M334" s="124">
        <f>'Consolidated PEG'!M333</f>
        <v>0.54414784394250515</v>
      </c>
      <c r="N334" s="111"/>
      <c r="O334" s="2" t="s">
        <v>58</v>
      </c>
      <c r="P334" s="2">
        <v>2014</v>
      </c>
      <c r="Q334" s="5">
        <v>3</v>
      </c>
      <c r="R334" s="5">
        <v>10154.867</v>
      </c>
      <c r="S334" s="5">
        <v>167.18900000000002</v>
      </c>
      <c r="T334" s="5">
        <v>203.11799999999999</v>
      </c>
      <c r="U334" s="5">
        <v>41906</v>
      </c>
      <c r="V334" s="5">
        <v>974</v>
      </c>
      <c r="W334" s="5">
        <v>530</v>
      </c>
      <c r="X334" s="6">
        <v>0.54414784394250515</v>
      </c>
      <c r="Z334" s="2" t="s">
        <v>57</v>
      </c>
      <c r="AA334" s="4">
        <f t="shared" si="402"/>
        <v>0</v>
      </c>
      <c r="AB334" s="4">
        <f t="shared" si="403"/>
        <v>0</v>
      </c>
      <c r="AC334" s="6">
        <f t="shared" si="404"/>
        <v>3.2000000101106707E-4</v>
      </c>
      <c r="AD334" s="4">
        <f t="shared" si="405"/>
        <v>0</v>
      </c>
      <c r="AE334" s="4">
        <f t="shared" si="406"/>
        <v>0</v>
      </c>
      <c r="AF334" s="4">
        <f t="shared" si="407"/>
        <v>0</v>
      </c>
      <c r="AG334" s="4"/>
      <c r="AH334" s="4"/>
      <c r="AI334" s="75"/>
      <c r="AK334" s="2" t="s">
        <v>187</v>
      </c>
      <c r="AL334" s="2">
        <v>2014</v>
      </c>
      <c r="AM334" s="2">
        <v>3</v>
      </c>
      <c r="AN334" s="2">
        <v>10382.526900000001</v>
      </c>
      <c r="AO334" s="2">
        <v>167.18900000000002</v>
      </c>
      <c r="AP334" s="2">
        <v>203.11800000000002</v>
      </c>
      <c r="AQ334" s="2">
        <v>41906</v>
      </c>
      <c r="AR334" s="2">
        <v>974</v>
      </c>
      <c r="AS334" s="2">
        <v>530</v>
      </c>
      <c r="AT334" s="2">
        <v>0.54414784908294678</v>
      </c>
      <c r="AV334" s="2" t="s">
        <v>57</v>
      </c>
      <c r="AW334" s="4">
        <f t="shared" si="393"/>
        <v>0</v>
      </c>
      <c r="AX334" s="4">
        <f t="shared" si="394"/>
        <v>0</v>
      </c>
      <c r="AY334" s="4"/>
      <c r="AZ334" s="4">
        <f t="shared" si="395"/>
        <v>0</v>
      </c>
      <c r="BA334" s="4">
        <f t="shared" si="396"/>
        <v>0</v>
      </c>
      <c r="BB334" s="4">
        <f t="shared" si="397"/>
        <v>0</v>
      </c>
      <c r="BC334" s="4">
        <f t="shared" si="398"/>
        <v>-974</v>
      </c>
      <c r="BD334" s="4">
        <f t="shared" si="399"/>
        <v>-530</v>
      </c>
      <c r="BE334" s="4">
        <f t="shared" si="400"/>
        <v>-0.54414784908294678</v>
      </c>
    </row>
    <row r="335" spans="1:57" x14ac:dyDescent="0.2">
      <c r="A335" s="2" t="s">
        <v>57</v>
      </c>
      <c r="B335" s="4">
        <v>2015</v>
      </c>
      <c r="C335" s="4">
        <v>3</v>
      </c>
      <c r="D335" s="5">
        <f>'Consolidated PEG'!D334</f>
        <v>9548.5118999999977</v>
      </c>
      <c r="E335" s="5">
        <f>'Consolidated PEG'!E334</f>
        <v>173.41800000000001</v>
      </c>
      <c r="F335" s="5">
        <f>'Consolidated PEG'!F334</f>
        <v>203.11799999999999</v>
      </c>
      <c r="G335" s="5">
        <f>'Consolidated PEG'!G334</f>
        <v>42267</v>
      </c>
      <c r="H335" s="28"/>
      <c r="I335" s="28"/>
      <c r="J335" s="62"/>
      <c r="K335" s="48">
        <f>'Consolidated PEG'!K334</f>
        <v>984</v>
      </c>
      <c r="L335" s="48">
        <f>'Consolidated PEG'!L334</f>
        <v>537</v>
      </c>
      <c r="M335" s="124">
        <f>'Consolidated PEG'!M334</f>
        <v>0.54573170731707321</v>
      </c>
      <c r="N335" s="111"/>
      <c r="O335" s="2" t="s">
        <v>58</v>
      </c>
      <c r="P335" s="2">
        <v>2015</v>
      </c>
      <c r="Q335" s="5">
        <v>3</v>
      </c>
      <c r="R335" s="5">
        <v>9548.5110000000004</v>
      </c>
      <c r="S335" s="5">
        <v>173.41800000000001</v>
      </c>
      <c r="T335" s="5">
        <v>203.11799999999999</v>
      </c>
      <c r="U335" s="5">
        <v>42267</v>
      </c>
      <c r="V335" s="5">
        <v>984</v>
      </c>
      <c r="W335" s="5">
        <v>537</v>
      </c>
      <c r="X335" s="6">
        <v>0.54573170731707321</v>
      </c>
      <c r="Z335" s="2" t="s">
        <v>57</v>
      </c>
      <c r="AA335" s="4">
        <f t="shared" si="402"/>
        <v>0</v>
      </c>
      <c r="AB335" s="4">
        <f t="shared" si="403"/>
        <v>0</v>
      </c>
      <c r="AC335" s="6">
        <f t="shared" si="404"/>
        <v>8.9999999727297109E-4</v>
      </c>
      <c r="AD335" s="4">
        <f t="shared" si="405"/>
        <v>0</v>
      </c>
      <c r="AE335" s="4">
        <f t="shared" si="406"/>
        <v>0</v>
      </c>
      <c r="AF335" s="4">
        <f t="shared" si="407"/>
        <v>0</v>
      </c>
      <c r="AG335" s="4"/>
      <c r="AH335" s="4"/>
      <c r="AI335" s="75"/>
      <c r="AK335" s="2" t="s">
        <v>187</v>
      </c>
      <c r="AL335" s="2">
        <v>2015</v>
      </c>
      <c r="AM335" s="2">
        <v>3</v>
      </c>
      <c r="AN335" s="2">
        <v>9939.7059300000001</v>
      </c>
      <c r="AO335" s="2">
        <v>173.41800000000001</v>
      </c>
      <c r="AP335" s="2">
        <v>203.11800000000002</v>
      </c>
      <c r="AQ335" s="2">
        <v>42267</v>
      </c>
      <c r="AR335" s="2">
        <v>984</v>
      </c>
      <c r="AS335" s="2">
        <v>537</v>
      </c>
      <c r="AT335" s="2">
        <v>0.54573172330856323</v>
      </c>
      <c r="AV335" s="2" t="s">
        <v>57</v>
      </c>
      <c r="AW335" s="4">
        <f t="shared" si="393"/>
        <v>0</v>
      </c>
      <c r="AX335" s="4">
        <f t="shared" si="394"/>
        <v>0</v>
      </c>
      <c r="AY335" s="4"/>
      <c r="AZ335" s="4">
        <f t="shared" si="395"/>
        <v>0</v>
      </c>
      <c r="BA335" s="4">
        <f t="shared" si="396"/>
        <v>0</v>
      </c>
      <c r="BB335" s="4">
        <f t="shared" si="397"/>
        <v>0</v>
      </c>
      <c r="BC335" s="4">
        <f t="shared" si="398"/>
        <v>-984</v>
      </c>
      <c r="BD335" s="4">
        <f t="shared" si="399"/>
        <v>-537</v>
      </c>
      <c r="BE335" s="4">
        <f t="shared" si="400"/>
        <v>-0.54573172330856323</v>
      </c>
    </row>
    <row r="336" spans="1:57" x14ac:dyDescent="0.2">
      <c r="A336" s="2" t="s">
        <v>57</v>
      </c>
      <c r="B336" s="4">
        <v>2016</v>
      </c>
      <c r="C336" s="4">
        <v>3</v>
      </c>
      <c r="D336" s="5">
        <f>'Consolidated PEG'!D335</f>
        <v>10201.170259999999</v>
      </c>
      <c r="E336" s="5">
        <f>'Consolidated PEG'!E335</f>
        <v>179.00099999999998</v>
      </c>
      <c r="F336" s="5">
        <f>'Consolidated PEG'!F335</f>
        <v>203.11799999999999</v>
      </c>
      <c r="G336" s="5">
        <f>'Consolidated PEG'!G335</f>
        <v>42696</v>
      </c>
      <c r="H336" s="28"/>
      <c r="I336" s="28"/>
      <c r="J336" s="62"/>
      <c r="K336" s="48">
        <f>'Consolidated PEG'!K335</f>
        <v>989</v>
      </c>
      <c r="L336" s="48">
        <f>'Consolidated PEG'!L335</f>
        <v>541</v>
      </c>
      <c r="M336" s="124">
        <f>'Consolidated PEG'!M335</f>
        <v>0.54701718907987862</v>
      </c>
      <c r="N336" s="111"/>
      <c r="O336" s="2" t="s">
        <v>58</v>
      </c>
      <c r="P336" s="2">
        <v>2016</v>
      </c>
      <c r="Q336" s="5">
        <v>3</v>
      </c>
      <c r="R336" s="5">
        <v>10201.170260000001</v>
      </c>
      <c r="S336" s="5">
        <v>179.00099999999998</v>
      </c>
      <c r="T336" s="5">
        <v>203.11799999999999</v>
      </c>
      <c r="U336" s="5">
        <v>42696</v>
      </c>
      <c r="V336" s="5">
        <v>989</v>
      </c>
      <c r="W336" s="5">
        <v>541</v>
      </c>
      <c r="X336" s="6">
        <v>0.54701718907987862</v>
      </c>
      <c r="Z336" s="2" t="s">
        <v>57</v>
      </c>
      <c r="AA336" s="4">
        <f t="shared" si="402"/>
        <v>0</v>
      </c>
      <c r="AB336" s="4">
        <f t="shared" si="403"/>
        <v>0</v>
      </c>
      <c r="AC336" s="6">
        <f t="shared" si="404"/>
        <v>0</v>
      </c>
      <c r="AD336" s="4">
        <f t="shared" si="405"/>
        <v>0</v>
      </c>
      <c r="AE336" s="4">
        <f t="shared" si="406"/>
        <v>0</v>
      </c>
      <c r="AF336" s="4">
        <f t="shared" si="407"/>
        <v>0</v>
      </c>
      <c r="AG336" s="4"/>
      <c r="AH336" s="4"/>
      <c r="AI336" s="75"/>
      <c r="AK336" s="2" t="s">
        <v>187</v>
      </c>
      <c r="AL336" s="2">
        <v>2016</v>
      </c>
      <c r="AM336" s="2">
        <v>3</v>
      </c>
      <c r="AN336" s="2">
        <v>10324.72049</v>
      </c>
      <c r="AO336" s="2">
        <v>179.001</v>
      </c>
      <c r="AP336" s="2">
        <v>203.11800000000002</v>
      </c>
      <c r="AQ336" s="2">
        <v>42696</v>
      </c>
      <c r="AR336" s="2">
        <v>989</v>
      </c>
      <c r="AS336" s="2">
        <v>541</v>
      </c>
      <c r="AT336" s="2">
        <v>0.54701721668243408</v>
      </c>
      <c r="AV336" s="2" t="s">
        <v>57</v>
      </c>
      <c r="AW336" s="4">
        <f t="shared" si="393"/>
        <v>0</v>
      </c>
      <c r="AX336" s="4">
        <f t="shared" si="394"/>
        <v>0</v>
      </c>
      <c r="AY336" s="4"/>
      <c r="AZ336" s="4">
        <f t="shared" si="395"/>
        <v>0</v>
      </c>
      <c r="BA336" s="4">
        <f t="shared" si="396"/>
        <v>0</v>
      </c>
      <c r="BB336" s="4">
        <f t="shared" si="397"/>
        <v>0</v>
      </c>
      <c r="BC336" s="4">
        <f t="shared" si="398"/>
        <v>-989</v>
      </c>
      <c r="BD336" s="4">
        <f t="shared" si="399"/>
        <v>-541</v>
      </c>
      <c r="BE336" s="4">
        <f t="shared" si="400"/>
        <v>-0.54701721668243408</v>
      </c>
    </row>
    <row r="337" spans="1:57" x14ac:dyDescent="0.2">
      <c r="A337" s="2" t="s">
        <v>57</v>
      </c>
      <c r="B337" s="4">
        <v>2017</v>
      </c>
      <c r="C337" s="4">
        <v>3</v>
      </c>
      <c r="D337" s="36">
        <f>'Consolidated PEG'!D336</f>
        <v>11749.66221</v>
      </c>
      <c r="E337" s="5">
        <f>'Consolidated PEG'!E336</f>
        <v>166.44</v>
      </c>
      <c r="F337" s="5">
        <f>'Consolidated PEG'!F336</f>
        <v>203.11799999999999</v>
      </c>
      <c r="G337" s="5">
        <f>'Consolidated PEG'!G336</f>
        <v>42979</v>
      </c>
      <c r="H337" s="28"/>
      <c r="I337" s="28"/>
      <c r="J337" s="62"/>
      <c r="K337" s="48">
        <f>'Consolidated PEG'!K336</f>
        <v>985</v>
      </c>
      <c r="L337" s="48">
        <f>'Consolidated PEG'!L336</f>
        <v>542</v>
      </c>
      <c r="M337" s="124">
        <f>'Consolidated PEG'!M336</f>
        <v>0.55025380710659899</v>
      </c>
      <c r="N337" s="111"/>
      <c r="O337" s="2" t="s">
        <v>58</v>
      </c>
      <c r="P337" s="2">
        <v>2017</v>
      </c>
      <c r="Q337" s="5">
        <v>3</v>
      </c>
      <c r="R337" s="5">
        <v>11749.662210000002</v>
      </c>
      <c r="S337" s="5">
        <v>166.44</v>
      </c>
      <c r="T337" s="5">
        <v>203.11799999999999</v>
      </c>
      <c r="U337" s="5">
        <v>42979</v>
      </c>
      <c r="V337" s="5">
        <v>985</v>
      </c>
      <c r="W337" s="5">
        <v>542</v>
      </c>
      <c r="X337" s="6">
        <v>0.55025380710659899</v>
      </c>
      <c r="Z337" s="2" t="s">
        <v>57</v>
      </c>
      <c r="AA337" s="4">
        <f t="shared" si="402"/>
        <v>0</v>
      </c>
      <c r="AB337" s="4">
        <f t="shared" si="403"/>
        <v>0</v>
      </c>
      <c r="AC337" s="6">
        <f>D337-R337</f>
        <v>0</v>
      </c>
      <c r="AD337" s="4">
        <f t="shared" si="405"/>
        <v>0</v>
      </c>
      <c r="AE337" s="4">
        <f t="shared" si="406"/>
        <v>0</v>
      </c>
      <c r="AF337" s="4">
        <f t="shared" si="407"/>
        <v>0</v>
      </c>
      <c r="AG337" s="4"/>
      <c r="AH337" s="4"/>
      <c r="AI337" s="75"/>
      <c r="AK337" s="2" t="s">
        <v>187</v>
      </c>
      <c r="AL337" s="2">
        <v>2017</v>
      </c>
      <c r="AM337" s="2">
        <v>3</v>
      </c>
      <c r="AN337" s="2">
        <v>12044.2464</v>
      </c>
      <c r="AO337" s="2">
        <v>166.44</v>
      </c>
      <c r="AP337" s="2">
        <v>203.11800000000002</v>
      </c>
      <c r="AQ337" s="2">
        <v>42979</v>
      </c>
      <c r="AR337" s="2">
        <v>985</v>
      </c>
      <c r="AS337" s="2">
        <v>542</v>
      </c>
      <c r="AT337" s="2">
        <v>0.55025380849838257</v>
      </c>
      <c r="AV337" s="2" t="s">
        <v>57</v>
      </c>
      <c r="AW337" s="4">
        <f t="shared" si="393"/>
        <v>0</v>
      </c>
      <c r="AX337" s="4">
        <f t="shared" si="394"/>
        <v>0</v>
      </c>
      <c r="AY337" s="4"/>
      <c r="AZ337" s="4">
        <f t="shared" si="395"/>
        <v>0</v>
      </c>
      <c r="BA337" s="4">
        <f t="shared" si="396"/>
        <v>0</v>
      </c>
      <c r="BB337" s="4">
        <f t="shared" si="397"/>
        <v>0</v>
      </c>
      <c r="BC337" s="4">
        <f t="shared" si="398"/>
        <v>-985</v>
      </c>
      <c r="BD337" s="4">
        <f t="shared" si="399"/>
        <v>-542</v>
      </c>
      <c r="BE337" s="4">
        <f t="shared" si="400"/>
        <v>-0.55025380849838257</v>
      </c>
    </row>
    <row r="338" spans="1:57" x14ac:dyDescent="0.2">
      <c r="A338" s="2" t="s">
        <v>57</v>
      </c>
      <c r="B338" s="4">
        <v>2018</v>
      </c>
      <c r="C338" s="4">
        <v>3</v>
      </c>
      <c r="D338" s="5">
        <f>'Consolidated PEG'!D337</f>
        <v>11281.97681</v>
      </c>
      <c r="E338" s="5">
        <f>'Consolidated PEG'!E337</f>
        <v>182.453</v>
      </c>
      <c r="F338" s="5">
        <f>'Consolidated PEG'!F337</f>
        <v>203.11799999999999</v>
      </c>
      <c r="G338" s="5">
        <f>'Consolidated PEG'!G337</f>
        <v>43524</v>
      </c>
      <c r="H338" s="28"/>
      <c r="I338" s="28"/>
      <c r="J338" s="62"/>
      <c r="K338" s="48">
        <f>'Consolidated PEG'!K337</f>
        <v>1019</v>
      </c>
      <c r="L338" s="48">
        <f>'Consolidated PEG'!L337</f>
        <v>551</v>
      </c>
      <c r="M338" s="124">
        <f>'Consolidated PEG'!M337</f>
        <v>0.54072620215897937</v>
      </c>
      <c r="N338" s="111"/>
      <c r="O338" s="2" t="s">
        <v>58</v>
      </c>
      <c r="P338" s="2">
        <v>2018</v>
      </c>
      <c r="Q338" s="5">
        <v>3</v>
      </c>
      <c r="R338" s="5">
        <v>11281.97681</v>
      </c>
      <c r="S338" s="5">
        <v>182.453</v>
      </c>
      <c r="T338" s="5">
        <v>203.11799999999999</v>
      </c>
      <c r="U338" s="5">
        <v>43524</v>
      </c>
      <c r="V338" s="5">
        <v>1019</v>
      </c>
      <c r="W338" s="5">
        <v>551</v>
      </c>
      <c r="X338" s="6">
        <v>0.54072620215897937</v>
      </c>
      <c r="Z338" s="2" t="s">
        <v>57</v>
      </c>
      <c r="AA338" s="4">
        <f t="shared" si="402"/>
        <v>0</v>
      </c>
      <c r="AB338" s="4">
        <f t="shared" si="403"/>
        <v>0</v>
      </c>
      <c r="AC338" s="6">
        <f t="shared" si="404"/>
        <v>0</v>
      </c>
      <c r="AD338" s="4">
        <f t="shared" si="405"/>
        <v>0</v>
      </c>
      <c r="AE338" s="4">
        <f t="shared" si="406"/>
        <v>0</v>
      </c>
      <c r="AF338" s="4">
        <f t="shared" si="407"/>
        <v>0</v>
      </c>
      <c r="AG338" s="4"/>
      <c r="AH338" s="4"/>
      <c r="AI338" s="75"/>
      <c r="AK338" s="2" t="s">
        <v>187</v>
      </c>
      <c r="AL338" s="2">
        <v>2018</v>
      </c>
      <c r="AM338" s="2">
        <v>3</v>
      </c>
      <c r="AN338" s="2">
        <v>11592.21659</v>
      </c>
      <c r="AO338" s="2">
        <v>182.453</v>
      </c>
      <c r="AP338" s="2">
        <v>203.11800000000002</v>
      </c>
      <c r="AQ338" s="2">
        <v>43524</v>
      </c>
      <c r="AR338" s="2">
        <v>1019</v>
      </c>
      <c r="AS338" s="2">
        <v>551</v>
      </c>
      <c r="AT338" s="2">
        <v>0.5407261848449707</v>
      </c>
      <c r="AV338" s="2" t="s">
        <v>57</v>
      </c>
      <c r="AW338" s="4">
        <f t="shared" si="393"/>
        <v>0</v>
      </c>
      <c r="AX338" s="4">
        <f t="shared" si="394"/>
        <v>0</v>
      </c>
      <c r="AY338" s="4"/>
      <c r="AZ338" s="4">
        <f t="shared" si="395"/>
        <v>0</v>
      </c>
      <c r="BA338" s="4">
        <f t="shared" si="396"/>
        <v>0</v>
      </c>
      <c r="BB338" s="4">
        <f t="shared" si="397"/>
        <v>0</v>
      </c>
      <c r="BC338" s="4">
        <f t="shared" si="398"/>
        <v>-1019</v>
      </c>
      <c r="BD338" s="4">
        <f t="shared" si="399"/>
        <v>-551</v>
      </c>
      <c r="BE338" s="4">
        <f t="shared" si="400"/>
        <v>-0.5407261848449707</v>
      </c>
    </row>
    <row r="339" spans="1:57" x14ac:dyDescent="0.2">
      <c r="A339" s="2" t="s">
        <v>57</v>
      </c>
      <c r="B339" s="4">
        <v>2019</v>
      </c>
      <c r="C339" s="4">
        <v>3</v>
      </c>
      <c r="D339" s="5">
        <f>'Consolidated PEG'!D338</f>
        <v>12351.094150000001</v>
      </c>
      <c r="E339" s="5">
        <f>'Consolidated PEG'!E338</f>
        <v>166.024</v>
      </c>
      <c r="F339" s="5">
        <f>'Consolidated PEG'!F338</f>
        <v>203.11799999999999</v>
      </c>
      <c r="G339" s="5">
        <f>'Consolidated PEG'!G338</f>
        <v>43931</v>
      </c>
      <c r="H339" s="5">
        <f>'Consolidated PEG'!H338</f>
        <v>1028</v>
      </c>
      <c r="I339" s="5">
        <f>'Consolidated PEG'!I338</f>
        <v>559</v>
      </c>
      <c r="J339" s="60">
        <f>'Consolidated PEG'!J338</f>
        <v>0.5437743067741394</v>
      </c>
      <c r="K339" s="48">
        <f>'Consolidated PEG'!K338</f>
        <v>1028</v>
      </c>
      <c r="L339" s="48">
        <f>'Consolidated PEG'!L338</f>
        <v>559</v>
      </c>
      <c r="M339" s="124">
        <f>'Consolidated PEG'!M338</f>
        <v>0.54377431906614782</v>
      </c>
      <c r="N339" s="111"/>
      <c r="O339" s="2" t="s">
        <v>58</v>
      </c>
      <c r="P339" s="2">
        <v>2019</v>
      </c>
      <c r="Q339" s="5">
        <v>3</v>
      </c>
      <c r="R339" s="5">
        <v>12351.094149999999</v>
      </c>
      <c r="S339" s="5">
        <v>166.024</v>
      </c>
      <c r="T339" s="5">
        <v>203.11799999999999</v>
      </c>
      <c r="U339" s="5">
        <v>43931</v>
      </c>
      <c r="V339" s="5">
        <v>1028</v>
      </c>
      <c r="W339" s="5">
        <v>559</v>
      </c>
      <c r="X339" s="6">
        <v>0.54377431906614782</v>
      </c>
      <c r="Z339" s="2" t="s">
        <v>57</v>
      </c>
      <c r="AA339" s="4">
        <f t="shared" si="402"/>
        <v>0</v>
      </c>
      <c r="AB339" s="4">
        <f t="shared" si="403"/>
        <v>0</v>
      </c>
      <c r="AC339" s="6">
        <f t="shared" si="404"/>
        <v>0</v>
      </c>
      <c r="AD339" s="4">
        <f t="shared" si="405"/>
        <v>0</v>
      </c>
      <c r="AE339" s="4">
        <f t="shared" si="406"/>
        <v>0</v>
      </c>
      <c r="AF339" s="4">
        <f t="shared" si="407"/>
        <v>0</v>
      </c>
      <c r="AG339" s="4">
        <f t="shared" ref="AG339:AG342" si="408">H339-V339</f>
        <v>0</v>
      </c>
      <c r="AH339" s="4">
        <f t="shared" ref="AH339:AH342" si="409">I339-W339</f>
        <v>0</v>
      </c>
      <c r="AI339" s="75">
        <f t="shared" ref="AI339:AI342" si="410">J339-X339</f>
        <v>-1.2292008411129984E-8</v>
      </c>
      <c r="AK339" s="2" t="s">
        <v>187</v>
      </c>
      <c r="AL339" s="2">
        <v>2019</v>
      </c>
      <c r="AM339" s="2">
        <v>3</v>
      </c>
      <c r="AN339" s="2">
        <v>12940.55514</v>
      </c>
      <c r="AO339" s="2">
        <v>166.024</v>
      </c>
      <c r="AP339" s="2">
        <v>203.11800000000002</v>
      </c>
      <c r="AQ339" s="2">
        <v>43931</v>
      </c>
      <c r="AR339" s="2">
        <v>1028</v>
      </c>
      <c r="AS339" s="2">
        <v>559</v>
      </c>
      <c r="AT339" s="2">
        <v>0.5437743067741394</v>
      </c>
      <c r="AV339" s="2" t="s">
        <v>57</v>
      </c>
      <c r="AW339" s="4">
        <f t="shared" si="393"/>
        <v>0</v>
      </c>
      <c r="AX339" s="4">
        <f t="shared" si="394"/>
        <v>0</v>
      </c>
      <c r="AY339" s="4"/>
      <c r="AZ339" s="4">
        <f t="shared" si="395"/>
        <v>0</v>
      </c>
      <c r="BA339" s="4">
        <f t="shared" si="396"/>
        <v>0</v>
      </c>
      <c r="BB339" s="4">
        <f t="shared" si="397"/>
        <v>0</v>
      </c>
      <c r="BC339" s="4">
        <f t="shared" si="398"/>
        <v>0</v>
      </c>
      <c r="BD339" s="4">
        <f t="shared" si="399"/>
        <v>0</v>
      </c>
      <c r="BE339" s="4">
        <f t="shared" si="400"/>
        <v>0</v>
      </c>
    </row>
    <row r="340" spans="1:57" x14ac:dyDescent="0.2">
      <c r="A340" s="2" t="s">
        <v>57</v>
      </c>
      <c r="B340" s="4">
        <v>2020</v>
      </c>
      <c r="C340" s="4">
        <v>3</v>
      </c>
      <c r="D340" s="5">
        <f>'Consolidated PEG'!D339</f>
        <v>11873.56522</v>
      </c>
      <c r="E340" s="5">
        <f>'Consolidated PEG'!E339</f>
        <v>185.06800000000001</v>
      </c>
      <c r="F340" s="5">
        <f>'Consolidated PEG'!F339</f>
        <v>203.11799999999999</v>
      </c>
      <c r="G340" s="5">
        <f>'Consolidated PEG'!G339</f>
        <v>44187</v>
      </c>
      <c r="H340" s="5">
        <f>'Consolidated PEG'!H339</f>
        <v>1029</v>
      </c>
      <c r="I340" s="5">
        <f>'Consolidated PEG'!I339</f>
        <v>559</v>
      </c>
      <c r="J340" s="60">
        <f>'Consolidated PEG'!J339</f>
        <v>0.54324585199356079</v>
      </c>
      <c r="K340" s="48">
        <f>'Consolidated PEG'!K339</f>
        <v>1029</v>
      </c>
      <c r="L340" s="48">
        <f>'Consolidated PEG'!L339</f>
        <v>559</v>
      </c>
      <c r="M340" s="124">
        <f>'Consolidated PEG'!M339</f>
        <v>0.54324586977648204</v>
      </c>
      <c r="N340" s="111"/>
      <c r="O340" s="2" t="s">
        <v>58</v>
      </c>
      <c r="P340" s="2">
        <v>2020</v>
      </c>
      <c r="Q340" s="5">
        <v>3</v>
      </c>
      <c r="R340" s="5">
        <v>11873.565219999999</v>
      </c>
      <c r="S340" s="5">
        <v>185.06800000000001</v>
      </c>
      <c r="T340" s="5">
        <v>203.11799999999999</v>
      </c>
      <c r="U340" s="5">
        <v>44187</v>
      </c>
      <c r="V340" s="5">
        <v>1029</v>
      </c>
      <c r="W340" s="5">
        <v>559</v>
      </c>
      <c r="X340" s="6">
        <v>0.54324586977648204</v>
      </c>
      <c r="Z340" s="2" t="s">
        <v>57</v>
      </c>
      <c r="AA340" s="4">
        <f t="shared" si="402"/>
        <v>0</v>
      </c>
      <c r="AB340" s="4">
        <f t="shared" si="403"/>
        <v>0</v>
      </c>
      <c r="AC340" s="6">
        <f t="shared" si="404"/>
        <v>0</v>
      </c>
      <c r="AD340" s="4">
        <f t="shared" si="405"/>
        <v>0</v>
      </c>
      <c r="AE340" s="4">
        <f t="shared" si="406"/>
        <v>0</v>
      </c>
      <c r="AF340" s="4">
        <f t="shared" si="407"/>
        <v>0</v>
      </c>
      <c r="AG340" s="4">
        <f t="shared" si="408"/>
        <v>0</v>
      </c>
      <c r="AH340" s="4">
        <f t="shared" si="409"/>
        <v>0</v>
      </c>
      <c r="AI340" s="75">
        <f t="shared" si="410"/>
        <v>-1.7782921246656258E-8</v>
      </c>
      <c r="AK340" s="2" t="s">
        <v>187</v>
      </c>
      <c r="AL340" s="2">
        <v>2020</v>
      </c>
      <c r="AM340" s="2">
        <v>3</v>
      </c>
      <c r="AN340" s="2">
        <v>12554.438460000001</v>
      </c>
      <c r="AO340" s="2">
        <v>185.06800000000001</v>
      </c>
      <c r="AP340" s="2">
        <v>203.11800000000002</v>
      </c>
      <c r="AQ340" s="2">
        <v>44187</v>
      </c>
      <c r="AR340" s="2">
        <v>1029</v>
      </c>
      <c r="AS340" s="2">
        <v>559</v>
      </c>
      <c r="AT340" s="2">
        <v>0.54324585199356079</v>
      </c>
      <c r="AV340" s="2" t="s">
        <v>57</v>
      </c>
      <c r="AW340" s="4">
        <f t="shared" si="393"/>
        <v>0</v>
      </c>
      <c r="AX340" s="4">
        <f t="shared" si="394"/>
        <v>0</v>
      </c>
      <c r="AY340" s="4"/>
      <c r="AZ340" s="4">
        <f t="shared" si="395"/>
        <v>0</v>
      </c>
      <c r="BA340" s="4">
        <f t="shared" si="396"/>
        <v>0</v>
      </c>
      <c r="BB340" s="4">
        <f t="shared" si="397"/>
        <v>0</v>
      </c>
      <c r="BC340" s="4">
        <f t="shared" si="398"/>
        <v>0</v>
      </c>
      <c r="BD340" s="4">
        <f t="shared" si="399"/>
        <v>0</v>
      </c>
      <c r="BE340" s="4">
        <f t="shared" si="400"/>
        <v>0</v>
      </c>
    </row>
    <row r="341" spans="1:57" x14ac:dyDescent="0.2">
      <c r="A341" s="2" t="s">
        <v>57</v>
      </c>
      <c r="B341" s="4">
        <v>2021</v>
      </c>
      <c r="C341" s="4">
        <v>3</v>
      </c>
      <c r="D341" s="5">
        <f>'Consolidated PEG'!D340</f>
        <v>11558.178519999999</v>
      </c>
      <c r="E341" s="5">
        <f>'Consolidated PEG'!E340</f>
        <v>175.68600000000001</v>
      </c>
      <c r="F341" s="5">
        <f>'Consolidated PEG'!F340</f>
        <v>203.11799999999999</v>
      </c>
      <c r="G341" s="5">
        <f>'Consolidated PEG'!G340</f>
        <v>44519</v>
      </c>
      <c r="H341" s="5">
        <f>'Consolidated PEG'!H340</f>
        <v>1024</v>
      </c>
      <c r="I341" s="5">
        <f>'Consolidated PEG'!I340</f>
        <v>558</v>
      </c>
      <c r="J341" s="60">
        <f>'Consolidated PEG'!J340</f>
        <v>0.544921875</v>
      </c>
      <c r="K341" s="48">
        <f>'Consolidated PEG'!K340</f>
        <v>1024</v>
      </c>
      <c r="L341" s="48">
        <f>'Consolidated PEG'!L340</f>
        <v>558</v>
      </c>
      <c r="M341" s="124">
        <f>'Consolidated PEG'!M340</f>
        <v>0.544921875</v>
      </c>
      <c r="N341" s="111"/>
      <c r="O341" s="2" t="s">
        <v>58</v>
      </c>
      <c r="P341" s="2">
        <v>2021</v>
      </c>
      <c r="Q341" s="5">
        <v>3</v>
      </c>
      <c r="R341" s="5">
        <v>11558.178519999999</v>
      </c>
      <c r="S341" s="5">
        <v>175.68600000000001</v>
      </c>
      <c r="T341" s="5">
        <v>203.11799999999999</v>
      </c>
      <c r="U341" s="5">
        <v>44519</v>
      </c>
      <c r="V341" s="5">
        <v>1024</v>
      </c>
      <c r="W341" s="5">
        <v>558</v>
      </c>
      <c r="X341" s="6">
        <v>0.544921875</v>
      </c>
      <c r="Z341" s="2" t="s">
        <v>57</v>
      </c>
      <c r="AA341" s="4">
        <f t="shared" si="402"/>
        <v>0</v>
      </c>
      <c r="AB341" s="4">
        <f t="shared" si="403"/>
        <v>0</v>
      </c>
      <c r="AC341" s="6">
        <f t="shared" si="404"/>
        <v>0</v>
      </c>
      <c r="AD341" s="4">
        <f t="shared" si="405"/>
        <v>0</v>
      </c>
      <c r="AE341" s="4">
        <f t="shared" si="406"/>
        <v>0</v>
      </c>
      <c r="AF341" s="4">
        <f t="shared" si="407"/>
        <v>0</v>
      </c>
      <c r="AG341" s="4">
        <f t="shared" si="408"/>
        <v>0</v>
      </c>
      <c r="AH341" s="4">
        <f t="shared" si="409"/>
        <v>0</v>
      </c>
      <c r="AI341" s="75">
        <f t="shared" si="410"/>
        <v>0</v>
      </c>
      <c r="AK341" s="2" t="s">
        <v>187</v>
      </c>
      <c r="AL341" s="2">
        <v>2021</v>
      </c>
      <c r="AM341" s="2">
        <v>3</v>
      </c>
      <c r="AN341" s="2">
        <v>12747.402900000001</v>
      </c>
      <c r="AO341" s="2">
        <v>175.68600000000001</v>
      </c>
      <c r="AP341" s="2">
        <v>203.11800000000002</v>
      </c>
      <c r="AQ341" s="2">
        <v>44519</v>
      </c>
      <c r="AR341" s="2">
        <v>1024</v>
      </c>
      <c r="AS341" s="2">
        <v>558</v>
      </c>
      <c r="AT341" s="2">
        <v>0.544921875</v>
      </c>
      <c r="AV341" s="2" t="s">
        <v>57</v>
      </c>
      <c r="AW341" s="4">
        <f t="shared" si="393"/>
        <v>0</v>
      </c>
      <c r="AX341" s="4">
        <f t="shared" si="394"/>
        <v>0</v>
      </c>
      <c r="AY341" s="4"/>
      <c r="AZ341" s="4">
        <f t="shared" si="395"/>
        <v>0</v>
      </c>
      <c r="BA341" s="4">
        <f t="shared" si="396"/>
        <v>0</v>
      </c>
      <c r="BB341" s="4">
        <f t="shared" si="397"/>
        <v>0</v>
      </c>
      <c r="BC341" s="4">
        <f t="shared" si="398"/>
        <v>0</v>
      </c>
      <c r="BD341" s="4">
        <f t="shared" si="399"/>
        <v>0</v>
      </c>
      <c r="BE341" s="4">
        <f t="shared" si="400"/>
        <v>0</v>
      </c>
    </row>
    <row r="342" spans="1:57" s="7" customFormat="1" x14ac:dyDescent="0.2">
      <c r="A342" s="7" t="s">
        <v>57</v>
      </c>
      <c r="B342" s="8">
        <v>2022</v>
      </c>
      <c r="C342" s="8">
        <v>3</v>
      </c>
      <c r="D342" s="9">
        <f>'Consolidated PEG'!D341</f>
        <v>12940.65619</v>
      </c>
      <c r="E342" s="9">
        <f>'Consolidated PEG'!E341</f>
        <v>173.351</v>
      </c>
      <c r="F342" s="5">
        <f>'Consolidated PEG'!F341</f>
        <v>203.11799999999999</v>
      </c>
      <c r="G342" s="9">
        <f>'Consolidated PEG'!G341</f>
        <v>44795</v>
      </c>
      <c r="H342" s="9">
        <f>'Consolidated PEG'!H341</f>
        <v>1028</v>
      </c>
      <c r="I342" s="9">
        <f>'Consolidated PEG'!I341</f>
        <v>562</v>
      </c>
      <c r="J342" s="61">
        <f>'Consolidated PEG'!J341</f>
        <v>0.5466926097869873</v>
      </c>
      <c r="K342" s="50">
        <f>'Consolidated PEG'!K341</f>
        <v>1028</v>
      </c>
      <c r="L342" s="50">
        <f>'Consolidated PEG'!L341</f>
        <v>562</v>
      </c>
      <c r="M342" s="126">
        <f>'Consolidated PEG'!M341</f>
        <v>0.546692607003891</v>
      </c>
      <c r="N342" s="64"/>
      <c r="O342" s="7" t="s">
        <v>58</v>
      </c>
      <c r="P342" s="7">
        <v>2022</v>
      </c>
      <c r="Q342" s="9">
        <v>3</v>
      </c>
      <c r="R342" s="9">
        <v>12940.65619</v>
      </c>
      <c r="S342" s="9">
        <v>173.351</v>
      </c>
      <c r="T342" s="9">
        <v>203.11799999999999</v>
      </c>
      <c r="U342" s="9">
        <v>44795</v>
      </c>
      <c r="V342" s="9">
        <v>1028</v>
      </c>
      <c r="W342" s="9">
        <v>562</v>
      </c>
      <c r="X342" s="10">
        <v>0.546692607003891</v>
      </c>
      <c r="Y342" s="64"/>
      <c r="Z342" s="7" t="s">
        <v>57</v>
      </c>
      <c r="AA342" s="8">
        <f t="shared" si="402"/>
        <v>0</v>
      </c>
      <c r="AB342" s="8">
        <f t="shared" si="403"/>
        <v>0</v>
      </c>
      <c r="AC342" s="10">
        <f t="shared" si="404"/>
        <v>0</v>
      </c>
      <c r="AD342" s="8">
        <f t="shared" si="405"/>
        <v>0</v>
      </c>
      <c r="AE342" s="8">
        <f t="shared" si="406"/>
        <v>0</v>
      </c>
      <c r="AF342" s="8">
        <f t="shared" si="407"/>
        <v>0</v>
      </c>
      <c r="AG342" s="8">
        <f t="shared" si="408"/>
        <v>0</v>
      </c>
      <c r="AH342" s="8">
        <f t="shared" si="409"/>
        <v>0</v>
      </c>
      <c r="AI342" s="76">
        <f t="shared" si="410"/>
        <v>2.7830963089670036E-9</v>
      </c>
      <c r="AK342" s="7" t="s">
        <v>187</v>
      </c>
      <c r="AL342" s="7">
        <v>2022</v>
      </c>
      <c r="AM342" s="7">
        <v>3</v>
      </c>
      <c r="AN342" s="7">
        <v>14103.69901</v>
      </c>
      <c r="AO342" s="7">
        <v>173.351</v>
      </c>
      <c r="AP342" s="7">
        <v>203.11800000000002</v>
      </c>
      <c r="AQ342" s="7">
        <v>44795</v>
      </c>
      <c r="AR342" s="7">
        <v>1028</v>
      </c>
      <c r="AS342" s="7">
        <v>562</v>
      </c>
      <c r="AT342" s="7">
        <v>0.5466926097869873</v>
      </c>
      <c r="AV342" s="7" t="s">
        <v>57</v>
      </c>
      <c r="AW342" s="8">
        <f t="shared" si="393"/>
        <v>0</v>
      </c>
      <c r="AX342" s="8">
        <f t="shared" si="394"/>
        <v>0</v>
      </c>
      <c r="AY342" s="8"/>
      <c r="AZ342" s="8">
        <f t="shared" si="395"/>
        <v>0</v>
      </c>
      <c r="BA342" s="8">
        <f t="shared" si="396"/>
        <v>0</v>
      </c>
      <c r="BB342" s="8">
        <f t="shared" si="397"/>
        <v>0</v>
      </c>
      <c r="BC342" s="8">
        <f t="shared" si="398"/>
        <v>0</v>
      </c>
      <c r="BD342" s="8">
        <f t="shared" si="399"/>
        <v>0</v>
      </c>
      <c r="BE342" s="8">
        <f t="shared" si="400"/>
        <v>0</v>
      </c>
    </row>
    <row r="343" spans="1:57" x14ac:dyDescent="0.2">
      <c r="A343" s="2" t="s">
        <v>59</v>
      </c>
      <c r="B343" s="4">
        <v>2003</v>
      </c>
      <c r="C343" s="4">
        <v>3</v>
      </c>
      <c r="D343" s="5">
        <f>'Consolidated PEG'!D342</f>
        <v>5782.7292900000002</v>
      </c>
      <c r="E343" s="5">
        <f>'Consolidated PEG'!E342</f>
        <v>147</v>
      </c>
      <c r="F343" s="5">
        <f>'Consolidated PEG'!F342</f>
        <v>147</v>
      </c>
      <c r="G343" s="5">
        <f>'Consolidated PEG'!G342</f>
        <v>32443</v>
      </c>
      <c r="H343" s="5"/>
      <c r="I343" s="5"/>
      <c r="K343" s="48">
        <f>'Consolidated PEG'!K342</f>
        <v>710</v>
      </c>
      <c r="L343" s="48">
        <f>'Consolidated PEG'!L342</f>
        <v>106</v>
      </c>
      <c r="M343" s="124">
        <f>'Consolidated PEG'!M342</f>
        <v>0.14929577464788732</v>
      </c>
      <c r="Q343" s="5"/>
      <c r="AA343" s="4"/>
      <c r="AB343" s="4"/>
      <c r="AC343" s="6"/>
      <c r="AD343" s="4"/>
      <c r="AE343" s="4"/>
      <c r="AF343" s="4"/>
      <c r="AG343" s="4"/>
      <c r="AH343" s="4"/>
      <c r="AI343" s="75"/>
      <c r="AW343" s="4"/>
      <c r="AX343" s="4"/>
      <c r="AY343" s="4"/>
      <c r="AZ343" s="4"/>
      <c r="BA343" s="4"/>
      <c r="BB343" s="4"/>
      <c r="BC343" s="4"/>
      <c r="BD343" s="4"/>
      <c r="BE343" s="4"/>
    </row>
    <row r="344" spans="1:57" x14ac:dyDescent="0.2">
      <c r="A344" s="2" t="s">
        <v>59</v>
      </c>
      <c r="B344" s="4">
        <v>2004</v>
      </c>
      <c r="C344" s="4">
        <v>3</v>
      </c>
      <c r="D344" s="5">
        <f>'Consolidated PEG'!D343</f>
        <v>6702.1450000000004</v>
      </c>
      <c r="E344" s="5">
        <f>'Consolidated PEG'!E343</f>
        <v>151</v>
      </c>
      <c r="F344" s="5">
        <f>'Consolidated PEG'!F343</f>
        <v>151</v>
      </c>
      <c r="G344" s="5">
        <f>'Consolidated PEG'!G343</f>
        <v>32365</v>
      </c>
      <c r="H344" s="5"/>
      <c r="I344" s="5"/>
      <c r="K344" s="48">
        <f>'Consolidated PEG'!K343</f>
        <v>711</v>
      </c>
      <c r="L344" s="48">
        <f>'Consolidated PEG'!L343</f>
        <v>106</v>
      </c>
      <c r="M344" s="124">
        <f>'Consolidated PEG'!M343</f>
        <v>0.14908579465541491</v>
      </c>
      <c r="Q344" s="5"/>
      <c r="AA344" s="4"/>
      <c r="AB344" s="4"/>
      <c r="AC344" s="6"/>
      <c r="AD344" s="4"/>
      <c r="AE344" s="4"/>
      <c r="AF344" s="4"/>
      <c r="AG344" s="4"/>
      <c r="AH344" s="4"/>
      <c r="AI344" s="75"/>
      <c r="AW344" s="4"/>
      <c r="AX344" s="4"/>
      <c r="AY344" s="4"/>
      <c r="AZ344" s="4"/>
      <c r="BA344" s="4"/>
      <c r="BB344" s="4"/>
      <c r="BC344" s="4"/>
      <c r="BD344" s="4"/>
      <c r="BE344" s="4"/>
    </row>
    <row r="345" spans="1:57" x14ac:dyDescent="0.2">
      <c r="A345" s="2" t="s">
        <v>59</v>
      </c>
      <c r="B345" s="4">
        <v>2005</v>
      </c>
      <c r="C345" s="4">
        <v>3</v>
      </c>
      <c r="D345" s="5">
        <f>'Consolidated PEG'!D344</f>
        <v>6720.7463900000002</v>
      </c>
      <c r="E345" s="5">
        <f>'Consolidated PEG'!E344</f>
        <v>156.33600000000001</v>
      </c>
      <c r="F345" s="5">
        <f>'Consolidated PEG'!F344</f>
        <v>156.33600000000001</v>
      </c>
      <c r="G345" s="5">
        <f>'Consolidated PEG'!G344</f>
        <v>32497</v>
      </c>
      <c r="H345" s="28"/>
      <c r="I345" s="28"/>
      <c r="J345" s="62"/>
      <c r="K345" s="48">
        <f>'Consolidated PEG'!K344</f>
        <v>715</v>
      </c>
      <c r="L345" s="48">
        <f>'Consolidated PEG'!L344</f>
        <v>111</v>
      </c>
      <c r="M345" s="124">
        <f>'Consolidated PEG'!M344</f>
        <v>0.15524475524475526</v>
      </c>
      <c r="O345" s="2" t="s">
        <v>60</v>
      </c>
      <c r="P345" s="2">
        <v>2005</v>
      </c>
      <c r="Q345" s="5">
        <v>3</v>
      </c>
      <c r="R345" s="5">
        <v>6720.7463900000002</v>
      </c>
      <c r="S345" s="5">
        <v>156.33600000000001</v>
      </c>
      <c r="T345" s="5">
        <v>156.33600000000001</v>
      </c>
      <c r="U345" s="5">
        <v>32497</v>
      </c>
      <c r="V345" s="5">
        <v>715</v>
      </c>
      <c r="W345" s="5">
        <v>111.00000000000001</v>
      </c>
      <c r="X345" s="6">
        <v>0.15524475524475526</v>
      </c>
      <c r="Z345" s="2" t="s">
        <v>59</v>
      </c>
      <c r="AA345" s="4">
        <f t="shared" ref="AA345:AA351" si="411">B345-P345</f>
        <v>0</v>
      </c>
      <c r="AB345" s="4">
        <f t="shared" ref="AB345:AB351" si="412">C345-Q345</f>
        <v>0</v>
      </c>
      <c r="AC345" s="6">
        <f t="shared" ref="AC345:AC351" si="413">D345-R345</f>
        <v>0</v>
      </c>
      <c r="AD345" s="4">
        <f t="shared" ref="AD345:AD351" si="414">E345-S345</f>
        <v>0</v>
      </c>
      <c r="AE345" s="4">
        <f t="shared" ref="AE345:AE351" si="415">F345-T345</f>
        <v>0</v>
      </c>
      <c r="AF345" s="4">
        <f t="shared" ref="AF345" si="416">G345-U345</f>
        <v>0</v>
      </c>
      <c r="AG345" s="4"/>
      <c r="AH345" s="4"/>
      <c r="AI345" s="75"/>
      <c r="AK345" s="2" t="s">
        <v>188</v>
      </c>
      <c r="AL345" s="2">
        <v>2005</v>
      </c>
      <c r="AM345" s="2">
        <v>3</v>
      </c>
      <c r="AN345" s="2">
        <v>6965.4882800000005</v>
      </c>
      <c r="AO345" s="2">
        <v>156.33600000000001</v>
      </c>
      <c r="AP345" s="2">
        <v>156.33600000000001</v>
      </c>
      <c r="AQ345" s="2">
        <v>32497</v>
      </c>
      <c r="AR345" s="2">
        <v>715</v>
      </c>
      <c r="AS345" s="2">
        <v>111</v>
      </c>
      <c r="AT345" s="2">
        <v>0.15524475276470184</v>
      </c>
      <c r="AV345" s="2" t="s">
        <v>59</v>
      </c>
      <c r="AW345" s="4">
        <f t="shared" ref="AW345:AW362" si="417">B345-AL345</f>
        <v>0</v>
      </c>
      <c r="AX345" s="4">
        <f t="shared" ref="AX345:AX362" si="418">C345-AM345</f>
        <v>0</v>
      </c>
      <c r="AY345" s="4"/>
      <c r="AZ345" s="4">
        <f t="shared" ref="AZ345:AZ362" si="419">E345-AO345</f>
        <v>0</v>
      </c>
      <c r="BA345" s="4">
        <f t="shared" ref="BA345:BA362" si="420">F345-AP345</f>
        <v>0</v>
      </c>
      <c r="BB345" s="4">
        <f t="shared" ref="BB345:BB362" si="421">G345-AQ345</f>
        <v>0</v>
      </c>
      <c r="BC345" s="4">
        <f t="shared" ref="BC345:BC362" si="422">H345-AR345</f>
        <v>-715</v>
      </c>
      <c r="BD345" s="4">
        <f t="shared" ref="BD345:BD362" si="423">I345-AS345</f>
        <v>-111</v>
      </c>
      <c r="BE345" s="4">
        <f t="shared" ref="BE345:BE362" si="424">J345-AT345</f>
        <v>-0.15524475276470184</v>
      </c>
    </row>
    <row r="346" spans="1:57" x14ac:dyDescent="0.2">
      <c r="A346" s="2" t="s">
        <v>59</v>
      </c>
      <c r="B346" s="4">
        <v>2006</v>
      </c>
      <c r="C346" s="4">
        <v>3</v>
      </c>
      <c r="D346" s="5">
        <f>'Consolidated PEG'!D345</f>
        <v>6531.643680000001</v>
      </c>
      <c r="E346" s="5">
        <f>'Consolidated PEG'!E345</f>
        <v>137.316</v>
      </c>
      <c r="F346" s="5">
        <f>'Consolidated PEG'!F345</f>
        <v>156.33600000000001</v>
      </c>
      <c r="G346" s="5">
        <f>'Consolidated PEG'!G345</f>
        <v>32438</v>
      </c>
      <c r="H346" s="28"/>
      <c r="I346" s="28"/>
      <c r="J346" s="62"/>
      <c r="K346" s="48">
        <f>'Consolidated PEG'!K345</f>
        <v>722</v>
      </c>
      <c r="L346" s="48">
        <f>'Consolidated PEG'!L345</f>
        <v>112</v>
      </c>
      <c r="M346" s="124">
        <f>'Consolidated PEG'!M345</f>
        <v>0.15512465373961218</v>
      </c>
      <c r="O346" s="2" t="s">
        <v>60</v>
      </c>
      <c r="P346" s="2">
        <v>2006</v>
      </c>
      <c r="Q346" s="5">
        <v>3</v>
      </c>
      <c r="R346" s="5">
        <v>6531.643680000001</v>
      </c>
      <c r="S346" s="5">
        <v>137.316</v>
      </c>
      <c r="T346" s="5">
        <v>156.33600000000001</v>
      </c>
      <c r="U346" s="5">
        <v>32438</v>
      </c>
      <c r="V346" s="5">
        <v>722</v>
      </c>
      <c r="W346" s="5">
        <v>111.99999999999999</v>
      </c>
      <c r="X346" s="6">
        <v>0.15512465373961218</v>
      </c>
      <c r="Z346" s="2" t="s">
        <v>59</v>
      </c>
      <c r="AA346" s="4">
        <f t="shared" si="411"/>
        <v>0</v>
      </c>
      <c r="AB346" s="4">
        <f t="shared" si="412"/>
        <v>0</v>
      </c>
      <c r="AC346" s="6">
        <f t="shared" si="413"/>
        <v>0</v>
      </c>
      <c r="AD346" s="4">
        <f t="shared" si="414"/>
        <v>0</v>
      </c>
      <c r="AE346" s="4">
        <f t="shared" si="415"/>
        <v>0</v>
      </c>
      <c r="AF346" s="4">
        <f t="shared" ref="AF346:AF354" si="425">G346-U346</f>
        <v>0</v>
      </c>
      <c r="AG346" s="4"/>
      <c r="AH346" s="4"/>
      <c r="AI346" s="75"/>
      <c r="AK346" s="2" t="s">
        <v>188</v>
      </c>
      <c r="AL346" s="2">
        <v>2006</v>
      </c>
      <c r="AM346" s="2">
        <v>3</v>
      </c>
      <c r="AN346" s="2">
        <v>6684.7452899999998</v>
      </c>
      <c r="AO346" s="2">
        <v>137.316</v>
      </c>
      <c r="AP346" s="2">
        <v>156.33600000000001</v>
      </c>
      <c r="AQ346" s="2">
        <v>32438</v>
      </c>
      <c r="AR346" s="2">
        <v>722</v>
      </c>
      <c r="AS346" s="2">
        <v>112</v>
      </c>
      <c r="AT346" s="2">
        <v>0.15512464940547943</v>
      </c>
      <c r="AV346" s="2" t="s">
        <v>59</v>
      </c>
      <c r="AW346" s="4">
        <f t="shared" si="417"/>
        <v>0</v>
      </c>
      <c r="AX346" s="4">
        <f t="shared" si="418"/>
        <v>0</v>
      </c>
      <c r="AY346" s="4"/>
      <c r="AZ346" s="4">
        <f t="shared" si="419"/>
        <v>0</v>
      </c>
      <c r="BA346" s="4">
        <f t="shared" si="420"/>
        <v>0</v>
      </c>
      <c r="BB346" s="4">
        <f t="shared" si="421"/>
        <v>0</v>
      </c>
      <c r="BC346" s="4">
        <f t="shared" si="422"/>
        <v>-722</v>
      </c>
      <c r="BD346" s="4">
        <f t="shared" si="423"/>
        <v>-112</v>
      </c>
      <c r="BE346" s="4">
        <f t="shared" si="424"/>
        <v>-0.15512464940547943</v>
      </c>
    </row>
    <row r="347" spans="1:57" x14ac:dyDescent="0.2">
      <c r="A347" s="2" t="s">
        <v>59</v>
      </c>
      <c r="B347" s="4">
        <v>2007</v>
      </c>
      <c r="C347" s="4">
        <v>3</v>
      </c>
      <c r="D347" s="5">
        <f>'Consolidated PEG'!D346</f>
        <v>7270.4590099999996</v>
      </c>
      <c r="E347" s="5">
        <f>'Consolidated PEG'!E346</f>
        <v>139.708</v>
      </c>
      <c r="F347" s="5">
        <f>'Consolidated PEG'!F346</f>
        <v>156.33600000000001</v>
      </c>
      <c r="G347" s="5">
        <f>'Consolidated PEG'!G346</f>
        <v>32512</v>
      </c>
      <c r="H347" s="28"/>
      <c r="I347" s="28"/>
      <c r="J347" s="62"/>
      <c r="K347" s="48">
        <f>'Consolidated PEG'!K346</f>
        <v>725</v>
      </c>
      <c r="L347" s="48">
        <f>'Consolidated PEG'!L346</f>
        <v>114</v>
      </c>
      <c r="M347" s="124">
        <f>'Consolidated PEG'!M346</f>
        <v>0.15724137931034482</v>
      </c>
      <c r="O347" s="2" t="s">
        <v>60</v>
      </c>
      <c r="P347" s="2">
        <v>2007</v>
      </c>
      <c r="Q347" s="5">
        <v>3</v>
      </c>
      <c r="R347" s="5">
        <v>7270.4590099999996</v>
      </c>
      <c r="S347" s="5">
        <v>139.708</v>
      </c>
      <c r="T347" s="5">
        <v>156.33600000000001</v>
      </c>
      <c r="U347" s="5">
        <v>32512</v>
      </c>
      <c r="V347" s="5">
        <v>725</v>
      </c>
      <c r="W347" s="5">
        <v>114</v>
      </c>
      <c r="X347" s="6">
        <v>0.15724137931034482</v>
      </c>
      <c r="Z347" s="2" t="s">
        <v>59</v>
      </c>
      <c r="AA347" s="4">
        <f t="shared" si="411"/>
        <v>0</v>
      </c>
      <c r="AB347" s="4">
        <f t="shared" si="412"/>
        <v>0</v>
      </c>
      <c r="AC347" s="6">
        <f t="shared" si="413"/>
        <v>0</v>
      </c>
      <c r="AD347" s="4">
        <f t="shared" si="414"/>
        <v>0</v>
      </c>
      <c r="AE347" s="4">
        <f t="shared" si="415"/>
        <v>0</v>
      </c>
      <c r="AF347" s="4">
        <f t="shared" si="425"/>
        <v>0</v>
      </c>
      <c r="AG347" s="4"/>
      <c r="AH347" s="4"/>
      <c r="AI347" s="75"/>
      <c r="AK347" s="2" t="s">
        <v>188</v>
      </c>
      <c r="AL347" s="2">
        <v>2007</v>
      </c>
      <c r="AM347" s="2">
        <v>3</v>
      </c>
      <c r="AN347" s="2">
        <v>7647.24701</v>
      </c>
      <c r="AO347" s="2">
        <v>139.708</v>
      </c>
      <c r="AP347" s="2">
        <v>156.33600000000001</v>
      </c>
      <c r="AQ347" s="2">
        <v>32512</v>
      </c>
      <c r="AR347" s="2">
        <v>725</v>
      </c>
      <c r="AS347" s="2">
        <v>114</v>
      </c>
      <c r="AT347" s="2">
        <v>0.15724137425422668</v>
      </c>
      <c r="AV347" s="2" t="s">
        <v>59</v>
      </c>
      <c r="AW347" s="4">
        <f t="shared" si="417"/>
        <v>0</v>
      </c>
      <c r="AX347" s="4">
        <f t="shared" si="418"/>
        <v>0</v>
      </c>
      <c r="AY347" s="4"/>
      <c r="AZ347" s="4">
        <f t="shared" si="419"/>
        <v>0</v>
      </c>
      <c r="BA347" s="4">
        <f t="shared" si="420"/>
        <v>0</v>
      </c>
      <c r="BB347" s="4">
        <f t="shared" si="421"/>
        <v>0</v>
      </c>
      <c r="BC347" s="4">
        <f t="shared" si="422"/>
        <v>-725</v>
      </c>
      <c r="BD347" s="4">
        <f t="shared" si="423"/>
        <v>-114</v>
      </c>
      <c r="BE347" s="4">
        <f t="shared" si="424"/>
        <v>-0.15724137425422668</v>
      </c>
    </row>
    <row r="348" spans="1:57" x14ac:dyDescent="0.2">
      <c r="A348" s="2" t="s">
        <v>59</v>
      </c>
      <c r="B348" s="4">
        <v>2008</v>
      </c>
      <c r="C348" s="4">
        <v>3</v>
      </c>
      <c r="D348" s="5">
        <f>'Consolidated PEG'!D347</f>
        <v>6969.509</v>
      </c>
      <c r="E348" s="5">
        <f>'Consolidated PEG'!E347</f>
        <v>139.124</v>
      </c>
      <c r="F348" s="5">
        <f>'Consolidated PEG'!F347</f>
        <v>156.33600000000001</v>
      </c>
      <c r="G348" s="5">
        <f>'Consolidated PEG'!G347</f>
        <v>32734</v>
      </c>
      <c r="H348" s="28"/>
      <c r="I348" s="28"/>
      <c r="J348" s="62"/>
      <c r="K348" s="48">
        <f>'Consolidated PEG'!K347</f>
        <v>728</v>
      </c>
      <c r="L348" s="48">
        <f>'Consolidated PEG'!L347</f>
        <v>116</v>
      </c>
      <c r="M348" s="124">
        <f>'Consolidated PEG'!M347</f>
        <v>0.15934065934065933</v>
      </c>
      <c r="O348" s="2" t="s">
        <v>60</v>
      </c>
      <c r="P348" s="2">
        <v>2008</v>
      </c>
      <c r="Q348" s="5">
        <v>3</v>
      </c>
      <c r="R348" s="5">
        <v>6969.509</v>
      </c>
      <c r="S348" s="5">
        <v>139.124</v>
      </c>
      <c r="T348" s="5">
        <v>156.33600000000001</v>
      </c>
      <c r="U348" s="5">
        <v>32734</v>
      </c>
      <c r="V348" s="5">
        <v>728</v>
      </c>
      <c r="W348" s="5">
        <v>115.99999999999999</v>
      </c>
      <c r="X348" s="6">
        <v>0.15934065934065933</v>
      </c>
      <c r="Z348" s="2" t="s">
        <v>59</v>
      </c>
      <c r="AA348" s="4">
        <f t="shared" si="411"/>
        <v>0</v>
      </c>
      <c r="AB348" s="4">
        <f t="shared" si="412"/>
        <v>0</v>
      </c>
      <c r="AC348" s="6">
        <f t="shared" si="413"/>
        <v>0</v>
      </c>
      <c r="AD348" s="4">
        <f t="shared" si="414"/>
        <v>0</v>
      </c>
      <c r="AE348" s="4">
        <f t="shared" si="415"/>
        <v>0</v>
      </c>
      <c r="AF348" s="4">
        <f t="shared" si="425"/>
        <v>0</v>
      </c>
      <c r="AG348" s="4"/>
      <c r="AH348" s="4"/>
      <c r="AI348" s="75"/>
      <c r="AK348" s="2" t="s">
        <v>188</v>
      </c>
      <c r="AL348" s="2">
        <v>2008</v>
      </c>
      <c r="AM348" s="2">
        <v>3</v>
      </c>
      <c r="AN348" s="2">
        <v>7294.3379999999997</v>
      </c>
      <c r="AO348" s="2">
        <v>139.124</v>
      </c>
      <c r="AP348" s="2">
        <v>156.33600000000001</v>
      </c>
      <c r="AQ348" s="2">
        <v>32734</v>
      </c>
      <c r="AR348" s="2">
        <v>728</v>
      </c>
      <c r="AS348" s="2">
        <v>116</v>
      </c>
      <c r="AT348" s="2">
        <v>0.15934066474437714</v>
      </c>
      <c r="AV348" s="2" t="s">
        <v>59</v>
      </c>
      <c r="AW348" s="4">
        <f t="shared" si="417"/>
        <v>0</v>
      </c>
      <c r="AX348" s="4">
        <f t="shared" si="418"/>
        <v>0</v>
      </c>
      <c r="AY348" s="4"/>
      <c r="AZ348" s="4">
        <f t="shared" si="419"/>
        <v>0</v>
      </c>
      <c r="BA348" s="4">
        <f t="shared" si="420"/>
        <v>0</v>
      </c>
      <c r="BB348" s="4">
        <f t="shared" si="421"/>
        <v>0</v>
      </c>
      <c r="BC348" s="4">
        <f t="shared" si="422"/>
        <v>-728</v>
      </c>
      <c r="BD348" s="4">
        <f t="shared" si="423"/>
        <v>-116</v>
      </c>
      <c r="BE348" s="4">
        <f t="shared" si="424"/>
        <v>-0.15934066474437714</v>
      </c>
    </row>
    <row r="349" spans="1:57" x14ac:dyDescent="0.2">
      <c r="A349" s="2" t="s">
        <v>59</v>
      </c>
      <c r="B349" s="4">
        <v>2009</v>
      </c>
      <c r="C349" s="4">
        <v>3</v>
      </c>
      <c r="D349" s="5">
        <f>'Consolidated PEG'!D348</f>
        <v>7679.5353600000017</v>
      </c>
      <c r="E349" s="5">
        <f>'Consolidated PEG'!E348</f>
        <v>147.108</v>
      </c>
      <c r="F349" s="5">
        <f>'Consolidated PEG'!F348</f>
        <v>156.33600000000001</v>
      </c>
      <c r="G349" s="5">
        <f>'Consolidated PEG'!G348</f>
        <v>32808</v>
      </c>
      <c r="H349" s="28"/>
      <c r="I349" s="28"/>
      <c r="J349" s="62"/>
      <c r="K349" s="48">
        <f>'Consolidated PEG'!K348</f>
        <v>732</v>
      </c>
      <c r="L349" s="48">
        <f>'Consolidated PEG'!L348</f>
        <v>116</v>
      </c>
      <c r="M349" s="124">
        <f>'Consolidated PEG'!M348</f>
        <v>0.15846994535519127</v>
      </c>
      <c r="O349" s="2" t="s">
        <v>60</v>
      </c>
      <c r="P349" s="2">
        <v>2009</v>
      </c>
      <c r="Q349" s="5">
        <v>3</v>
      </c>
      <c r="R349" s="5">
        <v>7679.5353600000017</v>
      </c>
      <c r="S349" s="5">
        <v>147.108</v>
      </c>
      <c r="T349" s="5">
        <v>156.33600000000001</v>
      </c>
      <c r="U349" s="5">
        <v>32808</v>
      </c>
      <c r="V349" s="5">
        <v>732</v>
      </c>
      <c r="W349" s="5">
        <v>116</v>
      </c>
      <c r="X349" s="6">
        <v>0.15846994535519127</v>
      </c>
      <c r="Z349" s="2" t="s">
        <v>59</v>
      </c>
      <c r="AA349" s="4">
        <f t="shared" si="411"/>
        <v>0</v>
      </c>
      <c r="AB349" s="4">
        <f t="shared" si="412"/>
        <v>0</v>
      </c>
      <c r="AC349" s="6">
        <f t="shared" si="413"/>
        <v>0</v>
      </c>
      <c r="AD349" s="4">
        <f t="shared" si="414"/>
        <v>0</v>
      </c>
      <c r="AE349" s="4">
        <f t="shared" si="415"/>
        <v>0</v>
      </c>
      <c r="AF349" s="4">
        <f t="shared" si="425"/>
        <v>0</v>
      </c>
      <c r="AG349" s="4"/>
      <c r="AH349" s="4"/>
      <c r="AI349" s="75"/>
      <c r="AK349" s="2" t="s">
        <v>188</v>
      </c>
      <c r="AL349" s="2">
        <v>2009</v>
      </c>
      <c r="AM349" s="2">
        <v>3</v>
      </c>
      <c r="AN349" s="2">
        <v>7938.5681099999993</v>
      </c>
      <c r="AO349" s="2">
        <v>147.108</v>
      </c>
      <c r="AP349" s="2">
        <v>156.33600000000001</v>
      </c>
      <c r="AQ349" s="2">
        <v>32808</v>
      </c>
      <c r="AR349" s="2">
        <v>732</v>
      </c>
      <c r="AS349" s="2">
        <v>116</v>
      </c>
      <c r="AT349" s="2">
        <v>0.15846994519233704</v>
      </c>
      <c r="AV349" s="2" t="s">
        <v>59</v>
      </c>
      <c r="AW349" s="4">
        <f t="shared" si="417"/>
        <v>0</v>
      </c>
      <c r="AX349" s="4">
        <f t="shared" si="418"/>
        <v>0</v>
      </c>
      <c r="AY349" s="4"/>
      <c r="AZ349" s="4">
        <f t="shared" si="419"/>
        <v>0</v>
      </c>
      <c r="BA349" s="4">
        <f t="shared" si="420"/>
        <v>0</v>
      </c>
      <c r="BB349" s="4">
        <f t="shared" si="421"/>
        <v>0</v>
      </c>
      <c r="BC349" s="4">
        <f t="shared" si="422"/>
        <v>-732</v>
      </c>
      <c r="BD349" s="4">
        <f t="shared" si="423"/>
        <v>-116</v>
      </c>
      <c r="BE349" s="4">
        <f t="shared" si="424"/>
        <v>-0.15846994519233704</v>
      </c>
    </row>
    <row r="350" spans="1:57" x14ac:dyDescent="0.2">
      <c r="A350" s="2" t="s">
        <v>59</v>
      </c>
      <c r="B350" s="4">
        <v>2010</v>
      </c>
      <c r="C350" s="4">
        <v>3</v>
      </c>
      <c r="D350" s="5">
        <f>'Consolidated PEG'!D349</f>
        <v>8099.3462799999998</v>
      </c>
      <c r="E350" s="5">
        <f>'Consolidated PEG'!E349</f>
        <v>141.244</v>
      </c>
      <c r="F350" s="5">
        <f>'Consolidated PEG'!F349</f>
        <v>156.33600000000001</v>
      </c>
      <c r="G350" s="5">
        <f>'Consolidated PEG'!G349</f>
        <v>32870</v>
      </c>
      <c r="H350" s="28"/>
      <c r="I350" s="28"/>
      <c r="J350" s="62"/>
      <c r="K350" s="48">
        <f>'Consolidated PEG'!K349</f>
        <v>733</v>
      </c>
      <c r="L350" s="48">
        <f>'Consolidated PEG'!L349</f>
        <v>117</v>
      </c>
      <c r="M350" s="124">
        <f>'Consolidated PEG'!M349</f>
        <v>0.15961800818553887</v>
      </c>
      <c r="O350" s="2" t="s">
        <v>60</v>
      </c>
      <c r="P350" s="2">
        <v>2010</v>
      </c>
      <c r="Q350" s="5">
        <v>3</v>
      </c>
      <c r="R350" s="5">
        <v>8099.3462799999998</v>
      </c>
      <c r="S350" s="5">
        <v>141.244</v>
      </c>
      <c r="T350" s="5">
        <v>156.33600000000001</v>
      </c>
      <c r="U350" s="5">
        <v>32870</v>
      </c>
      <c r="V350" s="5">
        <v>733</v>
      </c>
      <c r="W350" s="5">
        <v>116.99999999999999</v>
      </c>
      <c r="X350" s="6">
        <v>0.15961800818553887</v>
      </c>
      <c r="Z350" s="2" t="s">
        <v>59</v>
      </c>
      <c r="AA350" s="4">
        <f t="shared" si="411"/>
        <v>0</v>
      </c>
      <c r="AB350" s="4">
        <f t="shared" si="412"/>
        <v>0</v>
      </c>
      <c r="AC350" s="6">
        <f t="shared" si="413"/>
        <v>0</v>
      </c>
      <c r="AD350" s="4">
        <f t="shared" si="414"/>
        <v>0</v>
      </c>
      <c r="AE350" s="4">
        <f t="shared" si="415"/>
        <v>0</v>
      </c>
      <c r="AF350" s="4">
        <f t="shared" si="425"/>
        <v>0</v>
      </c>
      <c r="AG350" s="4"/>
      <c r="AH350" s="4"/>
      <c r="AI350" s="75"/>
      <c r="AK350" s="2" t="s">
        <v>188</v>
      </c>
      <c r="AL350" s="2">
        <v>2010</v>
      </c>
      <c r="AM350" s="2">
        <v>3</v>
      </c>
      <c r="AN350" s="2">
        <v>8687.5834599999998</v>
      </c>
      <c r="AO350" s="2">
        <v>141.244</v>
      </c>
      <c r="AP350" s="2">
        <v>156.33600000000001</v>
      </c>
      <c r="AQ350" s="2">
        <v>32870</v>
      </c>
      <c r="AR350" s="2">
        <v>733</v>
      </c>
      <c r="AS350" s="2">
        <v>117</v>
      </c>
      <c r="AT350" s="2">
        <v>0.15961800515651703</v>
      </c>
      <c r="AV350" s="2" t="s">
        <v>59</v>
      </c>
      <c r="AW350" s="4">
        <f t="shared" si="417"/>
        <v>0</v>
      </c>
      <c r="AX350" s="4">
        <f t="shared" si="418"/>
        <v>0</v>
      </c>
      <c r="AY350" s="4"/>
      <c r="AZ350" s="4">
        <f t="shared" si="419"/>
        <v>0</v>
      </c>
      <c r="BA350" s="4">
        <f t="shared" si="420"/>
        <v>0</v>
      </c>
      <c r="BB350" s="4">
        <f t="shared" si="421"/>
        <v>0</v>
      </c>
      <c r="BC350" s="4">
        <f t="shared" si="422"/>
        <v>-733</v>
      </c>
      <c r="BD350" s="4">
        <f t="shared" si="423"/>
        <v>-117</v>
      </c>
      <c r="BE350" s="4">
        <f t="shared" si="424"/>
        <v>-0.15961800515651703</v>
      </c>
    </row>
    <row r="351" spans="1:57" x14ac:dyDescent="0.2">
      <c r="A351" s="2" t="s">
        <v>59</v>
      </c>
      <c r="B351" s="4">
        <v>2011</v>
      </c>
      <c r="C351" s="4">
        <v>3</v>
      </c>
      <c r="D351" s="5">
        <f>'Consolidated PEG'!D350</f>
        <v>8408.5120000000006</v>
      </c>
      <c r="E351" s="5">
        <f>'Consolidated PEG'!E350</f>
        <v>149.857</v>
      </c>
      <c r="F351" s="5">
        <f>'Consolidated PEG'!F350</f>
        <v>156.33600000000001</v>
      </c>
      <c r="G351" s="5">
        <f>'Consolidated PEG'!G350</f>
        <v>32998</v>
      </c>
      <c r="H351" s="28"/>
      <c r="I351" s="28"/>
      <c r="J351" s="62"/>
      <c r="K351" s="48">
        <f>'Consolidated PEG'!K350</f>
        <v>737</v>
      </c>
      <c r="L351" s="48">
        <f>'Consolidated PEG'!L350</f>
        <v>120</v>
      </c>
      <c r="M351" s="124">
        <f>'Consolidated PEG'!M350</f>
        <v>0.16282225237449119</v>
      </c>
      <c r="O351" s="2" t="s">
        <v>60</v>
      </c>
      <c r="P351" s="2">
        <v>2011</v>
      </c>
      <c r="Q351" s="5">
        <v>3</v>
      </c>
      <c r="R351" s="5">
        <v>8408.5120000000006</v>
      </c>
      <c r="S351" s="5">
        <v>149.857</v>
      </c>
      <c r="T351" s="5">
        <v>156.33600000000001</v>
      </c>
      <c r="U351" s="5">
        <v>32998</v>
      </c>
      <c r="V351" s="5">
        <v>737</v>
      </c>
      <c r="W351" s="5">
        <v>120</v>
      </c>
      <c r="X351" s="6">
        <v>0.16282225237449119</v>
      </c>
      <c r="Z351" s="2" t="s">
        <v>59</v>
      </c>
      <c r="AA351" s="4">
        <f t="shared" si="411"/>
        <v>0</v>
      </c>
      <c r="AB351" s="4">
        <f t="shared" si="412"/>
        <v>0</v>
      </c>
      <c r="AC351" s="6">
        <f t="shared" si="413"/>
        <v>0</v>
      </c>
      <c r="AD351" s="4">
        <f t="shared" si="414"/>
        <v>0</v>
      </c>
      <c r="AE351" s="4">
        <f t="shared" si="415"/>
        <v>0</v>
      </c>
      <c r="AF351" s="4">
        <f t="shared" si="425"/>
        <v>0</v>
      </c>
      <c r="AG351" s="4"/>
      <c r="AH351" s="4"/>
      <c r="AI351" s="75"/>
      <c r="AK351" s="2" t="s">
        <v>188</v>
      </c>
      <c r="AL351" s="2">
        <v>2011</v>
      </c>
      <c r="AM351" s="2">
        <v>3</v>
      </c>
      <c r="AN351" s="2">
        <v>8571.2939999999999</v>
      </c>
      <c r="AO351" s="2">
        <v>149.857</v>
      </c>
      <c r="AP351" s="2">
        <v>156.33600000000001</v>
      </c>
      <c r="AQ351" s="2">
        <v>32998</v>
      </c>
      <c r="AR351" s="2">
        <v>737</v>
      </c>
      <c r="AS351" s="2">
        <v>120</v>
      </c>
      <c r="AT351" s="2">
        <v>0.16282224655151367</v>
      </c>
      <c r="AV351" s="2" t="s">
        <v>59</v>
      </c>
      <c r="AW351" s="4">
        <f t="shared" si="417"/>
        <v>0</v>
      </c>
      <c r="AX351" s="4">
        <f t="shared" si="418"/>
        <v>0</v>
      </c>
      <c r="AY351" s="4"/>
      <c r="AZ351" s="4">
        <f t="shared" si="419"/>
        <v>0</v>
      </c>
      <c r="BA351" s="4">
        <f t="shared" si="420"/>
        <v>0</v>
      </c>
      <c r="BB351" s="4">
        <f t="shared" si="421"/>
        <v>0</v>
      </c>
      <c r="BC351" s="4">
        <f t="shared" si="422"/>
        <v>-737</v>
      </c>
      <c r="BD351" s="4">
        <f t="shared" si="423"/>
        <v>-120</v>
      </c>
      <c r="BE351" s="4">
        <f t="shared" si="424"/>
        <v>-0.16282224655151367</v>
      </c>
    </row>
    <row r="352" spans="1:57" x14ac:dyDescent="0.2">
      <c r="A352" s="2" t="s">
        <v>59</v>
      </c>
      <c r="B352" s="4">
        <v>2012</v>
      </c>
      <c r="C352" s="4">
        <v>3</v>
      </c>
      <c r="D352" s="5">
        <f>'Consolidated PEG'!D351</f>
        <v>9300.3177226000025</v>
      </c>
      <c r="E352" s="5">
        <f>'Consolidated PEG'!E351</f>
        <v>132.09</v>
      </c>
      <c r="F352" s="5">
        <f>'Consolidated PEG'!F351</f>
        <v>156.33600000000001</v>
      </c>
      <c r="G352" s="5">
        <f>'Consolidated PEG'!G351</f>
        <v>33058</v>
      </c>
      <c r="H352" s="28"/>
      <c r="I352" s="28"/>
      <c r="J352" s="62"/>
      <c r="K352" s="48">
        <f>'Consolidated PEG'!K351</f>
        <v>739</v>
      </c>
      <c r="L352" s="48">
        <f>'Consolidated PEG'!L351</f>
        <v>120</v>
      </c>
      <c r="M352" s="124">
        <f>'Consolidated PEG'!M351</f>
        <v>0.16238159675236807</v>
      </c>
      <c r="O352" s="2" t="s">
        <v>60</v>
      </c>
      <c r="P352" s="2">
        <v>2012</v>
      </c>
      <c r="Q352" s="5">
        <v>3</v>
      </c>
      <c r="R352" s="5">
        <v>9300.3177226000025</v>
      </c>
      <c r="S352" s="5">
        <v>132.09</v>
      </c>
      <c r="T352" s="5">
        <v>156.33600000000001</v>
      </c>
      <c r="U352" s="5">
        <v>33058</v>
      </c>
      <c r="V352" s="5">
        <v>739</v>
      </c>
      <c r="W352" s="5">
        <v>120</v>
      </c>
      <c r="X352" s="6">
        <v>0.16238159675236807</v>
      </c>
      <c r="Z352" s="2" t="s">
        <v>59</v>
      </c>
      <c r="AA352" s="4">
        <f t="shared" ref="AA352:AA362" si="426">B352-P352</f>
        <v>0</v>
      </c>
      <c r="AB352" s="4">
        <f t="shared" ref="AB352:AB354" si="427">C352-Q352</f>
        <v>0</v>
      </c>
      <c r="AC352" s="6">
        <f t="shared" ref="AC352:AC354" si="428">D352-R352</f>
        <v>0</v>
      </c>
      <c r="AD352" s="4">
        <f t="shared" ref="AD352:AD354" si="429">E352-S352</f>
        <v>0</v>
      </c>
      <c r="AE352" s="4">
        <f t="shared" ref="AE352:AE354" si="430">F352-T352</f>
        <v>0</v>
      </c>
      <c r="AF352" s="4">
        <f t="shared" si="425"/>
        <v>0</v>
      </c>
      <c r="AG352" s="4"/>
      <c r="AH352" s="4"/>
      <c r="AI352" s="75"/>
      <c r="AK352" s="2" t="s">
        <v>188</v>
      </c>
      <c r="AL352" s="2">
        <v>2012</v>
      </c>
      <c r="AM352" s="2">
        <v>3</v>
      </c>
      <c r="AN352" s="2">
        <v>10293.948859999999</v>
      </c>
      <c r="AO352" s="2">
        <v>132.09</v>
      </c>
      <c r="AP352" s="2">
        <v>156.33600000000001</v>
      </c>
      <c r="AQ352" s="2">
        <v>33058</v>
      </c>
      <c r="AR352" s="2">
        <v>739</v>
      </c>
      <c r="AS352" s="2">
        <v>120</v>
      </c>
      <c r="AT352" s="2">
        <v>0.16238158941268921</v>
      </c>
      <c r="AV352" s="2" t="s">
        <v>59</v>
      </c>
      <c r="AW352" s="4">
        <f t="shared" si="417"/>
        <v>0</v>
      </c>
      <c r="AX352" s="4">
        <f t="shared" si="418"/>
        <v>0</v>
      </c>
      <c r="AY352" s="4"/>
      <c r="AZ352" s="4">
        <f t="shared" si="419"/>
        <v>0</v>
      </c>
      <c r="BA352" s="4">
        <f t="shared" si="420"/>
        <v>0</v>
      </c>
      <c r="BB352" s="4">
        <f t="shared" si="421"/>
        <v>0</v>
      </c>
      <c r="BC352" s="4">
        <f t="shared" si="422"/>
        <v>-739</v>
      </c>
      <c r="BD352" s="4">
        <f t="shared" si="423"/>
        <v>-120</v>
      </c>
      <c r="BE352" s="4">
        <f t="shared" si="424"/>
        <v>-0.16238158941268921</v>
      </c>
    </row>
    <row r="353" spans="1:57" x14ac:dyDescent="0.2">
      <c r="A353" s="2" t="s">
        <v>59</v>
      </c>
      <c r="B353" s="4">
        <v>2013</v>
      </c>
      <c r="C353" s="4">
        <v>3</v>
      </c>
      <c r="D353" s="5">
        <f>'Consolidated PEG'!D352</f>
        <v>11448.896359999999</v>
      </c>
      <c r="E353" s="5">
        <f>'Consolidated PEG'!E352</f>
        <v>139.36099999999999</v>
      </c>
      <c r="F353" s="5">
        <f>'Consolidated PEG'!F352</f>
        <v>156.33600000000001</v>
      </c>
      <c r="G353" s="5">
        <f>'Consolidated PEG'!G352</f>
        <v>33367</v>
      </c>
      <c r="H353" s="28"/>
      <c r="I353" s="28"/>
      <c r="J353" s="62"/>
      <c r="K353" s="48">
        <f>'Consolidated PEG'!K352</f>
        <v>741</v>
      </c>
      <c r="L353" s="48">
        <f>'Consolidated PEG'!L352</f>
        <v>121</v>
      </c>
      <c r="M353" s="124">
        <f>'Consolidated PEG'!M352</f>
        <v>0.16329284750337381</v>
      </c>
      <c r="O353" s="2" t="s">
        <v>60</v>
      </c>
      <c r="P353" s="2">
        <v>2013</v>
      </c>
      <c r="Q353" s="5">
        <v>3</v>
      </c>
      <c r="R353" s="5">
        <v>11448.896359999999</v>
      </c>
      <c r="S353" s="5">
        <v>139.36099999999999</v>
      </c>
      <c r="T353" s="5">
        <v>156.33600000000001</v>
      </c>
      <c r="U353" s="5">
        <v>33367</v>
      </c>
      <c r="V353" s="5">
        <v>741</v>
      </c>
      <c r="W353" s="5">
        <v>120.99999999999999</v>
      </c>
      <c r="X353" s="6">
        <v>0.16329284750337381</v>
      </c>
      <c r="Z353" s="2" t="s">
        <v>59</v>
      </c>
      <c r="AA353" s="4">
        <f t="shared" si="426"/>
        <v>0</v>
      </c>
      <c r="AB353" s="4">
        <f t="shared" si="427"/>
        <v>0</v>
      </c>
      <c r="AC353" s="6">
        <f t="shared" si="428"/>
        <v>0</v>
      </c>
      <c r="AD353" s="4">
        <f t="shared" si="429"/>
        <v>0</v>
      </c>
      <c r="AE353" s="4">
        <f t="shared" si="430"/>
        <v>0</v>
      </c>
      <c r="AF353" s="4">
        <f t="shared" si="425"/>
        <v>0</v>
      </c>
      <c r="AG353" s="4"/>
      <c r="AH353" s="4"/>
      <c r="AI353" s="75"/>
      <c r="AK353" s="2" t="s">
        <v>188</v>
      </c>
      <c r="AL353" s="2">
        <v>2013</v>
      </c>
      <c r="AM353" s="2">
        <v>3</v>
      </c>
      <c r="AN353" s="2">
        <v>12205.88609</v>
      </c>
      <c r="AO353" s="2">
        <v>139.36099999999999</v>
      </c>
      <c r="AP353" s="2">
        <v>156.33600000000001</v>
      </c>
      <c r="AQ353" s="2">
        <v>33367</v>
      </c>
      <c r="AR353" s="2">
        <v>741</v>
      </c>
      <c r="AS353" s="2">
        <v>121</v>
      </c>
      <c r="AT353" s="2">
        <v>0.16329284012317657</v>
      </c>
      <c r="AV353" s="2" t="s">
        <v>59</v>
      </c>
      <c r="AW353" s="4">
        <f t="shared" si="417"/>
        <v>0</v>
      </c>
      <c r="AX353" s="4">
        <f t="shared" si="418"/>
        <v>0</v>
      </c>
      <c r="AY353" s="4"/>
      <c r="AZ353" s="4">
        <f t="shared" si="419"/>
        <v>0</v>
      </c>
      <c r="BA353" s="4">
        <f t="shared" si="420"/>
        <v>0</v>
      </c>
      <c r="BB353" s="4">
        <f t="shared" si="421"/>
        <v>0</v>
      </c>
      <c r="BC353" s="4">
        <f t="shared" si="422"/>
        <v>-741</v>
      </c>
      <c r="BD353" s="4">
        <f t="shared" si="423"/>
        <v>-121</v>
      </c>
      <c r="BE353" s="4">
        <f t="shared" si="424"/>
        <v>-0.16329284012317657</v>
      </c>
    </row>
    <row r="354" spans="1:57" x14ac:dyDescent="0.2">
      <c r="A354" s="2" t="s">
        <v>59</v>
      </c>
      <c r="B354" s="4">
        <v>2014</v>
      </c>
      <c r="C354" s="4">
        <v>3</v>
      </c>
      <c r="D354" s="5">
        <f>'Consolidated PEG'!D353</f>
        <v>10634.03391</v>
      </c>
      <c r="E354" s="5">
        <f>'Consolidated PEG'!E353</f>
        <v>143.172</v>
      </c>
      <c r="F354" s="5">
        <f>'Consolidated PEG'!F353</f>
        <v>156.33600000000001</v>
      </c>
      <c r="G354" s="5">
        <f>'Consolidated PEG'!G353</f>
        <v>33487</v>
      </c>
      <c r="H354" s="28"/>
      <c r="I354" s="28"/>
      <c r="J354" s="62"/>
      <c r="K354" s="48">
        <f>'Consolidated PEG'!K353</f>
        <v>744</v>
      </c>
      <c r="L354" s="48">
        <f>'Consolidated PEG'!L353</f>
        <v>122</v>
      </c>
      <c r="M354" s="124">
        <f>'Consolidated PEG'!M353</f>
        <v>0.16397849462365591</v>
      </c>
      <c r="O354" s="2" t="s">
        <v>60</v>
      </c>
      <c r="P354" s="2">
        <v>2014</v>
      </c>
      <c r="Q354" s="5">
        <v>3</v>
      </c>
      <c r="R354" s="5">
        <v>10634.034</v>
      </c>
      <c r="S354" s="5">
        <v>143.172</v>
      </c>
      <c r="T354" s="5">
        <v>156.33600000000001</v>
      </c>
      <c r="U354" s="5">
        <v>33487</v>
      </c>
      <c r="V354" s="5">
        <v>744</v>
      </c>
      <c r="W354" s="5">
        <v>122</v>
      </c>
      <c r="X354" s="6">
        <v>0.16397849462365591</v>
      </c>
      <c r="Z354" s="2" t="s">
        <v>59</v>
      </c>
      <c r="AA354" s="4">
        <f t="shared" si="426"/>
        <v>0</v>
      </c>
      <c r="AB354" s="4">
        <f t="shared" si="427"/>
        <v>0</v>
      </c>
      <c r="AC354" s="6">
        <f t="shared" si="428"/>
        <v>-8.9999999545398168E-5</v>
      </c>
      <c r="AD354" s="4">
        <f t="shared" si="429"/>
        <v>0</v>
      </c>
      <c r="AE354" s="4">
        <f t="shared" si="430"/>
        <v>0</v>
      </c>
      <c r="AF354" s="4">
        <f t="shared" si="425"/>
        <v>0</v>
      </c>
      <c r="AG354" s="4"/>
      <c r="AH354" s="4"/>
      <c r="AI354" s="75"/>
      <c r="AK354" s="2" t="s">
        <v>188</v>
      </c>
      <c r="AL354" s="2">
        <v>2014</v>
      </c>
      <c r="AM354" s="2">
        <v>3</v>
      </c>
      <c r="AN354" s="2">
        <v>11037.339969999999</v>
      </c>
      <c r="AO354" s="2">
        <v>143.172</v>
      </c>
      <c r="AP354" s="2">
        <v>156.33600000000001</v>
      </c>
      <c r="AQ354" s="2">
        <v>33487</v>
      </c>
      <c r="AR354" s="2">
        <v>744</v>
      </c>
      <c r="AS354" s="2">
        <v>122</v>
      </c>
      <c r="AT354" s="2">
        <v>0.16397848725318909</v>
      </c>
      <c r="AV354" s="2" t="s">
        <v>59</v>
      </c>
      <c r="AW354" s="4">
        <f t="shared" si="417"/>
        <v>0</v>
      </c>
      <c r="AX354" s="4">
        <f t="shared" si="418"/>
        <v>0</v>
      </c>
      <c r="AY354" s="4"/>
      <c r="AZ354" s="4">
        <f t="shared" si="419"/>
        <v>0</v>
      </c>
      <c r="BA354" s="4">
        <f t="shared" si="420"/>
        <v>0</v>
      </c>
      <c r="BB354" s="4">
        <f t="shared" si="421"/>
        <v>0</v>
      </c>
      <c r="BC354" s="4">
        <f t="shared" si="422"/>
        <v>-744</v>
      </c>
      <c r="BD354" s="4">
        <f t="shared" si="423"/>
        <v>-122</v>
      </c>
      <c r="BE354" s="4">
        <f t="shared" si="424"/>
        <v>-0.16397848725318909</v>
      </c>
    </row>
    <row r="355" spans="1:57" x14ac:dyDescent="0.2">
      <c r="A355" s="2" t="s">
        <v>59</v>
      </c>
      <c r="B355" s="4">
        <v>2015</v>
      </c>
      <c r="C355" s="4">
        <v>3</v>
      </c>
      <c r="D355" s="5">
        <f>'Consolidated PEG'!D354</f>
        <v>10829.42239</v>
      </c>
      <c r="E355" s="5">
        <f>'Consolidated PEG'!E354</f>
        <v>138.33600000000001</v>
      </c>
      <c r="F355" s="5">
        <f>'Consolidated PEG'!F354</f>
        <v>156.33600000000001</v>
      </c>
      <c r="G355" s="5">
        <f>'Consolidated PEG'!G354</f>
        <v>33386</v>
      </c>
      <c r="H355" s="28"/>
      <c r="I355" s="28"/>
      <c r="J355" s="62"/>
      <c r="K355" s="48">
        <f>'Consolidated PEG'!K354</f>
        <v>744</v>
      </c>
      <c r="L355" s="48">
        <f>'Consolidated PEG'!L354</f>
        <v>122</v>
      </c>
      <c r="M355" s="124">
        <f>'Consolidated PEG'!M354</f>
        <v>0.16397849462365591</v>
      </c>
      <c r="O355" s="2" t="s">
        <v>60</v>
      </c>
      <c r="P355" s="2">
        <v>2015</v>
      </c>
      <c r="Q355" s="5">
        <v>3</v>
      </c>
      <c r="R355" s="5">
        <v>10829.422</v>
      </c>
      <c r="S355" s="5">
        <v>138.33600000000001</v>
      </c>
      <c r="T355" s="5">
        <v>156.33600000000001</v>
      </c>
      <c r="U355" s="5">
        <v>33386</v>
      </c>
      <c r="V355" s="5">
        <v>744</v>
      </c>
      <c r="W355" s="5">
        <v>122</v>
      </c>
      <c r="X355" s="6">
        <v>0.16397849462365591</v>
      </c>
      <c r="Z355" s="2" t="s">
        <v>59</v>
      </c>
      <c r="AA355" s="4">
        <f t="shared" si="426"/>
        <v>0</v>
      </c>
      <c r="AB355" s="4">
        <f t="shared" ref="AB355:AI362" si="431">C355-Q355</f>
        <v>0</v>
      </c>
      <c r="AC355" s="6">
        <f t="shared" si="431"/>
        <v>3.8999999924271833E-4</v>
      </c>
      <c r="AD355" s="4">
        <f t="shared" si="431"/>
        <v>0</v>
      </c>
      <c r="AE355" s="4">
        <f t="shared" si="431"/>
        <v>0</v>
      </c>
      <c r="AF355" s="4">
        <f t="shared" si="431"/>
        <v>0</v>
      </c>
      <c r="AG355" s="4"/>
      <c r="AH355" s="4"/>
      <c r="AI355" s="75"/>
      <c r="AK355" s="2" t="s">
        <v>188</v>
      </c>
      <c r="AL355" s="2">
        <v>2015</v>
      </c>
      <c r="AM355" s="2">
        <v>3</v>
      </c>
      <c r="AN355" s="2">
        <v>11236.86752</v>
      </c>
      <c r="AO355" s="2">
        <v>138.33600000000001</v>
      </c>
      <c r="AP355" s="2">
        <v>156.33600000000001</v>
      </c>
      <c r="AQ355" s="2">
        <v>33386</v>
      </c>
      <c r="AR355" s="2">
        <v>744</v>
      </c>
      <c r="AS355" s="2">
        <v>122</v>
      </c>
      <c r="AT355" s="2">
        <v>0.16397848725318909</v>
      </c>
      <c r="AV355" s="2" t="s">
        <v>59</v>
      </c>
      <c r="AW355" s="4">
        <f t="shared" si="417"/>
        <v>0</v>
      </c>
      <c r="AX355" s="4">
        <f t="shared" si="418"/>
        <v>0</v>
      </c>
      <c r="AY355" s="4"/>
      <c r="AZ355" s="4">
        <f t="shared" si="419"/>
        <v>0</v>
      </c>
      <c r="BA355" s="4">
        <f t="shared" si="420"/>
        <v>0</v>
      </c>
      <c r="BB355" s="4">
        <f t="shared" si="421"/>
        <v>0</v>
      </c>
      <c r="BC355" s="4">
        <f t="shared" si="422"/>
        <v>-744</v>
      </c>
      <c r="BD355" s="4">
        <f t="shared" si="423"/>
        <v>-122</v>
      </c>
      <c r="BE355" s="4">
        <f t="shared" si="424"/>
        <v>-0.16397848725318909</v>
      </c>
    </row>
    <row r="356" spans="1:57" x14ac:dyDescent="0.2">
      <c r="A356" s="2" t="s">
        <v>59</v>
      </c>
      <c r="B356" s="4">
        <v>2016</v>
      </c>
      <c r="C356" s="4">
        <v>3</v>
      </c>
      <c r="D356" s="5">
        <f>'Consolidated PEG'!D355</f>
        <v>10775.06545</v>
      </c>
      <c r="E356" s="5">
        <f>'Consolidated PEG'!E355</f>
        <v>125.30500000000001</v>
      </c>
      <c r="F356" s="5">
        <f>'Consolidated PEG'!F355</f>
        <v>156.33600000000001</v>
      </c>
      <c r="G356" s="5">
        <f>'Consolidated PEG'!G355</f>
        <v>33487</v>
      </c>
      <c r="H356" s="28"/>
      <c r="I356" s="28"/>
      <c r="J356" s="62"/>
      <c r="K356" s="48">
        <f>'Consolidated PEG'!K355</f>
        <v>743</v>
      </c>
      <c r="L356" s="48">
        <f>'Consolidated PEG'!L355</f>
        <v>122</v>
      </c>
      <c r="M356" s="124">
        <f>'Consolidated PEG'!M355</f>
        <v>0.16419919246298789</v>
      </c>
      <c r="O356" s="2" t="s">
        <v>60</v>
      </c>
      <c r="P356" s="2">
        <v>2016</v>
      </c>
      <c r="Q356" s="5">
        <v>3</v>
      </c>
      <c r="R356" s="5">
        <v>10775.065450000002</v>
      </c>
      <c r="S356" s="5">
        <v>125.30500000000001</v>
      </c>
      <c r="T356" s="5">
        <v>156.33600000000001</v>
      </c>
      <c r="U356" s="5">
        <v>33487</v>
      </c>
      <c r="V356" s="5">
        <v>743</v>
      </c>
      <c r="W356" s="5">
        <v>122</v>
      </c>
      <c r="X356" s="6">
        <v>0.16419919246298789</v>
      </c>
      <c r="Z356" s="2" t="s">
        <v>59</v>
      </c>
      <c r="AA356" s="4">
        <f t="shared" si="426"/>
        <v>0</v>
      </c>
      <c r="AB356" s="4">
        <f t="shared" si="431"/>
        <v>0</v>
      </c>
      <c r="AC356" s="6">
        <f t="shared" si="431"/>
        <v>0</v>
      </c>
      <c r="AD356" s="4">
        <f t="shared" si="431"/>
        <v>0</v>
      </c>
      <c r="AE356" s="4">
        <f t="shared" si="431"/>
        <v>0</v>
      </c>
      <c r="AF356" s="4">
        <f t="shared" si="431"/>
        <v>0</v>
      </c>
      <c r="AG356" s="4"/>
      <c r="AH356" s="4"/>
      <c r="AI356" s="75"/>
      <c r="AK356" s="2" t="s">
        <v>188</v>
      </c>
      <c r="AL356" s="2">
        <v>2016</v>
      </c>
      <c r="AM356" s="2">
        <v>3</v>
      </c>
      <c r="AN356" s="2">
        <v>11314.55566</v>
      </c>
      <c r="AO356" s="2">
        <v>125.30500000000001</v>
      </c>
      <c r="AP356" s="2">
        <v>156.33600000000001</v>
      </c>
      <c r="AQ356" s="2">
        <v>33487</v>
      </c>
      <c r="AR356" s="2">
        <v>743</v>
      </c>
      <c r="AS356" s="2">
        <v>122</v>
      </c>
      <c r="AT356" s="2">
        <v>0.16419918835163116</v>
      </c>
      <c r="AV356" s="2" t="s">
        <v>59</v>
      </c>
      <c r="AW356" s="4">
        <f t="shared" si="417"/>
        <v>0</v>
      </c>
      <c r="AX356" s="4">
        <f t="shared" si="418"/>
        <v>0</v>
      </c>
      <c r="AY356" s="4"/>
      <c r="AZ356" s="4">
        <f t="shared" si="419"/>
        <v>0</v>
      </c>
      <c r="BA356" s="4">
        <f t="shared" si="420"/>
        <v>0</v>
      </c>
      <c r="BB356" s="4">
        <f t="shared" si="421"/>
        <v>0</v>
      </c>
      <c r="BC356" s="4">
        <f t="shared" si="422"/>
        <v>-743</v>
      </c>
      <c r="BD356" s="4">
        <f t="shared" si="423"/>
        <v>-122</v>
      </c>
      <c r="BE356" s="4">
        <f t="shared" si="424"/>
        <v>-0.16419918835163116</v>
      </c>
    </row>
    <row r="357" spans="1:57" x14ac:dyDescent="0.2">
      <c r="A357" s="2" t="s">
        <v>59</v>
      </c>
      <c r="B357" s="4">
        <v>2017</v>
      </c>
      <c r="C357" s="4">
        <v>3</v>
      </c>
      <c r="D357" s="5">
        <f>'Consolidated PEG'!D356</f>
        <v>10685.84814</v>
      </c>
      <c r="E357" s="5">
        <f>'Consolidated PEG'!E356</f>
        <v>125.68300000000001</v>
      </c>
      <c r="F357" s="5">
        <f>'Consolidated PEG'!F356</f>
        <v>156.33600000000001</v>
      </c>
      <c r="G357" s="5">
        <f>'Consolidated PEG'!G356</f>
        <v>33579</v>
      </c>
      <c r="H357" s="28"/>
      <c r="I357" s="28"/>
      <c r="J357" s="62"/>
      <c r="K357" s="48">
        <f>'Consolidated PEG'!K356</f>
        <v>740</v>
      </c>
      <c r="L357" s="48">
        <f>'Consolidated PEG'!L356</f>
        <v>123</v>
      </c>
      <c r="M357" s="124">
        <f>'Consolidated PEG'!M356</f>
        <v>0.16621621621621621</v>
      </c>
      <c r="O357" s="2" t="s">
        <v>60</v>
      </c>
      <c r="P357" s="2">
        <v>2017</v>
      </c>
      <c r="Q357" s="5">
        <v>3</v>
      </c>
      <c r="R357" s="5">
        <v>10685.84814</v>
      </c>
      <c r="S357" s="5">
        <v>125.68300000000001</v>
      </c>
      <c r="T357" s="5">
        <v>156.33600000000001</v>
      </c>
      <c r="U357" s="5">
        <v>33579</v>
      </c>
      <c r="V357" s="5">
        <v>740</v>
      </c>
      <c r="W357" s="5">
        <v>123</v>
      </c>
      <c r="X357" s="6">
        <v>0.16621621621621621</v>
      </c>
      <c r="Z357" s="2" t="s">
        <v>59</v>
      </c>
      <c r="AA357" s="4">
        <f t="shared" si="426"/>
        <v>0</v>
      </c>
      <c r="AB357" s="4">
        <f t="shared" si="431"/>
        <v>0</v>
      </c>
      <c r="AC357" s="6">
        <f t="shared" si="431"/>
        <v>0</v>
      </c>
      <c r="AD357" s="4">
        <f t="shared" si="431"/>
        <v>0</v>
      </c>
      <c r="AE357" s="4">
        <f t="shared" si="431"/>
        <v>0</v>
      </c>
      <c r="AF357" s="4">
        <f t="shared" si="431"/>
        <v>0</v>
      </c>
      <c r="AG357" s="4"/>
      <c r="AH357" s="4"/>
      <c r="AI357" s="75"/>
      <c r="AK357" s="2" t="s">
        <v>188</v>
      </c>
      <c r="AL357" s="2">
        <v>2017</v>
      </c>
      <c r="AM357" s="2">
        <v>3</v>
      </c>
      <c r="AN357" s="2">
        <v>11598.527320000001</v>
      </c>
      <c r="AO357" s="2">
        <v>125.68300000000001</v>
      </c>
      <c r="AP357" s="2">
        <v>156.33600000000001</v>
      </c>
      <c r="AQ357" s="2">
        <v>33579</v>
      </c>
      <c r="AR357" s="2">
        <v>740</v>
      </c>
      <c r="AS357" s="2">
        <v>123</v>
      </c>
      <c r="AT357" s="2">
        <v>0.16621620953083038</v>
      </c>
      <c r="AV357" s="2" t="s">
        <v>59</v>
      </c>
      <c r="AW357" s="4">
        <f t="shared" si="417"/>
        <v>0</v>
      </c>
      <c r="AX357" s="4">
        <f t="shared" si="418"/>
        <v>0</v>
      </c>
      <c r="AY357" s="4"/>
      <c r="AZ357" s="4">
        <f t="shared" si="419"/>
        <v>0</v>
      </c>
      <c r="BA357" s="4">
        <f t="shared" si="420"/>
        <v>0</v>
      </c>
      <c r="BB357" s="4">
        <f t="shared" si="421"/>
        <v>0</v>
      </c>
      <c r="BC357" s="4">
        <f t="shared" si="422"/>
        <v>-740</v>
      </c>
      <c r="BD357" s="4">
        <f t="shared" si="423"/>
        <v>-123</v>
      </c>
      <c r="BE357" s="4">
        <f t="shared" si="424"/>
        <v>-0.16621620953083038</v>
      </c>
    </row>
    <row r="358" spans="1:57" x14ac:dyDescent="0.2">
      <c r="A358" s="2" t="s">
        <v>59</v>
      </c>
      <c r="B358" s="4">
        <v>2018</v>
      </c>
      <c r="C358" s="4">
        <v>3</v>
      </c>
      <c r="D358" s="5">
        <f>'Consolidated PEG'!D357</f>
        <v>10701.654550000001</v>
      </c>
      <c r="E358" s="5">
        <f>'Consolidated PEG'!E357</f>
        <v>128.53800000000001</v>
      </c>
      <c r="F358" s="5">
        <f>'Consolidated PEG'!F357</f>
        <v>156.33600000000001</v>
      </c>
      <c r="G358" s="5">
        <f>'Consolidated PEG'!G357</f>
        <v>33613</v>
      </c>
      <c r="H358" s="28"/>
      <c r="I358" s="28"/>
      <c r="J358" s="62"/>
      <c r="K358" s="48">
        <f>'Consolidated PEG'!K357</f>
        <v>740</v>
      </c>
      <c r="L358" s="48">
        <f>'Consolidated PEG'!L357</f>
        <v>122</v>
      </c>
      <c r="M358" s="124">
        <f>'Consolidated PEG'!M357</f>
        <v>0.16486486486486487</v>
      </c>
      <c r="O358" s="2" t="s">
        <v>60</v>
      </c>
      <c r="P358" s="2">
        <v>2018</v>
      </c>
      <c r="Q358" s="5">
        <v>3</v>
      </c>
      <c r="R358" s="5">
        <v>10701.654550000001</v>
      </c>
      <c r="S358" s="5">
        <v>128.53800000000001</v>
      </c>
      <c r="T358" s="5">
        <v>156.33600000000001</v>
      </c>
      <c r="U358" s="5">
        <v>33613</v>
      </c>
      <c r="V358" s="5">
        <v>740</v>
      </c>
      <c r="W358" s="5">
        <v>122</v>
      </c>
      <c r="X358" s="6">
        <v>0.16486486486486487</v>
      </c>
      <c r="Z358" s="2" t="s">
        <v>59</v>
      </c>
      <c r="AA358" s="4">
        <f t="shared" si="426"/>
        <v>0</v>
      </c>
      <c r="AB358" s="4">
        <f t="shared" si="431"/>
        <v>0</v>
      </c>
      <c r="AC358" s="6">
        <f t="shared" si="431"/>
        <v>0</v>
      </c>
      <c r="AD358" s="4">
        <f t="shared" si="431"/>
        <v>0</v>
      </c>
      <c r="AE358" s="4">
        <f t="shared" si="431"/>
        <v>0</v>
      </c>
      <c r="AF358" s="4">
        <f t="shared" si="431"/>
        <v>0</v>
      </c>
      <c r="AG358" s="4"/>
      <c r="AH358" s="4"/>
      <c r="AI358" s="75"/>
      <c r="AK358" s="2" t="s">
        <v>188</v>
      </c>
      <c r="AL358" s="2">
        <v>2018</v>
      </c>
      <c r="AM358" s="2">
        <v>3</v>
      </c>
      <c r="AN358" s="2">
        <v>11552.732900000001</v>
      </c>
      <c r="AO358" s="2">
        <v>128.53800000000001</v>
      </c>
      <c r="AP358" s="2">
        <v>156.33600000000001</v>
      </c>
      <c r="AQ358" s="2">
        <v>33613</v>
      </c>
      <c r="AR358" s="2">
        <v>740</v>
      </c>
      <c r="AS358" s="2">
        <v>122</v>
      </c>
      <c r="AT358" s="2">
        <v>0.16486486792564392</v>
      </c>
      <c r="AV358" s="2" t="s">
        <v>59</v>
      </c>
      <c r="AW358" s="4">
        <f t="shared" si="417"/>
        <v>0</v>
      </c>
      <c r="AX358" s="4">
        <f t="shared" si="418"/>
        <v>0</v>
      </c>
      <c r="AY358" s="4"/>
      <c r="AZ358" s="4">
        <f t="shared" si="419"/>
        <v>0</v>
      </c>
      <c r="BA358" s="4">
        <f t="shared" si="420"/>
        <v>0</v>
      </c>
      <c r="BB358" s="4">
        <f t="shared" si="421"/>
        <v>0</v>
      </c>
      <c r="BC358" s="4">
        <f t="shared" si="422"/>
        <v>-740</v>
      </c>
      <c r="BD358" s="4">
        <f t="shared" si="423"/>
        <v>-122</v>
      </c>
      <c r="BE358" s="4">
        <f t="shared" si="424"/>
        <v>-0.16486486792564392</v>
      </c>
    </row>
    <row r="359" spans="1:57" x14ac:dyDescent="0.2">
      <c r="A359" s="2" t="s">
        <v>59</v>
      </c>
      <c r="B359" s="4">
        <v>2019</v>
      </c>
      <c r="C359" s="4">
        <v>3</v>
      </c>
      <c r="D359" s="5">
        <f>'Consolidated PEG'!D358</f>
        <v>10740.394319999999</v>
      </c>
      <c r="E359" s="5">
        <f>'Consolidated PEG'!E358</f>
        <v>132.81800000000001</v>
      </c>
      <c r="F359" s="5">
        <f>'Consolidated PEG'!F358</f>
        <v>156.33600000000001</v>
      </c>
      <c r="G359" s="5">
        <f>'Consolidated PEG'!G358</f>
        <v>33647</v>
      </c>
      <c r="H359" s="5">
        <f>'Consolidated PEG'!H358</f>
        <v>738</v>
      </c>
      <c r="I359" s="5">
        <f>'Consolidated PEG'!I358</f>
        <v>122</v>
      </c>
      <c r="J359" s="60">
        <f>'Consolidated PEG'!J358</f>
        <v>0.16531164944171906</v>
      </c>
      <c r="K359" s="48">
        <f>'Consolidated PEG'!K358</f>
        <v>738</v>
      </c>
      <c r="L359" s="48">
        <f>'Consolidated PEG'!L358</f>
        <v>122</v>
      </c>
      <c r="M359" s="124">
        <f>'Consolidated PEG'!M358</f>
        <v>0.16531165311653118</v>
      </c>
      <c r="O359" s="2" t="s">
        <v>60</v>
      </c>
      <c r="P359" s="2">
        <v>2019</v>
      </c>
      <c r="Q359" s="5">
        <v>3</v>
      </c>
      <c r="R359" s="5">
        <v>10740.394319999998</v>
      </c>
      <c r="S359" s="5">
        <v>132.81800000000001</v>
      </c>
      <c r="T359" s="5">
        <v>156.33600000000001</v>
      </c>
      <c r="U359" s="5">
        <v>33647</v>
      </c>
      <c r="V359" s="5">
        <v>738</v>
      </c>
      <c r="W359" s="5">
        <v>122</v>
      </c>
      <c r="X359" s="6">
        <v>0.16531165311653118</v>
      </c>
      <c r="Z359" s="2" t="s">
        <v>59</v>
      </c>
      <c r="AA359" s="4">
        <f t="shared" si="426"/>
        <v>0</v>
      </c>
      <c r="AB359" s="4">
        <f t="shared" si="431"/>
        <v>0</v>
      </c>
      <c r="AC359" s="6">
        <f t="shared" si="431"/>
        <v>0</v>
      </c>
      <c r="AD359" s="4">
        <f t="shared" si="431"/>
        <v>0</v>
      </c>
      <c r="AE359" s="4">
        <f t="shared" si="431"/>
        <v>0</v>
      </c>
      <c r="AF359" s="4">
        <f t="shared" si="431"/>
        <v>0</v>
      </c>
      <c r="AG359" s="4">
        <f t="shared" si="431"/>
        <v>0</v>
      </c>
      <c r="AH359" s="4">
        <f t="shared" si="431"/>
        <v>0</v>
      </c>
      <c r="AI359" s="75">
        <f t="shared" si="431"/>
        <v>-3.6748121212681895E-9</v>
      </c>
      <c r="AK359" s="2" t="s">
        <v>188</v>
      </c>
      <c r="AL359" s="2">
        <v>2019</v>
      </c>
      <c r="AM359" s="2">
        <v>3</v>
      </c>
      <c r="AN359" s="2">
        <v>11459.38039</v>
      </c>
      <c r="AO359" s="2">
        <v>132.81800000000001</v>
      </c>
      <c r="AP359" s="2">
        <v>156.33600000000001</v>
      </c>
      <c r="AQ359" s="2">
        <v>33647</v>
      </c>
      <c r="AR359" s="2">
        <v>738</v>
      </c>
      <c r="AS359" s="2">
        <v>122</v>
      </c>
      <c r="AT359" s="2">
        <v>0.16531164944171906</v>
      </c>
      <c r="AV359" s="2" t="s">
        <v>59</v>
      </c>
      <c r="AW359" s="4">
        <f t="shared" si="417"/>
        <v>0</v>
      </c>
      <c r="AX359" s="4">
        <f t="shared" si="418"/>
        <v>0</v>
      </c>
      <c r="AY359" s="4"/>
      <c r="AZ359" s="4">
        <f t="shared" si="419"/>
        <v>0</v>
      </c>
      <c r="BA359" s="4">
        <f t="shared" si="420"/>
        <v>0</v>
      </c>
      <c r="BB359" s="4">
        <f t="shared" si="421"/>
        <v>0</v>
      </c>
      <c r="BC359" s="4">
        <f t="shared" si="422"/>
        <v>0</v>
      </c>
      <c r="BD359" s="4">
        <f t="shared" si="423"/>
        <v>0</v>
      </c>
      <c r="BE359" s="4">
        <f t="shared" si="424"/>
        <v>0</v>
      </c>
    </row>
    <row r="360" spans="1:57" x14ac:dyDescent="0.2">
      <c r="A360" s="2" t="s">
        <v>59</v>
      </c>
      <c r="B360" s="4">
        <v>2020</v>
      </c>
      <c r="C360" s="4">
        <v>3</v>
      </c>
      <c r="D360" s="5">
        <f>'Consolidated PEG'!D359</f>
        <v>10623.175080000001</v>
      </c>
      <c r="E360" s="5">
        <f>'Consolidated PEG'!E359</f>
        <v>112.83499999999999</v>
      </c>
      <c r="F360" s="5">
        <f>'Consolidated PEG'!F359</f>
        <v>156.33600000000001</v>
      </c>
      <c r="G360" s="5">
        <f>'Consolidated PEG'!G359</f>
        <v>33751</v>
      </c>
      <c r="H360" s="5">
        <f>'Consolidated PEG'!H359</f>
        <v>0</v>
      </c>
      <c r="I360" s="28"/>
      <c r="J360" s="62"/>
      <c r="K360" s="48">
        <f>'Consolidated PEG'!K359</f>
        <v>738</v>
      </c>
      <c r="L360" s="65"/>
      <c r="M360" s="129"/>
      <c r="O360" s="2" t="s">
        <v>60</v>
      </c>
      <c r="P360" s="2">
        <v>2020</v>
      </c>
      <c r="Q360" s="5">
        <v>3</v>
      </c>
      <c r="R360" s="5">
        <v>10623.175080000001</v>
      </c>
      <c r="S360" s="5">
        <v>112.83499999999999</v>
      </c>
      <c r="T360" s="5">
        <v>156.33600000000001</v>
      </c>
      <c r="U360" s="5">
        <v>33751</v>
      </c>
      <c r="V360" s="5">
        <v>738</v>
      </c>
      <c r="W360" s="5">
        <v>122</v>
      </c>
      <c r="X360" s="6">
        <v>0.16531165311653118</v>
      </c>
      <c r="Z360" s="2" t="s">
        <v>59</v>
      </c>
      <c r="AA360" s="4">
        <f t="shared" si="426"/>
        <v>0</v>
      </c>
      <c r="AB360" s="4">
        <f t="shared" si="431"/>
        <v>0</v>
      </c>
      <c r="AC360" s="6">
        <f t="shared" si="431"/>
        <v>0</v>
      </c>
      <c r="AD360" s="4">
        <f t="shared" si="431"/>
        <v>0</v>
      </c>
      <c r="AE360" s="4">
        <f t="shared" si="431"/>
        <v>0</v>
      </c>
      <c r="AF360" s="4">
        <f t="shared" si="431"/>
        <v>0</v>
      </c>
      <c r="AG360" s="4">
        <f t="shared" si="431"/>
        <v>-738</v>
      </c>
      <c r="AH360" s="4">
        <f t="shared" si="431"/>
        <v>-122</v>
      </c>
      <c r="AI360" s="75">
        <f t="shared" si="431"/>
        <v>-0.16531165311653118</v>
      </c>
      <c r="AK360" s="2" t="s">
        <v>188</v>
      </c>
      <c r="AL360" s="2">
        <v>2020</v>
      </c>
      <c r="AM360" s="2">
        <v>3</v>
      </c>
      <c r="AN360" s="2">
        <v>11458.06741</v>
      </c>
      <c r="AO360" s="2">
        <v>112.83499999999999</v>
      </c>
      <c r="AP360" s="2">
        <v>156.33600000000001</v>
      </c>
      <c r="AQ360" s="2">
        <v>33751</v>
      </c>
      <c r="AR360" s="2">
        <v>738</v>
      </c>
      <c r="AS360" s="2">
        <v>123</v>
      </c>
      <c r="AT360" s="2">
        <v>0.1666666716337204</v>
      </c>
      <c r="AV360" s="2" t="s">
        <v>59</v>
      </c>
      <c r="AW360" s="4">
        <f t="shared" si="417"/>
        <v>0</v>
      </c>
      <c r="AX360" s="4">
        <f t="shared" si="418"/>
        <v>0</v>
      </c>
      <c r="AY360" s="4"/>
      <c r="AZ360" s="4">
        <f t="shared" si="419"/>
        <v>0</v>
      </c>
      <c r="BA360" s="4">
        <f t="shared" si="420"/>
        <v>0</v>
      </c>
      <c r="BB360" s="4">
        <f t="shared" si="421"/>
        <v>0</v>
      </c>
      <c r="BC360" s="4">
        <f t="shared" si="422"/>
        <v>-738</v>
      </c>
      <c r="BD360" s="4">
        <f t="shared" si="423"/>
        <v>-123</v>
      </c>
      <c r="BE360" s="4">
        <f t="shared" si="424"/>
        <v>-0.1666666716337204</v>
      </c>
    </row>
    <row r="361" spans="1:57" x14ac:dyDescent="0.2">
      <c r="A361" s="2" t="s">
        <v>59</v>
      </c>
      <c r="B361" s="4">
        <v>2021</v>
      </c>
      <c r="C361" s="4">
        <v>3</v>
      </c>
      <c r="D361" s="5">
        <f>'Consolidated PEG'!D360</f>
        <v>11544.843550000001</v>
      </c>
      <c r="E361" s="5">
        <f>'Consolidated PEG'!E360</f>
        <v>111.371</v>
      </c>
      <c r="F361" s="5">
        <f>'Consolidated PEG'!F360</f>
        <v>156.33600000000001</v>
      </c>
      <c r="G361" s="5">
        <f>'Consolidated PEG'!G360</f>
        <v>33865</v>
      </c>
      <c r="H361" s="5">
        <f>'Consolidated PEG'!H360</f>
        <v>738</v>
      </c>
      <c r="I361" s="5">
        <f>'Consolidated PEG'!I360</f>
        <v>124</v>
      </c>
      <c r="J361" s="60">
        <f>'Consolidated PEG'!J360</f>
        <v>0.16802167892456055</v>
      </c>
      <c r="K361" s="48">
        <f>'Consolidated PEG'!K360</f>
        <v>739</v>
      </c>
      <c r="L361" s="48">
        <f>'Consolidated PEG'!L360</f>
        <v>124</v>
      </c>
      <c r="M361" s="124">
        <f>'Consolidated PEG'!M360</f>
        <v>0.16779431664411368</v>
      </c>
      <c r="O361" s="2" t="s">
        <v>60</v>
      </c>
      <c r="P361" s="2">
        <v>2021</v>
      </c>
      <c r="Q361" s="5">
        <v>3</v>
      </c>
      <c r="R361" s="5">
        <v>11544.84355</v>
      </c>
      <c r="S361" s="5">
        <v>111.371</v>
      </c>
      <c r="T361" s="5">
        <v>156.33600000000001</v>
      </c>
      <c r="U361" s="5">
        <v>33865</v>
      </c>
      <c r="V361" s="5">
        <v>738</v>
      </c>
      <c r="W361" s="5">
        <v>124</v>
      </c>
      <c r="X361" s="6">
        <v>0.16802168021680217</v>
      </c>
      <c r="Z361" s="2" t="s">
        <v>59</v>
      </c>
      <c r="AA361" s="4">
        <f t="shared" si="426"/>
        <v>0</v>
      </c>
      <c r="AB361" s="4">
        <f t="shared" si="431"/>
        <v>0</v>
      </c>
      <c r="AC361" s="6">
        <f t="shared" si="431"/>
        <v>0</v>
      </c>
      <c r="AD361" s="4">
        <f t="shared" si="431"/>
        <v>0</v>
      </c>
      <c r="AE361" s="4">
        <f t="shared" si="431"/>
        <v>0</v>
      </c>
      <c r="AF361" s="4">
        <f t="shared" si="431"/>
        <v>0</v>
      </c>
      <c r="AG361" s="4">
        <f t="shared" si="431"/>
        <v>0</v>
      </c>
      <c r="AH361" s="4">
        <f t="shared" si="431"/>
        <v>0</v>
      </c>
      <c r="AI361" s="75">
        <f t="shared" si="431"/>
        <v>-1.2922416192662212E-9</v>
      </c>
      <c r="AK361" s="2" t="s">
        <v>188</v>
      </c>
      <c r="AL361" s="2">
        <v>2021</v>
      </c>
      <c r="AM361" s="2">
        <v>3</v>
      </c>
      <c r="AN361" s="2">
        <v>12425.08583</v>
      </c>
      <c r="AO361" s="2">
        <v>111.371</v>
      </c>
      <c r="AP361" s="2">
        <v>156.33600000000001</v>
      </c>
      <c r="AQ361" s="2">
        <v>33865</v>
      </c>
      <c r="AR361" s="2">
        <v>738</v>
      </c>
      <c r="AS361" s="2">
        <v>124</v>
      </c>
      <c r="AT361" s="2">
        <v>0.16802167892456055</v>
      </c>
      <c r="AV361" s="2" t="s">
        <v>59</v>
      </c>
      <c r="AW361" s="4">
        <f t="shared" si="417"/>
        <v>0</v>
      </c>
      <c r="AX361" s="4">
        <f t="shared" si="418"/>
        <v>0</v>
      </c>
      <c r="AY361" s="4"/>
      <c r="AZ361" s="4">
        <f t="shared" si="419"/>
        <v>0</v>
      </c>
      <c r="BA361" s="4">
        <f t="shared" si="420"/>
        <v>0</v>
      </c>
      <c r="BB361" s="4">
        <f t="shared" si="421"/>
        <v>0</v>
      </c>
      <c r="BC361" s="4">
        <f t="shared" si="422"/>
        <v>0</v>
      </c>
      <c r="BD361" s="4">
        <f t="shared" si="423"/>
        <v>0</v>
      </c>
      <c r="BE361" s="4">
        <f t="shared" si="424"/>
        <v>0</v>
      </c>
    </row>
    <row r="362" spans="1:57" s="7" customFormat="1" x14ac:dyDescent="0.2">
      <c r="A362" s="7" t="s">
        <v>59</v>
      </c>
      <c r="B362" s="8">
        <v>2022</v>
      </c>
      <c r="C362" s="8">
        <v>3</v>
      </c>
      <c r="D362" s="9">
        <f>'Consolidated PEG'!D361</f>
        <v>10989.234970000001</v>
      </c>
      <c r="E362" s="9">
        <f>'Consolidated PEG'!E361</f>
        <v>118.97499999999999</v>
      </c>
      <c r="F362" s="5">
        <f>'Consolidated PEG'!F361</f>
        <v>156.33600000000001</v>
      </c>
      <c r="G362" s="9">
        <f>'Consolidated PEG'!G361</f>
        <v>33938</v>
      </c>
      <c r="H362" s="9">
        <f>'Consolidated PEG'!H361</f>
        <v>739</v>
      </c>
      <c r="I362" s="9">
        <f>'Consolidated PEG'!I361</f>
        <v>125</v>
      </c>
      <c r="J362" s="61">
        <f>'Consolidated PEG'!J361</f>
        <v>0.16914749145507813</v>
      </c>
      <c r="K362" s="50">
        <f>'Consolidated PEG'!K361</f>
        <v>740</v>
      </c>
      <c r="L362" s="50">
        <f>'Consolidated PEG'!L361</f>
        <v>125</v>
      </c>
      <c r="M362" s="126">
        <f>'Consolidated PEG'!M361</f>
        <v>0.16891891891891891</v>
      </c>
      <c r="N362" s="64"/>
      <c r="O362" s="7" t="s">
        <v>60</v>
      </c>
      <c r="P362" s="7">
        <v>2022</v>
      </c>
      <c r="Q362" s="9">
        <v>3</v>
      </c>
      <c r="R362" s="9">
        <v>10989.234970000001</v>
      </c>
      <c r="S362" s="9">
        <v>118.97499999999999</v>
      </c>
      <c r="T362" s="9">
        <v>156.33600000000001</v>
      </c>
      <c r="U362" s="9">
        <v>33938</v>
      </c>
      <c r="V362" s="9">
        <v>739</v>
      </c>
      <c r="W362" s="9">
        <v>125</v>
      </c>
      <c r="X362" s="10">
        <v>0.16914749661705006</v>
      </c>
      <c r="Y362" s="64"/>
      <c r="Z362" s="7" t="s">
        <v>59</v>
      </c>
      <c r="AA362" s="8">
        <f t="shared" si="426"/>
        <v>0</v>
      </c>
      <c r="AB362" s="8">
        <f t="shared" si="431"/>
        <v>0</v>
      </c>
      <c r="AC362" s="10">
        <f t="shared" si="431"/>
        <v>0</v>
      </c>
      <c r="AD362" s="8">
        <f t="shared" si="431"/>
        <v>0</v>
      </c>
      <c r="AE362" s="8">
        <f t="shared" si="431"/>
        <v>0</v>
      </c>
      <c r="AF362" s="8">
        <f t="shared" si="431"/>
        <v>0</v>
      </c>
      <c r="AG362" s="8">
        <f t="shared" si="431"/>
        <v>0</v>
      </c>
      <c r="AH362" s="8">
        <f t="shared" si="431"/>
        <v>0</v>
      </c>
      <c r="AI362" s="76">
        <f t="shared" si="431"/>
        <v>-5.1619719332318681E-9</v>
      </c>
      <c r="AK362" s="7" t="s">
        <v>188</v>
      </c>
      <c r="AL362" s="7">
        <v>2022</v>
      </c>
      <c r="AM362" s="7">
        <v>0</v>
      </c>
      <c r="AN362" s="7">
        <v>11923.33921</v>
      </c>
      <c r="AO362" s="7">
        <v>118.97499999999999</v>
      </c>
      <c r="AP362" s="7">
        <v>156.33600000000001</v>
      </c>
      <c r="AQ362" s="7">
        <v>33938</v>
      </c>
      <c r="AR362" s="7">
        <v>739</v>
      </c>
      <c r="AS362" s="7">
        <v>125</v>
      </c>
      <c r="AT362" s="7">
        <v>0.16914749145507813</v>
      </c>
      <c r="AV362" s="7" t="s">
        <v>59</v>
      </c>
      <c r="AW362" s="8">
        <f t="shared" si="417"/>
        <v>0</v>
      </c>
      <c r="AX362" s="8">
        <f t="shared" si="418"/>
        <v>3</v>
      </c>
      <c r="AY362" s="8"/>
      <c r="AZ362" s="8">
        <f t="shared" si="419"/>
        <v>0</v>
      </c>
      <c r="BA362" s="8">
        <f t="shared" si="420"/>
        <v>0</v>
      </c>
      <c r="BB362" s="8">
        <f t="shared" si="421"/>
        <v>0</v>
      </c>
      <c r="BC362" s="8">
        <f t="shared" si="422"/>
        <v>0</v>
      </c>
      <c r="BD362" s="8">
        <f t="shared" si="423"/>
        <v>0</v>
      </c>
      <c r="BE362" s="8">
        <f t="shared" si="424"/>
        <v>0</v>
      </c>
    </row>
    <row r="363" spans="1:57" x14ac:dyDescent="0.2">
      <c r="A363" s="2" t="s">
        <v>61</v>
      </c>
      <c r="B363" s="4">
        <v>2003</v>
      </c>
      <c r="C363" s="4">
        <v>3</v>
      </c>
      <c r="D363" s="5">
        <f>'Consolidated PEG'!D362</f>
        <v>3471.3124500000004</v>
      </c>
      <c r="E363" s="5">
        <f>'Consolidated PEG'!E362</f>
        <v>105.986</v>
      </c>
      <c r="F363" s="5">
        <f>'Consolidated PEG'!F362</f>
        <v>105.986</v>
      </c>
      <c r="G363" s="5">
        <f>'Consolidated PEG'!G362</f>
        <v>16171</v>
      </c>
      <c r="H363" s="5"/>
      <c r="I363" s="5"/>
      <c r="K363" s="48">
        <f>'Consolidated PEG'!K362</f>
        <v>711</v>
      </c>
      <c r="L363" s="48">
        <f>'Consolidated PEG'!L362</f>
        <v>190</v>
      </c>
      <c r="M363" s="124">
        <f>'Consolidated PEG'!M362</f>
        <v>0.2672292545710267</v>
      </c>
      <c r="Q363" s="5"/>
      <c r="AA363" s="4"/>
      <c r="AB363" s="4"/>
      <c r="AC363" s="6"/>
      <c r="AD363" s="4"/>
      <c r="AE363" s="4"/>
      <c r="AF363" s="4"/>
      <c r="AG363" s="4"/>
      <c r="AH363" s="4"/>
      <c r="AI363" s="75"/>
      <c r="AW363" s="4"/>
      <c r="AX363" s="4"/>
      <c r="AY363" s="4"/>
      <c r="AZ363" s="4"/>
      <c r="BA363" s="4"/>
      <c r="BB363" s="4"/>
      <c r="BC363" s="4"/>
      <c r="BD363" s="4"/>
      <c r="BE363" s="4"/>
    </row>
    <row r="364" spans="1:57" x14ac:dyDescent="0.2">
      <c r="A364" s="2" t="s">
        <v>61</v>
      </c>
      <c r="B364" s="4">
        <v>2004</v>
      </c>
      <c r="C364" s="4">
        <v>3</v>
      </c>
      <c r="D364" s="5">
        <f>'Consolidated PEG'!D363</f>
        <v>3521.53838</v>
      </c>
      <c r="E364" s="5">
        <f>'Consolidated PEG'!E363</f>
        <v>104.178</v>
      </c>
      <c r="F364" s="5">
        <f>'Consolidated PEG'!F363</f>
        <v>105.986</v>
      </c>
      <c r="G364" s="5">
        <f>'Consolidated PEG'!G363</f>
        <v>17199</v>
      </c>
      <c r="H364" s="5"/>
      <c r="I364" s="5"/>
      <c r="K364" s="48">
        <f>'Consolidated PEG'!K363</f>
        <v>730</v>
      </c>
      <c r="L364" s="48">
        <f>'Consolidated PEG'!L363</f>
        <v>206</v>
      </c>
      <c r="M364" s="124">
        <f>'Consolidated PEG'!M363</f>
        <v>0.28219178082191781</v>
      </c>
      <c r="Q364" s="5"/>
      <c r="AA364" s="4"/>
      <c r="AB364" s="4"/>
      <c r="AC364" s="6"/>
      <c r="AD364" s="4"/>
      <c r="AE364" s="4"/>
      <c r="AF364" s="4"/>
      <c r="AG364" s="4"/>
      <c r="AH364" s="4"/>
      <c r="AI364" s="75"/>
      <c r="AW364" s="4"/>
      <c r="AX364" s="4"/>
      <c r="AY364" s="4"/>
      <c r="AZ364" s="4"/>
      <c r="BA364" s="4"/>
      <c r="BB364" s="4"/>
      <c r="BC364" s="4"/>
      <c r="BD364" s="4"/>
      <c r="BE364" s="4"/>
    </row>
    <row r="365" spans="1:57" x14ac:dyDescent="0.2">
      <c r="A365" s="2" t="s">
        <v>61</v>
      </c>
      <c r="B365" s="4">
        <v>2005</v>
      </c>
      <c r="C365" s="4">
        <v>3</v>
      </c>
      <c r="D365" s="5">
        <f>'Consolidated PEG'!D364</f>
        <v>3997.4092900000001</v>
      </c>
      <c r="E365" s="5">
        <f>'Consolidated PEG'!E364</f>
        <v>120.578</v>
      </c>
      <c r="F365" s="5">
        <f>'Consolidated PEG'!F364</f>
        <v>120.578</v>
      </c>
      <c r="G365" s="5">
        <f>'Consolidated PEG'!G364</f>
        <v>19858</v>
      </c>
      <c r="H365" s="28"/>
      <c r="I365" s="28"/>
      <c r="J365" s="28"/>
      <c r="K365" s="48">
        <f>'Consolidated PEG'!K364</f>
        <v>788</v>
      </c>
      <c r="L365" s="48">
        <f>'Consolidated PEG'!L364</f>
        <v>241</v>
      </c>
      <c r="M365" s="124">
        <f>'Consolidated PEG'!M364</f>
        <v>0.30583756345177665</v>
      </c>
      <c r="O365" s="2" t="s">
        <v>62</v>
      </c>
      <c r="P365" s="2">
        <v>2005</v>
      </c>
      <c r="Q365" s="5">
        <v>3</v>
      </c>
      <c r="R365" s="5">
        <v>3997.4092900000001</v>
      </c>
      <c r="S365" s="5">
        <v>120.578</v>
      </c>
      <c r="T365" s="5">
        <v>120.578</v>
      </c>
      <c r="U365" s="5">
        <v>19858</v>
      </c>
      <c r="V365" s="5">
        <v>788</v>
      </c>
      <c r="W365" s="5">
        <v>241</v>
      </c>
      <c r="X365" s="6">
        <v>0.30583756345177665</v>
      </c>
      <c r="Z365" s="2" t="s">
        <v>61</v>
      </c>
      <c r="AA365" s="4">
        <f>B365-P365</f>
        <v>0</v>
      </c>
      <c r="AB365" s="4">
        <f t="shared" ref="AB365:AB371" si="432">C365-Q365</f>
        <v>0</v>
      </c>
      <c r="AC365" s="6">
        <f t="shared" ref="AC365:AC371" si="433">D365-R365</f>
        <v>0</v>
      </c>
      <c r="AD365" s="4">
        <f t="shared" ref="AD365:AD371" si="434">E365-S365</f>
        <v>0</v>
      </c>
      <c r="AE365" s="4">
        <f t="shared" ref="AE365:AE371" si="435">F365-T365</f>
        <v>0</v>
      </c>
      <c r="AF365" s="4">
        <f t="shared" ref="AF365" si="436">G365-U365</f>
        <v>0</v>
      </c>
      <c r="AG365" s="4"/>
      <c r="AH365" s="4"/>
      <c r="AI365" s="75"/>
      <c r="AK365" s="2" t="s">
        <v>127</v>
      </c>
      <c r="AL365" s="2">
        <v>2005</v>
      </c>
      <c r="AM365" s="2">
        <v>3</v>
      </c>
      <c r="AN365" s="2">
        <v>4206.2708300000004</v>
      </c>
      <c r="AO365" s="2">
        <v>120.578</v>
      </c>
      <c r="AP365" s="2">
        <v>120.578</v>
      </c>
      <c r="AQ365" s="2">
        <v>19858</v>
      </c>
      <c r="AR365" s="2">
        <v>788</v>
      </c>
      <c r="AS365" s="2">
        <v>241</v>
      </c>
      <c r="AT365" s="2">
        <v>0.30583757162094116</v>
      </c>
      <c r="AV365" s="2" t="s">
        <v>61</v>
      </c>
      <c r="AW365" s="4">
        <f t="shared" ref="AW365:AW382" si="437">B365-AL365</f>
        <v>0</v>
      </c>
      <c r="AX365" s="4">
        <f t="shared" ref="AX365:AX382" si="438">C365-AM365</f>
        <v>0</v>
      </c>
      <c r="AY365" s="4"/>
      <c r="AZ365" s="4">
        <f t="shared" ref="AZ365:AZ382" si="439">E365-AO365</f>
        <v>0</v>
      </c>
      <c r="BA365" s="4">
        <f t="shared" ref="BA365:BA382" si="440">F365-AP365</f>
        <v>0</v>
      </c>
      <c r="BB365" s="4">
        <f t="shared" ref="BB365:BB382" si="441">G365-AQ365</f>
        <v>0</v>
      </c>
      <c r="BC365" s="4">
        <f t="shared" ref="BC365:BC382" si="442">H365-AR365</f>
        <v>-788</v>
      </c>
      <c r="BD365" s="4">
        <f t="shared" ref="BD365:BD382" si="443">I365-AS365</f>
        <v>-241</v>
      </c>
      <c r="BE365" s="4">
        <f t="shared" ref="BE365:BE382" si="444">J365-AT365</f>
        <v>-0.30583757162094116</v>
      </c>
    </row>
    <row r="366" spans="1:57" x14ac:dyDescent="0.2">
      <c r="A366" s="2" t="s">
        <v>61</v>
      </c>
      <c r="B366" s="4">
        <v>2006</v>
      </c>
      <c r="C366" s="4">
        <v>3</v>
      </c>
      <c r="D366" s="5">
        <f>'Consolidated PEG'!D365</f>
        <v>4029.1800600000001</v>
      </c>
      <c r="E366" s="5">
        <f>'Consolidated PEG'!E365</f>
        <v>126.855</v>
      </c>
      <c r="F366" s="5">
        <f>'Consolidated PEG'!F365</f>
        <v>126.855</v>
      </c>
      <c r="G366" s="5">
        <f>'Consolidated PEG'!G365</f>
        <v>20975</v>
      </c>
      <c r="H366" s="28"/>
      <c r="I366" s="28"/>
      <c r="J366" s="28"/>
      <c r="K366" s="48">
        <f>'Consolidated PEG'!K365</f>
        <v>792</v>
      </c>
      <c r="L366" s="48">
        <f>'Consolidated PEG'!L365</f>
        <v>261</v>
      </c>
      <c r="M366" s="124">
        <f>'Consolidated PEG'!M365</f>
        <v>0.32954545454545453</v>
      </c>
      <c r="O366" s="2" t="s">
        <v>62</v>
      </c>
      <c r="P366" s="2">
        <v>2006</v>
      </c>
      <c r="Q366" s="5">
        <v>3</v>
      </c>
      <c r="R366" s="5">
        <v>4029.1800600000001</v>
      </c>
      <c r="S366" s="5">
        <v>126.855</v>
      </c>
      <c r="T366" s="5">
        <v>126.855</v>
      </c>
      <c r="U366" s="5">
        <v>20975</v>
      </c>
      <c r="V366" s="5">
        <v>792</v>
      </c>
      <c r="W366" s="5">
        <v>261</v>
      </c>
      <c r="X366" s="6">
        <v>0.32954545454545453</v>
      </c>
      <c r="Z366" s="2" t="s">
        <v>61</v>
      </c>
      <c r="AA366" s="4">
        <f t="shared" ref="AA366:AA382" si="445">B366-P366</f>
        <v>0</v>
      </c>
      <c r="AB366" s="4">
        <f t="shared" si="432"/>
        <v>0</v>
      </c>
      <c r="AC366" s="6">
        <f t="shared" si="433"/>
        <v>0</v>
      </c>
      <c r="AD366" s="4">
        <f t="shared" si="434"/>
        <v>0</v>
      </c>
      <c r="AE366" s="4">
        <f t="shared" si="435"/>
        <v>0</v>
      </c>
      <c r="AF366" s="4">
        <f t="shared" ref="AF366:AF378" si="446">G366-U366</f>
        <v>0</v>
      </c>
      <c r="AG366" s="4"/>
      <c r="AH366" s="4"/>
      <c r="AI366" s="75"/>
      <c r="AK366" s="2" t="s">
        <v>127</v>
      </c>
      <c r="AL366" s="2">
        <v>2006</v>
      </c>
      <c r="AM366" s="2">
        <v>3</v>
      </c>
      <c r="AN366" s="2">
        <v>4117.7446200000004</v>
      </c>
      <c r="AO366" s="2">
        <v>126.855</v>
      </c>
      <c r="AP366" s="2">
        <v>126.855</v>
      </c>
      <c r="AQ366" s="2">
        <v>20975</v>
      </c>
      <c r="AR366" s="2">
        <v>792</v>
      </c>
      <c r="AS366" s="2">
        <v>261</v>
      </c>
      <c r="AT366" s="2">
        <v>0.32954546809196472</v>
      </c>
      <c r="AV366" s="2" t="s">
        <v>61</v>
      </c>
      <c r="AW366" s="4">
        <f t="shared" si="437"/>
        <v>0</v>
      </c>
      <c r="AX366" s="4">
        <f t="shared" si="438"/>
        <v>0</v>
      </c>
      <c r="AY366" s="4"/>
      <c r="AZ366" s="4">
        <f t="shared" si="439"/>
        <v>0</v>
      </c>
      <c r="BA366" s="4">
        <f t="shared" si="440"/>
        <v>0</v>
      </c>
      <c r="BB366" s="4">
        <f t="shared" si="441"/>
        <v>0</v>
      </c>
      <c r="BC366" s="4">
        <f t="shared" si="442"/>
        <v>-792</v>
      </c>
      <c r="BD366" s="4">
        <f t="shared" si="443"/>
        <v>-261</v>
      </c>
      <c r="BE366" s="4">
        <f t="shared" si="444"/>
        <v>-0.32954546809196472</v>
      </c>
    </row>
    <row r="367" spans="1:57" x14ac:dyDescent="0.2">
      <c r="A367" s="2" t="s">
        <v>61</v>
      </c>
      <c r="B367" s="4">
        <v>2007</v>
      </c>
      <c r="C367" s="4">
        <v>3</v>
      </c>
      <c r="D367" s="5">
        <f>'Consolidated PEG'!D366</f>
        <v>4428.9872300000006</v>
      </c>
      <c r="E367" s="5">
        <f>'Consolidated PEG'!E366</f>
        <v>130.375</v>
      </c>
      <c r="F367" s="5">
        <f>'Consolidated PEG'!F366</f>
        <v>130.375</v>
      </c>
      <c r="G367" s="5">
        <f>'Consolidated PEG'!G366</f>
        <v>22811</v>
      </c>
      <c r="H367" s="28"/>
      <c r="I367" s="28"/>
      <c r="J367" s="28"/>
      <c r="K367" s="48">
        <f>'Consolidated PEG'!K366</f>
        <v>833</v>
      </c>
      <c r="L367" s="48">
        <f>'Consolidated PEG'!L366</f>
        <v>293</v>
      </c>
      <c r="M367" s="124">
        <f>'Consolidated PEG'!M366</f>
        <v>0.3517406962785114</v>
      </c>
      <c r="O367" s="2" t="s">
        <v>62</v>
      </c>
      <c r="P367" s="2">
        <v>2007</v>
      </c>
      <c r="Q367" s="5">
        <v>3</v>
      </c>
      <c r="R367" s="5">
        <v>4428.9872300000006</v>
      </c>
      <c r="S367" s="5">
        <v>130.375</v>
      </c>
      <c r="T367" s="5">
        <v>130.375</v>
      </c>
      <c r="U367" s="5">
        <v>22811</v>
      </c>
      <c r="V367" s="5">
        <v>833</v>
      </c>
      <c r="W367" s="5">
        <v>293</v>
      </c>
      <c r="X367" s="6">
        <v>0.3517406962785114</v>
      </c>
      <c r="Z367" s="2" t="s">
        <v>61</v>
      </c>
      <c r="AA367" s="4">
        <f t="shared" si="445"/>
        <v>0</v>
      </c>
      <c r="AB367" s="4">
        <f t="shared" si="432"/>
        <v>0</v>
      </c>
      <c r="AC367" s="6">
        <f t="shared" si="433"/>
        <v>0</v>
      </c>
      <c r="AD367" s="4">
        <f t="shared" si="434"/>
        <v>0</v>
      </c>
      <c r="AE367" s="4">
        <f t="shared" si="435"/>
        <v>0</v>
      </c>
      <c r="AF367" s="4">
        <f t="shared" si="446"/>
        <v>0</v>
      </c>
      <c r="AG367" s="4"/>
      <c r="AH367" s="4"/>
      <c r="AI367" s="75"/>
      <c r="AK367" s="2" t="s">
        <v>127</v>
      </c>
      <c r="AL367" s="2">
        <v>2007</v>
      </c>
      <c r="AM367" s="2">
        <v>3</v>
      </c>
      <c r="AN367" s="2">
        <v>4482.2661799999996</v>
      </c>
      <c r="AO367" s="2">
        <v>130.375</v>
      </c>
      <c r="AP367" s="2">
        <v>130.375</v>
      </c>
      <c r="AQ367" s="2">
        <v>22811</v>
      </c>
      <c r="AR367" s="2">
        <v>833</v>
      </c>
      <c r="AS367" s="2">
        <v>293</v>
      </c>
      <c r="AT367" s="2">
        <v>0.35174068808555603</v>
      </c>
      <c r="AV367" s="2" t="s">
        <v>61</v>
      </c>
      <c r="AW367" s="4">
        <f t="shared" si="437"/>
        <v>0</v>
      </c>
      <c r="AX367" s="4">
        <f t="shared" si="438"/>
        <v>0</v>
      </c>
      <c r="AY367" s="4"/>
      <c r="AZ367" s="4">
        <f t="shared" si="439"/>
        <v>0</v>
      </c>
      <c r="BA367" s="4">
        <f t="shared" si="440"/>
        <v>0</v>
      </c>
      <c r="BB367" s="4">
        <f t="shared" si="441"/>
        <v>0</v>
      </c>
      <c r="BC367" s="4">
        <f t="shared" si="442"/>
        <v>-833</v>
      </c>
      <c r="BD367" s="4">
        <f t="shared" si="443"/>
        <v>-293</v>
      </c>
      <c r="BE367" s="4">
        <f t="shared" si="444"/>
        <v>-0.35174068808555603</v>
      </c>
    </row>
    <row r="368" spans="1:57" x14ac:dyDescent="0.2">
      <c r="A368" s="2" t="s">
        <v>61</v>
      </c>
      <c r="B368" s="4">
        <v>2008</v>
      </c>
      <c r="C368" s="4">
        <v>3</v>
      </c>
      <c r="D368" s="5">
        <f>'Consolidated PEG'!D367</f>
        <v>4971.4858500000009</v>
      </c>
      <c r="E368" s="5">
        <f>'Consolidated PEG'!E367</f>
        <v>125.846</v>
      </c>
      <c r="F368" s="5">
        <f>'Consolidated PEG'!F367</f>
        <v>130.375</v>
      </c>
      <c r="G368" s="5">
        <f>'Consolidated PEG'!G367</f>
        <v>25373</v>
      </c>
      <c r="H368" s="28"/>
      <c r="I368" s="28"/>
      <c r="J368" s="28"/>
      <c r="K368" s="48">
        <f>'Consolidated PEG'!K367</f>
        <v>866</v>
      </c>
      <c r="L368" s="48">
        <f>'Consolidated PEG'!L367</f>
        <v>320</v>
      </c>
      <c r="M368" s="124">
        <f>'Consolidated PEG'!M367</f>
        <v>0.36951501154734412</v>
      </c>
      <c r="O368" s="2" t="s">
        <v>62</v>
      </c>
      <c r="P368" s="2">
        <v>2008</v>
      </c>
      <c r="Q368" s="5">
        <v>3</v>
      </c>
      <c r="R368" s="5">
        <v>4971.4858500000009</v>
      </c>
      <c r="S368" s="5">
        <v>125.846</v>
      </c>
      <c r="T368" s="5">
        <v>130.375</v>
      </c>
      <c r="U368" s="5">
        <v>25373</v>
      </c>
      <c r="V368" s="5">
        <v>866</v>
      </c>
      <c r="W368" s="5">
        <v>320</v>
      </c>
      <c r="X368" s="6">
        <v>0.36951501154734412</v>
      </c>
      <c r="Z368" s="2" t="s">
        <v>61</v>
      </c>
      <c r="AA368" s="4">
        <f t="shared" si="445"/>
        <v>0</v>
      </c>
      <c r="AB368" s="4">
        <f t="shared" si="432"/>
        <v>0</v>
      </c>
      <c r="AC368" s="6">
        <f t="shared" si="433"/>
        <v>0</v>
      </c>
      <c r="AD368" s="4">
        <f t="shared" si="434"/>
        <v>0</v>
      </c>
      <c r="AE368" s="4">
        <f t="shared" si="435"/>
        <v>0</v>
      </c>
      <c r="AF368" s="4">
        <f t="shared" si="446"/>
        <v>0</v>
      </c>
      <c r="AG368" s="4"/>
      <c r="AH368" s="4"/>
      <c r="AI368" s="75"/>
      <c r="AK368" s="2" t="s">
        <v>127</v>
      </c>
      <c r="AL368" s="2">
        <v>2008</v>
      </c>
      <c r="AM368" s="2">
        <v>3</v>
      </c>
      <c r="AN368" s="2">
        <v>5116.3936299999996</v>
      </c>
      <c r="AO368" s="2">
        <v>125.846</v>
      </c>
      <c r="AP368" s="2">
        <v>130.375</v>
      </c>
      <c r="AQ368" s="2">
        <v>25373</v>
      </c>
      <c r="AR368" s="2">
        <v>866</v>
      </c>
      <c r="AS368" s="2">
        <v>320</v>
      </c>
      <c r="AT368" s="2">
        <v>0.36951500177383423</v>
      </c>
      <c r="AV368" s="2" t="s">
        <v>61</v>
      </c>
      <c r="AW368" s="4">
        <f t="shared" si="437"/>
        <v>0</v>
      </c>
      <c r="AX368" s="4">
        <f t="shared" si="438"/>
        <v>0</v>
      </c>
      <c r="AY368" s="4"/>
      <c r="AZ368" s="4">
        <f t="shared" si="439"/>
        <v>0</v>
      </c>
      <c r="BA368" s="4">
        <f t="shared" si="440"/>
        <v>0</v>
      </c>
      <c r="BB368" s="4">
        <f t="shared" si="441"/>
        <v>0</v>
      </c>
      <c r="BC368" s="4">
        <f t="shared" si="442"/>
        <v>-866</v>
      </c>
      <c r="BD368" s="4">
        <f t="shared" si="443"/>
        <v>-320</v>
      </c>
      <c r="BE368" s="4">
        <f t="shared" si="444"/>
        <v>-0.36951500177383423</v>
      </c>
    </row>
    <row r="369" spans="1:57" x14ac:dyDescent="0.2">
      <c r="A369" s="2" t="s">
        <v>61</v>
      </c>
      <c r="B369" s="4">
        <v>2009</v>
      </c>
      <c r="C369" s="4">
        <v>3</v>
      </c>
      <c r="D369" s="5">
        <f>'Consolidated PEG'!D368</f>
        <v>5286.4349499999998</v>
      </c>
      <c r="E369" s="5">
        <f>'Consolidated PEG'!E368</f>
        <v>134.672</v>
      </c>
      <c r="F369" s="5">
        <f>'Consolidated PEG'!F368</f>
        <v>134.672</v>
      </c>
      <c r="G369" s="5">
        <f>'Consolidated PEG'!G368</f>
        <v>27323</v>
      </c>
      <c r="H369" s="28"/>
      <c r="I369" s="28"/>
      <c r="J369" s="28"/>
      <c r="K369" s="48">
        <f>'Consolidated PEG'!K368</f>
        <v>866</v>
      </c>
      <c r="L369" s="48">
        <f>'Consolidated PEG'!L368</f>
        <v>320</v>
      </c>
      <c r="M369" s="124">
        <f>'Consolidated PEG'!M368</f>
        <v>0.36951501154734412</v>
      </c>
      <c r="O369" s="2" t="s">
        <v>62</v>
      </c>
      <c r="P369" s="2">
        <v>2009</v>
      </c>
      <c r="Q369" s="5">
        <v>3</v>
      </c>
      <c r="R369" s="5">
        <v>5286.4349499999998</v>
      </c>
      <c r="S369" s="5">
        <v>134.672</v>
      </c>
      <c r="T369" s="5">
        <v>134.672</v>
      </c>
      <c r="U369" s="5">
        <v>27323</v>
      </c>
      <c r="V369" s="5">
        <v>866</v>
      </c>
      <c r="W369" s="5">
        <v>320</v>
      </c>
      <c r="X369" s="6">
        <v>0.36951501154734412</v>
      </c>
      <c r="Z369" s="2" t="s">
        <v>61</v>
      </c>
      <c r="AA369" s="4">
        <f t="shared" si="445"/>
        <v>0</v>
      </c>
      <c r="AB369" s="4">
        <f t="shared" si="432"/>
        <v>0</v>
      </c>
      <c r="AC369" s="6">
        <f t="shared" si="433"/>
        <v>0</v>
      </c>
      <c r="AD369" s="4">
        <f t="shared" si="434"/>
        <v>0</v>
      </c>
      <c r="AE369" s="4">
        <f t="shared" si="435"/>
        <v>0</v>
      </c>
      <c r="AF369" s="4">
        <f t="shared" si="446"/>
        <v>0</v>
      </c>
      <c r="AG369" s="4"/>
      <c r="AH369" s="4"/>
      <c r="AI369" s="75"/>
      <c r="AK369" s="2" t="s">
        <v>127</v>
      </c>
      <c r="AL369" s="2">
        <v>2009</v>
      </c>
      <c r="AM369" s="2">
        <v>3</v>
      </c>
      <c r="AN369" s="2">
        <v>5365.8097300000009</v>
      </c>
      <c r="AO369" s="2">
        <v>134.672</v>
      </c>
      <c r="AP369" s="2">
        <v>134.672</v>
      </c>
      <c r="AQ369" s="2">
        <v>27323</v>
      </c>
      <c r="AR369" s="2">
        <v>866</v>
      </c>
      <c r="AS369" s="2">
        <v>320</v>
      </c>
      <c r="AT369" s="2">
        <v>0.36951500177383423</v>
      </c>
      <c r="AV369" s="2" t="s">
        <v>61</v>
      </c>
      <c r="AW369" s="4">
        <f t="shared" si="437"/>
        <v>0</v>
      </c>
      <c r="AX369" s="4">
        <f t="shared" si="438"/>
        <v>0</v>
      </c>
      <c r="AY369" s="4"/>
      <c r="AZ369" s="4">
        <f t="shared" si="439"/>
        <v>0</v>
      </c>
      <c r="BA369" s="4">
        <f t="shared" si="440"/>
        <v>0</v>
      </c>
      <c r="BB369" s="4">
        <f t="shared" si="441"/>
        <v>0</v>
      </c>
      <c r="BC369" s="4">
        <f t="shared" si="442"/>
        <v>-866</v>
      </c>
      <c r="BD369" s="4">
        <f t="shared" si="443"/>
        <v>-320</v>
      </c>
      <c r="BE369" s="4">
        <f t="shared" si="444"/>
        <v>-0.36951500177383423</v>
      </c>
    </row>
    <row r="370" spans="1:57" x14ac:dyDescent="0.2">
      <c r="A370" s="2" t="s">
        <v>61</v>
      </c>
      <c r="B370" s="4">
        <v>2010</v>
      </c>
      <c r="C370" s="4">
        <v>3</v>
      </c>
      <c r="D370" s="5">
        <f>'Consolidated PEG'!D369</f>
        <v>5445.1430944726535</v>
      </c>
      <c r="E370" s="5">
        <f>'Consolidated PEG'!E369</f>
        <v>147.30699999999999</v>
      </c>
      <c r="F370" s="5">
        <f>'Consolidated PEG'!F369</f>
        <v>147.30699999999999</v>
      </c>
      <c r="G370" s="5">
        <f>'Consolidated PEG'!G369</f>
        <v>29142</v>
      </c>
      <c r="H370" s="28"/>
      <c r="I370" s="28"/>
      <c r="J370" s="28"/>
      <c r="K370" s="48">
        <f>'Consolidated PEG'!K369</f>
        <v>938</v>
      </c>
      <c r="L370" s="48">
        <f>'Consolidated PEG'!L369</f>
        <v>362</v>
      </c>
      <c r="M370" s="124">
        <f>'Consolidated PEG'!M369</f>
        <v>0.38592750533049042</v>
      </c>
      <c r="O370" s="2" t="s">
        <v>62</v>
      </c>
      <c r="P370" s="2">
        <v>2010</v>
      </c>
      <c r="Q370" s="5">
        <v>3</v>
      </c>
      <c r="R370" s="5">
        <v>5445.1430944726535</v>
      </c>
      <c r="S370" s="5">
        <v>147.30699999999999</v>
      </c>
      <c r="T370" s="5">
        <v>147.30699999999999</v>
      </c>
      <c r="U370" s="5">
        <v>29142</v>
      </c>
      <c r="V370" s="5">
        <v>938</v>
      </c>
      <c r="W370" s="5">
        <v>362</v>
      </c>
      <c r="X370" s="6">
        <v>0.38592750533049042</v>
      </c>
      <c r="Z370" s="2" t="s">
        <v>61</v>
      </c>
      <c r="AA370" s="4">
        <f t="shared" si="445"/>
        <v>0</v>
      </c>
      <c r="AB370" s="4">
        <f t="shared" si="432"/>
        <v>0</v>
      </c>
      <c r="AC370" s="6">
        <f t="shared" si="433"/>
        <v>0</v>
      </c>
      <c r="AD370" s="4">
        <f t="shared" si="434"/>
        <v>0</v>
      </c>
      <c r="AE370" s="4">
        <f t="shared" si="435"/>
        <v>0</v>
      </c>
      <c r="AF370" s="4">
        <f t="shared" si="446"/>
        <v>0</v>
      </c>
      <c r="AG370" s="4"/>
      <c r="AH370" s="4"/>
      <c r="AI370" s="75"/>
      <c r="AK370" s="2" t="s">
        <v>127</v>
      </c>
      <c r="AL370" s="2">
        <v>2010</v>
      </c>
      <c r="AM370" s="2">
        <v>3</v>
      </c>
      <c r="AN370" s="2">
        <v>5592.5171799999998</v>
      </c>
      <c r="AO370" s="2">
        <v>147.30699999999999</v>
      </c>
      <c r="AP370" s="2">
        <v>147.30699999999999</v>
      </c>
      <c r="AQ370" s="2">
        <v>29142</v>
      </c>
      <c r="AR370" s="2">
        <v>938</v>
      </c>
      <c r="AS370" s="2">
        <v>362</v>
      </c>
      <c r="AT370" s="2">
        <v>0.38592749834060669</v>
      </c>
      <c r="AV370" s="2" t="s">
        <v>61</v>
      </c>
      <c r="AW370" s="4">
        <f t="shared" si="437"/>
        <v>0</v>
      </c>
      <c r="AX370" s="4">
        <f t="shared" si="438"/>
        <v>0</v>
      </c>
      <c r="AY370" s="4"/>
      <c r="AZ370" s="4">
        <f t="shared" si="439"/>
        <v>0</v>
      </c>
      <c r="BA370" s="4">
        <f t="shared" si="440"/>
        <v>0</v>
      </c>
      <c r="BB370" s="4">
        <f t="shared" si="441"/>
        <v>0</v>
      </c>
      <c r="BC370" s="4">
        <f t="shared" si="442"/>
        <v>-938</v>
      </c>
      <c r="BD370" s="4">
        <f t="shared" si="443"/>
        <v>-362</v>
      </c>
      <c r="BE370" s="4">
        <f t="shared" si="444"/>
        <v>-0.38592749834060669</v>
      </c>
    </row>
    <row r="371" spans="1:57" x14ac:dyDescent="0.2">
      <c r="A371" s="2" t="s">
        <v>61</v>
      </c>
      <c r="B371" s="4">
        <v>2011</v>
      </c>
      <c r="C371" s="4">
        <v>3</v>
      </c>
      <c r="D371" s="5">
        <f>'Consolidated PEG'!D370</f>
        <v>6368.5330000000004</v>
      </c>
      <c r="E371" s="5">
        <f>'Consolidated PEG'!E370</f>
        <v>161.63499999999999</v>
      </c>
      <c r="F371" s="5">
        <f>'Consolidated PEG'!F370</f>
        <v>161.63499999999999</v>
      </c>
      <c r="G371" s="5">
        <f>'Consolidated PEG'!G370</f>
        <v>30485</v>
      </c>
      <c r="H371" s="28"/>
      <c r="I371" s="28"/>
      <c r="J371" s="28"/>
      <c r="K371" s="48">
        <f>'Consolidated PEG'!K370</f>
        <v>950</v>
      </c>
      <c r="L371" s="48">
        <f>'Consolidated PEG'!L370</f>
        <v>383</v>
      </c>
      <c r="M371" s="124">
        <f>'Consolidated PEG'!M370</f>
        <v>0.4031578947368421</v>
      </c>
      <c r="O371" s="2" t="s">
        <v>62</v>
      </c>
      <c r="P371" s="2">
        <v>2011</v>
      </c>
      <c r="Q371" s="5">
        <v>3</v>
      </c>
      <c r="R371" s="5">
        <v>6368.5330000000004</v>
      </c>
      <c r="S371" s="5">
        <v>161.63499999999999</v>
      </c>
      <c r="T371" s="5">
        <v>161.63499999999999</v>
      </c>
      <c r="U371" s="5">
        <v>30485</v>
      </c>
      <c r="V371" s="5">
        <v>950</v>
      </c>
      <c r="W371" s="5">
        <v>383</v>
      </c>
      <c r="X371" s="6">
        <v>0.4031578947368421</v>
      </c>
      <c r="Z371" s="2" t="s">
        <v>61</v>
      </c>
      <c r="AA371" s="4">
        <f t="shared" si="445"/>
        <v>0</v>
      </c>
      <c r="AB371" s="4">
        <f t="shared" si="432"/>
        <v>0</v>
      </c>
      <c r="AC371" s="6">
        <f t="shared" si="433"/>
        <v>0</v>
      </c>
      <c r="AD371" s="4">
        <f t="shared" si="434"/>
        <v>0</v>
      </c>
      <c r="AE371" s="4">
        <f t="shared" si="435"/>
        <v>0</v>
      </c>
      <c r="AF371" s="4">
        <f t="shared" si="446"/>
        <v>0</v>
      </c>
      <c r="AG371" s="4"/>
      <c r="AH371" s="4"/>
      <c r="AI371" s="75"/>
      <c r="AK371" s="2" t="s">
        <v>127</v>
      </c>
      <c r="AL371" s="2">
        <v>2011</v>
      </c>
      <c r="AM371" s="2">
        <v>3</v>
      </c>
      <c r="AN371" s="2">
        <v>6396.7640000000001</v>
      </c>
      <c r="AO371" s="2">
        <v>161.63499999999999</v>
      </c>
      <c r="AP371" s="2">
        <v>161.63499999999999</v>
      </c>
      <c r="AQ371" s="2">
        <v>30485</v>
      </c>
      <c r="AR371" s="2">
        <v>950</v>
      </c>
      <c r="AS371" s="2">
        <v>383</v>
      </c>
      <c r="AT371" s="2">
        <v>0.40315788984298706</v>
      </c>
      <c r="AV371" s="2" t="s">
        <v>61</v>
      </c>
      <c r="AW371" s="4">
        <f t="shared" si="437"/>
        <v>0</v>
      </c>
      <c r="AX371" s="4">
        <f t="shared" si="438"/>
        <v>0</v>
      </c>
      <c r="AY371" s="4"/>
      <c r="AZ371" s="4">
        <f t="shared" si="439"/>
        <v>0</v>
      </c>
      <c r="BA371" s="4">
        <f t="shared" si="440"/>
        <v>0</v>
      </c>
      <c r="BB371" s="4">
        <f t="shared" si="441"/>
        <v>0</v>
      </c>
      <c r="BC371" s="4">
        <f t="shared" si="442"/>
        <v>-950</v>
      </c>
      <c r="BD371" s="4">
        <f t="shared" si="443"/>
        <v>-383</v>
      </c>
      <c r="BE371" s="4">
        <f t="shared" si="444"/>
        <v>-0.40315788984298706</v>
      </c>
    </row>
    <row r="372" spans="1:57" x14ac:dyDescent="0.2">
      <c r="A372" s="2" t="s">
        <v>61</v>
      </c>
      <c r="B372" s="4">
        <v>2012</v>
      </c>
      <c r="C372" s="4">
        <v>3</v>
      </c>
      <c r="D372" s="5">
        <f>'Consolidated PEG'!D371</f>
        <v>6718.6369999999997</v>
      </c>
      <c r="E372" s="5">
        <f>'Consolidated PEG'!E371</f>
        <v>166.57900000000001</v>
      </c>
      <c r="F372" s="5">
        <f>'Consolidated PEG'!F371</f>
        <v>166.57900000000001</v>
      </c>
      <c r="G372" s="5">
        <f>'Consolidated PEG'!G371</f>
        <v>32324</v>
      </c>
      <c r="H372" s="28"/>
      <c r="I372" s="28"/>
      <c r="J372" s="28"/>
      <c r="K372" s="48">
        <f>'Consolidated PEG'!K371</f>
        <v>983</v>
      </c>
      <c r="L372" s="48">
        <f>'Consolidated PEG'!L371</f>
        <v>399</v>
      </c>
      <c r="M372" s="124">
        <f>'Consolidated PEG'!M371</f>
        <v>0.40590030518819942</v>
      </c>
      <c r="O372" s="2" t="s">
        <v>62</v>
      </c>
      <c r="P372" s="2">
        <v>2012</v>
      </c>
      <c r="Q372" s="5">
        <v>3</v>
      </c>
      <c r="R372" s="5">
        <v>6718.6369999999997</v>
      </c>
      <c r="S372" s="5">
        <v>166.57900000000001</v>
      </c>
      <c r="T372" s="5">
        <v>166.57900000000001</v>
      </c>
      <c r="U372" s="5">
        <v>32324</v>
      </c>
      <c r="V372" s="5">
        <v>983</v>
      </c>
      <c r="W372" s="5">
        <v>399</v>
      </c>
      <c r="X372" s="6">
        <v>0.40590030518819942</v>
      </c>
      <c r="Z372" s="2" t="s">
        <v>61</v>
      </c>
      <c r="AA372" s="4">
        <f t="shared" si="445"/>
        <v>0</v>
      </c>
      <c r="AB372" s="4">
        <f t="shared" ref="AB372:AB378" si="447">C372-Q372</f>
        <v>0</v>
      </c>
      <c r="AC372" s="6">
        <f t="shared" ref="AC372:AC378" si="448">D372-R372</f>
        <v>0</v>
      </c>
      <c r="AD372" s="4">
        <f t="shared" ref="AD372:AD378" si="449">E372-S372</f>
        <v>0</v>
      </c>
      <c r="AE372" s="4">
        <f t="shared" ref="AE372:AE378" si="450">F372-T372</f>
        <v>0</v>
      </c>
      <c r="AF372" s="4">
        <f t="shared" si="446"/>
        <v>0</v>
      </c>
      <c r="AG372" s="4"/>
      <c r="AH372" s="4"/>
      <c r="AI372" s="75"/>
      <c r="AK372" s="2" t="s">
        <v>127</v>
      </c>
      <c r="AL372" s="2">
        <v>2012</v>
      </c>
      <c r="AM372" s="2">
        <v>3</v>
      </c>
      <c r="AN372" s="2">
        <v>6761.9960000000001</v>
      </c>
      <c r="AO372" s="2">
        <v>166.57900000000001</v>
      </c>
      <c r="AP372" s="2">
        <v>166.57900000000001</v>
      </c>
      <c r="AQ372" s="2">
        <v>32324</v>
      </c>
      <c r="AR372" s="2">
        <v>983</v>
      </c>
      <c r="AS372" s="2">
        <v>399</v>
      </c>
      <c r="AT372" s="2">
        <v>0.40590029954910278</v>
      </c>
      <c r="AV372" s="2" t="s">
        <v>61</v>
      </c>
      <c r="AW372" s="4">
        <f t="shared" si="437"/>
        <v>0</v>
      </c>
      <c r="AX372" s="4">
        <f t="shared" si="438"/>
        <v>0</v>
      </c>
      <c r="AY372" s="4"/>
      <c r="AZ372" s="4">
        <f t="shared" si="439"/>
        <v>0</v>
      </c>
      <c r="BA372" s="4">
        <f t="shared" si="440"/>
        <v>0</v>
      </c>
      <c r="BB372" s="4">
        <f t="shared" si="441"/>
        <v>0</v>
      </c>
      <c r="BC372" s="4">
        <f t="shared" si="442"/>
        <v>-983</v>
      </c>
      <c r="BD372" s="4">
        <f t="shared" si="443"/>
        <v>-399</v>
      </c>
      <c r="BE372" s="4">
        <f t="shared" si="444"/>
        <v>-0.40590029954910278</v>
      </c>
    </row>
    <row r="373" spans="1:57" x14ac:dyDescent="0.2">
      <c r="A373" s="2" t="s">
        <v>61</v>
      </c>
      <c r="B373" s="4">
        <v>2013</v>
      </c>
      <c r="C373" s="4">
        <v>3</v>
      </c>
      <c r="D373" s="5">
        <f>'Consolidated PEG'!D372</f>
        <v>8382.1659999999993</v>
      </c>
      <c r="E373" s="5">
        <f>'Consolidated PEG'!E372</f>
        <v>173.828</v>
      </c>
      <c r="F373" s="5">
        <f>'Consolidated PEG'!F372</f>
        <v>173.828</v>
      </c>
      <c r="G373" s="5">
        <f>'Consolidated PEG'!G372</f>
        <v>34073</v>
      </c>
      <c r="H373" s="28"/>
      <c r="I373" s="28"/>
      <c r="J373" s="28"/>
      <c r="K373" s="48">
        <f>'Consolidated PEG'!K372</f>
        <v>994</v>
      </c>
      <c r="L373" s="48">
        <f>'Consolidated PEG'!L372</f>
        <v>412</v>
      </c>
      <c r="M373" s="124">
        <f>'Consolidated PEG'!M372</f>
        <v>0.41448692152917505</v>
      </c>
      <c r="O373" s="2" t="s">
        <v>62</v>
      </c>
      <c r="P373" s="2">
        <v>2013</v>
      </c>
      <c r="Q373" s="5">
        <v>3</v>
      </c>
      <c r="R373" s="5">
        <v>8382.1659999999993</v>
      </c>
      <c r="S373" s="5">
        <v>173.828</v>
      </c>
      <c r="T373" s="5">
        <v>173.828</v>
      </c>
      <c r="U373" s="5">
        <v>34073</v>
      </c>
      <c r="V373" s="5">
        <v>994</v>
      </c>
      <c r="W373" s="5">
        <v>412</v>
      </c>
      <c r="X373" s="6">
        <v>0.41448692152917505</v>
      </c>
      <c r="Z373" s="2" t="s">
        <v>61</v>
      </c>
      <c r="AA373" s="4">
        <f t="shared" si="445"/>
        <v>0</v>
      </c>
      <c r="AB373" s="4">
        <f t="shared" si="447"/>
        <v>0</v>
      </c>
      <c r="AC373" s="6">
        <f t="shared" si="448"/>
        <v>0</v>
      </c>
      <c r="AD373" s="4">
        <f t="shared" si="449"/>
        <v>0</v>
      </c>
      <c r="AE373" s="4">
        <f t="shared" si="450"/>
        <v>0</v>
      </c>
      <c r="AF373" s="4">
        <f t="shared" si="446"/>
        <v>0</v>
      </c>
      <c r="AG373" s="4"/>
      <c r="AH373" s="4"/>
      <c r="AI373" s="75"/>
      <c r="AK373" s="2" t="s">
        <v>127</v>
      </c>
      <c r="AL373" s="2">
        <v>2013</v>
      </c>
      <c r="AM373" s="2">
        <v>3</v>
      </c>
      <c r="AN373" s="2">
        <v>8435.973</v>
      </c>
      <c r="AO373" s="2">
        <v>173.828</v>
      </c>
      <c r="AP373" s="2">
        <v>173.828</v>
      </c>
      <c r="AQ373" s="2">
        <v>34073</v>
      </c>
      <c r="AR373" s="2">
        <v>994</v>
      </c>
      <c r="AS373" s="2">
        <v>412</v>
      </c>
      <c r="AT373" s="2">
        <v>0.41448691487312317</v>
      </c>
      <c r="AV373" s="2" t="s">
        <v>61</v>
      </c>
      <c r="AW373" s="4">
        <f t="shared" si="437"/>
        <v>0</v>
      </c>
      <c r="AX373" s="4">
        <f t="shared" si="438"/>
        <v>0</v>
      </c>
      <c r="AY373" s="4"/>
      <c r="AZ373" s="4">
        <f t="shared" si="439"/>
        <v>0</v>
      </c>
      <c r="BA373" s="4">
        <f t="shared" si="440"/>
        <v>0</v>
      </c>
      <c r="BB373" s="4">
        <f t="shared" si="441"/>
        <v>0</v>
      </c>
      <c r="BC373" s="4">
        <f t="shared" si="442"/>
        <v>-994</v>
      </c>
      <c r="BD373" s="4">
        <f t="shared" si="443"/>
        <v>-412</v>
      </c>
      <c r="BE373" s="4">
        <f t="shared" si="444"/>
        <v>-0.41448691487312317</v>
      </c>
    </row>
    <row r="374" spans="1:57" x14ac:dyDescent="0.2">
      <c r="A374" s="2" t="s">
        <v>61</v>
      </c>
      <c r="B374" s="4">
        <v>2014</v>
      </c>
      <c r="C374" s="4">
        <v>3</v>
      </c>
      <c r="D374" s="5">
        <f>'Consolidated PEG'!D373</f>
        <v>8489.86</v>
      </c>
      <c r="E374" s="5">
        <f>'Consolidated PEG'!E373</f>
        <v>157.63399999999999</v>
      </c>
      <c r="F374" s="5">
        <f>'Consolidated PEG'!F373</f>
        <v>173.828</v>
      </c>
      <c r="G374" s="5">
        <f>'Consolidated PEG'!G373</f>
        <v>35111</v>
      </c>
      <c r="H374" s="28"/>
      <c r="I374" s="28"/>
      <c r="J374" s="28"/>
      <c r="K374" s="48">
        <f>'Consolidated PEG'!K373</f>
        <v>1009</v>
      </c>
      <c r="L374" s="48">
        <f>'Consolidated PEG'!L373</f>
        <v>422</v>
      </c>
      <c r="M374" s="124">
        <f>'Consolidated PEG'!M373</f>
        <v>0.41823587710604559</v>
      </c>
      <c r="O374" s="2" t="s">
        <v>62</v>
      </c>
      <c r="P374" s="2">
        <v>2014</v>
      </c>
      <c r="Q374" s="5">
        <v>3</v>
      </c>
      <c r="R374" s="5">
        <v>8489.86</v>
      </c>
      <c r="S374" s="5">
        <v>157.63399999999999</v>
      </c>
      <c r="T374" s="5">
        <v>173.828</v>
      </c>
      <c r="U374" s="5">
        <v>35111</v>
      </c>
      <c r="V374" s="5">
        <v>1009</v>
      </c>
      <c r="W374" s="5">
        <v>422</v>
      </c>
      <c r="X374" s="6">
        <v>0.41823587710604559</v>
      </c>
      <c r="Z374" s="2" t="s">
        <v>61</v>
      </c>
      <c r="AA374" s="4">
        <f t="shared" si="445"/>
        <v>0</v>
      </c>
      <c r="AB374" s="4">
        <f t="shared" si="447"/>
        <v>0</v>
      </c>
      <c r="AC374" s="6">
        <f t="shared" si="448"/>
        <v>0</v>
      </c>
      <c r="AD374" s="4">
        <f t="shared" si="449"/>
        <v>0</v>
      </c>
      <c r="AE374" s="4">
        <f t="shared" si="450"/>
        <v>0</v>
      </c>
      <c r="AF374" s="4">
        <f t="shared" si="446"/>
        <v>0</v>
      </c>
      <c r="AG374" s="4"/>
      <c r="AH374" s="4"/>
      <c r="AI374" s="75"/>
      <c r="AK374" s="2" t="s">
        <v>127</v>
      </c>
      <c r="AL374" s="2">
        <v>2014</v>
      </c>
      <c r="AM374" s="2">
        <v>3</v>
      </c>
      <c r="AN374" s="2">
        <v>8543.8970000000008</v>
      </c>
      <c r="AO374" s="2">
        <v>157.63399999999999</v>
      </c>
      <c r="AP374" s="2">
        <v>173.828</v>
      </c>
      <c r="AQ374" s="2">
        <v>35111</v>
      </c>
      <c r="AR374" s="2">
        <v>1009</v>
      </c>
      <c r="AS374" s="2">
        <v>422</v>
      </c>
      <c r="AT374" s="2">
        <v>0.41823586821556091</v>
      </c>
      <c r="AV374" s="2" t="s">
        <v>61</v>
      </c>
      <c r="AW374" s="4">
        <f t="shared" si="437"/>
        <v>0</v>
      </c>
      <c r="AX374" s="4">
        <f t="shared" si="438"/>
        <v>0</v>
      </c>
      <c r="AY374" s="4"/>
      <c r="AZ374" s="4">
        <f t="shared" si="439"/>
        <v>0</v>
      </c>
      <c r="BA374" s="4">
        <f t="shared" si="440"/>
        <v>0</v>
      </c>
      <c r="BB374" s="4">
        <f t="shared" si="441"/>
        <v>0</v>
      </c>
      <c r="BC374" s="4">
        <f t="shared" si="442"/>
        <v>-1009</v>
      </c>
      <c r="BD374" s="4">
        <f t="shared" si="443"/>
        <v>-422</v>
      </c>
      <c r="BE374" s="4">
        <f t="shared" si="444"/>
        <v>-0.41823586821556091</v>
      </c>
    </row>
    <row r="375" spans="1:57" x14ac:dyDescent="0.2">
      <c r="A375" s="2" t="s">
        <v>61</v>
      </c>
      <c r="B375" s="4">
        <v>2015</v>
      </c>
      <c r="C375" s="4">
        <v>3</v>
      </c>
      <c r="D375" s="5">
        <f>'Consolidated PEG'!D374</f>
        <v>9832.6730000000007</v>
      </c>
      <c r="E375" s="5">
        <f>'Consolidated PEG'!E374</f>
        <v>166.33099999999999</v>
      </c>
      <c r="F375" s="5">
        <f>'Consolidated PEG'!F374</f>
        <v>173.828</v>
      </c>
      <c r="G375" s="5">
        <f>'Consolidated PEG'!G374</f>
        <v>35865</v>
      </c>
      <c r="H375" s="28"/>
      <c r="I375" s="28"/>
      <c r="J375" s="28"/>
      <c r="K375" s="48">
        <f>'Consolidated PEG'!K374</f>
        <v>2455</v>
      </c>
      <c r="L375" s="48">
        <f>'Consolidated PEG'!L374</f>
        <v>1703</v>
      </c>
      <c r="M375" s="124">
        <f>'Consolidated PEG'!M374</f>
        <v>0.69368635437881876</v>
      </c>
      <c r="O375" s="2" t="s">
        <v>62</v>
      </c>
      <c r="P375" s="2">
        <v>2015</v>
      </c>
      <c r="Q375" s="5">
        <v>3</v>
      </c>
      <c r="R375" s="5">
        <v>9832.6730000000007</v>
      </c>
      <c r="S375" s="5">
        <v>166.33099999999999</v>
      </c>
      <c r="T375" s="5">
        <v>173.828</v>
      </c>
      <c r="U375" s="5">
        <v>35865</v>
      </c>
      <c r="V375" s="5">
        <v>1021</v>
      </c>
      <c r="W375" s="5">
        <v>433</v>
      </c>
      <c r="X375" s="6">
        <v>0.42409402546523017</v>
      </c>
      <c r="Z375" s="2" t="s">
        <v>61</v>
      </c>
      <c r="AA375" s="4">
        <f t="shared" si="445"/>
        <v>0</v>
      </c>
      <c r="AB375" s="4">
        <f t="shared" si="447"/>
        <v>0</v>
      </c>
      <c r="AC375" s="6">
        <f t="shared" si="448"/>
        <v>0</v>
      </c>
      <c r="AD375" s="4">
        <f t="shared" si="449"/>
        <v>0</v>
      </c>
      <c r="AE375" s="4">
        <f t="shared" si="450"/>
        <v>0</v>
      </c>
      <c r="AF375" s="4">
        <f t="shared" si="446"/>
        <v>0</v>
      </c>
      <c r="AG375" s="4"/>
      <c r="AH375" s="4"/>
      <c r="AI375" s="75"/>
      <c r="AK375" s="2" t="s">
        <v>127</v>
      </c>
      <c r="AL375" s="2">
        <v>2015</v>
      </c>
      <c r="AM375" s="2">
        <v>3</v>
      </c>
      <c r="AN375" s="2">
        <v>9898.2070000000003</v>
      </c>
      <c r="AO375" s="2">
        <v>166.33099999999999</v>
      </c>
      <c r="AP375" s="2">
        <v>173.828</v>
      </c>
      <c r="AQ375" s="2">
        <v>35865</v>
      </c>
      <c r="AR375" s="42">
        <v>1213.5</v>
      </c>
      <c r="AS375" s="42">
        <v>461.5</v>
      </c>
      <c r="AT375" s="42">
        <v>0.38030490279197693</v>
      </c>
      <c r="AV375" s="2" t="s">
        <v>61</v>
      </c>
      <c r="AW375" s="4">
        <f t="shared" si="437"/>
        <v>0</v>
      </c>
      <c r="AX375" s="4">
        <f t="shared" si="438"/>
        <v>0</v>
      </c>
      <c r="AY375" s="4"/>
      <c r="AZ375" s="4">
        <f t="shared" si="439"/>
        <v>0</v>
      </c>
      <c r="BA375" s="4">
        <f t="shared" si="440"/>
        <v>0</v>
      </c>
      <c r="BB375" s="4">
        <f t="shared" si="441"/>
        <v>0</v>
      </c>
      <c r="BC375" s="4">
        <f t="shared" si="442"/>
        <v>-1213.5</v>
      </c>
      <c r="BD375" s="4">
        <f t="shared" si="443"/>
        <v>-461.5</v>
      </c>
      <c r="BE375" s="4">
        <f t="shared" si="444"/>
        <v>-0.38030490279197693</v>
      </c>
    </row>
    <row r="376" spans="1:57" x14ac:dyDescent="0.2">
      <c r="A376" s="2" t="s">
        <v>61</v>
      </c>
      <c r="B376" s="4">
        <v>2016</v>
      </c>
      <c r="C376" s="4">
        <v>3</v>
      </c>
      <c r="D376" s="5">
        <f>'Consolidated PEG'!D375</f>
        <v>9598.0869999999995</v>
      </c>
      <c r="E376" s="5">
        <f>'Consolidated PEG'!E375</f>
        <v>178.292</v>
      </c>
      <c r="F376" s="5">
        <f>'Consolidated PEG'!F375</f>
        <v>178.292</v>
      </c>
      <c r="G376" s="5">
        <f>'Consolidated PEG'!G375</f>
        <v>36818</v>
      </c>
      <c r="H376" s="28"/>
      <c r="I376" s="28"/>
      <c r="J376" s="28"/>
      <c r="K376" s="48">
        <f>'Consolidated PEG'!K375</f>
        <v>2559</v>
      </c>
      <c r="L376" s="48">
        <f>'Consolidated PEG'!L375</f>
        <v>1811</v>
      </c>
      <c r="M376" s="124">
        <f>'Consolidated PEG'!M375</f>
        <v>0.70769831965611563</v>
      </c>
      <c r="O376" s="2" t="s">
        <v>62</v>
      </c>
      <c r="P376" s="2">
        <v>2016</v>
      </c>
      <c r="Q376" s="5">
        <v>3</v>
      </c>
      <c r="R376" s="5">
        <v>9598.0869999999995</v>
      </c>
      <c r="S376" s="5">
        <v>178.292</v>
      </c>
      <c r="T376" s="5">
        <v>178.292</v>
      </c>
      <c r="U376" s="5">
        <v>36818</v>
      </c>
      <c r="V376" s="38">
        <v>1033.1427155599604</v>
      </c>
      <c r="W376" s="38">
        <v>444.28672985781992</v>
      </c>
      <c r="X376" s="39">
        <v>0.43003422776592659</v>
      </c>
      <c r="Z376" s="2" t="s">
        <v>61</v>
      </c>
      <c r="AA376" s="4">
        <f t="shared" si="445"/>
        <v>0</v>
      </c>
      <c r="AB376" s="4">
        <f t="shared" si="447"/>
        <v>0</v>
      </c>
      <c r="AC376" s="6">
        <f t="shared" si="448"/>
        <v>0</v>
      </c>
      <c r="AD376" s="4">
        <f t="shared" si="449"/>
        <v>0</v>
      </c>
      <c r="AE376" s="4">
        <f t="shared" si="450"/>
        <v>0</v>
      </c>
      <c r="AF376" s="4">
        <f t="shared" si="446"/>
        <v>0</v>
      </c>
      <c r="AG376" s="4"/>
      <c r="AH376" s="4"/>
      <c r="AI376" s="75"/>
      <c r="AK376" s="2" t="s">
        <v>127</v>
      </c>
      <c r="AL376" s="2">
        <v>2016</v>
      </c>
      <c r="AM376" s="2">
        <v>3</v>
      </c>
      <c r="AN376" s="2">
        <v>9047.3459999999995</v>
      </c>
      <c r="AO376" s="2">
        <v>178.292</v>
      </c>
      <c r="AP376" s="2">
        <v>178.292</v>
      </c>
      <c r="AQ376" s="2">
        <v>36818</v>
      </c>
      <c r="AR376" s="42">
        <v>1209.5</v>
      </c>
      <c r="AS376" s="42">
        <v>461.5</v>
      </c>
      <c r="AT376" s="42">
        <v>0.38156262040138245</v>
      </c>
      <c r="AV376" s="2" t="s">
        <v>61</v>
      </c>
      <c r="AW376" s="4">
        <f t="shared" si="437"/>
        <v>0</v>
      </c>
      <c r="AX376" s="4">
        <f t="shared" si="438"/>
        <v>0</v>
      </c>
      <c r="AY376" s="4"/>
      <c r="AZ376" s="4">
        <f t="shared" si="439"/>
        <v>0</v>
      </c>
      <c r="BA376" s="4">
        <f t="shared" si="440"/>
        <v>0</v>
      </c>
      <c r="BB376" s="4">
        <f t="shared" si="441"/>
        <v>0</v>
      </c>
      <c r="BC376" s="4">
        <f t="shared" si="442"/>
        <v>-1209.5</v>
      </c>
      <c r="BD376" s="4">
        <f t="shared" si="443"/>
        <v>-461.5</v>
      </c>
      <c r="BE376" s="4">
        <f t="shared" si="444"/>
        <v>-0.38156262040138245</v>
      </c>
    </row>
    <row r="377" spans="1:57" x14ac:dyDescent="0.2">
      <c r="A377" s="2" t="s">
        <v>61</v>
      </c>
      <c r="B377" s="4">
        <v>2017</v>
      </c>
      <c r="C377" s="4">
        <v>3</v>
      </c>
      <c r="D377" s="5">
        <f>'Consolidated PEG'!D376</f>
        <v>8862.1859999999997</v>
      </c>
      <c r="E377" s="5">
        <f>'Consolidated PEG'!E376</f>
        <v>162.86500000000001</v>
      </c>
      <c r="F377" s="5">
        <f>'Consolidated PEG'!F376</f>
        <v>178.292</v>
      </c>
      <c r="G377" s="5">
        <f>'Consolidated PEG'!G376</f>
        <v>37895</v>
      </c>
      <c r="H377" s="28"/>
      <c r="I377" s="28"/>
      <c r="J377" s="28"/>
      <c r="K377" s="48">
        <f>'Consolidated PEG'!K376</f>
        <v>2615</v>
      </c>
      <c r="L377" s="48">
        <f>'Consolidated PEG'!L376</f>
        <v>1866</v>
      </c>
      <c r="M377" s="124">
        <f>'Consolidated PEG'!M376</f>
        <v>0.71357552581261952</v>
      </c>
      <c r="O377" s="2" t="s">
        <v>62</v>
      </c>
      <c r="P377" s="2">
        <v>2017</v>
      </c>
      <c r="Q377" s="5">
        <v>3</v>
      </c>
      <c r="R377" s="5">
        <v>8862.1859999999997</v>
      </c>
      <c r="S377" s="5">
        <v>162.86500000000001</v>
      </c>
      <c r="T377" s="5">
        <v>178.292</v>
      </c>
      <c r="U377" s="5">
        <v>37895</v>
      </c>
      <c r="V377" s="38">
        <v>1055.7515440364582</v>
      </c>
      <c r="W377" s="38">
        <v>457.77970067072994</v>
      </c>
      <c r="X377" s="39">
        <v>0.43360552324697471</v>
      </c>
      <c r="Z377" s="2" t="s">
        <v>61</v>
      </c>
      <c r="AA377" s="4">
        <f t="shared" si="445"/>
        <v>0</v>
      </c>
      <c r="AB377" s="4">
        <f t="shared" si="447"/>
        <v>0</v>
      </c>
      <c r="AC377" s="6">
        <f t="shared" si="448"/>
        <v>0</v>
      </c>
      <c r="AD377" s="4">
        <f t="shared" si="449"/>
        <v>0</v>
      </c>
      <c r="AE377" s="4">
        <f t="shared" si="450"/>
        <v>0</v>
      </c>
      <c r="AF377" s="4">
        <f t="shared" si="446"/>
        <v>0</v>
      </c>
      <c r="AG377" s="4"/>
      <c r="AH377" s="4"/>
      <c r="AI377" s="75"/>
      <c r="AK377" s="2" t="s">
        <v>127</v>
      </c>
      <c r="AL377" s="2">
        <v>2017</v>
      </c>
      <c r="AM377" s="2">
        <v>3</v>
      </c>
      <c r="AN377" s="2">
        <v>8305.1450000000004</v>
      </c>
      <c r="AO377" s="2">
        <v>162.86500000000001</v>
      </c>
      <c r="AP377" s="2">
        <v>178.292</v>
      </c>
      <c r="AQ377" s="2">
        <v>37895</v>
      </c>
      <c r="AR377" s="42">
        <v>1210.5</v>
      </c>
      <c r="AS377" s="42">
        <v>461.5</v>
      </c>
      <c r="AT377" s="42">
        <v>0.38124743103981018</v>
      </c>
      <c r="AV377" s="2" t="s">
        <v>61</v>
      </c>
      <c r="AW377" s="4">
        <f t="shared" si="437"/>
        <v>0</v>
      </c>
      <c r="AX377" s="4">
        <f t="shared" si="438"/>
        <v>0</v>
      </c>
      <c r="AY377" s="4"/>
      <c r="AZ377" s="4">
        <f t="shared" si="439"/>
        <v>0</v>
      </c>
      <c r="BA377" s="4">
        <f t="shared" si="440"/>
        <v>0</v>
      </c>
      <c r="BB377" s="4">
        <f t="shared" si="441"/>
        <v>0</v>
      </c>
      <c r="BC377" s="4">
        <f t="shared" si="442"/>
        <v>-1210.5</v>
      </c>
      <c r="BD377" s="4">
        <f t="shared" si="443"/>
        <v>-461.5</v>
      </c>
      <c r="BE377" s="4">
        <f t="shared" si="444"/>
        <v>-0.38124743103981018</v>
      </c>
    </row>
    <row r="378" spans="1:57" x14ac:dyDescent="0.2">
      <c r="A378" s="2" t="s">
        <v>61</v>
      </c>
      <c r="B378" s="4">
        <v>2018</v>
      </c>
      <c r="C378" s="4">
        <v>3</v>
      </c>
      <c r="D378" s="5">
        <f>'Consolidated PEG'!D377</f>
        <v>9389.991</v>
      </c>
      <c r="E378" s="5">
        <f>'Consolidated PEG'!E377</f>
        <v>180.30500000000001</v>
      </c>
      <c r="F378" s="5">
        <f>'Consolidated PEG'!F377</f>
        <v>180.30500000000001</v>
      </c>
      <c r="G378" s="5">
        <f>'Consolidated PEG'!G377</f>
        <v>39579</v>
      </c>
      <c r="H378" s="28"/>
      <c r="I378" s="28"/>
      <c r="J378" s="28"/>
      <c r="K378" s="48">
        <f>'Consolidated PEG'!K377</f>
        <v>2651</v>
      </c>
      <c r="L378" s="48">
        <f>'Consolidated PEG'!L377</f>
        <v>1915</v>
      </c>
      <c r="M378" s="124">
        <f>'Consolidated PEG'!M377</f>
        <v>0.72236891738966424</v>
      </c>
      <c r="O378" s="2" t="s">
        <v>62</v>
      </c>
      <c r="P378" s="2">
        <v>2018</v>
      </c>
      <c r="Q378" s="5">
        <v>3</v>
      </c>
      <c r="R378" s="5">
        <v>9389.991</v>
      </c>
      <c r="S378" s="5">
        <v>180.30500000000001</v>
      </c>
      <c r="T378" s="5">
        <v>180.30500000000001</v>
      </c>
      <c r="U378" s="5">
        <v>39579</v>
      </c>
      <c r="V378" s="38">
        <v>1070.2857909142069</v>
      </c>
      <c r="W378" s="38">
        <v>469.80071103132252</v>
      </c>
      <c r="X378" s="39">
        <v>0.43894884433627063</v>
      </c>
      <c r="Z378" s="2" t="s">
        <v>61</v>
      </c>
      <c r="AA378" s="4">
        <f t="shared" si="445"/>
        <v>0</v>
      </c>
      <c r="AB378" s="4">
        <f t="shared" si="447"/>
        <v>0</v>
      </c>
      <c r="AC378" s="6">
        <f t="shared" si="448"/>
        <v>0</v>
      </c>
      <c r="AD378" s="4">
        <f t="shared" si="449"/>
        <v>0</v>
      </c>
      <c r="AE378" s="4">
        <f t="shared" si="450"/>
        <v>0</v>
      </c>
      <c r="AF378" s="4">
        <f t="shared" si="446"/>
        <v>0</v>
      </c>
      <c r="AG378" s="4"/>
      <c r="AH378" s="4"/>
      <c r="AI378" s="75"/>
      <c r="AK378" s="2" t="s">
        <v>127</v>
      </c>
      <c r="AL378" s="2">
        <v>2018</v>
      </c>
      <c r="AM378" s="2">
        <v>3</v>
      </c>
      <c r="AN378" s="2">
        <v>8818.0149999999994</v>
      </c>
      <c r="AO378" s="2">
        <v>180.30500000000001</v>
      </c>
      <c r="AP378" s="2">
        <v>180.30500000000001</v>
      </c>
      <c r="AQ378" s="2">
        <v>39579</v>
      </c>
      <c r="AR378" s="42">
        <v>1197.5</v>
      </c>
      <c r="AS378" s="42">
        <v>461.5</v>
      </c>
      <c r="AT378" s="42">
        <v>0.38538622856140137</v>
      </c>
      <c r="AV378" s="2" t="s">
        <v>61</v>
      </c>
      <c r="AW378" s="4">
        <f t="shared" si="437"/>
        <v>0</v>
      </c>
      <c r="AX378" s="4">
        <f t="shared" si="438"/>
        <v>0</v>
      </c>
      <c r="AY378" s="4"/>
      <c r="AZ378" s="4">
        <f t="shared" si="439"/>
        <v>0</v>
      </c>
      <c r="BA378" s="4">
        <f t="shared" si="440"/>
        <v>0</v>
      </c>
      <c r="BB378" s="4">
        <f t="shared" si="441"/>
        <v>0</v>
      </c>
      <c r="BC378" s="4">
        <f t="shared" si="442"/>
        <v>-1197.5</v>
      </c>
      <c r="BD378" s="4">
        <f t="shared" si="443"/>
        <v>-461.5</v>
      </c>
      <c r="BE378" s="4">
        <f t="shared" si="444"/>
        <v>-0.38538622856140137</v>
      </c>
    </row>
    <row r="379" spans="1:57" x14ac:dyDescent="0.2">
      <c r="A379" s="2" t="s">
        <v>61</v>
      </c>
      <c r="B379" s="4">
        <v>2019</v>
      </c>
      <c r="C379" s="4">
        <v>3</v>
      </c>
      <c r="D379" s="14">
        <f>'Consolidated PEG'!D378+('Data Revisions'!H74)/1000</f>
        <v>9218.8510000000006</v>
      </c>
      <c r="E379" s="5">
        <f>'Consolidated PEG'!E378</f>
        <v>169.70400000000001</v>
      </c>
      <c r="F379" s="5">
        <f>'Consolidated PEG'!F378</f>
        <v>180.30500000000001</v>
      </c>
      <c r="G379" s="5">
        <f>'Consolidated PEG'!G378</f>
        <v>40388</v>
      </c>
      <c r="H379" s="5">
        <f>'Consolidated PEG'!H378</f>
        <v>1097</v>
      </c>
      <c r="I379" s="5">
        <f>'Consolidated PEG'!I378</f>
        <v>501</v>
      </c>
      <c r="J379" s="60">
        <f>'Consolidated PEG'!J378</f>
        <v>0.45670008659362793</v>
      </c>
      <c r="K379" s="48">
        <f>'Consolidated PEG'!K378</f>
        <v>2723</v>
      </c>
      <c r="L379" s="48">
        <f>'Consolidated PEG'!L378</f>
        <v>1954</v>
      </c>
      <c r="M379" s="124">
        <f>'Consolidated PEG'!M378</f>
        <v>0.71759089239809037</v>
      </c>
      <c r="O379" s="2" t="s">
        <v>62</v>
      </c>
      <c r="P379" s="2">
        <v>2019</v>
      </c>
      <c r="Q379" s="5">
        <v>3</v>
      </c>
      <c r="R379" s="5">
        <v>9936.4140000000007</v>
      </c>
      <c r="S379" s="5">
        <v>169.70400000000001</v>
      </c>
      <c r="T379" s="5">
        <v>180.30500000000001</v>
      </c>
      <c r="U379" s="5">
        <v>40388</v>
      </c>
      <c r="V379" s="38">
        <v>1099.3542846697039</v>
      </c>
      <c r="W379" s="38">
        <v>479.36845397138603</v>
      </c>
      <c r="X379" s="39">
        <v>0.43604546837729397</v>
      </c>
      <c r="Z379" s="2" t="s">
        <v>61</v>
      </c>
      <c r="AA379" s="4">
        <f t="shared" si="445"/>
        <v>0</v>
      </c>
      <c r="AB379" s="4">
        <f t="shared" ref="AB379:AI382" si="451">C379-Q379</f>
        <v>0</v>
      </c>
      <c r="AC379" s="6">
        <f>D379-R379</f>
        <v>-717.5630000000001</v>
      </c>
      <c r="AD379" s="4">
        <f t="shared" si="451"/>
        <v>0</v>
      </c>
      <c r="AE379" s="4">
        <f t="shared" si="451"/>
        <v>0</v>
      </c>
      <c r="AF379" s="4">
        <f t="shared" si="451"/>
        <v>0</v>
      </c>
      <c r="AG379" s="11">
        <f>H379-V379</f>
        <v>-2.3542846697039295</v>
      </c>
      <c r="AH379" s="11">
        <f t="shared" si="451"/>
        <v>21.631546028613968</v>
      </c>
      <c r="AI379" s="75">
        <f t="shared" si="451"/>
        <v>2.0654618216333964E-2</v>
      </c>
      <c r="AK379" s="2" t="s">
        <v>127</v>
      </c>
      <c r="AL379" s="2">
        <v>2019</v>
      </c>
      <c r="AM379" s="2">
        <v>3</v>
      </c>
      <c r="AN379" s="2">
        <v>9364.3950000000004</v>
      </c>
      <c r="AO379" s="2">
        <v>169.70400000000001</v>
      </c>
      <c r="AP379" s="2">
        <v>180.30500000000001</v>
      </c>
      <c r="AQ379" s="2">
        <v>40388</v>
      </c>
      <c r="AR379" s="2">
        <v>1097</v>
      </c>
      <c r="AS379" s="2">
        <v>501</v>
      </c>
      <c r="AT379" s="2">
        <v>0.45670008659362793</v>
      </c>
      <c r="AV379" s="2" t="s">
        <v>61</v>
      </c>
      <c r="AW379" s="4">
        <f t="shared" si="437"/>
        <v>0</v>
      </c>
      <c r="AX379" s="4">
        <f t="shared" si="438"/>
        <v>0</v>
      </c>
      <c r="AY379" s="4"/>
      <c r="AZ379" s="4">
        <f t="shared" si="439"/>
        <v>0</v>
      </c>
      <c r="BA379" s="4">
        <f t="shared" si="440"/>
        <v>0</v>
      </c>
      <c r="BB379" s="4">
        <f t="shared" si="441"/>
        <v>0</v>
      </c>
      <c r="BC379" s="4">
        <f t="shared" si="442"/>
        <v>0</v>
      </c>
      <c r="BD379" s="4">
        <f t="shared" si="443"/>
        <v>0</v>
      </c>
      <c r="BE379" s="4">
        <f t="shared" si="444"/>
        <v>0</v>
      </c>
    </row>
    <row r="380" spans="1:57" x14ac:dyDescent="0.2">
      <c r="A380" s="2" t="s">
        <v>61</v>
      </c>
      <c r="B380" s="4">
        <v>2020</v>
      </c>
      <c r="C380" s="4">
        <v>3</v>
      </c>
      <c r="D380" s="14">
        <f>'Consolidated PEG'!D379+('Data Revisions'!H77)/1000</f>
        <v>9734.6618999999992</v>
      </c>
      <c r="E380" s="5">
        <f>'Consolidated PEG'!E379</f>
        <v>194.762</v>
      </c>
      <c r="F380" s="5">
        <f>'Consolidated PEG'!F379</f>
        <v>194.762</v>
      </c>
      <c r="G380" s="5">
        <f>'Consolidated PEG'!G379</f>
        <v>41221</v>
      </c>
      <c r="H380" s="5">
        <f>'Consolidated PEG'!H379</f>
        <v>1116</v>
      </c>
      <c r="I380" s="5">
        <f>'Consolidated PEG'!I379</f>
        <v>508</v>
      </c>
      <c r="J380" s="60">
        <f>'Consolidated PEG'!J379</f>
        <v>0.45519712567329407</v>
      </c>
      <c r="K380" s="48">
        <f>'Consolidated PEG'!K379</f>
        <v>2767</v>
      </c>
      <c r="L380" s="48">
        <f>'Consolidated PEG'!L379</f>
        <v>1986</v>
      </c>
      <c r="M380" s="124">
        <f>'Consolidated PEG'!M379</f>
        <v>0.71774485001807009</v>
      </c>
      <c r="O380" s="2" t="s">
        <v>62</v>
      </c>
      <c r="P380" s="2">
        <v>2020</v>
      </c>
      <c r="Q380" s="5">
        <v>3</v>
      </c>
      <c r="R380" s="5">
        <v>10485.032999999999</v>
      </c>
      <c r="S380" s="5">
        <v>194.762</v>
      </c>
      <c r="T380" s="5">
        <v>194.762</v>
      </c>
      <c r="U380" s="5">
        <v>41221</v>
      </c>
      <c r="V380" s="5">
        <v>1116</v>
      </c>
      <c r="W380" s="5">
        <v>508</v>
      </c>
      <c r="X380" s="6">
        <v>0.45519713261648748</v>
      </c>
      <c r="Z380" s="2" t="s">
        <v>61</v>
      </c>
      <c r="AA380" s="4">
        <f t="shared" si="445"/>
        <v>0</v>
      </c>
      <c r="AB380" s="4">
        <f t="shared" si="451"/>
        <v>0</v>
      </c>
      <c r="AC380" s="6">
        <f t="shared" si="451"/>
        <v>-750.3711000000003</v>
      </c>
      <c r="AD380" s="4">
        <f t="shared" si="451"/>
        <v>0</v>
      </c>
      <c r="AE380" s="4">
        <f t="shared" si="451"/>
        <v>0</v>
      </c>
      <c r="AF380" s="4">
        <f t="shared" si="451"/>
        <v>0</v>
      </c>
      <c r="AG380" s="4">
        <f t="shared" si="451"/>
        <v>0</v>
      </c>
      <c r="AH380" s="4">
        <f t="shared" si="451"/>
        <v>0</v>
      </c>
      <c r="AI380" s="75">
        <f t="shared" si="451"/>
        <v>-6.943193409103543E-9</v>
      </c>
      <c r="AK380" s="2" t="s">
        <v>127</v>
      </c>
      <c r="AL380" s="2">
        <v>2020</v>
      </c>
      <c r="AM380" s="2">
        <v>3</v>
      </c>
      <c r="AN380" s="2">
        <v>9826.3349999999991</v>
      </c>
      <c r="AO380" s="2">
        <v>194.762</v>
      </c>
      <c r="AP380" s="2">
        <v>194.762</v>
      </c>
      <c r="AQ380" s="2">
        <v>41221</v>
      </c>
      <c r="AR380" s="2">
        <v>1116</v>
      </c>
      <c r="AS380" s="2">
        <v>508</v>
      </c>
      <c r="AT380" s="2">
        <v>0.45519712567329407</v>
      </c>
      <c r="AV380" s="2" t="s">
        <v>61</v>
      </c>
      <c r="AW380" s="4">
        <f t="shared" si="437"/>
        <v>0</v>
      </c>
      <c r="AX380" s="4">
        <f t="shared" si="438"/>
        <v>0</v>
      </c>
      <c r="AY380" s="4"/>
      <c r="AZ380" s="4">
        <f t="shared" si="439"/>
        <v>0</v>
      </c>
      <c r="BA380" s="4">
        <f t="shared" si="440"/>
        <v>0</v>
      </c>
      <c r="BB380" s="4">
        <f t="shared" si="441"/>
        <v>0</v>
      </c>
      <c r="BC380" s="4">
        <f t="shared" si="442"/>
        <v>0</v>
      </c>
      <c r="BD380" s="4">
        <f t="shared" si="443"/>
        <v>0</v>
      </c>
      <c r="BE380" s="4">
        <f t="shared" si="444"/>
        <v>0</v>
      </c>
    </row>
    <row r="381" spans="1:57" x14ac:dyDescent="0.2">
      <c r="A381" s="2" t="s">
        <v>61</v>
      </c>
      <c r="B381" s="4">
        <v>2021</v>
      </c>
      <c r="C381" s="4">
        <v>3</v>
      </c>
      <c r="D381" s="5">
        <f>'Consolidated PEG'!D380</f>
        <v>11186.491</v>
      </c>
      <c r="E381" s="5">
        <f>'Consolidated PEG'!E380</f>
        <v>190.21</v>
      </c>
      <c r="F381" s="5">
        <f>'Consolidated PEG'!F380</f>
        <v>194.762</v>
      </c>
      <c r="G381" s="5">
        <f>'Consolidated PEG'!G380</f>
        <v>42082</v>
      </c>
      <c r="H381" s="5">
        <f>'Consolidated PEG'!H380</f>
        <v>1134</v>
      </c>
      <c r="I381" s="5">
        <f>'Consolidated PEG'!I380</f>
        <v>523</v>
      </c>
      <c r="J381" s="60">
        <f>'Consolidated PEG'!J380</f>
        <v>0.46119928359985352</v>
      </c>
      <c r="K381" s="48">
        <f>'Consolidated PEG'!K380</f>
        <v>2814</v>
      </c>
      <c r="L381" s="48">
        <f>'Consolidated PEG'!L380</f>
        <v>2030</v>
      </c>
      <c r="M381" s="124">
        <f>'Consolidated PEG'!M380</f>
        <v>0.72139303482587069</v>
      </c>
      <c r="O381" s="2" t="s">
        <v>62</v>
      </c>
      <c r="P381" s="2">
        <v>2021</v>
      </c>
      <c r="Q381" s="5">
        <v>3</v>
      </c>
      <c r="R381" s="5">
        <v>11186.491</v>
      </c>
      <c r="S381" s="5">
        <v>190.21</v>
      </c>
      <c r="T381" s="5">
        <v>194.762</v>
      </c>
      <c r="U381" s="5">
        <v>42082</v>
      </c>
      <c r="V381" s="5">
        <v>1134</v>
      </c>
      <c r="W381" s="5">
        <v>523</v>
      </c>
      <c r="X381" s="6">
        <v>0.46119929453262787</v>
      </c>
      <c r="Z381" s="2" t="s">
        <v>61</v>
      </c>
      <c r="AA381" s="4">
        <f t="shared" si="445"/>
        <v>0</v>
      </c>
      <c r="AB381" s="4">
        <f t="shared" si="451"/>
        <v>0</v>
      </c>
      <c r="AC381" s="6">
        <f t="shared" si="451"/>
        <v>0</v>
      </c>
      <c r="AD381" s="4">
        <f t="shared" si="451"/>
        <v>0</v>
      </c>
      <c r="AE381" s="4">
        <f t="shared" si="451"/>
        <v>0</v>
      </c>
      <c r="AF381" s="4">
        <f t="shared" si="451"/>
        <v>0</v>
      </c>
      <c r="AG381" s="4">
        <f t="shared" si="451"/>
        <v>0</v>
      </c>
      <c r="AH381" s="4">
        <f t="shared" si="451"/>
        <v>0</v>
      </c>
      <c r="AI381" s="75">
        <f t="shared" si="451"/>
        <v>-1.0932774352490071E-8</v>
      </c>
      <c r="AK381" s="2" t="s">
        <v>127</v>
      </c>
      <c r="AL381" s="2">
        <v>2021</v>
      </c>
      <c r="AM381" s="2">
        <v>3</v>
      </c>
      <c r="AN381" s="2">
        <v>11325.130999999999</v>
      </c>
      <c r="AO381" s="2">
        <v>190.21</v>
      </c>
      <c r="AP381" s="2">
        <v>194.762</v>
      </c>
      <c r="AQ381" s="2">
        <v>42082</v>
      </c>
      <c r="AR381" s="2">
        <v>1134</v>
      </c>
      <c r="AS381" s="2">
        <v>523</v>
      </c>
      <c r="AT381" s="2">
        <v>0.46119928359985352</v>
      </c>
      <c r="AV381" s="2" t="s">
        <v>61</v>
      </c>
      <c r="AW381" s="4">
        <f t="shared" si="437"/>
        <v>0</v>
      </c>
      <c r="AX381" s="4">
        <f t="shared" si="438"/>
        <v>0</v>
      </c>
      <c r="AY381" s="4"/>
      <c r="AZ381" s="4">
        <f t="shared" si="439"/>
        <v>0</v>
      </c>
      <c r="BA381" s="4">
        <f t="shared" si="440"/>
        <v>0</v>
      </c>
      <c r="BB381" s="4">
        <f t="shared" si="441"/>
        <v>0</v>
      </c>
      <c r="BC381" s="4">
        <f t="shared" si="442"/>
        <v>0</v>
      </c>
      <c r="BD381" s="4">
        <f t="shared" si="443"/>
        <v>0</v>
      </c>
      <c r="BE381" s="4">
        <f t="shared" si="444"/>
        <v>0</v>
      </c>
    </row>
    <row r="382" spans="1:57" s="7" customFormat="1" x14ac:dyDescent="0.2">
      <c r="A382" s="7" t="s">
        <v>61</v>
      </c>
      <c r="B382" s="8">
        <v>2022</v>
      </c>
      <c r="C382" s="8">
        <v>3</v>
      </c>
      <c r="D382" s="9">
        <f>'Consolidated PEG'!D381</f>
        <v>11803.02</v>
      </c>
      <c r="E382" s="9">
        <f>'Consolidated PEG'!E381</f>
        <v>189.339</v>
      </c>
      <c r="F382" s="5">
        <f>'Consolidated PEG'!F381</f>
        <v>194.762</v>
      </c>
      <c r="G382" s="9">
        <f>'Consolidated PEG'!G381</f>
        <v>42634</v>
      </c>
      <c r="H382" s="9">
        <f>'Consolidated PEG'!H381</f>
        <v>1142</v>
      </c>
      <c r="I382" s="9">
        <f>'Consolidated PEG'!I381</f>
        <v>534</v>
      </c>
      <c r="J382" s="61">
        <f>'Consolidated PEG'!J381</f>
        <v>0.46760070323944092</v>
      </c>
      <c r="K382" s="50">
        <f>'Consolidated PEG'!K381</f>
        <v>2844</v>
      </c>
      <c r="L382" s="50">
        <f>'Consolidated PEG'!L381</f>
        <v>2060</v>
      </c>
      <c r="M382" s="126">
        <f>'Consolidated PEG'!M381</f>
        <v>0.7243319268635724</v>
      </c>
      <c r="N382" s="64"/>
      <c r="O382" s="7" t="s">
        <v>62</v>
      </c>
      <c r="P382" s="7">
        <v>2022</v>
      </c>
      <c r="Q382" s="9">
        <v>3</v>
      </c>
      <c r="R382" s="9">
        <v>11803.02</v>
      </c>
      <c r="S382" s="9">
        <v>189.339</v>
      </c>
      <c r="T382" s="9">
        <v>194.762</v>
      </c>
      <c r="U382" s="9">
        <v>42634</v>
      </c>
      <c r="V382" s="9">
        <v>1142</v>
      </c>
      <c r="W382" s="9">
        <v>534</v>
      </c>
      <c r="X382" s="10">
        <v>0.46760070052539404</v>
      </c>
      <c r="Y382" s="64"/>
      <c r="Z382" s="7" t="s">
        <v>61</v>
      </c>
      <c r="AA382" s="8">
        <f t="shared" si="445"/>
        <v>0</v>
      </c>
      <c r="AB382" s="8">
        <f t="shared" si="451"/>
        <v>0</v>
      </c>
      <c r="AC382" s="10">
        <f t="shared" si="451"/>
        <v>0</v>
      </c>
      <c r="AD382" s="8">
        <f t="shared" si="451"/>
        <v>0</v>
      </c>
      <c r="AE382" s="8">
        <f t="shared" si="451"/>
        <v>0</v>
      </c>
      <c r="AF382" s="8">
        <f t="shared" si="451"/>
        <v>0</v>
      </c>
      <c r="AG382" s="8">
        <f t="shared" si="451"/>
        <v>0</v>
      </c>
      <c r="AH382" s="8">
        <f t="shared" si="451"/>
        <v>0</v>
      </c>
      <c r="AI382" s="76">
        <f t="shared" si="451"/>
        <v>2.7140468761288616E-9</v>
      </c>
      <c r="AK382" s="7" t="s">
        <v>127</v>
      </c>
      <c r="AL382" s="7">
        <v>2022</v>
      </c>
      <c r="AM382" s="7">
        <v>3</v>
      </c>
      <c r="AN382" s="7">
        <v>12045.138999999999</v>
      </c>
      <c r="AO382" s="7">
        <v>189.339</v>
      </c>
      <c r="AP382" s="7">
        <v>194.762</v>
      </c>
      <c r="AQ382" s="7">
        <v>42634</v>
      </c>
      <c r="AR382" s="7">
        <v>1142</v>
      </c>
      <c r="AS382" s="7">
        <v>534</v>
      </c>
      <c r="AT382" s="7">
        <v>0.46760070323944092</v>
      </c>
      <c r="AV382" s="7" t="s">
        <v>61</v>
      </c>
      <c r="AW382" s="8">
        <f t="shared" si="437"/>
        <v>0</v>
      </c>
      <c r="AX382" s="8">
        <f t="shared" si="438"/>
        <v>0</v>
      </c>
      <c r="AY382" s="8"/>
      <c r="AZ382" s="8">
        <f t="shared" si="439"/>
        <v>0</v>
      </c>
      <c r="BA382" s="8">
        <f t="shared" si="440"/>
        <v>0</v>
      </c>
      <c r="BB382" s="8">
        <f t="shared" si="441"/>
        <v>0</v>
      </c>
      <c r="BC382" s="8">
        <f t="shared" si="442"/>
        <v>0</v>
      </c>
      <c r="BD382" s="8">
        <f t="shared" si="443"/>
        <v>0</v>
      </c>
      <c r="BE382" s="8">
        <f t="shared" si="444"/>
        <v>0</v>
      </c>
    </row>
    <row r="383" spans="1:57" x14ac:dyDescent="0.2">
      <c r="A383" s="2" t="s">
        <v>63</v>
      </c>
      <c r="B383" s="4">
        <v>2003</v>
      </c>
      <c r="C383" s="4">
        <v>3</v>
      </c>
      <c r="D383" s="5">
        <f>'Consolidated PEG'!D382</f>
        <v>6311.8091100000011</v>
      </c>
      <c r="E383" s="5">
        <f>'Consolidated PEG'!E382</f>
        <v>103.58499999999999</v>
      </c>
      <c r="F383" s="5">
        <f>'Consolidated PEG'!F382</f>
        <v>103.58499999999999</v>
      </c>
      <c r="G383" s="5">
        <f>'Consolidated PEG'!G382</f>
        <v>27653</v>
      </c>
      <c r="H383" s="5"/>
      <c r="I383" s="5"/>
      <c r="K383" s="48">
        <f>'Consolidated PEG'!K382</f>
        <v>881.1</v>
      </c>
      <c r="L383" s="48">
        <f>'Consolidated PEG'!L382</f>
        <v>467.89999389648438</v>
      </c>
      <c r="M383" s="124">
        <f>'Consolidated PEG'!M382</f>
        <v>0.53104073759673631</v>
      </c>
      <c r="Q383" s="5"/>
      <c r="AA383" s="4"/>
      <c r="AB383" s="4"/>
      <c r="AC383" s="6"/>
      <c r="AD383" s="4"/>
      <c r="AE383" s="4"/>
      <c r="AF383" s="4"/>
      <c r="AG383" s="4"/>
      <c r="AH383" s="4"/>
      <c r="AI383" s="75"/>
      <c r="AW383" s="4"/>
      <c r="AX383" s="4"/>
      <c r="AY383" s="4"/>
      <c r="AZ383" s="4"/>
      <c r="BA383" s="4"/>
      <c r="BB383" s="4"/>
      <c r="BC383" s="4"/>
      <c r="BD383" s="4"/>
      <c r="BE383" s="4"/>
    </row>
    <row r="384" spans="1:57" x14ac:dyDescent="0.2">
      <c r="A384" s="2" t="s">
        <v>63</v>
      </c>
      <c r="B384" s="4">
        <v>2004</v>
      </c>
      <c r="C384" s="4">
        <v>3</v>
      </c>
      <c r="D384" s="5">
        <f>'Consolidated PEG'!D383</f>
        <v>6230.1226799999995</v>
      </c>
      <c r="E384" s="5">
        <f>'Consolidated PEG'!E383</f>
        <v>100.758</v>
      </c>
      <c r="F384" s="5">
        <f>'Consolidated PEG'!F383</f>
        <v>103.58499999999999</v>
      </c>
      <c r="G384" s="5">
        <f>'Consolidated PEG'!G383</f>
        <v>28768</v>
      </c>
      <c r="H384" s="5"/>
      <c r="I384" s="5"/>
      <c r="K384" s="48">
        <f>'Consolidated PEG'!K383</f>
        <v>900.6</v>
      </c>
      <c r="L384" s="48">
        <f>'Consolidated PEG'!L383</f>
        <v>480.60000610351563</v>
      </c>
      <c r="M384" s="124">
        <f>'Consolidated PEG'!M383</f>
        <v>0.53364424395238241</v>
      </c>
      <c r="Q384" s="5"/>
      <c r="AA384" s="4"/>
      <c r="AB384" s="4"/>
      <c r="AC384" s="6"/>
      <c r="AD384" s="4"/>
      <c r="AE384" s="4"/>
      <c r="AF384" s="4"/>
      <c r="AG384" s="4"/>
      <c r="AH384" s="4"/>
      <c r="AI384" s="75"/>
      <c r="AW384" s="4"/>
      <c r="AX384" s="4"/>
      <c r="AY384" s="4"/>
      <c r="AZ384" s="4"/>
      <c r="BA384" s="4"/>
      <c r="BB384" s="4"/>
      <c r="BC384" s="4"/>
      <c r="BD384" s="4"/>
      <c r="BE384" s="4"/>
    </row>
    <row r="385" spans="1:57" x14ac:dyDescent="0.2">
      <c r="A385" s="2" t="s">
        <v>63</v>
      </c>
      <c r="B385" s="4">
        <v>2005</v>
      </c>
      <c r="C385" s="4">
        <v>3</v>
      </c>
      <c r="D385" s="5">
        <f>'Consolidated PEG'!D384</f>
        <v>8964.7221099999988</v>
      </c>
      <c r="E385" s="5">
        <f>'Consolidated PEG'!E384</f>
        <v>115.3</v>
      </c>
      <c r="F385" s="5">
        <f>'Consolidated PEG'!F384</f>
        <v>115.3</v>
      </c>
      <c r="G385" s="5">
        <f>'Consolidated PEG'!G384</f>
        <v>27902</v>
      </c>
      <c r="H385" s="28"/>
      <c r="I385" s="28"/>
      <c r="J385" s="62"/>
      <c r="K385" s="48">
        <f>'Consolidated PEG'!K384</f>
        <v>976</v>
      </c>
      <c r="L385" s="48">
        <f>'Consolidated PEG'!L384</f>
        <v>33</v>
      </c>
      <c r="M385" s="124">
        <f>'Consolidated PEG'!M384</f>
        <v>3.3811475409836068E-2</v>
      </c>
      <c r="O385" s="2" t="s">
        <v>64</v>
      </c>
      <c r="P385" s="2">
        <v>2005</v>
      </c>
      <c r="Q385" s="5">
        <v>3</v>
      </c>
      <c r="R385" s="5">
        <v>8964.7221099999988</v>
      </c>
      <c r="S385" s="5">
        <v>115.3</v>
      </c>
      <c r="T385" s="5">
        <v>115.3</v>
      </c>
      <c r="U385" s="5">
        <v>27902</v>
      </c>
      <c r="V385" s="5">
        <v>976</v>
      </c>
      <c r="W385" s="5">
        <v>33</v>
      </c>
      <c r="X385" s="6">
        <v>3.3811475409836068E-2</v>
      </c>
      <c r="Z385" s="2" t="s">
        <v>63</v>
      </c>
      <c r="AA385" s="4">
        <f t="shared" ref="AA385:AA391" si="452">B385-P385</f>
        <v>0</v>
      </c>
      <c r="AB385" s="4">
        <f t="shared" ref="AB385:AB391" si="453">C385-Q385</f>
        <v>0</v>
      </c>
      <c r="AC385" s="6">
        <f t="shared" ref="AC385:AC391" si="454">D385-R385</f>
        <v>0</v>
      </c>
      <c r="AD385" s="4">
        <f t="shared" ref="AD385:AD391" si="455">E385-S385</f>
        <v>0</v>
      </c>
      <c r="AE385" s="4">
        <f t="shared" ref="AE385:AE391" si="456">F385-T385</f>
        <v>0</v>
      </c>
      <c r="AF385" s="4">
        <f t="shared" ref="AF385" si="457">G385-U385</f>
        <v>0</v>
      </c>
      <c r="AG385" s="4"/>
      <c r="AH385" s="4"/>
      <c r="AI385" s="75"/>
      <c r="AK385" s="2" t="s">
        <v>189</v>
      </c>
      <c r="AL385" s="2">
        <v>2005</v>
      </c>
      <c r="AM385" s="2">
        <v>3</v>
      </c>
      <c r="AN385" s="2">
        <v>9091.0446499999998</v>
      </c>
      <c r="AO385" s="2">
        <v>117</v>
      </c>
      <c r="AP385" s="2">
        <v>117</v>
      </c>
      <c r="AQ385" s="2">
        <v>27902</v>
      </c>
      <c r="AR385" s="2">
        <v>974</v>
      </c>
      <c r="AS385" s="2">
        <v>33</v>
      </c>
      <c r="AT385" s="2">
        <v>3.3880904316902161E-2</v>
      </c>
      <c r="AV385" s="2" t="s">
        <v>63</v>
      </c>
      <c r="AW385" s="4">
        <f t="shared" ref="AW385:AW402" si="458">B385-AL385</f>
        <v>0</v>
      </c>
      <c r="AX385" s="4">
        <f t="shared" ref="AX385:AX402" si="459">C385-AM385</f>
        <v>0</v>
      </c>
      <c r="AY385" s="4"/>
      <c r="AZ385" s="4">
        <f t="shared" ref="AZ385:AZ402" si="460">E385-AO385</f>
        <v>-1.7000000000000028</v>
      </c>
      <c r="BA385" s="4">
        <f t="shared" ref="BA385:BA402" si="461">F385-AP385</f>
        <v>-1.7000000000000028</v>
      </c>
      <c r="BB385" s="4">
        <f t="shared" ref="BB385:BB402" si="462">G385-AQ385</f>
        <v>0</v>
      </c>
      <c r="BC385" s="4">
        <f t="shared" ref="BC385:BC402" si="463">H385-AR385</f>
        <v>-974</v>
      </c>
      <c r="BD385" s="4">
        <f t="shared" ref="BD385:BD402" si="464">I385-AS385</f>
        <v>-33</v>
      </c>
      <c r="BE385" s="4">
        <f t="shared" ref="BE385:BE402" si="465">J385-AT385</f>
        <v>-3.3880904316902161E-2</v>
      </c>
    </row>
    <row r="386" spans="1:57" x14ac:dyDescent="0.2">
      <c r="A386" s="2" t="s">
        <v>63</v>
      </c>
      <c r="B386" s="4">
        <v>2006</v>
      </c>
      <c r="C386" s="4">
        <v>3</v>
      </c>
      <c r="D386" s="5">
        <f>'Consolidated PEG'!D385</f>
        <v>9847.9484600000014</v>
      </c>
      <c r="E386" s="5">
        <f>'Consolidated PEG'!E385</f>
        <v>116.94799999999999</v>
      </c>
      <c r="F386" s="5">
        <f>'Consolidated PEG'!F385</f>
        <v>116.94799999999999</v>
      </c>
      <c r="G386" s="5">
        <f>'Consolidated PEG'!G385</f>
        <v>28024</v>
      </c>
      <c r="H386" s="28"/>
      <c r="I386" s="28"/>
      <c r="J386" s="62"/>
      <c r="K386" s="48">
        <f>'Consolidated PEG'!K385</f>
        <v>997</v>
      </c>
      <c r="L386" s="48">
        <f>'Consolidated PEG'!L385</f>
        <v>49</v>
      </c>
      <c r="M386" s="124">
        <f>'Consolidated PEG'!M385</f>
        <v>4.9147442326980942E-2</v>
      </c>
      <c r="O386" s="2" t="s">
        <v>64</v>
      </c>
      <c r="P386" s="2">
        <v>2006</v>
      </c>
      <c r="Q386" s="5">
        <v>3</v>
      </c>
      <c r="R386" s="5">
        <v>9847.9484600000014</v>
      </c>
      <c r="S386" s="5">
        <v>116.94799999999999</v>
      </c>
      <c r="T386" s="5">
        <v>116.94799999999999</v>
      </c>
      <c r="U386" s="5">
        <v>28024</v>
      </c>
      <c r="V386" s="5">
        <v>997</v>
      </c>
      <c r="W386" s="5">
        <v>49</v>
      </c>
      <c r="X386" s="6">
        <v>4.9147442326980942E-2</v>
      </c>
      <c r="Z386" s="2" t="s">
        <v>63</v>
      </c>
      <c r="AA386" s="4">
        <f t="shared" si="452"/>
        <v>0</v>
      </c>
      <c r="AB386" s="4">
        <f t="shared" si="453"/>
        <v>0</v>
      </c>
      <c r="AC386" s="6">
        <f t="shared" si="454"/>
        <v>0</v>
      </c>
      <c r="AD386" s="4">
        <f t="shared" si="455"/>
        <v>0</v>
      </c>
      <c r="AE386" s="4">
        <f t="shared" si="456"/>
        <v>0</v>
      </c>
      <c r="AF386" s="4">
        <f t="shared" ref="AF386:AF398" si="466">G386-U386</f>
        <v>0</v>
      </c>
      <c r="AG386" s="4"/>
      <c r="AH386" s="4"/>
      <c r="AI386" s="75"/>
      <c r="AK386" s="2" t="s">
        <v>189</v>
      </c>
      <c r="AL386" s="2">
        <v>2006</v>
      </c>
      <c r="AM386" s="2">
        <v>3</v>
      </c>
      <c r="AN386" s="2">
        <v>9958.8917700000002</v>
      </c>
      <c r="AO386" s="2">
        <v>116.94800000000001</v>
      </c>
      <c r="AP386" s="2">
        <v>117</v>
      </c>
      <c r="AQ386" s="2">
        <v>28024</v>
      </c>
      <c r="AR386" s="2">
        <v>994</v>
      </c>
      <c r="AS386" s="2">
        <v>49</v>
      </c>
      <c r="AT386" s="2">
        <v>4.9295775592327118E-2</v>
      </c>
      <c r="AV386" s="2" t="s">
        <v>63</v>
      </c>
      <c r="AW386" s="4">
        <f t="shared" si="458"/>
        <v>0</v>
      </c>
      <c r="AX386" s="4">
        <f t="shared" si="459"/>
        <v>0</v>
      </c>
      <c r="AY386" s="4"/>
      <c r="AZ386" s="4">
        <f t="shared" si="460"/>
        <v>0</v>
      </c>
      <c r="BA386" s="4">
        <f t="shared" si="461"/>
        <v>-5.2000000000006708E-2</v>
      </c>
      <c r="BB386" s="4">
        <f t="shared" si="462"/>
        <v>0</v>
      </c>
      <c r="BC386" s="4">
        <f t="shared" si="463"/>
        <v>-994</v>
      </c>
      <c r="BD386" s="4">
        <f t="shared" si="464"/>
        <v>-49</v>
      </c>
      <c r="BE386" s="4">
        <f t="shared" si="465"/>
        <v>-4.9295775592327118E-2</v>
      </c>
    </row>
    <row r="387" spans="1:57" x14ac:dyDescent="0.2">
      <c r="A387" s="2" t="s">
        <v>63</v>
      </c>
      <c r="B387" s="4">
        <v>2007</v>
      </c>
      <c r="C387" s="4">
        <v>3</v>
      </c>
      <c r="D387" s="5">
        <f>'Consolidated PEG'!D386</f>
        <v>10429.196250000001</v>
      </c>
      <c r="E387" s="5">
        <f>'Consolidated PEG'!E386</f>
        <v>109.596</v>
      </c>
      <c r="F387" s="5">
        <f>'Consolidated PEG'!F386</f>
        <v>116.94799999999999</v>
      </c>
      <c r="G387" s="5">
        <f>'Consolidated PEG'!G386</f>
        <v>28205</v>
      </c>
      <c r="H387" s="28"/>
      <c r="I387" s="28"/>
      <c r="J387" s="62"/>
      <c r="K387" s="48">
        <f>'Consolidated PEG'!K386</f>
        <v>1031</v>
      </c>
      <c r="L387" s="48">
        <f>'Consolidated PEG'!L386</f>
        <v>80</v>
      </c>
      <c r="M387" s="124">
        <f>'Consolidated PEG'!M386</f>
        <v>7.7594568380213391E-2</v>
      </c>
      <c r="O387" s="2" t="s">
        <v>64</v>
      </c>
      <c r="P387" s="2">
        <v>2007</v>
      </c>
      <c r="Q387" s="5">
        <v>3</v>
      </c>
      <c r="R387" s="5">
        <v>10429.196250000001</v>
      </c>
      <c r="S387" s="5">
        <v>109.596</v>
      </c>
      <c r="T387" s="5">
        <v>116.94799999999999</v>
      </c>
      <c r="U387" s="5">
        <v>28205</v>
      </c>
      <c r="V387" s="5">
        <v>1031</v>
      </c>
      <c r="W387" s="5">
        <v>80</v>
      </c>
      <c r="X387" s="6">
        <v>7.7594568380213391E-2</v>
      </c>
      <c r="Z387" s="2" t="s">
        <v>63</v>
      </c>
      <c r="AA387" s="4">
        <f t="shared" si="452"/>
        <v>0</v>
      </c>
      <c r="AB387" s="4">
        <f t="shared" si="453"/>
        <v>0</v>
      </c>
      <c r="AC387" s="6">
        <f t="shared" si="454"/>
        <v>0</v>
      </c>
      <c r="AD387" s="4">
        <f t="shared" si="455"/>
        <v>0</v>
      </c>
      <c r="AE387" s="4">
        <f t="shared" si="456"/>
        <v>0</v>
      </c>
      <c r="AF387" s="4">
        <f t="shared" si="466"/>
        <v>0</v>
      </c>
      <c r="AG387" s="4"/>
      <c r="AH387" s="4"/>
      <c r="AI387" s="75"/>
      <c r="AK387" s="2" t="s">
        <v>189</v>
      </c>
      <c r="AL387" s="2">
        <v>2007</v>
      </c>
      <c r="AM387" s="2">
        <v>3</v>
      </c>
      <c r="AN387" s="2">
        <v>10558.0663</v>
      </c>
      <c r="AO387" s="2">
        <v>111.437</v>
      </c>
      <c r="AP387" s="2">
        <v>117</v>
      </c>
      <c r="AQ387" s="2">
        <v>28205</v>
      </c>
      <c r="AR387" s="42">
        <v>1015.5</v>
      </c>
      <c r="AS387" s="42">
        <v>64.5</v>
      </c>
      <c r="AT387" s="42">
        <v>6.3515506684780121E-2</v>
      </c>
      <c r="AV387" s="2" t="s">
        <v>63</v>
      </c>
      <c r="AW387" s="4">
        <f t="shared" si="458"/>
        <v>0</v>
      </c>
      <c r="AX387" s="4">
        <f t="shared" si="459"/>
        <v>0</v>
      </c>
      <c r="AY387" s="4"/>
      <c r="AZ387" s="4">
        <f t="shared" si="460"/>
        <v>-1.840999999999994</v>
      </c>
      <c r="BA387" s="4">
        <f t="shared" si="461"/>
        <v>-5.2000000000006708E-2</v>
      </c>
      <c r="BB387" s="4">
        <f t="shared" si="462"/>
        <v>0</v>
      </c>
      <c r="BC387" s="4">
        <f t="shared" si="463"/>
        <v>-1015.5</v>
      </c>
      <c r="BD387" s="4">
        <f t="shared" si="464"/>
        <v>-64.5</v>
      </c>
      <c r="BE387" s="4">
        <f t="shared" si="465"/>
        <v>-6.3515506684780121E-2</v>
      </c>
    </row>
    <row r="388" spans="1:57" x14ac:dyDescent="0.2">
      <c r="A388" s="2" t="s">
        <v>63</v>
      </c>
      <c r="B388" s="4">
        <v>2008</v>
      </c>
      <c r="C388" s="4">
        <v>3</v>
      </c>
      <c r="D388" s="5">
        <f>'Consolidated PEG'!D387</f>
        <v>9089.4626899999985</v>
      </c>
      <c r="E388" s="5">
        <f>'Consolidated PEG'!E387</f>
        <v>107.227</v>
      </c>
      <c r="F388" s="5">
        <f>'Consolidated PEG'!F387</f>
        <v>116.94799999999999</v>
      </c>
      <c r="G388" s="5">
        <f>'Consolidated PEG'!G387</f>
        <v>28388</v>
      </c>
      <c r="H388" s="28"/>
      <c r="I388" s="28"/>
      <c r="J388" s="62"/>
      <c r="K388" s="48">
        <f>'Consolidated PEG'!K387</f>
        <v>1012</v>
      </c>
      <c r="L388" s="48">
        <f>'Consolidated PEG'!L387</f>
        <v>66</v>
      </c>
      <c r="M388" s="124">
        <f>'Consolidated PEG'!M387</f>
        <v>6.5217391304347824E-2</v>
      </c>
      <c r="O388" s="2" t="s">
        <v>64</v>
      </c>
      <c r="P388" s="2">
        <v>2008</v>
      </c>
      <c r="Q388" s="5">
        <v>3</v>
      </c>
      <c r="R388" s="5">
        <v>9089.4626899999985</v>
      </c>
      <c r="S388" s="5">
        <v>107.227</v>
      </c>
      <c r="T388" s="5">
        <v>116.94799999999999</v>
      </c>
      <c r="U388" s="5">
        <v>28388</v>
      </c>
      <c r="V388" s="5">
        <v>1012</v>
      </c>
      <c r="W388" s="5">
        <v>66</v>
      </c>
      <c r="X388" s="6">
        <v>6.5217391304347824E-2</v>
      </c>
      <c r="Z388" s="2" t="s">
        <v>63</v>
      </c>
      <c r="AA388" s="4">
        <f t="shared" si="452"/>
        <v>0</v>
      </c>
      <c r="AB388" s="4">
        <f t="shared" si="453"/>
        <v>0</v>
      </c>
      <c r="AC388" s="6">
        <f t="shared" si="454"/>
        <v>0</v>
      </c>
      <c r="AD388" s="4">
        <f t="shared" si="455"/>
        <v>0</v>
      </c>
      <c r="AE388" s="4">
        <f t="shared" si="456"/>
        <v>0</v>
      </c>
      <c r="AF388" s="4">
        <f t="shared" si="466"/>
        <v>0</v>
      </c>
      <c r="AG388" s="4"/>
      <c r="AH388" s="4"/>
      <c r="AI388" s="75"/>
      <c r="AK388" s="2" t="s">
        <v>189</v>
      </c>
      <c r="AL388" s="2">
        <v>2008</v>
      </c>
      <c r="AM388" s="2">
        <v>3</v>
      </c>
      <c r="AN388" s="2">
        <v>9641.8723900000005</v>
      </c>
      <c r="AO388" s="2">
        <v>109.60900000000001</v>
      </c>
      <c r="AP388" s="2">
        <v>117</v>
      </c>
      <c r="AQ388" s="2">
        <v>28388</v>
      </c>
      <c r="AR388" s="2">
        <v>1012</v>
      </c>
      <c r="AS388" s="2">
        <v>66</v>
      </c>
      <c r="AT388" s="2">
        <v>6.5217390656471252E-2</v>
      </c>
      <c r="AV388" s="2" t="s">
        <v>63</v>
      </c>
      <c r="AW388" s="4">
        <f t="shared" si="458"/>
        <v>0</v>
      </c>
      <c r="AX388" s="4">
        <f t="shared" si="459"/>
        <v>0</v>
      </c>
      <c r="AY388" s="4"/>
      <c r="AZ388" s="4">
        <f t="shared" si="460"/>
        <v>-2.382000000000005</v>
      </c>
      <c r="BA388" s="4">
        <f t="shared" si="461"/>
        <v>-5.2000000000006708E-2</v>
      </c>
      <c r="BB388" s="4">
        <f t="shared" si="462"/>
        <v>0</v>
      </c>
      <c r="BC388" s="4">
        <f t="shared" si="463"/>
        <v>-1012</v>
      </c>
      <c r="BD388" s="4">
        <f t="shared" si="464"/>
        <v>-66</v>
      </c>
      <c r="BE388" s="4">
        <f t="shared" si="465"/>
        <v>-6.5217390656471252E-2</v>
      </c>
    </row>
    <row r="389" spans="1:57" x14ac:dyDescent="0.2">
      <c r="A389" s="2" t="s">
        <v>63</v>
      </c>
      <c r="B389" s="4">
        <v>2009</v>
      </c>
      <c r="C389" s="4">
        <v>3</v>
      </c>
      <c r="D389" s="5">
        <f>'Consolidated PEG'!D388</f>
        <v>8029.8341999999993</v>
      </c>
      <c r="E389" s="5">
        <f>'Consolidated PEG'!E388</f>
        <v>107.124</v>
      </c>
      <c r="F389" s="5">
        <f>'Consolidated PEG'!F388</f>
        <v>116.94799999999999</v>
      </c>
      <c r="G389" s="5">
        <f>'Consolidated PEG'!G388</f>
        <v>28291</v>
      </c>
      <c r="H389" s="28"/>
      <c r="I389" s="28"/>
      <c r="J389" s="62"/>
      <c r="K389" s="48">
        <f>'Consolidated PEG'!K388</f>
        <v>1012</v>
      </c>
      <c r="L389" s="48">
        <f>'Consolidated PEG'!L388</f>
        <v>69</v>
      </c>
      <c r="M389" s="124">
        <f>'Consolidated PEG'!M388</f>
        <v>6.8181818181818177E-2</v>
      </c>
      <c r="O389" s="2" t="s">
        <v>64</v>
      </c>
      <c r="P389" s="2">
        <v>2009</v>
      </c>
      <c r="Q389" s="5">
        <v>3</v>
      </c>
      <c r="R389" s="5">
        <v>8029.8341999999993</v>
      </c>
      <c r="S389" s="5">
        <v>107.124</v>
      </c>
      <c r="T389" s="5">
        <v>116.94799999999999</v>
      </c>
      <c r="U389" s="5">
        <v>28291</v>
      </c>
      <c r="V389" s="5">
        <v>1012</v>
      </c>
      <c r="W389" s="5">
        <v>69</v>
      </c>
      <c r="X389" s="6">
        <v>6.8181818181818177E-2</v>
      </c>
      <c r="Z389" s="2" t="s">
        <v>63</v>
      </c>
      <c r="AA389" s="4">
        <f t="shared" si="452"/>
        <v>0</v>
      </c>
      <c r="AB389" s="4">
        <f t="shared" si="453"/>
        <v>0</v>
      </c>
      <c r="AC389" s="6">
        <f t="shared" si="454"/>
        <v>0</v>
      </c>
      <c r="AD389" s="4">
        <f t="shared" si="455"/>
        <v>0</v>
      </c>
      <c r="AE389" s="4">
        <f t="shared" si="456"/>
        <v>0</v>
      </c>
      <c r="AF389" s="4">
        <f t="shared" si="466"/>
        <v>0</v>
      </c>
      <c r="AG389" s="4"/>
      <c r="AH389" s="4"/>
      <c r="AI389" s="75"/>
      <c r="AK389" s="2" t="s">
        <v>189</v>
      </c>
      <c r="AL389" s="2">
        <v>2009</v>
      </c>
      <c r="AM389" s="2">
        <v>3</v>
      </c>
      <c r="AN389" s="2">
        <v>9538.9029350000019</v>
      </c>
      <c r="AO389" s="2">
        <v>108.797</v>
      </c>
      <c r="AP389" s="2">
        <v>117</v>
      </c>
      <c r="AQ389" s="2">
        <v>28291</v>
      </c>
      <c r="AR389" s="2">
        <v>1012</v>
      </c>
      <c r="AS389" s="2">
        <v>69</v>
      </c>
      <c r="AT389" s="2">
        <v>6.8181820213794708E-2</v>
      </c>
      <c r="AV389" s="2" t="s">
        <v>63</v>
      </c>
      <c r="AW389" s="4">
        <f t="shared" si="458"/>
        <v>0</v>
      </c>
      <c r="AX389" s="4">
        <f t="shared" si="459"/>
        <v>0</v>
      </c>
      <c r="AY389" s="4"/>
      <c r="AZ389" s="4">
        <f t="shared" si="460"/>
        <v>-1.6730000000000018</v>
      </c>
      <c r="BA389" s="4">
        <f t="shared" si="461"/>
        <v>-5.2000000000006708E-2</v>
      </c>
      <c r="BB389" s="4">
        <f t="shared" si="462"/>
        <v>0</v>
      </c>
      <c r="BC389" s="4">
        <f t="shared" si="463"/>
        <v>-1012</v>
      </c>
      <c r="BD389" s="4">
        <f t="shared" si="464"/>
        <v>-69</v>
      </c>
      <c r="BE389" s="4">
        <f t="shared" si="465"/>
        <v>-6.8181820213794708E-2</v>
      </c>
    </row>
    <row r="390" spans="1:57" x14ac:dyDescent="0.2">
      <c r="A390" s="2" t="s">
        <v>63</v>
      </c>
      <c r="B390" s="4">
        <v>2010</v>
      </c>
      <c r="C390" s="4">
        <v>3</v>
      </c>
      <c r="D390" s="5">
        <f>'Consolidated PEG'!D389</f>
        <v>8766.2753200000006</v>
      </c>
      <c r="E390" s="5">
        <f>'Consolidated PEG'!E389</f>
        <v>115.7</v>
      </c>
      <c r="F390" s="5">
        <f>'Consolidated PEG'!F389</f>
        <v>116.94799999999999</v>
      </c>
      <c r="G390" s="5">
        <f>'Consolidated PEG'!G389</f>
        <v>28365</v>
      </c>
      <c r="H390" s="28"/>
      <c r="I390" s="28"/>
      <c r="J390" s="62"/>
      <c r="K390" s="48">
        <f>'Consolidated PEG'!K389</f>
        <v>1019</v>
      </c>
      <c r="L390" s="48">
        <f>'Consolidated PEG'!L389</f>
        <v>72</v>
      </c>
      <c r="M390" s="124">
        <f>'Consolidated PEG'!M389</f>
        <v>7.0657507360157024E-2</v>
      </c>
      <c r="O390" s="2" t="s">
        <v>64</v>
      </c>
      <c r="P390" s="2">
        <v>2010</v>
      </c>
      <c r="Q390" s="5">
        <v>3</v>
      </c>
      <c r="R390" s="5">
        <v>8766.2753200000006</v>
      </c>
      <c r="S390" s="5">
        <v>115.7</v>
      </c>
      <c r="T390" s="5">
        <v>116.94799999999999</v>
      </c>
      <c r="U390" s="5">
        <v>28365</v>
      </c>
      <c r="V390" s="5">
        <v>1019</v>
      </c>
      <c r="W390" s="5">
        <v>72</v>
      </c>
      <c r="X390" s="6">
        <v>7.0657507360157024E-2</v>
      </c>
      <c r="Z390" s="2" t="s">
        <v>63</v>
      </c>
      <c r="AA390" s="4">
        <f t="shared" si="452"/>
        <v>0</v>
      </c>
      <c r="AB390" s="4">
        <f t="shared" si="453"/>
        <v>0</v>
      </c>
      <c r="AC390" s="6">
        <f t="shared" si="454"/>
        <v>0</v>
      </c>
      <c r="AD390" s="4">
        <f t="shared" si="455"/>
        <v>0</v>
      </c>
      <c r="AE390" s="4">
        <f t="shared" si="456"/>
        <v>0</v>
      </c>
      <c r="AF390" s="4">
        <f t="shared" si="466"/>
        <v>0</v>
      </c>
      <c r="AG390" s="4"/>
      <c r="AH390" s="4"/>
      <c r="AI390" s="75"/>
      <c r="AK390" s="2" t="s">
        <v>189</v>
      </c>
      <c r="AL390" s="2">
        <v>2010</v>
      </c>
      <c r="AM390" s="2">
        <v>3</v>
      </c>
      <c r="AN390" s="2">
        <v>10199.283295000001</v>
      </c>
      <c r="AO390" s="2">
        <v>116.4</v>
      </c>
      <c r="AP390" s="2">
        <v>117</v>
      </c>
      <c r="AQ390" s="2">
        <v>28365</v>
      </c>
      <c r="AR390" s="2">
        <v>1019</v>
      </c>
      <c r="AS390" s="2">
        <v>72</v>
      </c>
      <c r="AT390" s="2">
        <v>7.0657506585121155E-2</v>
      </c>
      <c r="AV390" s="2" t="s">
        <v>63</v>
      </c>
      <c r="AW390" s="4">
        <f t="shared" si="458"/>
        <v>0</v>
      </c>
      <c r="AX390" s="4">
        <f t="shared" si="459"/>
        <v>0</v>
      </c>
      <c r="AY390" s="4"/>
      <c r="AZ390" s="4">
        <f t="shared" si="460"/>
        <v>-0.70000000000000284</v>
      </c>
      <c r="BA390" s="4">
        <f t="shared" si="461"/>
        <v>-5.2000000000006708E-2</v>
      </c>
      <c r="BB390" s="4">
        <f t="shared" si="462"/>
        <v>0</v>
      </c>
      <c r="BC390" s="4">
        <f t="shared" si="463"/>
        <v>-1019</v>
      </c>
      <c r="BD390" s="4">
        <f t="shared" si="464"/>
        <v>-72</v>
      </c>
      <c r="BE390" s="4">
        <f t="shared" si="465"/>
        <v>-7.0657506585121155E-2</v>
      </c>
    </row>
    <row r="391" spans="1:57" x14ac:dyDescent="0.2">
      <c r="A391" s="2" t="s">
        <v>63</v>
      </c>
      <c r="B391" s="4">
        <v>2011</v>
      </c>
      <c r="C391" s="4">
        <v>3</v>
      </c>
      <c r="D391" s="5">
        <f>'Consolidated PEG'!D390</f>
        <v>8827.1528600000001</v>
      </c>
      <c r="E391" s="5">
        <f>'Consolidated PEG'!E390</f>
        <v>109.934</v>
      </c>
      <c r="F391" s="5">
        <f>'Consolidated PEG'!F390</f>
        <v>116.94799999999999</v>
      </c>
      <c r="G391" s="5">
        <f>'Consolidated PEG'!G390</f>
        <v>28397</v>
      </c>
      <c r="H391" s="28"/>
      <c r="I391" s="28"/>
      <c r="J391" s="62"/>
      <c r="K391" s="48">
        <f>'Consolidated PEG'!K390</f>
        <v>1022</v>
      </c>
      <c r="L391" s="48">
        <f>'Consolidated PEG'!L390</f>
        <v>71</v>
      </c>
      <c r="M391" s="124">
        <f>'Consolidated PEG'!M390</f>
        <v>6.947162426614481E-2</v>
      </c>
      <c r="O391" s="2" t="s">
        <v>64</v>
      </c>
      <c r="P391" s="2">
        <v>2011</v>
      </c>
      <c r="Q391" s="5">
        <v>3</v>
      </c>
      <c r="R391" s="5">
        <v>8827.1528600000001</v>
      </c>
      <c r="S391" s="5">
        <v>109.934</v>
      </c>
      <c r="T391" s="5">
        <v>116.94799999999999</v>
      </c>
      <c r="U391" s="5">
        <v>28397</v>
      </c>
      <c r="V391" s="5">
        <v>1022</v>
      </c>
      <c r="W391" s="5">
        <v>71</v>
      </c>
      <c r="X391" s="6">
        <v>6.947162426614481E-2</v>
      </c>
      <c r="Z391" s="2" t="s">
        <v>63</v>
      </c>
      <c r="AA391" s="4">
        <f t="shared" si="452"/>
        <v>0</v>
      </c>
      <c r="AB391" s="4">
        <f t="shared" si="453"/>
        <v>0</v>
      </c>
      <c r="AC391" s="6">
        <f t="shared" si="454"/>
        <v>0</v>
      </c>
      <c r="AD391" s="4">
        <f t="shared" si="455"/>
        <v>0</v>
      </c>
      <c r="AE391" s="4">
        <f t="shared" si="456"/>
        <v>0</v>
      </c>
      <c r="AF391" s="4">
        <f t="shared" si="466"/>
        <v>0</v>
      </c>
      <c r="AG391" s="4"/>
      <c r="AH391" s="4"/>
      <c r="AI391" s="75"/>
      <c r="AK391" s="2" t="s">
        <v>189</v>
      </c>
      <c r="AL391" s="2">
        <v>2011</v>
      </c>
      <c r="AM391" s="2">
        <v>3</v>
      </c>
      <c r="AN391" s="2">
        <v>10132.844924999998</v>
      </c>
      <c r="AO391" s="2">
        <v>111.024</v>
      </c>
      <c r="AP391" s="2">
        <v>117</v>
      </c>
      <c r="AQ391" s="2">
        <v>28397</v>
      </c>
      <c r="AR391" s="2">
        <v>1022</v>
      </c>
      <c r="AS391" s="2">
        <v>71</v>
      </c>
      <c r="AT391" s="2">
        <v>6.9471627473831177E-2</v>
      </c>
      <c r="AV391" s="2" t="s">
        <v>63</v>
      </c>
      <c r="AW391" s="4">
        <f t="shared" si="458"/>
        <v>0</v>
      </c>
      <c r="AX391" s="4">
        <f t="shared" si="459"/>
        <v>0</v>
      </c>
      <c r="AY391" s="4"/>
      <c r="AZ391" s="4">
        <f t="shared" si="460"/>
        <v>-1.0900000000000034</v>
      </c>
      <c r="BA391" s="4">
        <f t="shared" si="461"/>
        <v>-5.2000000000006708E-2</v>
      </c>
      <c r="BB391" s="4">
        <f t="shared" si="462"/>
        <v>0</v>
      </c>
      <c r="BC391" s="4">
        <f t="shared" si="463"/>
        <v>-1022</v>
      </c>
      <c r="BD391" s="4">
        <f t="shared" si="464"/>
        <v>-71</v>
      </c>
      <c r="BE391" s="4">
        <f t="shared" si="465"/>
        <v>-6.9471627473831177E-2</v>
      </c>
    </row>
    <row r="392" spans="1:57" x14ac:dyDescent="0.2">
      <c r="A392" s="2" t="s">
        <v>63</v>
      </c>
      <c r="B392" s="4">
        <v>2012</v>
      </c>
      <c r="C392" s="4">
        <v>3</v>
      </c>
      <c r="D392" s="5">
        <f>'Consolidated PEG'!D391</f>
        <v>7763.1922100000002</v>
      </c>
      <c r="E392" s="5">
        <f>'Consolidated PEG'!E391</f>
        <v>109.45099999999999</v>
      </c>
      <c r="F392" s="5">
        <f>'Consolidated PEG'!F391</f>
        <v>116.94799999999999</v>
      </c>
      <c r="G392" s="5">
        <f>'Consolidated PEG'!G391</f>
        <v>28429.036100828482</v>
      </c>
      <c r="H392" s="28"/>
      <c r="I392" s="28"/>
      <c r="J392" s="62"/>
      <c r="K392" s="48">
        <f>'Consolidated PEG'!K391</f>
        <v>1027</v>
      </c>
      <c r="L392" s="48">
        <f>'Consolidated PEG'!L391</f>
        <v>73</v>
      </c>
      <c r="M392" s="124">
        <f>'Consolidated PEG'!M391</f>
        <v>7.108081791626096E-2</v>
      </c>
      <c r="O392" s="2" t="s">
        <v>64</v>
      </c>
      <c r="P392" s="2">
        <v>2012</v>
      </c>
      <c r="Q392" s="5">
        <v>3</v>
      </c>
      <c r="R392" s="5">
        <v>7763.1922100000002</v>
      </c>
      <c r="S392" s="5">
        <v>109.45099999999999</v>
      </c>
      <c r="T392" s="5">
        <v>116.94799999999999</v>
      </c>
      <c r="U392" s="5">
        <v>28429.036100828482</v>
      </c>
      <c r="V392" s="5">
        <v>1027</v>
      </c>
      <c r="W392" s="5">
        <v>73</v>
      </c>
      <c r="X392" s="6">
        <v>7.108081791626096E-2</v>
      </c>
      <c r="Z392" s="2" t="s">
        <v>63</v>
      </c>
      <c r="AA392" s="4">
        <f t="shared" ref="AA392:AA402" si="467">B392-P392</f>
        <v>0</v>
      </c>
      <c r="AB392" s="4">
        <f t="shared" ref="AB392:AB398" si="468">C392-Q392</f>
        <v>0</v>
      </c>
      <c r="AC392" s="6">
        <f t="shared" ref="AC392:AC398" si="469">D392-R392</f>
        <v>0</v>
      </c>
      <c r="AD392" s="4">
        <f t="shared" ref="AD392:AD398" si="470">E392-S392</f>
        <v>0</v>
      </c>
      <c r="AE392" s="4">
        <f t="shared" ref="AE392:AE398" si="471">F392-T392</f>
        <v>0</v>
      </c>
      <c r="AF392" s="4">
        <f t="shared" si="466"/>
        <v>0</v>
      </c>
      <c r="AG392" s="4"/>
      <c r="AH392" s="4"/>
      <c r="AI392" s="75"/>
      <c r="AK392" s="2" t="s">
        <v>189</v>
      </c>
      <c r="AL392" s="2">
        <v>2012</v>
      </c>
      <c r="AM392" s="2">
        <v>3</v>
      </c>
      <c r="AN392" s="2">
        <v>8193.9413000000004</v>
      </c>
      <c r="AO392" s="2">
        <v>109.45099999999999</v>
      </c>
      <c r="AP392" s="2">
        <v>117</v>
      </c>
      <c r="AQ392" s="2">
        <v>28498</v>
      </c>
      <c r="AR392" s="2">
        <v>1027</v>
      </c>
      <c r="AS392" s="2">
        <v>73</v>
      </c>
      <c r="AT392" s="2">
        <v>7.1080818772315979E-2</v>
      </c>
      <c r="AV392" s="2" t="s">
        <v>63</v>
      </c>
      <c r="AW392" s="4">
        <f t="shared" si="458"/>
        <v>0</v>
      </c>
      <c r="AX392" s="4">
        <f t="shared" si="459"/>
        <v>0</v>
      </c>
      <c r="AY392" s="4"/>
      <c r="AZ392" s="4">
        <f t="shared" si="460"/>
        <v>0</v>
      </c>
      <c r="BA392" s="4">
        <f t="shared" si="461"/>
        <v>-5.2000000000006708E-2</v>
      </c>
      <c r="BB392" s="4">
        <f t="shared" si="462"/>
        <v>-68.963899171518278</v>
      </c>
      <c r="BC392" s="4">
        <f t="shared" si="463"/>
        <v>-1027</v>
      </c>
      <c r="BD392" s="4">
        <f t="shared" si="464"/>
        <v>-73</v>
      </c>
      <c r="BE392" s="4">
        <f t="shared" si="465"/>
        <v>-7.1080818772315979E-2</v>
      </c>
    </row>
    <row r="393" spans="1:57" x14ac:dyDescent="0.2">
      <c r="A393" s="2" t="s">
        <v>63</v>
      </c>
      <c r="B393" s="4">
        <v>2013</v>
      </c>
      <c r="C393" s="4">
        <v>3</v>
      </c>
      <c r="D393" s="5">
        <f>'Consolidated PEG'!D392</f>
        <v>8474.6860300000008</v>
      </c>
      <c r="E393" s="5">
        <f>'Consolidated PEG'!E392</f>
        <v>107.389</v>
      </c>
      <c r="F393" s="5">
        <f>'Consolidated PEG'!F392</f>
        <v>116.94799999999999</v>
      </c>
      <c r="G393" s="5">
        <f>'Consolidated PEG'!G392</f>
        <v>28584</v>
      </c>
      <c r="H393" s="28"/>
      <c r="I393" s="28"/>
      <c r="J393" s="62"/>
      <c r="K393" s="48">
        <f>'Consolidated PEG'!K392</f>
        <v>1023</v>
      </c>
      <c r="L393" s="48">
        <f>'Consolidated PEG'!L392</f>
        <v>72</v>
      </c>
      <c r="M393" s="124">
        <f>'Consolidated PEG'!M392</f>
        <v>7.0381231671554259E-2</v>
      </c>
      <c r="O393" s="2" t="s">
        <v>64</v>
      </c>
      <c r="P393" s="2">
        <v>2013</v>
      </c>
      <c r="Q393" s="5">
        <v>3</v>
      </c>
      <c r="R393" s="5">
        <v>8474.6860300000008</v>
      </c>
      <c r="S393" s="5">
        <v>107.389</v>
      </c>
      <c r="T393" s="5">
        <v>116.94799999999999</v>
      </c>
      <c r="U393" s="5">
        <v>28584</v>
      </c>
      <c r="V393" s="5">
        <v>1023</v>
      </c>
      <c r="W393" s="5">
        <v>72</v>
      </c>
      <c r="X393" s="6">
        <v>7.0381231671554259E-2</v>
      </c>
      <c r="Z393" s="2" t="s">
        <v>63</v>
      </c>
      <c r="AA393" s="4">
        <f t="shared" si="467"/>
        <v>0</v>
      </c>
      <c r="AB393" s="4">
        <f t="shared" si="468"/>
        <v>0</v>
      </c>
      <c r="AC393" s="6">
        <f t="shared" si="469"/>
        <v>0</v>
      </c>
      <c r="AD393" s="4">
        <f t="shared" si="470"/>
        <v>0</v>
      </c>
      <c r="AE393" s="4">
        <f t="shared" si="471"/>
        <v>0</v>
      </c>
      <c r="AF393" s="4">
        <f t="shared" si="466"/>
        <v>0</v>
      </c>
      <c r="AG393" s="4"/>
      <c r="AH393" s="4"/>
      <c r="AI393" s="75"/>
      <c r="AK393" s="2" t="s">
        <v>189</v>
      </c>
      <c r="AL393" s="2">
        <v>2013</v>
      </c>
      <c r="AM393" s="2">
        <v>3</v>
      </c>
      <c r="AN393" s="2">
        <v>8862.218469999998</v>
      </c>
      <c r="AO393" s="2">
        <v>107.389</v>
      </c>
      <c r="AP393" s="2">
        <v>117</v>
      </c>
      <c r="AQ393" s="2">
        <v>28584</v>
      </c>
      <c r="AR393" s="2">
        <v>1023</v>
      </c>
      <c r="AS393" s="2">
        <v>72</v>
      </c>
      <c r="AT393" s="2">
        <v>7.0381231606006622E-2</v>
      </c>
      <c r="AV393" s="2" t="s">
        <v>63</v>
      </c>
      <c r="AW393" s="4">
        <f t="shared" si="458"/>
        <v>0</v>
      </c>
      <c r="AX393" s="4">
        <f t="shared" si="459"/>
        <v>0</v>
      </c>
      <c r="AY393" s="4"/>
      <c r="AZ393" s="4">
        <f t="shared" si="460"/>
        <v>0</v>
      </c>
      <c r="BA393" s="4">
        <f t="shared" si="461"/>
        <v>-5.2000000000006708E-2</v>
      </c>
      <c r="BB393" s="4">
        <f t="shared" si="462"/>
        <v>0</v>
      </c>
      <c r="BC393" s="4">
        <f t="shared" si="463"/>
        <v>-1023</v>
      </c>
      <c r="BD393" s="4">
        <f t="shared" si="464"/>
        <v>-72</v>
      </c>
      <c r="BE393" s="4">
        <f t="shared" si="465"/>
        <v>-7.0381231606006622E-2</v>
      </c>
    </row>
    <row r="394" spans="1:57" x14ac:dyDescent="0.2">
      <c r="A394" s="2" t="s">
        <v>63</v>
      </c>
      <c r="B394" s="4">
        <v>2014</v>
      </c>
      <c r="C394" s="4">
        <v>3</v>
      </c>
      <c r="D394" s="5">
        <f>'Consolidated PEG'!D393</f>
        <v>9120.4706200000001</v>
      </c>
      <c r="E394" s="5">
        <f>'Consolidated PEG'!E393</f>
        <v>98.855999999999995</v>
      </c>
      <c r="F394" s="5">
        <f>'Consolidated PEG'!F393</f>
        <v>116.94799999999999</v>
      </c>
      <c r="G394" s="5">
        <f>'Consolidated PEG'!G393</f>
        <v>28627</v>
      </c>
      <c r="H394" s="28"/>
      <c r="I394" s="28"/>
      <c r="J394" s="62"/>
      <c r="K394" s="48">
        <f>'Consolidated PEG'!K393</f>
        <v>1011</v>
      </c>
      <c r="L394" s="48">
        <f>'Consolidated PEG'!L393</f>
        <v>76</v>
      </c>
      <c r="M394" s="124">
        <f>'Consolidated PEG'!M393</f>
        <v>7.5173095944609303E-2</v>
      </c>
      <c r="O394" s="2" t="s">
        <v>64</v>
      </c>
      <c r="P394" s="2">
        <v>2014</v>
      </c>
      <c r="Q394" s="5">
        <v>3</v>
      </c>
      <c r="R394" s="5">
        <v>9120.4709999999995</v>
      </c>
      <c r="S394" s="5">
        <v>98.855999999999995</v>
      </c>
      <c r="T394" s="5">
        <v>116.94799999999999</v>
      </c>
      <c r="U394" s="5">
        <v>28627</v>
      </c>
      <c r="V394" s="5">
        <v>1011</v>
      </c>
      <c r="W394" s="5">
        <v>76</v>
      </c>
      <c r="X394" s="6">
        <v>7.5173095944609303E-2</v>
      </c>
      <c r="Z394" s="2" t="s">
        <v>63</v>
      </c>
      <c r="AA394" s="4">
        <f t="shared" si="467"/>
        <v>0</v>
      </c>
      <c r="AB394" s="4">
        <f t="shared" si="468"/>
        <v>0</v>
      </c>
      <c r="AC394" s="6">
        <f t="shared" si="469"/>
        <v>-3.7999999949533958E-4</v>
      </c>
      <c r="AD394" s="4">
        <f t="shared" si="470"/>
        <v>0</v>
      </c>
      <c r="AE394" s="4">
        <f t="shared" si="471"/>
        <v>0</v>
      </c>
      <c r="AF394" s="4">
        <f t="shared" si="466"/>
        <v>0</v>
      </c>
      <c r="AG394" s="4"/>
      <c r="AH394" s="4"/>
      <c r="AI394" s="75"/>
      <c r="AK394" s="2" t="s">
        <v>189</v>
      </c>
      <c r="AL394" s="2">
        <v>2014</v>
      </c>
      <c r="AM394" s="2">
        <v>3</v>
      </c>
      <c r="AN394" s="2">
        <v>9432.9689299999991</v>
      </c>
      <c r="AO394" s="2">
        <v>98.855999999999995</v>
      </c>
      <c r="AP394" s="2">
        <v>117</v>
      </c>
      <c r="AQ394" s="2">
        <v>28627</v>
      </c>
      <c r="AR394" s="2">
        <v>1011</v>
      </c>
      <c r="AS394" s="2">
        <v>76</v>
      </c>
      <c r="AT394" s="2">
        <v>7.5173094868659973E-2</v>
      </c>
      <c r="AV394" s="2" t="s">
        <v>63</v>
      </c>
      <c r="AW394" s="4">
        <f t="shared" si="458"/>
        <v>0</v>
      </c>
      <c r="AX394" s="4">
        <f t="shared" si="459"/>
        <v>0</v>
      </c>
      <c r="AY394" s="4"/>
      <c r="AZ394" s="4">
        <f t="shared" si="460"/>
        <v>0</v>
      </c>
      <c r="BA394" s="4">
        <f t="shared" si="461"/>
        <v>-5.2000000000006708E-2</v>
      </c>
      <c r="BB394" s="4">
        <f t="shared" si="462"/>
        <v>0</v>
      </c>
      <c r="BC394" s="4">
        <f t="shared" si="463"/>
        <v>-1011</v>
      </c>
      <c r="BD394" s="4">
        <f t="shared" si="464"/>
        <v>-76</v>
      </c>
      <c r="BE394" s="4">
        <f t="shared" si="465"/>
        <v>-7.5173094868659973E-2</v>
      </c>
    </row>
    <row r="395" spans="1:57" x14ac:dyDescent="0.2">
      <c r="A395" s="2" t="s">
        <v>63</v>
      </c>
      <c r="B395" s="4">
        <v>2015</v>
      </c>
      <c r="C395" s="4">
        <v>3</v>
      </c>
      <c r="D395" s="5">
        <f>'Consolidated PEG'!D394</f>
        <v>9169.7753900000007</v>
      </c>
      <c r="E395" s="5">
        <f>'Consolidated PEG'!E394</f>
        <v>94.32</v>
      </c>
      <c r="F395" s="5">
        <f>'Consolidated PEG'!F394</f>
        <v>116.94799999999999</v>
      </c>
      <c r="G395" s="5">
        <f>'Consolidated PEG'!G394</f>
        <v>28713</v>
      </c>
      <c r="H395" s="28"/>
      <c r="I395" s="28"/>
      <c r="J395" s="62"/>
      <c r="K395" s="48">
        <f>'Consolidated PEG'!K394</f>
        <v>1028</v>
      </c>
      <c r="L395" s="48">
        <f>'Consolidated PEG'!L394</f>
        <v>81</v>
      </c>
      <c r="M395" s="124">
        <f>'Consolidated PEG'!M394</f>
        <v>7.8793774319066145E-2</v>
      </c>
      <c r="O395" s="2" t="s">
        <v>64</v>
      </c>
      <c r="P395" s="2">
        <v>2015</v>
      </c>
      <c r="Q395" s="5">
        <v>3</v>
      </c>
      <c r="R395" s="5">
        <v>9169.7749999999996</v>
      </c>
      <c r="S395" s="5">
        <v>94.32</v>
      </c>
      <c r="T395" s="5">
        <v>116.94799999999999</v>
      </c>
      <c r="U395" s="5">
        <v>28713</v>
      </c>
      <c r="V395" s="5">
        <v>1028</v>
      </c>
      <c r="W395" s="5">
        <v>81</v>
      </c>
      <c r="X395" s="6">
        <v>7.8793774319066145E-2</v>
      </c>
      <c r="Z395" s="2" t="s">
        <v>63</v>
      </c>
      <c r="AA395" s="4">
        <f t="shared" si="467"/>
        <v>0</v>
      </c>
      <c r="AB395" s="4">
        <f t="shared" si="468"/>
        <v>0</v>
      </c>
      <c r="AC395" s="6">
        <f t="shared" si="469"/>
        <v>3.9000000106170774E-4</v>
      </c>
      <c r="AD395" s="4">
        <f t="shared" si="470"/>
        <v>0</v>
      </c>
      <c r="AE395" s="4">
        <f t="shared" si="471"/>
        <v>0</v>
      </c>
      <c r="AF395" s="4">
        <f t="shared" si="466"/>
        <v>0</v>
      </c>
      <c r="AG395" s="4"/>
      <c r="AH395" s="4"/>
      <c r="AI395" s="75"/>
      <c r="AK395" s="2" t="s">
        <v>189</v>
      </c>
      <c r="AL395" s="2">
        <v>2015</v>
      </c>
      <c r="AM395" s="2">
        <v>3</v>
      </c>
      <c r="AN395" s="2">
        <v>9517.0889499999994</v>
      </c>
      <c r="AO395" s="2">
        <v>94.32</v>
      </c>
      <c r="AP395" s="2">
        <v>117</v>
      </c>
      <c r="AQ395" s="2">
        <v>28713</v>
      </c>
      <c r="AR395" s="2">
        <v>1028</v>
      </c>
      <c r="AS395" s="2">
        <v>81</v>
      </c>
      <c r="AT395" s="2">
        <v>7.879377156496048E-2</v>
      </c>
      <c r="AV395" s="2" t="s">
        <v>63</v>
      </c>
      <c r="AW395" s="4">
        <f t="shared" si="458"/>
        <v>0</v>
      </c>
      <c r="AX395" s="4">
        <f t="shared" si="459"/>
        <v>0</v>
      </c>
      <c r="AY395" s="4"/>
      <c r="AZ395" s="4">
        <f t="shared" si="460"/>
        <v>0</v>
      </c>
      <c r="BA395" s="4">
        <f t="shared" si="461"/>
        <v>-5.2000000000006708E-2</v>
      </c>
      <c r="BB395" s="4">
        <f t="shared" si="462"/>
        <v>0</v>
      </c>
      <c r="BC395" s="4">
        <f t="shared" si="463"/>
        <v>-1028</v>
      </c>
      <c r="BD395" s="4">
        <f t="shared" si="464"/>
        <v>-81</v>
      </c>
      <c r="BE395" s="4">
        <f t="shared" si="465"/>
        <v>-7.879377156496048E-2</v>
      </c>
    </row>
    <row r="396" spans="1:57" x14ac:dyDescent="0.2">
      <c r="A396" s="2" t="s">
        <v>63</v>
      </c>
      <c r="B396" s="4">
        <v>2016</v>
      </c>
      <c r="C396" s="4">
        <v>3</v>
      </c>
      <c r="D396" s="5">
        <f>'Consolidated PEG'!D395</f>
        <v>9308.9364199999982</v>
      </c>
      <c r="E396" s="5">
        <f>'Consolidated PEG'!E395</f>
        <v>101.753</v>
      </c>
      <c r="F396" s="5">
        <f>'Consolidated PEG'!F395</f>
        <v>116.94799999999999</v>
      </c>
      <c r="G396" s="5">
        <f>'Consolidated PEG'!G395</f>
        <v>28808</v>
      </c>
      <c r="H396" s="28"/>
      <c r="I396" s="28"/>
      <c r="J396" s="62"/>
      <c r="K396" s="48">
        <f>'Consolidated PEG'!K395</f>
        <v>1025</v>
      </c>
      <c r="L396" s="48">
        <f>'Consolidated PEG'!L395</f>
        <v>84</v>
      </c>
      <c r="M396" s="124">
        <f>'Consolidated PEG'!M395</f>
        <v>8.1951219512195125E-2</v>
      </c>
      <c r="O396" s="2" t="s">
        <v>64</v>
      </c>
      <c r="P396" s="2">
        <v>2016</v>
      </c>
      <c r="Q396" s="5">
        <v>3</v>
      </c>
      <c r="R396" s="5">
        <v>9308.9364199999982</v>
      </c>
      <c r="S396" s="5">
        <v>101.753</v>
      </c>
      <c r="T396" s="5">
        <v>116.94799999999999</v>
      </c>
      <c r="U396" s="5">
        <v>28808</v>
      </c>
      <c r="V396" s="5">
        <v>1025</v>
      </c>
      <c r="W396" s="5">
        <v>84</v>
      </c>
      <c r="X396" s="6">
        <v>8.1951219512195125E-2</v>
      </c>
      <c r="Z396" s="2" t="s">
        <v>63</v>
      </c>
      <c r="AA396" s="4">
        <f t="shared" si="467"/>
        <v>0</v>
      </c>
      <c r="AB396" s="4">
        <f t="shared" si="468"/>
        <v>0</v>
      </c>
      <c r="AC396" s="6">
        <f t="shared" si="469"/>
        <v>0</v>
      </c>
      <c r="AD396" s="4">
        <f t="shared" si="470"/>
        <v>0</v>
      </c>
      <c r="AE396" s="4">
        <f t="shared" si="471"/>
        <v>0</v>
      </c>
      <c r="AF396" s="4">
        <f t="shared" si="466"/>
        <v>0</v>
      </c>
      <c r="AG396" s="4"/>
      <c r="AH396" s="4"/>
      <c r="AI396" s="75"/>
      <c r="AK396" s="2" t="s">
        <v>189</v>
      </c>
      <c r="AL396" s="2">
        <v>2016</v>
      </c>
      <c r="AM396" s="2">
        <v>3</v>
      </c>
      <c r="AN396" s="2">
        <v>9608.6622499999994</v>
      </c>
      <c r="AO396" s="2">
        <v>101.753</v>
      </c>
      <c r="AP396" s="2">
        <v>117</v>
      </c>
      <c r="AQ396" s="2">
        <v>28808</v>
      </c>
      <c r="AR396" s="2">
        <v>1025</v>
      </c>
      <c r="AS396" s="2">
        <v>84</v>
      </c>
      <c r="AT396" s="2">
        <v>8.1951215863227844E-2</v>
      </c>
      <c r="AV396" s="2" t="s">
        <v>63</v>
      </c>
      <c r="AW396" s="4">
        <f t="shared" si="458"/>
        <v>0</v>
      </c>
      <c r="AX396" s="4">
        <f t="shared" si="459"/>
        <v>0</v>
      </c>
      <c r="AY396" s="4"/>
      <c r="AZ396" s="4">
        <f t="shared" si="460"/>
        <v>0</v>
      </c>
      <c r="BA396" s="4">
        <f t="shared" si="461"/>
        <v>-5.2000000000006708E-2</v>
      </c>
      <c r="BB396" s="4">
        <f t="shared" si="462"/>
        <v>0</v>
      </c>
      <c r="BC396" s="4">
        <f t="shared" si="463"/>
        <v>-1025</v>
      </c>
      <c r="BD396" s="4">
        <f t="shared" si="464"/>
        <v>-84</v>
      </c>
      <c r="BE396" s="4">
        <f t="shared" si="465"/>
        <v>-8.1951215863227844E-2</v>
      </c>
    </row>
    <row r="397" spans="1:57" x14ac:dyDescent="0.2">
      <c r="A397" s="2" t="s">
        <v>63</v>
      </c>
      <c r="B397" s="4">
        <v>2017</v>
      </c>
      <c r="C397" s="4">
        <v>3</v>
      </c>
      <c r="D397" s="5">
        <f>'Consolidated PEG'!D396</f>
        <v>8980.0249199999998</v>
      </c>
      <c r="E397" s="5">
        <f>'Consolidated PEG'!E396</f>
        <v>88.875</v>
      </c>
      <c r="F397" s="5">
        <f>'Consolidated PEG'!F396</f>
        <v>116.94799999999999</v>
      </c>
      <c r="G397" s="5">
        <f>'Consolidated PEG'!G396</f>
        <v>29057</v>
      </c>
      <c r="H397" s="28"/>
      <c r="I397" s="28"/>
      <c r="J397" s="62"/>
      <c r="K397" s="48">
        <f>'Consolidated PEG'!K396</f>
        <v>1027</v>
      </c>
      <c r="L397" s="48">
        <f>'Consolidated PEG'!L396</f>
        <v>85</v>
      </c>
      <c r="M397" s="124">
        <f>'Consolidated PEG'!M396</f>
        <v>8.2765335929892894E-2</v>
      </c>
      <c r="O397" s="2" t="s">
        <v>64</v>
      </c>
      <c r="P397" s="2">
        <v>2017</v>
      </c>
      <c r="Q397" s="5">
        <v>3</v>
      </c>
      <c r="R397" s="5">
        <v>8980.0249199999998</v>
      </c>
      <c r="S397" s="5">
        <v>88.875</v>
      </c>
      <c r="T397" s="5">
        <v>116.94799999999999</v>
      </c>
      <c r="U397" s="5">
        <v>29057</v>
      </c>
      <c r="V397" s="5">
        <v>1027</v>
      </c>
      <c r="W397" s="5">
        <v>85</v>
      </c>
      <c r="X397" s="6">
        <v>8.2765335929892894E-2</v>
      </c>
      <c r="Z397" s="2" t="s">
        <v>63</v>
      </c>
      <c r="AA397" s="4">
        <f t="shared" si="467"/>
        <v>0</v>
      </c>
      <c r="AB397" s="4">
        <f t="shared" si="468"/>
        <v>0</v>
      </c>
      <c r="AC397" s="6">
        <f t="shared" si="469"/>
        <v>0</v>
      </c>
      <c r="AD397" s="4">
        <f t="shared" si="470"/>
        <v>0</v>
      </c>
      <c r="AE397" s="4">
        <f t="shared" si="471"/>
        <v>0</v>
      </c>
      <c r="AF397" s="4">
        <f t="shared" si="466"/>
        <v>0</v>
      </c>
      <c r="AG397" s="4"/>
      <c r="AH397" s="4"/>
      <c r="AI397" s="75"/>
      <c r="AK397" s="2" t="s">
        <v>189</v>
      </c>
      <c r="AL397" s="2">
        <v>2017</v>
      </c>
      <c r="AM397" s="2">
        <v>3</v>
      </c>
      <c r="AN397" s="2">
        <v>9267.7919699999984</v>
      </c>
      <c r="AO397" s="2">
        <v>88.875</v>
      </c>
      <c r="AP397" s="2">
        <v>117</v>
      </c>
      <c r="AQ397" s="2">
        <v>29056</v>
      </c>
      <c r="AR397" s="2">
        <v>1027</v>
      </c>
      <c r="AS397" s="2">
        <v>85</v>
      </c>
      <c r="AT397" s="2">
        <v>8.2765333354473114E-2</v>
      </c>
      <c r="AV397" s="2" t="s">
        <v>63</v>
      </c>
      <c r="AW397" s="4">
        <f t="shared" si="458"/>
        <v>0</v>
      </c>
      <c r="AX397" s="4">
        <f t="shared" si="459"/>
        <v>0</v>
      </c>
      <c r="AY397" s="4"/>
      <c r="AZ397" s="4">
        <f t="shared" si="460"/>
        <v>0</v>
      </c>
      <c r="BA397" s="4">
        <f t="shared" si="461"/>
        <v>-5.2000000000006708E-2</v>
      </c>
      <c r="BB397" s="4">
        <f t="shared" si="462"/>
        <v>1</v>
      </c>
      <c r="BC397" s="4">
        <f t="shared" si="463"/>
        <v>-1027</v>
      </c>
      <c r="BD397" s="4">
        <f t="shared" si="464"/>
        <v>-85</v>
      </c>
      <c r="BE397" s="4">
        <f t="shared" si="465"/>
        <v>-8.2765333354473114E-2</v>
      </c>
    </row>
    <row r="398" spans="1:57" x14ac:dyDescent="0.2">
      <c r="A398" s="2" t="s">
        <v>63</v>
      </c>
      <c r="B398" s="4">
        <v>2018</v>
      </c>
      <c r="C398" s="4">
        <v>3</v>
      </c>
      <c r="D398" s="5">
        <f>'Consolidated PEG'!D397</f>
        <v>10228.80791</v>
      </c>
      <c r="E398" s="5">
        <f>'Consolidated PEG'!E397</f>
        <v>98.015000000000001</v>
      </c>
      <c r="F398" s="5">
        <f>'Consolidated PEG'!F397</f>
        <v>116.94799999999999</v>
      </c>
      <c r="G398" s="5">
        <f>'Consolidated PEG'!G397</f>
        <v>29246</v>
      </c>
      <c r="H398" s="28"/>
      <c r="I398" s="28"/>
      <c r="J398" s="62"/>
      <c r="K398" s="48">
        <f>'Consolidated PEG'!K397</f>
        <v>1038</v>
      </c>
      <c r="L398" s="48">
        <f>'Consolidated PEG'!L397</f>
        <v>92</v>
      </c>
      <c r="M398" s="124">
        <f>'Consolidated PEG'!M397</f>
        <v>8.8631984585741813E-2</v>
      </c>
      <c r="O398" s="2" t="s">
        <v>64</v>
      </c>
      <c r="P398" s="2">
        <v>2018</v>
      </c>
      <c r="Q398" s="5">
        <v>3</v>
      </c>
      <c r="R398" s="5">
        <v>10228.80791</v>
      </c>
      <c r="S398" s="5">
        <v>98.015000000000001</v>
      </c>
      <c r="T398" s="5">
        <v>116.94799999999999</v>
      </c>
      <c r="U398" s="5">
        <v>29246</v>
      </c>
      <c r="V398" s="5">
        <v>1038</v>
      </c>
      <c r="W398" s="5">
        <v>92</v>
      </c>
      <c r="X398" s="6">
        <v>8.8631984585741813E-2</v>
      </c>
      <c r="Z398" s="2" t="s">
        <v>63</v>
      </c>
      <c r="AA398" s="4">
        <f t="shared" si="467"/>
        <v>0</v>
      </c>
      <c r="AB398" s="4">
        <f t="shared" si="468"/>
        <v>0</v>
      </c>
      <c r="AC398" s="6">
        <f t="shared" si="469"/>
        <v>0</v>
      </c>
      <c r="AD398" s="4">
        <f t="shared" si="470"/>
        <v>0</v>
      </c>
      <c r="AE398" s="4">
        <f t="shared" si="471"/>
        <v>0</v>
      </c>
      <c r="AF398" s="4">
        <f t="shared" si="466"/>
        <v>0</v>
      </c>
      <c r="AG398" s="4"/>
      <c r="AH398" s="4"/>
      <c r="AI398" s="75"/>
      <c r="AK398" s="2" t="s">
        <v>189</v>
      </c>
      <c r="AL398" s="2">
        <v>2018</v>
      </c>
      <c r="AM398" s="2">
        <v>3</v>
      </c>
      <c r="AN398" s="2">
        <v>10661.138120000001</v>
      </c>
      <c r="AO398" s="2">
        <v>98.015000000000001</v>
      </c>
      <c r="AP398" s="2">
        <v>117</v>
      </c>
      <c r="AQ398" s="2">
        <v>29245</v>
      </c>
      <c r="AR398" s="2">
        <v>1038</v>
      </c>
      <c r="AS398" s="2">
        <v>92</v>
      </c>
      <c r="AT398" s="2">
        <v>8.8631987571716309E-2</v>
      </c>
      <c r="AV398" s="2" t="s">
        <v>63</v>
      </c>
      <c r="AW398" s="4">
        <f t="shared" si="458"/>
        <v>0</v>
      </c>
      <c r="AX398" s="4">
        <f t="shared" si="459"/>
        <v>0</v>
      </c>
      <c r="AY398" s="4"/>
      <c r="AZ398" s="4">
        <f t="shared" si="460"/>
        <v>0</v>
      </c>
      <c r="BA398" s="4">
        <f t="shared" si="461"/>
        <v>-5.2000000000006708E-2</v>
      </c>
      <c r="BB398" s="4">
        <f t="shared" si="462"/>
        <v>1</v>
      </c>
      <c r="BC398" s="4">
        <f t="shared" si="463"/>
        <v>-1038</v>
      </c>
      <c r="BD398" s="4">
        <f t="shared" si="464"/>
        <v>-92</v>
      </c>
      <c r="BE398" s="4">
        <f t="shared" si="465"/>
        <v>-8.8631987571716309E-2</v>
      </c>
    </row>
    <row r="399" spans="1:57" x14ac:dyDescent="0.2">
      <c r="A399" s="2" t="s">
        <v>63</v>
      </c>
      <c r="B399" s="4">
        <v>2019</v>
      </c>
      <c r="C399" s="4">
        <v>3</v>
      </c>
      <c r="D399" s="5">
        <f>'Consolidated PEG'!D398</f>
        <v>10005.215689999999</v>
      </c>
      <c r="E399" s="5">
        <f>'Consolidated PEG'!E398</f>
        <v>92.986999999999995</v>
      </c>
      <c r="F399" s="5">
        <f>'Consolidated PEG'!F398</f>
        <v>116.94799999999999</v>
      </c>
      <c r="G399" s="5">
        <f>'Consolidated PEG'!G398</f>
        <v>29456</v>
      </c>
      <c r="H399" s="5">
        <f>'Consolidated PEG'!H398</f>
        <v>1038</v>
      </c>
      <c r="I399" s="5">
        <f>'Consolidated PEG'!I398</f>
        <v>101</v>
      </c>
      <c r="J399" s="60">
        <f>'Consolidated PEG'!J398</f>
        <v>9.7302503883838654E-2</v>
      </c>
      <c r="K399" s="48">
        <f>'Consolidated PEG'!K398</f>
        <v>1602</v>
      </c>
      <c r="L399" s="48">
        <f>'Consolidated PEG'!L398</f>
        <v>114</v>
      </c>
      <c r="M399" s="124">
        <f>'Consolidated PEG'!M398</f>
        <v>7.116104868913857E-2</v>
      </c>
      <c r="O399" s="2" t="s">
        <v>64</v>
      </c>
      <c r="P399" s="2">
        <v>2019</v>
      </c>
      <c r="Q399" s="5">
        <v>3</v>
      </c>
      <c r="R399" s="5">
        <v>10005.215690000001</v>
      </c>
      <c r="S399" s="5">
        <v>92.986999999999995</v>
      </c>
      <c r="T399" s="5">
        <v>116.94799999999999</v>
      </c>
      <c r="U399" s="5">
        <v>29456</v>
      </c>
      <c r="V399" s="5">
        <v>1038</v>
      </c>
      <c r="W399" s="5">
        <v>101</v>
      </c>
      <c r="X399" s="6">
        <v>9.7302504816955682E-2</v>
      </c>
      <c r="Z399" s="2" t="s">
        <v>63</v>
      </c>
      <c r="AA399" s="4">
        <f t="shared" si="467"/>
        <v>0</v>
      </c>
      <c r="AB399" s="4">
        <f t="shared" ref="AB399:AI402" si="472">C399-Q399</f>
        <v>0</v>
      </c>
      <c r="AC399" s="6">
        <f t="shared" si="472"/>
        <v>0</v>
      </c>
      <c r="AD399" s="4">
        <f t="shared" si="472"/>
        <v>0</v>
      </c>
      <c r="AE399" s="4">
        <f t="shared" si="472"/>
        <v>0</v>
      </c>
      <c r="AF399" s="4">
        <f t="shared" si="472"/>
        <v>0</v>
      </c>
      <c r="AG399" s="4">
        <f t="shared" si="472"/>
        <v>0</v>
      </c>
      <c r="AH399" s="4">
        <f t="shared" si="472"/>
        <v>0</v>
      </c>
      <c r="AI399" s="75">
        <f t="shared" si="472"/>
        <v>-9.3311702809018016E-10</v>
      </c>
      <c r="AK399" s="2" t="s">
        <v>189</v>
      </c>
      <c r="AL399" s="2">
        <v>2019</v>
      </c>
      <c r="AM399" s="2">
        <v>3</v>
      </c>
      <c r="AN399" s="2">
        <v>10242.9691</v>
      </c>
      <c r="AO399" s="2">
        <v>92.986999999999995</v>
      </c>
      <c r="AP399" s="2">
        <v>117</v>
      </c>
      <c r="AQ399" s="2">
        <v>29455</v>
      </c>
      <c r="AR399" s="2">
        <v>1038</v>
      </c>
      <c r="AS399" s="2">
        <v>101</v>
      </c>
      <c r="AT399" s="2">
        <v>9.7302503883838654E-2</v>
      </c>
      <c r="AV399" s="2" t="s">
        <v>63</v>
      </c>
      <c r="AW399" s="4">
        <f t="shared" si="458"/>
        <v>0</v>
      </c>
      <c r="AX399" s="4">
        <f t="shared" si="459"/>
        <v>0</v>
      </c>
      <c r="AY399" s="4"/>
      <c r="AZ399" s="4">
        <f t="shared" si="460"/>
        <v>0</v>
      </c>
      <c r="BA399" s="4">
        <f t="shared" si="461"/>
        <v>-5.2000000000006708E-2</v>
      </c>
      <c r="BB399" s="4">
        <f t="shared" si="462"/>
        <v>1</v>
      </c>
      <c r="BC399" s="4">
        <f t="shared" si="463"/>
        <v>0</v>
      </c>
      <c r="BD399" s="4">
        <f t="shared" si="464"/>
        <v>0</v>
      </c>
      <c r="BE399" s="4">
        <f t="shared" si="465"/>
        <v>0</v>
      </c>
    </row>
    <row r="400" spans="1:57" x14ac:dyDescent="0.2">
      <c r="A400" s="2" t="s">
        <v>63</v>
      </c>
      <c r="B400" s="4">
        <v>2020</v>
      </c>
      <c r="C400" s="4">
        <v>3</v>
      </c>
      <c r="D400" s="5">
        <f>'Consolidated PEG'!D399</f>
        <v>9416.4586899999977</v>
      </c>
      <c r="E400" s="5">
        <f>'Consolidated PEG'!E399</f>
        <v>101.774</v>
      </c>
      <c r="F400" s="5">
        <f>'Consolidated PEG'!F399</f>
        <v>116.94799999999999</v>
      </c>
      <c r="G400" s="5">
        <f>'Consolidated PEG'!G399</f>
        <v>29719</v>
      </c>
      <c r="H400" s="5">
        <f>'Consolidated PEG'!H399</f>
        <v>1035</v>
      </c>
      <c r="I400" s="5">
        <f>'Consolidated PEG'!I399</f>
        <v>100</v>
      </c>
      <c r="J400" s="60">
        <f>'Consolidated PEG'!J399</f>
        <v>9.6618354320526123E-2</v>
      </c>
      <c r="K400" s="48">
        <f>'Consolidated PEG'!K399</f>
        <v>1555</v>
      </c>
      <c r="L400" s="48">
        <f>'Consolidated PEG'!L399</f>
        <v>118</v>
      </c>
      <c r="M400" s="124">
        <f>'Consolidated PEG'!M399</f>
        <v>7.588424437299035E-2</v>
      </c>
      <c r="O400" s="2" t="s">
        <v>64</v>
      </c>
      <c r="P400" s="2">
        <v>2020</v>
      </c>
      <c r="Q400" s="5">
        <v>3</v>
      </c>
      <c r="R400" s="5">
        <v>9416.4586899999977</v>
      </c>
      <c r="S400" s="5">
        <v>101.774</v>
      </c>
      <c r="T400" s="5">
        <v>116.94799999999999</v>
      </c>
      <c r="U400" s="5">
        <v>29718</v>
      </c>
      <c r="V400" s="5">
        <v>1035</v>
      </c>
      <c r="W400" s="5">
        <v>100</v>
      </c>
      <c r="X400" s="6">
        <v>9.6618357487922704E-2</v>
      </c>
      <c r="Z400" s="2" t="s">
        <v>63</v>
      </c>
      <c r="AA400" s="4">
        <f t="shared" si="467"/>
        <v>0</v>
      </c>
      <c r="AB400" s="4">
        <f t="shared" si="472"/>
        <v>0</v>
      </c>
      <c r="AC400" s="6">
        <f t="shared" si="472"/>
        <v>0</v>
      </c>
      <c r="AD400" s="4">
        <f t="shared" si="472"/>
        <v>0</v>
      </c>
      <c r="AE400" s="4">
        <f t="shared" si="472"/>
        <v>0</v>
      </c>
      <c r="AF400" s="4">
        <f t="shared" si="472"/>
        <v>1</v>
      </c>
      <c r="AG400" s="4">
        <f t="shared" si="472"/>
        <v>0</v>
      </c>
      <c r="AH400" s="4">
        <f t="shared" si="472"/>
        <v>0</v>
      </c>
      <c r="AI400" s="75">
        <f t="shared" si="472"/>
        <v>-3.167396581127413E-9</v>
      </c>
      <c r="AK400" s="2" t="s">
        <v>189</v>
      </c>
      <c r="AL400" s="2">
        <v>2020</v>
      </c>
      <c r="AM400" s="2">
        <v>3</v>
      </c>
      <c r="AN400" s="2">
        <v>9612.6401400000013</v>
      </c>
      <c r="AO400" s="2">
        <v>101.774</v>
      </c>
      <c r="AP400" s="2">
        <v>117</v>
      </c>
      <c r="AQ400" s="2">
        <v>29718</v>
      </c>
      <c r="AR400" s="2">
        <v>1035</v>
      </c>
      <c r="AS400" s="2">
        <v>100</v>
      </c>
      <c r="AT400" s="2">
        <v>9.6618354320526123E-2</v>
      </c>
      <c r="AV400" s="2" t="s">
        <v>63</v>
      </c>
      <c r="AW400" s="4">
        <f t="shared" si="458"/>
        <v>0</v>
      </c>
      <c r="AX400" s="4">
        <f t="shared" si="459"/>
        <v>0</v>
      </c>
      <c r="AY400" s="4"/>
      <c r="AZ400" s="4">
        <f t="shared" si="460"/>
        <v>0</v>
      </c>
      <c r="BA400" s="4">
        <f t="shared" si="461"/>
        <v>-5.2000000000006708E-2</v>
      </c>
      <c r="BB400" s="4">
        <f t="shared" si="462"/>
        <v>1</v>
      </c>
      <c r="BC400" s="4">
        <f t="shared" si="463"/>
        <v>0</v>
      </c>
      <c r="BD400" s="4">
        <f t="shared" si="464"/>
        <v>0</v>
      </c>
      <c r="BE400" s="4">
        <f t="shared" si="465"/>
        <v>0</v>
      </c>
    </row>
    <row r="401" spans="1:57" x14ac:dyDescent="0.2">
      <c r="A401" s="2" t="s">
        <v>63</v>
      </c>
      <c r="B401" s="4">
        <v>2021</v>
      </c>
      <c r="C401" s="4">
        <v>3</v>
      </c>
      <c r="D401" s="5">
        <f>'Consolidated PEG'!D400</f>
        <v>9849.8478700000014</v>
      </c>
      <c r="E401" s="5">
        <f>'Consolidated PEG'!E400</f>
        <v>101.104</v>
      </c>
      <c r="F401" s="5">
        <f>'Consolidated PEG'!F400</f>
        <v>116.94799999999999</v>
      </c>
      <c r="G401" s="5">
        <f>'Consolidated PEG'!G400</f>
        <v>30042</v>
      </c>
      <c r="H401" s="5">
        <f>'Consolidated PEG'!H400</f>
        <v>1009</v>
      </c>
      <c r="I401" s="5">
        <f>'Consolidated PEG'!I400</f>
        <v>96</v>
      </c>
      <c r="J401" s="60">
        <f>'Consolidated PEG'!J400</f>
        <v>9.5143705606460571E-2</v>
      </c>
      <c r="K401" s="48">
        <f>'Consolidated PEG'!K400</f>
        <v>1526</v>
      </c>
      <c r="L401" s="48">
        <f>'Consolidated PEG'!L400</f>
        <v>116</v>
      </c>
      <c r="M401" s="124">
        <f>'Consolidated PEG'!M400</f>
        <v>7.6015727391874177E-2</v>
      </c>
      <c r="O401" s="2" t="s">
        <v>64</v>
      </c>
      <c r="P401" s="2">
        <v>2021</v>
      </c>
      <c r="Q401" s="5">
        <v>3</v>
      </c>
      <c r="R401" s="5">
        <v>9849.8478699999996</v>
      </c>
      <c r="S401" s="5">
        <v>101.104</v>
      </c>
      <c r="T401" s="5">
        <v>116.94799999999999</v>
      </c>
      <c r="U401" s="5">
        <v>30041</v>
      </c>
      <c r="V401" s="5">
        <v>1009</v>
      </c>
      <c r="W401" s="5">
        <v>96</v>
      </c>
      <c r="X401" s="6">
        <v>9.5143706640237857E-2</v>
      </c>
      <c r="Z401" s="2" t="s">
        <v>63</v>
      </c>
      <c r="AA401" s="4">
        <f t="shared" si="467"/>
        <v>0</v>
      </c>
      <c r="AB401" s="4">
        <f t="shared" si="472"/>
        <v>0</v>
      </c>
      <c r="AC401" s="6">
        <f t="shared" si="472"/>
        <v>0</v>
      </c>
      <c r="AD401" s="4">
        <f t="shared" si="472"/>
        <v>0</v>
      </c>
      <c r="AE401" s="4">
        <f t="shared" si="472"/>
        <v>0</v>
      </c>
      <c r="AF401" s="4">
        <f t="shared" si="472"/>
        <v>1</v>
      </c>
      <c r="AG401" s="4">
        <f t="shared" si="472"/>
        <v>0</v>
      </c>
      <c r="AH401" s="4">
        <f t="shared" si="472"/>
        <v>0</v>
      </c>
      <c r="AI401" s="75">
        <f t="shared" si="472"/>
        <v>-1.0337772859969618E-9</v>
      </c>
      <c r="AK401" s="2" t="s">
        <v>189</v>
      </c>
      <c r="AL401" s="2">
        <v>2021</v>
      </c>
      <c r="AM401" s="2">
        <v>3</v>
      </c>
      <c r="AN401" s="2">
        <v>10146.679219999998</v>
      </c>
      <c r="AO401" s="2">
        <v>101.104</v>
      </c>
      <c r="AP401" s="2">
        <v>117</v>
      </c>
      <c r="AQ401" s="2">
        <v>30041</v>
      </c>
      <c r="AR401" s="2">
        <v>1009</v>
      </c>
      <c r="AS401" s="2">
        <v>96</v>
      </c>
      <c r="AT401" s="2">
        <v>9.5143705606460571E-2</v>
      </c>
      <c r="AV401" s="2" t="s">
        <v>63</v>
      </c>
      <c r="AW401" s="4">
        <f t="shared" si="458"/>
        <v>0</v>
      </c>
      <c r="AX401" s="4">
        <f t="shared" si="459"/>
        <v>0</v>
      </c>
      <c r="AY401" s="4"/>
      <c r="AZ401" s="4">
        <f t="shared" si="460"/>
        <v>0</v>
      </c>
      <c r="BA401" s="4">
        <f t="shared" si="461"/>
        <v>-5.2000000000006708E-2</v>
      </c>
      <c r="BB401" s="4">
        <f t="shared" si="462"/>
        <v>1</v>
      </c>
      <c r="BC401" s="4">
        <f t="shared" si="463"/>
        <v>0</v>
      </c>
      <c r="BD401" s="4">
        <f t="shared" si="464"/>
        <v>0</v>
      </c>
      <c r="BE401" s="4">
        <f t="shared" si="465"/>
        <v>0</v>
      </c>
    </row>
    <row r="402" spans="1:57" s="7" customFormat="1" x14ac:dyDescent="0.2">
      <c r="A402" s="7" t="s">
        <v>63</v>
      </c>
      <c r="B402" s="8">
        <v>2022</v>
      </c>
      <c r="C402" s="8">
        <v>3</v>
      </c>
      <c r="D402" s="9">
        <f>'Consolidated PEG'!D401</f>
        <v>9680.6373599999988</v>
      </c>
      <c r="E402" s="9">
        <f>'Consolidated PEG'!E401</f>
        <v>98.75</v>
      </c>
      <c r="F402" s="5">
        <f>'Consolidated PEG'!F401</f>
        <v>116.94799999999999</v>
      </c>
      <c r="G402" s="9">
        <f>'Consolidated PEG'!G401</f>
        <v>30434</v>
      </c>
      <c r="H402" s="9">
        <f>'Consolidated PEG'!H401</f>
        <v>1012</v>
      </c>
      <c r="I402" s="9">
        <f>'Consolidated PEG'!I401</f>
        <v>100</v>
      </c>
      <c r="J402" s="61">
        <f>'Consolidated PEG'!J401</f>
        <v>9.8814226686954498E-2</v>
      </c>
      <c r="K402" s="50">
        <f>'Consolidated PEG'!K401</f>
        <v>1535</v>
      </c>
      <c r="L402" s="50">
        <f>'Consolidated PEG'!L401</f>
        <v>122</v>
      </c>
      <c r="M402" s="126">
        <f>'Consolidated PEG'!M401</f>
        <v>7.9478827361563517E-2</v>
      </c>
      <c r="N402" s="64"/>
      <c r="O402" s="7" t="s">
        <v>64</v>
      </c>
      <c r="P402" s="7">
        <v>2022</v>
      </c>
      <c r="Q402" s="9">
        <v>3</v>
      </c>
      <c r="R402" s="9">
        <v>9680.6373599999988</v>
      </c>
      <c r="S402" s="9">
        <v>98.75</v>
      </c>
      <c r="T402" s="9">
        <v>116.94799999999999</v>
      </c>
      <c r="U402" s="9">
        <v>30434</v>
      </c>
      <c r="V402" s="9">
        <v>1012</v>
      </c>
      <c r="W402" s="9">
        <v>100</v>
      </c>
      <c r="X402" s="10">
        <v>9.8814229249011856E-2</v>
      </c>
      <c r="Y402" s="64"/>
      <c r="Z402" s="7" t="s">
        <v>63</v>
      </c>
      <c r="AA402" s="8">
        <f t="shared" si="467"/>
        <v>0</v>
      </c>
      <c r="AB402" s="8">
        <f t="shared" si="472"/>
        <v>0</v>
      </c>
      <c r="AC402" s="10">
        <f t="shared" si="472"/>
        <v>0</v>
      </c>
      <c r="AD402" s="8">
        <f t="shared" si="472"/>
        <v>0</v>
      </c>
      <c r="AE402" s="8">
        <f t="shared" si="472"/>
        <v>0</v>
      </c>
      <c r="AF402" s="8">
        <f t="shared" si="472"/>
        <v>0</v>
      </c>
      <c r="AG402" s="8">
        <f t="shared" si="472"/>
        <v>0</v>
      </c>
      <c r="AH402" s="8">
        <f t="shared" si="472"/>
        <v>0</v>
      </c>
      <c r="AI402" s="76">
        <f t="shared" si="472"/>
        <v>-2.5620573579354655E-9</v>
      </c>
      <c r="AK402" s="7" t="s">
        <v>189</v>
      </c>
      <c r="AL402" s="7">
        <v>2022</v>
      </c>
      <c r="AM402" s="7">
        <v>3</v>
      </c>
      <c r="AN402" s="7">
        <v>9890.9607699999997</v>
      </c>
      <c r="AO402" s="7">
        <v>98.75</v>
      </c>
      <c r="AP402" s="7">
        <v>117</v>
      </c>
      <c r="AQ402" s="7">
        <v>30433</v>
      </c>
      <c r="AR402" s="7">
        <v>1012</v>
      </c>
      <c r="AS402" s="7">
        <v>100</v>
      </c>
      <c r="AT402" s="7">
        <v>9.8814226686954498E-2</v>
      </c>
      <c r="AV402" s="7" t="s">
        <v>63</v>
      </c>
      <c r="AW402" s="8">
        <f t="shared" si="458"/>
        <v>0</v>
      </c>
      <c r="AX402" s="8">
        <f t="shared" si="459"/>
        <v>0</v>
      </c>
      <c r="AY402" s="8"/>
      <c r="AZ402" s="8">
        <f t="shared" si="460"/>
        <v>0</v>
      </c>
      <c r="BA402" s="8">
        <f t="shared" si="461"/>
        <v>-5.2000000000006708E-2</v>
      </c>
      <c r="BB402" s="8">
        <f t="shared" si="462"/>
        <v>1</v>
      </c>
      <c r="BC402" s="8">
        <f t="shared" si="463"/>
        <v>0</v>
      </c>
      <c r="BD402" s="8">
        <f t="shared" si="464"/>
        <v>0</v>
      </c>
      <c r="BE402" s="8">
        <f t="shared" si="465"/>
        <v>0</v>
      </c>
    </row>
    <row r="403" spans="1:57" x14ac:dyDescent="0.2">
      <c r="A403" s="2" t="s">
        <v>65</v>
      </c>
      <c r="B403" s="4">
        <v>2003</v>
      </c>
      <c r="C403" s="4">
        <v>3</v>
      </c>
      <c r="D403" s="5">
        <f>'Consolidated PEG'!D402</f>
        <v>4965.0818799999997</v>
      </c>
      <c r="E403" s="5">
        <f>'Consolidated PEG'!E402</f>
        <v>123.955</v>
      </c>
      <c r="F403" s="5">
        <f>'Consolidated PEG'!F402</f>
        <v>123.955</v>
      </c>
      <c r="G403" s="5">
        <f>'Consolidated PEG'!G402</f>
        <v>26734</v>
      </c>
      <c r="H403" s="5"/>
      <c r="I403" s="5"/>
      <c r="J403" s="60"/>
      <c r="K403" s="48">
        <f>'Consolidated PEG'!K402</f>
        <v>445.3</v>
      </c>
      <c r="L403" s="48">
        <f>'Consolidated PEG'!L402</f>
        <v>211.30000305175781</v>
      </c>
      <c r="M403" s="124">
        <f>'Consolidated PEG'!M402</f>
        <v>0.47451157209018147</v>
      </c>
      <c r="Q403" s="5"/>
      <c r="AA403" s="4"/>
      <c r="AB403" s="4"/>
      <c r="AC403" s="6"/>
      <c r="AD403" s="4"/>
      <c r="AE403" s="4"/>
      <c r="AF403" s="4"/>
      <c r="AG403" s="4"/>
      <c r="AH403" s="4"/>
      <c r="AI403" s="75"/>
      <c r="AW403" s="4"/>
      <c r="AX403" s="4"/>
      <c r="AY403" s="4"/>
      <c r="AZ403" s="4"/>
      <c r="BA403" s="4"/>
      <c r="BB403" s="4"/>
      <c r="BC403" s="4"/>
      <c r="BD403" s="4"/>
      <c r="BE403" s="4"/>
    </row>
    <row r="404" spans="1:57" x14ac:dyDescent="0.2">
      <c r="A404" s="2" t="s">
        <v>65</v>
      </c>
      <c r="B404" s="4">
        <v>2004</v>
      </c>
      <c r="C404" s="4">
        <v>3</v>
      </c>
      <c r="D404" s="5">
        <f>'Consolidated PEG'!D403</f>
        <v>5555.2327800000003</v>
      </c>
      <c r="E404" s="5">
        <f>'Consolidated PEG'!E403</f>
        <v>124.845</v>
      </c>
      <c r="F404" s="5">
        <f>'Consolidated PEG'!F403</f>
        <v>124.845</v>
      </c>
      <c r="G404" s="5">
        <f>'Consolidated PEG'!G403</f>
        <v>27067</v>
      </c>
      <c r="H404" s="5"/>
      <c r="I404" s="5"/>
      <c r="K404" s="48">
        <f>'Consolidated PEG'!K403</f>
        <v>462.9</v>
      </c>
      <c r="L404" s="48">
        <f>'Consolidated PEG'!L403</f>
        <v>227.60000610351563</v>
      </c>
      <c r="M404" s="124">
        <f>'Consolidated PEG'!M403</f>
        <v>0.49168288205555333</v>
      </c>
      <c r="Q404" s="5"/>
      <c r="AA404" s="4"/>
      <c r="AB404" s="4"/>
      <c r="AC404" s="6"/>
      <c r="AD404" s="4"/>
      <c r="AE404" s="4"/>
      <c r="AF404" s="4"/>
      <c r="AG404" s="4"/>
      <c r="AH404" s="4"/>
      <c r="AI404" s="75"/>
      <c r="AW404" s="4"/>
      <c r="AX404" s="4"/>
      <c r="AY404" s="4"/>
      <c r="AZ404" s="4"/>
      <c r="BA404" s="4"/>
      <c r="BB404" s="4"/>
      <c r="BC404" s="4"/>
      <c r="BD404" s="4"/>
      <c r="BE404" s="4"/>
    </row>
    <row r="405" spans="1:57" x14ac:dyDescent="0.2">
      <c r="A405" s="2" t="s">
        <v>65</v>
      </c>
      <c r="B405" s="4">
        <v>2005</v>
      </c>
      <c r="C405" s="4">
        <v>3</v>
      </c>
      <c r="D405" s="5">
        <f>'Consolidated PEG'!D404</f>
        <v>6312.4875199999997</v>
      </c>
      <c r="E405" s="5">
        <f>'Consolidated PEG'!E404</f>
        <v>138.84200000000001</v>
      </c>
      <c r="F405" s="5">
        <f>'Consolidated PEG'!F404</f>
        <v>138.84200000000001</v>
      </c>
      <c r="G405" s="5">
        <f>'Consolidated PEG'!G404</f>
        <v>27437</v>
      </c>
      <c r="H405" s="28"/>
      <c r="I405" s="28"/>
      <c r="J405" s="62"/>
      <c r="K405" s="48">
        <f>'Consolidated PEG'!K404</f>
        <v>458</v>
      </c>
      <c r="L405" s="48">
        <f>'Consolidated PEG'!L404</f>
        <v>225</v>
      </c>
      <c r="M405" s="124">
        <f>'Consolidated PEG'!M404</f>
        <v>0.49126637554585151</v>
      </c>
      <c r="O405" s="2" t="s">
        <v>66</v>
      </c>
      <c r="P405" s="2">
        <v>2005</v>
      </c>
      <c r="Q405" s="5">
        <v>3</v>
      </c>
      <c r="R405" s="5">
        <v>6312.4875199999997</v>
      </c>
      <c r="S405" s="5">
        <v>138.84200000000001</v>
      </c>
      <c r="T405" s="5">
        <v>138.84200000000001</v>
      </c>
      <c r="U405" s="5">
        <v>27437</v>
      </c>
      <c r="V405" s="5">
        <v>458</v>
      </c>
      <c r="W405" s="5">
        <v>225</v>
      </c>
      <c r="X405" s="6">
        <v>0.49126637554585151</v>
      </c>
      <c r="Z405" s="2" t="s">
        <v>65</v>
      </c>
      <c r="AA405" s="4">
        <f t="shared" ref="AA405:AA411" si="473">B405-P405</f>
        <v>0</v>
      </c>
      <c r="AB405" s="4">
        <f t="shared" ref="AB405:AB411" si="474">C405-Q405</f>
        <v>0</v>
      </c>
      <c r="AC405" s="6">
        <f t="shared" ref="AC405:AC411" si="475">D405-R405</f>
        <v>0</v>
      </c>
      <c r="AD405" s="4">
        <f t="shared" ref="AD405:AD411" si="476">E405-S405</f>
        <v>0</v>
      </c>
      <c r="AE405" s="4">
        <f t="shared" ref="AE405:AE411" si="477">F405-T405</f>
        <v>0</v>
      </c>
      <c r="AF405" s="4">
        <f t="shared" ref="AF405" si="478">G405-U405</f>
        <v>0</v>
      </c>
      <c r="AG405" s="4"/>
      <c r="AH405" s="4"/>
      <c r="AI405" s="75"/>
      <c r="AK405" s="2" t="s">
        <v>190</v>
      </c>
      <c r="AL405" s="2">
        <v>2005</v>
      </c>
      <c r="AM405" s="2">
        <v>3</v>
      </c>
      <c r="AN405" s="2">
        <v>6579.8047100000003</v>
      </c>
      <c r="AO405" s="2">
        <v>138.84200000000001</v>
      </c>
      <c r="AP405" s="2">
        <v>138.84200000000001</v>
      </c>
      <c r="AQ405" s="2">
        <v>27437</v>
      </c>
      <c r="AR405" s="2">
        <v>457</v>
      </c>
      <c r="AS405" s="2">
        <v>225</v>
      </c>
      <c r="AT405" s="2">
        <v>0.49234136939048767</v>
      </c>
      <c r="AV405" s="2" t="s">
        <v>65</v>
      </c>
      <c r="AW405" s="4">
        <f t="shared" ref="AW405:AW422" si="479">B405-AL405</f>
        <v>0</v>
      </c>
      <c r="AX405" s="4">
        <f t="shared" ref="AX405:AX422" si="480">C405-AM405</f>
        <v>0</v>
      </c>
      <c r="AY405" s="4"/>
      <c r="AZ405" s="4">
        <f t="shared" ref="AZ405:AZ422" si="481">E405-AO405</f>
        <v>0</v>
      </c>
      <c r="BA405" s="4">
        <f t="shared" ref="BA405:BA422" si="482">F405-AP405</f>
        <v>0</v>
      </c>
      <c r="BB405" s="4">
        <f t="shared" ref="BB405:BB422" si="483">G405-AQ405</f>
        <v>0</v>
      </c>
      <c r="BC405" s="4">
        <f t="shared" ref="BC405:BC422" si="484">H405-AR405</f>
        <v>-457</v>
      </c>
      <c r="BD405" s="4">
        <f t="shared" ref="BD405:BD422" si="485">I405-AS405</f>
        <v>-225</v>
      </c>
      <c r="BE405" s="4">
        <f t="shared" ref="BE405:BE422" si="486">J405-AT405</f>
        <v>-0.49234136939048767</v>
      </c>
    </row>
    <row r="406" spans="1:57" x14ac:dyDescent="0.2">
      <c r="A406" s="2" t="s">
        <v>65</v>
      </c>
      <c r="B406" s="4">
        <v>2006</v>
      </c>
      <c r="C406" s="4">
        <v>3</v>
      </c>
      <c r="D406" s="5">
        <f>'Consolidated PEG'!D405</f>
        <v>5913.5433100000018</v>
      </c>
      <c r="E406" s="5">
        <f>'Consolidated PEG'!E405</f>
        <v>142.30000000000001</v>
      </c>
      <c r="F406" s="5">
        <f>'Consolidated PEG'!F405</f>
        <v>142.30000000000001</v>
      </c>
      <c r="G406" s="5">
        <f>'Consolidated PEG'!G405</f>
        <v>27636</v>
      </c>
      <c r="H406" s="28"/>
      <c r="I406" s="28"/>
      <c r="J406" s="62"/>
      <c r="K406" s="48">
        <f>'Consolidated PEG'!K405</f>
        <v>462</v>
      </c>
      <c r="L406" s="48">
        <f>'Consolidated PEG'!L405</f>
        <v>229</v>
      </c>
      <c r="M406" s="124">
        <f>'Consolidated PEG'!M405</f>
        <v>0.49567099567099565</v>
      </c>
      <c r="O406" s="2" t="s">
        <v>66</v>
      </c>
      <c r="P406" s="2">
        <v>2006</v>
      </c>
      <c r="Q406" s="5">
        <v>3</v>
      </c>
      <c r="R406" s="5">
        <v>5913.5433100000009</v>
      </c>
      <c r="S406" s="5">
        <v>142.30000000000001</v>
      </c>
      <c r="T406" s="5">
        <v>142.30000000000001</v>
      </c>
      <c r="U406" s="5">
        <v>27636</v>
      </c>
      <c r="V406" s="5">
        <v>462</v>
      </c>
      <c r="W406" s="5">
        <v>229</v>
      </c>
      <c r="X406" s="6">
        <v>0.49567099567099565</v>
      </c>
      <c r="Z406" s="2" t="s">
        <v>65</v>
      </c>
      <c r="AA406" s="4">
        <f t="shared" si="473"/>
        <v>0</v>
      </c>
      <c r="AB406" s="4">
        <f t="shared" si="474"/>
        <v>0</v>
      </c>
      <c r="AC406" s="6">
        <f t="shared" si="475"/>
        <v>0</v>
      </c>
      <c r="AD406" s="4">
        <f t="shared" si="476"/>
        <v>0</v>
      </c>
      <c r="AE406" s="4">
        <f t="shared" si="477"/>
        <v>0</v>
      </c>
      <c r="AF406" s="4">
        <f t="shared" ref="AF406:AF419" si="487">G406-U406</f>
        <v>0</v>
      </c>
      <c r="AG406" s="4"/>
      <c r="AH406" s="4"/>
      <c r="AI406" s="75"/>
      <c r="AK406" s="2" t="s">
        <v>190</v>
      </c>
      <c r="AL406" s="2">
        <v>2006</v>
      </c>
      <c r="AM406" s="2">
        <v>3</v>
      </c>
      <c r="AN406" s="2">
        <v>6270.3220499999998</v>
      </c>
      <c r="AO406" s="2">
        <v>142.30000000000001</v>
      </c>
      <c r="AP406" s="2">
        <v>142.30000000000001</v>
      </c>
      <c r="AQ406" s="2">
        <v>27636</v>
      </c>
      <c r="AR406" s="2">
        <v>462</v>
      </c>
      <c r="AS406" s="2">
        <v>229</v>
      </c>
      <c r="AT406" s="2">
        <v>0.49567100405693054</v>
      </c>
      <c r="AV406" s="2" t="s">
        <v>65</v>
      </c>
      <c r="AW406" s="4">
        <f t="shared" si="479"/>
        <v>0</v>
      </c>
      <c r="AX406" s="4">
        <f t="shared" si="480"/>
        <v>0</v>
      </c>
      <c r="AY406" s="4"/>
      <c r="AZ406" s="4">
        <f t="shared" si="481"/>
        <v>0</v>
      </c>
      <c r="BA406" s="4">
        <f t="shared" si="482"/>
        <v>0</v>
      </c>
      <c r="BB406" s="4">
        <f t="shared" si="483"/>
        <v>0</v>
      </c>
      <c r="BC406" s="4">
        <f t="shared" si="484"/>
        <v>-462</v>
      </c>
      <c r="BD406" s="4">
        <f t="shared" si="485"/>
        <v>-229</v>
      </c>
      <c r="BE406" s="4">
        <f t="shared" si="486"/>
        <v>-0.49567100405693054</v>
      </c>
    </row>
    <row r="407" spans="1:57" x14ac:dyDescent="0.2">
      <c r="A407" s="2" t="s">
        <v>65</v>
      </c>
      <c r="B407" s="4">
        <v>2007</v>
      </c>
      <c r="C407" s="4">
        <v>3</v>
      </c>
      <c r="D407" s="5">
        <f>'Consolidated PEG'!D406</f>
        <v>5567.9847500000005</v>
      </c>
      <c r="E407" s="5">
        <f>'Consolidated PEG'!E406</f>
        <v>142.30000000000001</v>
      </c>
      <c r="F407" s="5">
        <f>'Consolidated PEG'!F406</f>
        <v>142.30000000000001</v>
      </c>
      <c r="G407" s="5">
        <f>'Consolidated PEG'!G406</f>
        <v>27789</v>
      </c>
      <c r="H407" s="28"/>
      <c r="I407" s="28"/>
      <c r="J407" s="62"/>
      <c r="K407" s="48">
        <f>'Consolidated PEG'!K406</f>
        <v>469</v>
      </c>
      <c r="L407" s="48">
        <f>'Consolidated PEG'!L406</f>
        <v>236</v>
      </c>
      <c r="M407" s="124">
        <f>'Consolidated PEG'!M406</f>
        <v>0.50319829424307039</v>
      </c>
      <c r="O407" s="2" t="s">
        <v>66</v>
      </c>
      <c r="P407" s="2">
        <v>2007</v>
      </c>
      <c r="Q407" s="5">
        <v>3</v>
      </c>
      <c r="R407" s="5">
        <v>5567.9847500000005</v>
      </c>
      <c r="S407" s="5">
        <v>142.30000000000001</v>
      </c>
      <c r="T407" s="5">
        <v>142.30000000000001</v>
      </c>
      <c r="U407" s="5">
        <v>27789</v>
      </c>
      <c r="V407" s="5">
        <v>469</v>
      </c>
      <c r="W407" s="5">
        <v>236</v>
      </c>
      <c r="X407" s="6">
        <v>0.50319829424307039</v>
      </c>
      <c r="Z407" s="2" t="s">
        <v>65</v>
      </c>
      <c r="AA407" s="4">
        <f t="shared" si="473"/>
        <v>0</v>
      </c>
      <c r="AB407" s="4">
        <f t="shared" si="474"/>
        <v>0</v>
      </c>
      <c r="AC407" s="6">
        <f t="shared" si="475"/>
        <v>0</v>
      </c>
      <c r="AD407" s="4">
        <f t="shared" si="476"/>
        <v>0</v>
      </c>
      <c r="AE407" s="4">
        <f t="shared" si="477"/>
        <v>0</v>
      </c>
      <c r="AF407" s="4">
        <f t="shared" si="487"/>
        <v>0</v>
      </c>
      <c r="AG407" s="4"/>
      <c r="AH407" s="4"/>
      <c r="AI407" s="75"/>
      <c r="AK407" s="2" t="s">
        <v>190</v>
      </c>
      <c r="AL407" s="2">
        <v>2007</v>
      </c>
      <c r="AM407" s="2">
        <v>3</v>
      </c>
      <c r="AN407" s="2">
        <v>5758.36967</v>
      </c>
      <c r="AO407" s="2">
        <v>142.30000000000001</v>
      </c>
      <c r="AP407" s="2">
        <v>142.30000000000001</v>
      </c>
      <c r="AQ407" s="2">
        <v>27789</v>
      </c>
      <c r="AR407" s="2">
        <v>469</v>
      </c>
      <c r="AS407" s="2">
        <v>236</v>
      </c>
      <c r="AT407" s="2">
        <v>0.50319826602935791</v>
      </c>
      <c r="AV407" s="2" t="s">
        <v>65</v>
      </c>
      <c r="AW407" s="4">
        <f t="shared" si="479"/>
        <v>0</v>
      </c>
      <c r="AX407" s="4">
        <f t="shared" si="480"/>
        <v>0</v>
      </c>
      <c r="AY407" s="4"/>
      <c r="AZ407" s="4">
        <f t="shared" si="481"/>
        <v>0</v>
      </c>
      <c r="BA407" s="4">
        <f t="shared" si="482"/>
        <v>0</v>
      </c>
      <c r="BB407" s="4">
        <f t="shared" si="483"/>
        <v>0</v>
      </c>
      <c r="BC407" s="4">
        <f t="shared" si="484"/>
        <v>-469</v>
      </c>
      <c r="BD407" s="4">
        <f t="shared" si="485"/>
        <v>-236</v>
      </c>
      <c r="BE407" s="4">
        <f t="shared" si="486"/>
        <v>-0.50319826602935791</v>
      </c>
    </row>
    <row r="408" spans="1:57" x14ac:dyDescent="0.2">
      <c r="A408" s="2" t="s">
        <v>65</v>
      </c>
      <c r="B408" s="4">
        <v>2008</v>
      </c>
      <c r="C408" s="4">
        <v>3</v>
      </c>
      <c r="D408" s="5">
        <f>'Consolidated PEG'!D407</f>
        <v>5190.3169800000005</v>
      </c>
      <c r="E408" s="5">
        <f>'Consolidated PEG'!E407</f>
        <v>137.328</v>
      </c>
      <c r="F408" s="5">
        <f>'Consolidated PEG'!F407</f>
        <v>142.30000000000001</v>
      </c>
      <c r="G408" s="5">
        <f>'Consolidated PEG'!G407</f>
        <v>27929</v>
      </c>
      <c r="H408" s="28"/>
      <c r="I408" s="28"/>
      <c r="J408" s="62"/>
      <c r="K408" s="48">
        <f>'Consolidated PEG'!K407</f>
        <v>467</v>
      </c>
      <c r="L408" s="48">
        <f>'Consolidated PEG'!L407</f>
        <v>240</v>
      </c>
      <c r="M408" s="124">
        <f>'Consolidated PEG'!M407</f>
        <v>0.51391862955032119</v>
      </c>
      <c r="O408" s="2" t="s">
        <v>66</v>
      </c>
      <c r="P408" s="2">
        <v>2008</v>
      </c>
      <c r="Q408" s="5">
        <v>3</v>
      </c>
      <c r="R408" s="5">
        <v>5190.3169799999996</v>
      </c>
      <c r="S408" s="5">
        <v>137.328</v>
      </c>
      <c r="T408" s="5">
        <v>142.30000000000001</v>
      </c>
      <c r="U408" s="5">
        <v>27929</v>
      </c>
      <c r="V408" s="5">
        <v>467</v>
      </c>
      <c r="W408" s="5">
        <v>240</v>
      </c>
      <c r="X408" s="6">
        <v>0.51391862955032119</v>
      </c>
      <c r="Z408" s="2" t="s">
        <v>65</v>
      </c>
      <c r="AA408" s="4">
        <f t="shared" si="473"/>
        <v>0</v>
      </c>
      <c r="AB408" s="4">
        <f t="shared" si="474"/>
        <v>0</v>
      </c>
      <c r="AC408" s="6">
        <f t="shared" si="475"/>
        <v>0</v>
      </c>
      <c r="AD408" s="4">
        <f t="shared" si="476"/>
        <v>0</v>
      </c>
      <c r="AE408" s="4">
        <f t="shared" si="477"/>
        <v>0</v>
      </c>
      <c r="AF408" s="4">
        <f t="shared" si="487"/>
        <v>0</v>
      </c>
      <c r="AG408" s="4"/>
      <c r="AH408" s="4"/>
      <c r="AI408" s="75"/>
      <c r="AK408" s="2" t="s">
        <v>190</v>
      </c>
      <c r="AL408" s="2">
        <v>2008</v>
      </c>
      <c r="AM408" s="2">
        <v>3</v>
      </c>
      <c r="AN408" s="2">
        <v>5498.8983699999999</v>
      </c>
      <c r="AO408" s="2">
        <v>137.328</v>
      </c>
      <c r="AP408" s="2">
        <v>142.30000000000001</v>
      </c>
      <c r="AQ408" s="2">
        <v>27929</v>
      </c>
      <c r="AR408" s="2">
        <v>467</v>
      </c>
      <c r="AS408" s="2">
        <v>240</v>
      </c>
      <c r="AT408" s="2">
        <v>0.51391863822937012</v>
      </c>
      <c r="AV408" s="2" t="s">
        <v>65</v>
      </c>
      <c r="AW408" s="4">
        <f t="shared" si="479"/>
        <v>0</v>
      </c>
      <c r="AX408" s="4">
        <f t="shared" si="480"/>
        <v>0</v>
      </c>
      <c r="AY408" s="4"/>
      <c r="AZ408" s="4">
        <f t="shared" si="481"/>
        <v>0</v>
      </c>
      <c r="BA408" s="4">
        <f t="shared" si="482"/>
        <v>0</v>
      </c>
      <c r="BB408" s="4">
        <f t="shared" si="483"/>
        <v>0</v>
      </c>
      <c r="BC408" s="4">
        <f t="shared" si="484"/>
        <v>-467</v>
      </c>
      <c r="BD408" s="4">
        <f t="shared" si="485"/>
        <v>-240</v>
      </c>
      <c r="BE408" s="4">
        <f t="shared" si="486"/>
        <v>-0.51391863822937012</v>
      </c>
    </row>
    <row r="409" spans="1:57" x14ac:dyDescent="0.2">
      <c r="A409" s="2" t="s">
        <v>65</v>
      </c>
      <c r="B409" s="4">
        <v>2009</v>
      </c>
      <c r="C409" s="4">
        <v>3</v>
      </c>
      <c r="D409" s="5">
        <f>'Consolidated PEG'!D408</f>
        <v>5059.6882100000003</v>
      </c>
      <c r="E409" s="5">
        <f>'Consolidated PEG'!E408</f>
        <v>122.372</v>
      </c>
      <c r="F409" s="5">
        <f>'Consolidated PEG'!F408</f>
        <v>142.30000000000001</v>
      </c>
      <c r="G409" s="5">
        <f>'Consolidated PEG'!G408</f>
        <v>28054</v>
      </c>
      <c r="H409" s="28"/>
      <c r="I409" s="28"/>
      <c r="J409" s="62"/>
      <c r="K409" s="48">
        <f>'Consolidated PEG'!K408</f>
        <v>458</v>
      </c>
      <c r="L409" s="48">
        <f>'Consolidated PEG'!L408</f>
        <v>239</v>
      </c>
      <c r="M409" s="124">
        <f>'Consolidated PEG'!M408</f>
        <v>0.52183406113537123</v>
      </c>
      <c r="O409" s="2" t="s">
        <v>66</v>
      </c>
      <c r="P409" s="2">
        <v>2009</v>
      </c>
      <c r="Q409" s="5">
        <v>3</v>
      </c>
      <c r="R409" s="5">
        <v>5059.6882100000003</v>
      </c>
      <c r="S409" s="5">
        <v>122.372</v>
      </c>
      <c r="T409" s="5">
        <v>142.30000000000001</v>
      </c>
      <c r="U409" s="5">
        <v>28054</v>
      </c>
      <c r="V409" s="5">
        <v>458</v>
      </c>
      <c r="W409" s="5">
        <v>239.00000000000003</v>
      </c>
      <c r="X409" s="6">
        <v>0.52183406113537123</v>
      </c>
      <c r="Z409" s="2" t="s">
        <v>65</v>
      </c>
      <c r="AA409" s="4">
        <f t="shared" si="473"/>
        <v>0</v>
      </c>
      <c r="AB409" s="4">
        <f t="shared" si="474"/>
        <v>0</v>
      </c>
      <c r="AC409" s="6">
        <f t="shared" si="475"/>
        <v>0</v>
      </c>
      <c r="AD409" s="4">
        <f t="shared" si="476"/>
        <v>0</v>
      </c>
      <c r="AE409" s="4">
        <f t="shared" si="477"/>
        <v>0</v>
      </c>
      <c r="AF409" s="4">
        <f t="shared" si="487"/>
        <v>0</v>
      </c>
      <c r="AG409" s="4"/>
      <c r="AH409" s="4"/>
      <c r="AI409" s="75"/>
      <c r="AK409" s="2" t="s">
        <v>190</v>
      </c>
      <c r="AL409" s="2">
        <v>2009</v>
      </c>
      <c r="AM409" s="2">
        <v>3</v>
      </c>
      <c r="AN409" s="2">
        <v>5189.1829500000003</v>
      </c>
      <c r="AO409" s="2">
        <v>122.372</v>
      </c>
      <c r="AP409" s="2">
        <v>142.30000000000001</v>
      </c>
      <c r="AQ409" s="2">
        <v>28054</v>
      </c>
      <c r="AR409" s="2">
        <v>458</v>
      </c>
      <c r="AS409" s="2">
        <v>239</v>
      </c>
      <c r="AT409" s="2">
        <v>0.52183407545089722</v>
      </c>
      <c r="AV409" s="2" t="s">
        <v>65</v>
      </c>
      <c r="AW409" s="4">
        <f t="shared" si="479"/>
        <v>0</v>
      </c>
      <c r="AX409" s="4">
        <f t="shared" si="480"/>
        <v>0</v>
      </c>
      <c r="AY409" s="4"/>
      <c r="AZ409" s="4">
        <f t="shared" si="481"/>
        <v>0</v>
      </c>
      <c r="BA409" s="4">
        <f t="shared" si="482"/>
        <v>0</v>
      </c>
      <c r="BB409" s="4">
        <f t="shared" si="483"/>
        <v>0</v>
      </c>
      <c r="BC409" s="4">
        <f t="shared" si="484"/>
        <v>-458</v>
      </c>
      <c r="BD409" s="4">
        <f t="shared" si="485"/>
        <v>-239</v>
      </c>
      <c r="BE409" s="4">
        <f t="shared" si="486"/>
        <v>-0.52183407545089722</v>
      </c>
    </row>
    <row r="410" spans="1:57" x14ac:dyDescent="0.2">
      <c r="A410" s="2" t="s">
        <v>65</v>
      </c>
      <c r="B410" s="4">
        <v>2010</v>
      </c>
      <c r="C410" s="4">
        <v>3</v>
      </c>
      <c r="D410" s="5">
        <f>'Consolidated PEG'!D409</f>
        <v>5372.8161799999998</v>
      </c>
      <c r="E410" s="5">
        <f>'Consolidated PEG'!E409</f>
        <v>143.41999999999999</v>
      </c>
      <c r="F410" s="5">
        <f>'Consolidated PEG'!F409</f>
        <v>143.41999999999999</v>
      </c>
      <c r="G410" s="5">
        <f>'Consolidated PEG'!G409</f>
        <v>28183</v>
      </c>
      <c r="H410" s="28"/>
      <c r="I410" s="28"/>
      <c r="J410" s="62"/>
      <c r="K410" s="48">
        <f>'Consolidated PEG'!K409</f>
        <v>476</v>
      </c>
      <c r="L410" s="48">
        <f>'Consolidated PEG'!L409</f>
        <v>259</v>
      </c>
      <c r="M410" s="124">
        <f>'Consolidated PEG'!M409</f>
        <v>0.54411764705882348</v>
      </c>
      <c r="O410" s="2" t="s">
        <v>66</v>
      </c>
      <c r="P410" s="2">
        <v>2010</v>
      </c>
      <c r="Q410" s="5">
        <v>3</v>
      </c>
      <c r="R410" s="5">
        <v>5372.8161799999998</v>
      </c>
      <c r="S410" s="5">
        <v>143.41999999999999</v>
      </c>
      <c r="T410" s="5">
        <v>143.41999999999999</v>
      </c>
      <c r="U410" s="5">
        <v>28183</v>
      </c>
      <c r="V410" s="5">
        <v>476</v>
      </c>
      <c r="W410" s="5">
        <v>259</v>
      </c>
      <c r="X410" s="6">
        <v>0.54411764705882348</v>
      </c>
      <c r="Z410" s="2" t="s">
        <v>65</v>
      </c>
      <c r="AA410" s="4">
        <f t="shared" si="473"/>
        <v>0</v>
      </c>
      <c r="AB410" s="4">
        <f t="shared" si="474"/>
        <v>0</v>
      </c>
      <c r="AC410" s="6">
        <f t="shared" si="475"/>
        <v>0</v>
      </c>
      <c r="AD410" s="4">
        <f t="shared" si="476"/>
        <v>0</v>
      </c>
      <c r="AE410" s="4">
        <f t="shared" si="477"/>
        <v>0</v>
      </c>
      <c r="AF410" s="4">
        <f t="shared" si="487"/>
        <v>0</v>
      </c>
      <c r="AG410" s="4"/>
      <c r="AH410" s="4"/>
      <c r="AI410" s="75"/>
      <c r="AK410" s="2" t="s">
        <v>190</v>
      </c>
      <c r="AL410" s="2">
        <v>2010</v>
      </c>
      <c r="AM410" s="2">
        <v>3</v>
      </c>
      <c r="AN410" s="2">
        <v>5480.3544000000002</v>
      </c>
      <c r="AO410" s="2">
        <v>143.41999999999999</v>
      </c>
      <c r="AP410" s="2">
        <v>143.41999999999999</v>
      </c>
      <c r="AQ410" s="2">
        <v>28183</v>
      </c>
      <c r="AR410" s="2">
        <v>476</v>
      </c>
      <c r="AS410" s="2">
        <v>259</v>
      </c>
      <c r="AT410" s="2">
        <v>0.54411762952804565</v>
      </c>
      <c r="AV410" s="2" t="s">
        <v>65</v>
      </c>
      <c r="AW410" s="4">
        <f t="shared" si="479"/>
        <v>0</v>
      </c>
      <c r="AX410" s="4">
        <f t="shared" si="480"/>
        <v>0</v>
      </c>
      <c r="AY410" s="4"/>
      <c r="AZ410" s="4">
        <f t="shared" si="481"/>
        <v>0</v>
      </c>
      <c r="BA410" s="4">
        <f t="shared" si="482"/>
        <v>0</v>
      </c>
      <c r="BB410" s="4">
        <f t="shared" si="483"/>
        <v>0</v>
      </c>
      <c r="BC410" s="4">
        <f t="shared" si="484"/>
        <v>-476</v>
      </c>
      <c r="BD410" s="4">
        <f t="shared" si="485"/>
        <v>-259</v>
      </c>
      <c r="BE410" s="4">
        <f t="shared" si="486"/>
        <v>-0.54411762952804565</v>
      </c>
    </row>
    <row r="411" spans="1:57" x14ac:dyDescent="0.2">
      <c r="A411" s="2" t="s">
        <v>65</v>
      </c>
      <c r="B411" s="4">
        <v>2011</v>
      </c>
      <c r="C411" s="4">
        <v>3</v>
      </c>
      <c r="D411" s="5">
        <f>'Consolidated PEG'!D410</f>
        <v>5443.5600460022561</v>
      </c>
      <c r="E411" s="5">
        <f>'Consolidated PEG'!E410</f>
        <v>125.47799999999999</v>
      </c>
      <c r="F411" s="5">
        <f>'Consolidated PEG'!F410</f>
        <v>143.41999999999999</v>
      </c>
      <c r="G411" s="5">
        <f>'Consolidated PEG'!G410</f>
        <v>28094</v>
      </c>
      <c r="H411" s="28"/>
      <c r="I411" s="28"/>
      <c r="J411" s="62"/>
      <c r="K411" s="48">
        <f>'Consolidated PEG'!K410</f>
        <v>465</v>
      </c>
      <c r="L411" s="48">
        <f>'Consolidated PEG'!L410</f>
        <v>254</v>
      </c>
      <c r="M411" s="124">
        <f>'Consolidated PEG'!M410</f>
        <v>0.54623655913978497</v>
      </c>
      <c r="O411" s="2" t="s">
        <v>66</v>
      </c>
      <c r="P411" s="2">
        <v>2011</v>
      </c>
      <c r="Q411" s="5">
        <v>3</v>
      </c>
      <c r="R411" s="5">
        <v>5443.5600460022561</v>
      </c>
      <c r="S411" s="5">
        <v>125.47799999999999</v>
      </c>
      <c r="T411" s="5">
        <v>143.41999999999999</v>
      </c>
      <c r="U411" s="5">
        <v>28094</v>
      </c>
      <c r="V411" s="5">
        <v>465</v>
      </c>
      <c r="W411" s="5">
        <v>254</v>
      </c>
      <c r="X411" s="6">
        <v>0.54623655913978497</v>
      </c>
      <c r="Z411" s="2" t="s">
        <v>65</v>
      </c>
      <c r="AA411" s="4">
        <f t="shared" si="473"/>
        <v>0</v>
      </c>
      <c r="AB411" s="4">
        <f t="shared" si="474"/>
        <v>0</v>
      </c>
      <c r="AC411" s="6">
        <f t="shared" si="475"/>
        <v>0</v>
      </c>
      <c r="AD411" s="4">
        <f t="shared" si="476"/>
        <v>0</v>
      </c>
      <c r="AE411" s="4">
        <f t="shared" si="477"/>
        <v>0</v>
      </c>
      <c r="AF411" s="4">
        <f t="shared" si="487"/>
        <v>0</v>
      </c>
      <c r="AG411" s="4"/>
      <c r="AH411" s="4"/>
      <c r="AI411" s="75"/>
      <c r="AK411" s="2" t="s">
        <v>190</v>
      </c>
      <c r="AL411" s="2">
        <v>2011</v>
      </c>
      <c r="AM411" s="2">
        <v>3</v>
      </c>
      <c r="AN411" s="2">
        <v>5546.9291600000006</v>
      </c>
      <c r="AO411" s="2">
        <v>125.47799999999999</v>
      </c>
      <c r="AP411" s="2">
        <v>143.41999999999999</v>
      </c>
      <c r="AQ411" s="2">
        <v>28094</v>
      </c>
      <c r="AR411" s="2">
        <v>465</v>
      </c>
      <c r="AS411" s="2">
        <v>254</v>
      </c>
      <c r="AT411" s="2">
        <v>0.54623657464981079</v>
      </c>
      <c r="AV411" s="2" t="s">
        <v>65</v>
      </c>
      <c r="AW411" s="4">
        <f t="shared" si="479"/>
        <v>0</v>
      </c>
      <c r="AX411" s="4">
        <f t="shared" si="480"/>
        <v>0</v>
      </c>
      <c r="AY411" s="4"/>
      <c r="AZ411" s="4">
        <f t="shared" si="481"/>
        <v>0</v>
      </c>
      <c r="BA411" s="4">
        <f t="shared" si="482"/>
        <v>0</v>
      </c>
      <c r="BB411" s="4">
        <f t="shared" si="483"/>
        <v>0</v>
      </c>
      <c r="BC411" s="4">
        <f t="shared" si="484"/>
        <v>-465</v>
      </c>
      <c r="BD411" s="4">
        <f t="shared" si="485"/>
        <v>-254</v>
      </c>
      <c r="BE411" s="4">
        <f t="shared" si="486"/>
        <v>-0.54623657464981079</v>
      </c>
    </row>
    <row r="412" spans="1:57" x14ac:dyDescent="0.2">
      <c r="A412" s="2" t="s">
        <v>65</v>
      </c>
      <c r="B412" s="4">
        <v>2012</v>
      </c>
      <c r="C412" s="4">
        <v>3</v>
      </c>
      <c r="D412" s="5">
        <f>'Consolidated PEG'!D411</f>
        <v>6034.0945385246941</v>
      </c>
      <c r="E412" s="5">
        <f>'Consolidated PEG'!E411</f>
        <v>122.227</v>
      </c>
      <c r="F412" s="5">
        <f>'Consolidated PEG'!F411</f>
        <v>143.41999999999999</v>
      </c>
      <c r="G412" s="5">
        <f>'Consolidated PEG'!G411</f>
        <v>28130</v>
      </c>
      <c r="H412" s="28"/>
      <c r="I412" s="28"/>
      <c r="J412" s="62"/>
      <c r="K412" s="48">
        <f>'Consolidated PEG'!K411</f>
        <v>448</v>
      </c>
      <c r="L412" s="48">
        <f>'Consolidated PEG'!L411</f>
        <v>248</v>
      </c>
      <c r="M412" s="124">
        <f>'Consolidated PEG'!M411</f>
        <v>0.5535714285714286</v>
      </c>
      <c r="O412" s="2" t="s">
        <v>66</v>
      </c>
      <c r="P412" s="2">
        <v>2012</v>
      </c>
      <c r="Q412" s="5">
        <v>3</v>
      </c>
      <c r="R412" s="5">
        <v>6034.0945385246941</v>
      </c>
      <c r="S412" s="5">
        <v>122.227</v>
      </c>
      <c r="T412" s="5">
        <v>143.41999999999999</v>
      </c>
      <c r="U412" s="5">
        <v>28130</v>
      </c>
      <c r="V412" s="5">
        <v>448</v>
      </c>
      <c r="W412" s="5">
        <v>248</v>
      </c>
      <c r="X412" s="6">
        <v>0.5535714285714286</v>
      </c>
      <c r="Z412" s="2" t="s">
        <v>65</v>
      </c>
      <c r="AA412" s="4">
        <f t="shared" ref="AA412:AA422" si="488">B412-P412</f>
        <v>0</v>
      </c>
      <c r="AB412" s="4">
        <f t="shared" ref="AB412:AB419" si="489">C412-Q412</f>
        <v>0</v>
      </c>
      <c r="AC412" s="6">
        <f t="shared" ref="AC412:AC419" si="490">D412-R412</f>
        <v>0</v>
      </c>
      <c r="AD412" s="4">
        <f t="shared" ref="AD412:AD419" si="491">E412-S412</f>
        <v>0</v>
      </c>
      <c r="AE412" s="4">
        <f t="shared" ref="AE412:AE419" si="492">F412-T412</f>
        <v>0</v>
      </c>
      <c r="AF412" s="4">
        <f t="shared" si="487"/>
        <v>0</v>
      </c>
      <c r="AG412" s="4"/>
      <c r="AH412" s="4"/>
      <c r="AI412" s="75"/>
      <c r="AK412" s="2" t="s">
        <v>190</v>
      </c>
      <c r="AL412" s="2">
        <v>2012</v>
      </c>
      <c r="AM412" s="2">
        <v>3</v>
      </c>
      <c r="AN412" s="2">
        <v>6032.8593100000007</v>
      </c>
      <c r="AO412" s="2">
        <v>122.227</v>
      </c>
      <c r="AP412" s="2">
        <v>143.41999999999999</v>
      </c>
      <c r="AQ412" s="2">
        <v>28130</v>
      </c>
      <c r="AR412" s="2">
        <v>448</v>
      </c>
      <c r="AS412" s="2">
        <v>248</v>
      </c>
      <c r="AT412" s="2">
        <v>0.55357140302658081</v>
      </c>
      <c r="AV412" s="2" t="s">
        <v>65</v>
      </c>
      <c r="AW412" s="4">
        <f t="shared" si="479"/>
        <v>0</v>
      </c>
      <c r="AX412" s="4">
        <f t="shared" si="480"/>
        <v>0</v>
      </c>
      <c r="AY412" s="4"/>
      <c r="AZ412" s="4">
        <f t="shared" si="481"/>
        <v>0</v>
      </c>
      <c r="BA412" s="4">
        <f t="shared" si="482"/>
        <v>0</v>
      </c>
      <c r="BB412" s="4">
        <f t="shared" si="483"/>
        <v>0</v>
      </c>
      <c r="BC412" s="4">
        <f t="shared" si="484"/>
        <v>-448</v>
      </c>
      <c r="BD412" s="4">
        <f t="shared" si="485"/>
        <v>-248</v>
      </c>
      <c r="BE412" s="4">
        <f t="shared" si="486"/>
        <v>-0.55357140302658081</v>
      </c>
    </row>
    <row r="413" spans="1:57" x14ac:dyDescent="0.2">
      <c r="A413" s="2" t="s">
        <v>65</v>
      </c>
      <c r="B413" s="4">
        <v>2013</v>
      </c>
      <c r="C413" s="4">
        <v>3</v>
      </c>
      <c r="D413" s="5">
        <f>'Consolidated PEG'!D412</f>
        <v>5885.9952000000012</v>
      </c>
      <c r="E413" s="5">
        <f>'Consolidated PEG'!E412</f>
        <v>133.124</v>
      </c>
      <c r="F413" s="5">
        <f>'Consolidated PEG'!F412</f>
        <v>143.41999999999999</v>
      </c>
      <c r="G413" s="5">
        <f>'Consolidated PEG'!G412</f>
        <v>28400</v>
      </c>
      <c r="H413" s="28"/>
      <c r="I413" s="28"/>
      <c r="J413" s="62"/>
      <c r="K413" s="48">
        <f>'Consolidated PEG'!K412</f>
        <v>467</v>
      </c>
      <c r="L413" s="48">
        <f>'Consolidated PEG'!L412</f>
        <v>272</v>
      </c>
      <c r="M413" s="124">
        <f>'Consolidated PEG'!M412</f>
        <v>0.58244111349036398</v>
      </c>
      <c r="O413" s="2" t="s">
        <v>66</v>
      </c>
      <c r="P413" s="2">
        <v>2013</v>
      </c>
      <c r="Q413" s="5">
        <v>3</v>
      </c>
      <c r="R413" s="5">
        <v>5885.9952000000012</v>
      </c>
      <c r="S413" s="5">
        <v>133.124</v>
      </c>
      <c r="T413" s="5">
        <v>143.41999999999999</v>
      </c>
      <c r="U413" s="5">
        <v>28400</v>
      </c>
      <c r="V413" s="5">
        <v>467</v>
      </c>
      <c r="W413" s="5">
        <v>272</v>
      </c>
      <c r="X413" s="6">
        <v>0.58244111349036398</v>
      </c>
      <c r="Z413" s="2" t="s">
        <v>65</v>
      </c>
      <c r="AA413" s="4">
        <f t="shared" si="488"/>
        <v>0</v>
      </c>
      <c r="AB413" s="4">
        <f t="shared" si="489"/>
        <v>0</v>
      </c>
      <c r="AC413" s="6">
        <f t="shared" si="490"/>
        <v>0</v>
      </c>
      <c r="AD413" s="4">
        <f t="shared" si="491"/>
        <v>0</v>
      </c>
      <c r="AE413" s="4">
        <f t="shared" si="492"/>
        <v>0</v>
      </c>
      <c r="AF413" s="4">
        <f t="shared" si="487"/>
        <v>0</v>
      </c>
      <c r="AG413" s="4"/>
      <c r="AH413" s="4"/>
      <c r="AI413" s="75"/>
      <c r="AK413" s="2" t="s">
        <v>190</v>
      </c>
      <c r="AL413" s="2">
        <v>2013</v>
      </c>
      <c r="AM413" s="2">
        <v>3</v>
      </c>
      <c r="AN413" s="2">
        <v>6047.57287</v>
      </c>
      <c r="AO413" s="2">
        <v>133.124</v>
      </c>
      <c r="AP413" s="2">
        <v>143.41999999999999</v>
      </c>
      <c r="AQ413" s="2">
        <v>28400</v>
      </c>
      <c r="AR413" s="2">
        <v>467</v>
      </c>
      <c r="AS413" s="2">
        <v>272</v>
      </c>
      <c r="AT413" s="2">
        <v>0.58244109153747559</v>
      </c>
      <c r="AV413" s="2" t="s">
        <v>65</v>
      </c>
      <c r="AW413" s="4">
        <f t="shared" si="479"/>
        <v>0</v>
      </c>
      <c r="AX413" s="4">
        <f t="shared" si="480"/>
        <v>0</v>
      </c>
      <c r="AY413" s="4"/>
      <c r="AZ413" s="4">
        <f t="shared" si="481"/>
        <v>0</v>
      </c>
      <c r="BA413" s="4">
        <f t="shared" si="482"/>
        <v>0</v>
      </c>
      <c r="BB413" s="4">
        <f t="shared" si="483"/>
        <v>0</v>
      </c>
      <c r="BC413" s="4">
        <f t="shared" si="484"/>
        <v>-467</v>
      </c>
      <c r="BD413" s="4">
        <f t="shared" si="485"/>
        <v>-272</v>
      </c>
      <c r="BE413" s="4">
        <f t="shared" si="486"/>
        <v>-0.58244109153747559</v>
      </c>
    </row>
    <row r="414" spans="1:57" x14ac:dyDescent="0.2">
      <c r="A414" s="2" t="s">
        <v>65</v>
      </c>
      <c r="B414" s="4">
        <v>2014</v>
      </c>
      <c r="C414" s="4">
        <v>3</v>
      </c>
      <c r="D414" s="5">
        <f>'Consolidated PEG'!D413</f>
        <v>6639.1080199999997</v>
      </c>
      <c r="E414" s="5">
        <f>'Consolidated PEG'!E413</f>
        <v>122.20099999999999</v>
      </c>
      <c r="F414" s="5">
        <f>'Consolidated PEG'!F413</f>
        <v>143.41999999999999</v>
      </c>
      <c r="G414" s="5">
        <f>'Consolidated PEG'!G413</f>
        <v>28640</v>
      </c>
      <c r="H414" s="28"/>
      <c r="I414" s="28"/>
      <c r="J414" s="62"/>
      <c r="K414" s="48">
        <f>'Consolidated PEG'!K413</f>
        <v>461</v>
      </c>
      <c r="L414" s="48">
        <f>'Consolidated PEG'!L413</f>
        <v>269</v>
      </c>
      <c r="M414" s="124">
        <f>'Consolidated PEG'!M413</f>
        <v>0.58351409978308022</v>
      </c>
      <c r="O414" s="2" t="s">
        <v>66</v>
      </c>
      <c r="P414" s="2">
        <v>2014</v>
      </c>
      <c r="Q414" s="5">
        <v>3</v>
      </c>
      <c r="R414" s="5">
        <v>6639.1080000000002</v>
      </c>
      <c r="S414" s="5">
        <v>122.20099999999999</v>
      </c>
      <c r="T414" s="5">
        <v>143.41999999999999</v>
      </c>
      <c r="U414" s="5">
        <v>28640</v>
      </c>
      <c r="V414" s="5">
        <v>461</v>
      </c>
      <c r="W414" s="5">
        <v>269</v>
      </c>
      <c r="X414" s="6">
        <v>0.58351409978308022</v>
      </c>
      <c r="Z414" s="2" t="s">
        <v>65</v>
      </c>
      <c r="AA414" s="4">
        <f t="shared" si="488"/>
        <v>0</v>
      </c>
      <c r="AB414" s="4">
        <f t="shared" si="489"/>
        <v>0</v>
      </c>
      <c r="AC414" s="6">
        <f t="shared" si="490"/>
        <v>1.9999999494757503E-5</v>
      </c>
      <c r="AD414" s="4">
        <f t="shared" si="491"/>
        <v>0</v>
      </c>
      <c r="AE414" s="4">
        <f t="shared" si="492"/>
        <v>0</v>
      </c>
      <c r="AF414" s="4">
        <f t="shared" si="487"/>
        <v>0</v>
      </c>
      <c r="AG414" s="4"/>
      <c r="AH414" s="4"/>
      <c r="AI414" s="75"/>
      <c r="AK414" s="2" t="s">
        <v>190</v>
      </c>
      <c r="AL414" s="2">
        <v>2014</v>
      </c>
      <c r="AM414" s="2">
        <v>3</v>
      </c>
      <c r="AN414" s="2">
        <v>6748.7873100000006</v>
      </c>
      <c r="AO414" s="2">
        <v>122.20099999999999</v>
      </c>
      <c r="AP414" s="2">
        <v>143.41999999999999</v>
      </c>
      <c r="AQ414" s="2">
        <v>28640</v>
      </c>
      <c r="AR414" s="2">
        <v>461</v>
      </c>
      <c r="AS414" s="2">
        <v>269</v>
      </c>
      <c r="AT414" s="2">
        <v>0.58351409435272217</v>
      </c>
      <c r="AV414" s="2" t="s">
        <v>65</v>
      </c>
      <c r="AW414" s="4">
        <f t="shared" si="479"/>
        <v>0</v>
      </c>
      <c r="AX414" s="4">
        <f t="shared" si="480"/>
        <v>0</v>
      </c>
      <c r="AY414" s="4"/>
      <c r="AZ414" s="4">
        <f t="shared" si="481"/>
        <v>0</v>
      </c>
      <c r="BA414" s="4">
        <f t="shared" si="482"/>
        <v>0</v>
      </c>
      <c r="BB414" s="4">
        <f t="shared" si="483"/>
        <v>0</v>
      </c>
      <c r="BC414" s="4">
        <f t="shared" si="484"/>
        <v>-461</v>
      </c>
      <c r="BD414" s="4">
        <f t="shared" si="485"/>
        <v>-269</v>
      </c>
      <c r="BE414" s="4">
        <f t="shared" si="486"/>
        <v>-0.58351409435272217</v>
      </c>
    </row>
    <row r="415" spans="1:57" x14ac:dyDescent="0.2">
      <c r="A415" s="2" t="s">
        <v>65</v>
      </c>
      <c r="B415" s="4">
        <v>2015</v>
      </c>
      <c r="C415" s="4">
        <v>3</v>
      </c>
      <c r="D415" s="5">
        <f>'Consolidated PEG'!D414</f>
        <v>6658.0055300000013</v>
      </c>
      <c r="E415" s="5">
        <f>'Consolidated PEG'!E414</f>
        <v>109.044</v>
      </c>
      <c r="F415" s="5">
        <f>'Consolidated PEG'!F414</f>
        <v>143.41999999999999</v>
      </c>
      <c r="G415" s="5">
        <f>'Consolidated PEG'!G414</f>
        <v>28892</v>
      </c>
      <c r="H415" s="28"/>
      <c r="I415" s="28"/>
      <c r="J415" s="62"/>
      <c r="K415" s="48">
        <f>'Consolidated PEG'!K414</f>
        <v>448</v>
      </c>
      <c r="L415" s="48">
        <f>'Consolidated PEG'!L414</f>
        <v>260</v>
      </c>
      <c r="M415" s="124">
        <f>'Consolidated PEG'!M414</f>
        <v>0.5803571428571429</v>
      </c>
      <c r="O415" s="2" t="s">
        <v>66</v>
      </c>
      <c r="P415" s="2">
        <v>2015</v>
      </c>
      <c r="Q415" s="5">
        <v>3</v>
      </c>
      <c r="R415" s="5">
        <v>6658.0060000000003</v>
      </c>
      <c r="S415" s="5">
        <v>109.044</v>
      </c>
      <c r="T415" s="5">
        <v>143.41999999999999</v>
      </c>
      <c r="U415" s="5">
        <v>28892</v>
      </c>
      <c r="V415" s="5">
        <v>448</v>
      </c>
      <c r="W415" s="5">
        <v>260</v>
      </c>
      <c r="X415" s="6">
        <v>0.5803571428571429</v>
      </c>
      <c r="Z415" s="2" t="s">
        <v>65</v>
      </c>
      <c r="AA415" s="4">
        <f t="shared" si="488"/>
        <v>0</v>
      </c>
      <c r="AB415" s="4">
        <f t="shared" si="489"/>
        <v>0</v>
      </c>
      <c r="AC415" s="6">
        <f t="shared" si="490"/>
        <v>-4.6999999904073775E-4</v>
      </c>
      <c r="AD415" s="4">
        <f t="shared" si="491"/>
        <v>0</v>
      </c>
      <c r="AE415" s="4">
        <f t="shared" si="492"/>
        <v>0</v>
      </c>
      <c r="AF415" s="4">
        <f t="shared" si="487"/>
        <v>0</v>
      </c>
      <c r="AG415" s="4"/>
      <c r="AH415" s="4"/>
      <c r="AI415" s="75"/>
      <c r="AK415" s="2" t="s">
        <v>190</v>
      </c>
      <c r="AL415" s="2">
        <v>2015</v>
      </c>
      <c r="AM415" s="2">
        <v>3</v>
      </c>
      <c r="AN415" s="2">
        <v>6802.7164399999992</v>
      </c>
      <c r="AO415" s="2">
        <v>109.044</v>
      </c>
      <c r="AP415" s="2">
        <v>143.41999999999999</v>
      </c>
      <c r="AQ415" s="2">
        <v>28892</v>
      </c>
      <c r="AR415" s="2">
        <v>448</v>
      </c>
      <c r="AS415" s="2">
        <v>260</v>
      </c>
      <c r="AT415" s="2">
        <v>0.5803571343421936</v>
      </c>
      <c r="AV415" s="2" t="s">
        <v>65</v>
      </c>
      <c r="AW415" s="4">
        <f t="shared" si="479"/>
        <v>0</v>
      </c>
      <c r="AX415" s="4">
        <f t="shared" si="480"/>
        <v>0</v>
      </c>
      <c r="AY415" s="4"/>
      <c r="AZ415" s="4">
        <f t="shared" si="481"/>
        <v>0</v>
      </c>
      <c r="BA415" s="4">
        <f t="shared" si="482"/>
        <v>0</v>
      </c>
      <c r="BB415" s="4">
        <f t="shared" si="483"/>
        <v>0</v>
      </c>
      <c r="BC415" s="4">
        <f t="shared" si="484"/>
        <v>-448</v>
      </c>
      <c r="BD415" s="4">
        <f t="shared" si="485"/>
        <v>-260</v>
      </c>
      <c r="BE415" s="4">
        <f t="shared" si="486"/>
        <v>-0.5803571343421936</v>
      </c>
    </row>
    <row r="416" spans="1:57" x14ac:dyDescent="0.2">
      <c r="A416" s="2" t="s">
        <v>65</v>
      </c>
      <c r="B416" s="4">
        <v>2016</v>
      </c>
      <c r="C416" s="4">
        <v>3</v>
      </c>
      <c r="D416" s="5">
        <f>'Consolidated PEG'!D415</f>
        <v>6535.0755533999982</v>
      </c>
      <c r="E416" s="5">
        <f>'Consolidated PEG'!E415</f>
        <v>119.44799999999999</v>
      </c>
      <c r="F416" s="5">
        <f>'Consolidated PEG'!F415</f>
        <v>143.41999999999999</v>
      </c>
      <c r="G416" s="5">
        <f>'Consolidated PEG'!G415</f>
        <v>29327</v>
      </c>
      <c r="H416" s="28"/>
      <c r="I416" s="28"/>
      <c r="J416" s="62"/>
      <c r="K416" s="48">
        <f>'Consolidated PEG'!K415</f>
        <v>449</v>
      </c>
      <c r="L416" s="48">
        <f>'Consolidated PEG'!L415</f>
        <v>263</v>
      </c>
      <c r="M416" s="124">
        <f>'Consolidated PEG'!M415</f>
        <v>0.58574610244988867</v>
      </c>
      <c r="O416" s="2" t="s">
        <v>66</v>
      </c>
      <c r="P416" s="2">
        <v>2016</v>
      </c>
      <c r="Q416" s="5">
        <v>3</v>
      </c>
      <c r="R416" s="5">
        <v>6535.0755533999982</v>
      </c>
      <c r="S416" s="5">
        <v>119.44799999999999</v>
      </c>
      <c r="T416" s="5">
        <v>143.41999999999999</v>
      </c>
      <c r="U416" s="5">
        <v>29327</v>
      </c>
      <c r="V416" s="5">
        <v>449</v>
      </c>
      <c r="W416" s="5">
        <v>263</v>
      </c>
      <c r="X416" s="6">
        <v>0.58574610244988867</v>
      </c>
      <c r="Z416" s="2" t="s">
        <v>65</v>
      </c>
      <c r="AA416" s="4">
        <f t="shared" si="488"/>
        <v>0</v>
      </c>
      <c r="AB416" s="4">
        <f t="shared" si="489"/>
        <v>0</v>
      </c>
      <c r="AC416" s="6">
        <f t="shared" si="490"/>
        <v>0</v>
      </c>
      <c r="AD416" s="4">
        <f t="shared" si="491"/>
        <v>0</v>
      </c>
      <c r="AE416" s="4">
        <f t="shared" si="492"/>
        <v>0</v>
      </c>
      <c r="AF416" s="4">
        <f t="shared" si="487"/>
        <v>0</v>
      </c>
      <c r="AG416" s="4"/>
      <c r="AH416" s="4"/>
      <c r="AI416" s="75"/>
      <c r="AK416" s="2" t="s">
        <v>190</v>
      </c>
      <c r="AL416" s="2">
        <v>2016</v>
      </c>
      <c r="AM416" s="2">
        <v>3</v>
      </c>
      <c r="AN416" s="2">
        <v>6904.6287630000006</v>
      </c>
      <c r="AO416" s="2">
        <v>119.44799999999999</v>
      </c>
      <c r="AP416" s="2">
        <v>143.41999999999999</v>
      </c>
      <c r="AQ416" s="2">
        <v>29327</v>
      </c>
      <c r="AR416" s="2">
        <v>449</v>
      </c>
      <c r="AS416" s="2">
        <v>263</v>
      </c>
      <c r="AT416" s="2">
        <v>0.58574610948562622</v>
      </c>
      <c r="AV416" s="2" t="s">
        <v>65</v>
      </c>
      <c r="AW416" s="4">
        <f t="shared" si="479"/>
        <v>0</v>
      </c>
      <c r="AX416" s="4">
        <f t="shared" si="480"/>
        <v>0</v>
      </c>
      <c r="AY416" s="4"/>
      <c r="AZ416" s="4">
        <f t="shared" si="481"/>
        <v>0</v>
      </c>
      <c r="BA416" s="4">
        <f t="shared" si="482"/>
        <v>0</v>
      </c>
      <c r="BB416" s="4">
        <f t="shared" si="483"/>
        <v>0</v>
      </c>
      <c r="BC416" s="4">
        <f t="shared" si="484"/>
        <v>-449</v>
      </c>
      <c r="BD416" s="4">
        <f t="shared" si="485"/>
        <v>-263</v>
      </c>
      <c r="BE416" s="4">
        <f t="shared" si="486"/>
        <v>-0.58574610948562622</v>
      </c>
    </row>
    <row r="417" spans="1:57" x14ac:dyDescent="0.2">
      <c r="A417" s="2" t="s">
        <v>65</v>
      </c>
      <c r="B417" s="4">
        <v>2017</v>
      </c>
      <c r="C417" s="4">
        <v>3</v>
      </c>
      <c r="D417" s="5">
        <f>'Consolidated PEG'!D416</f>
        <v>6904.0379000000003</v>
      </c>
      <c r="E417" s="5">
        <f>'Consolidated PEG'!E416</f>
        <v>109.252</v>
      </c>
      <c r="F417" s="5">
        <f>'Consolidated PEG'!F416</f>
        <v>143.41999999999999</v>
      </c>
      <c r="G417" s="5">
        <f>'Consolidated PEG'!G416</f>
        <v>29756</v>
      </c>
      <c r="H417" s="28"/>
      <c r="I417" s="28"/>
      <c r="J417" s="62"/>
      <c r="K417" s="48">
        <f>'Consolidated PEG'!K416</f>
        <v>455</v>
      </c>
      <c r="L417" s="48">
        <f>'Consolidated PEG'!L416</f>
        <v>265</v>
      </c>
      <c r="M417" s="124">
        <f>'Consolidated PEG'!M416</f>
        <v>0.58241758241758246</v>
      </c>
      <c r="O417" s="2" t="s">
        <v>66</v>
      </c>
      <c r="P417" s="2">
        <v>2017</v>
      </c>
      <c r="Q417" s="5">
        <v>3</v>
      </c>
      <c r="R417" s="5">
        <v>6904.0379000000003</v>
      </c>
      <c r="S417" s="5">
        <v>109.252</v>
      </c>
      <c r="T417" s="5">
        <v>143.41999999999999</v>
      </c>
      <c r="U417" s="5">
        <v>29756</v>
      </c>
      <c r="V417" s="5">
        <v>455</v>
      </c>
      <c r="W417" s="5">
        <v>265</v>
      </c>
      <c r="X417" s="6">
        <v>0.58241758241758246</v>
      </c>
      <c r="Z417" s="2" t="s">
        <v>65</v>
      </c>
      <c r="AA417" s="4">
        <f t="shared" si="488"/>
        <v>0</v>
      </c>
      <c r="AB417" s="4">
        <f t="shared" si="489"/>
        <v>0</v>
      </c>
      <c r="AC417" s="6">
        <f t="shared" si="490"/>
        <v>0</v>
      </c>
      <c r="AD417" s="4">
        <f t="shared" si="491"/>
        <v>0</v>
      </c>
      <c r="AE417" s="4">
        <f t="shared" si="492"/>
        <v>0</v>
      </c>
      <c r="AF417" s="4">
        <f t="shared" si="487"/>
        <v>0</v>
      </c>
      <c r="AG417" s="4"/>
      <c r="AH417" s="4"/>
      <c r="AI417" s="75"/>
      <c r="AK417" s="2" t="s">
        <v>190</v>
      </c>
      <c r="AL417" s="2">
        <v>2017</v>
      </c>
      <c r="AM417" s="2">
        <v>3</v>
      </c>
      <c r="AN417" s="2">
        <v>6946.4876499999991</v>
      </c>
      <c r="AO417" s="2">
        <v>109.252</v>
      </c>
      <c r="AP417" s="2">
        <v>143.41999999999999</v>
      </c>
      <c r="AQ417" s="2">
        <v>29756</v>
      </c>
      <c r="AR417" s="2">
        <v>455</v>
      </c>
      <c r="AS417" s="2">
        <v>265</v>
      </c>
      <c r="AT417" s="2">
        <v>0.58241760730743408</v>
      </c>
      <c r="AV417" s="2" t="s">
        <v>65</v>
      </c>
      <c r="AW417" s="4">
        <f t="shared" si="479"/>
        <v>0</v>
      </c>
      <c r="AX417" s="4">
        <f t="shared" si="480"/>
        <v>0</v>
      </c>
      <c r="AY417" s="4"/>
      <c r="AZ417" s="4">
        <f t="shared" si="481"/>
        <v>0</v>
      </c>
      <c r="BA417" s="4">
        <f t="shared" si="482"/>
        <v>0</v>
      </c>
      <c r="BB417" s="4">
        <f t="shared" si="483"/>
        <v>0</v>
      </c>
      <c r="BC417" s="4">
        <f t="shared" si="484"/>
        <v>-455</v>
      </c>
      <c r="BD417" s="4">
        <f t="shared" si="485"/>
        <v>-265</v>
      </c>
      <c r="BE417" s="4">
        <f t="shared" si="486"/>
        <v>-0.58241760730743408</v>
      </c>
    </row>
    <row r="418" spans="1:57" x14ac:dyDescent="0.2">
      <c r="A418" s="2" t="s">
        <v>65</v>
      </c>
      <c r="B418" s="4">
        <v>2018</v>
      </c>
      <c r="C418" s="4">
        <v>3</v>
      </c>
      <c r="D418" s="5">
        <f>'Consolidated PEG'!D417</f>
        <v>7545.3894199999986</v>
      </c>
      <c r="E418" s="5">
        <f>'Consolidated PEG'!E417</f>
        <v>126.059</v>
      </c>
      <c r="F418" s="5">
        <f>'Consolidated PEG'!F417</f>
        <v>143.41999999999999</v>
      </c>
      <c r="G418" s="5">
        <f>'Consolidated PEG'!G417</f>
        <v>30016</v>
      </c>
      <c r="H418" s="28"/>
      <c r="I418" s="28"/>
      <c r="J418" s="62"/>
      <c r="K418" s="48">
        <f>'Consolidated PEG'!K417</f>
        <v>457</v>
      </c>
      <c r="L418" s="48">
        <f>'Consolidated PEG'!L417</f>
        <v>269</v>
      </c>
      <c r="M418" s="124">
        <f>'Consolidated PEG'!M417</f>
        <v>0.5886214442013129</v>
      </c>
      <c r="O418" s="2" t="s">
        <v>66</v>
      </c>
      <c r="P418" s="2">
        <v>2018</v>
      </c>
      <c r="Q418" s="5">
        <v>3</v>
      </c>
      <c r="R418" s="5">
        <v>7545.3894199999986</v>
      </c>
      <c r="S418" s="5">
        <v>126.059</v>
      </c>
      <c r="T418" s="5">
        <v>143.41999999999999</v>
      </c>
      <c r="U418" s="5">
        <v>30016</v>
      </c>
      <c r="V418" s="5">
        <v>457</v>
      </c>
      <c r="W418" s="5">
        <v>269</v>
      </c>
      <c r="X418" s="6">
        <v>0.5886214442013129</v>
      </c>
      <c r="Z418" s="2" t="s">
        <v>65</v>
      </c>
      <c r="AA418" s="4">
        <f t="shared" si="488"/>
        <v>0</v>
      </c>
      <c r="AB418" s="4">
        <f t="shared" si="489"/>
        <v>0</v>
      </c>
      <c r="AC418" s="6">
        <f t="shared" si="490"/>
        <v>0</v>
      </c>
      <c r="AD418" s="4">
        <f t="shared" si="491"/>
        <v>0</v>
      </c>
      <c r="AE418" s="4">
        <f t="shared" si="492"/>
        <v>0</v>
      </c>
      <c r="AF418" s="4">
        <f t="shared" si="487"/>
        <v>0</v>
      </c>
      <c r="AG418" s="4"/>
      <c r="AH418" s="4"/>
      <c r="AI418" s="75"/>
      <c r="AK418" s="2" t="s">
        <v>190</v>
      </c>
      <c r="AL418" s="2">
        <v>2018</v>
      </c>
      <c r="AM418" s="2">
        <v>3</v>
      </c>
      <c r="AN418" s="2">
        <v>7554.1195700000007</v>
      </c>
      <c r="AO418" s="2">
        <v>126.059</v>
      </c>
      <c r="AP418" s="2">
        <v>143.41999999999999</v>
      </c>
      <c r="AQ418" s="2">
        <v>30012</v>
      </c>
      <c r="AR418" s="2">
        <v>457</v>
      </c>
      <c r="AS418" s="2">
        <v>269</v>
      </c>
      <c r="AT418" s="2">
        <v>0.58862143754959106</v>
      </c>
      <c r="AV418" s="2" t="s">
        <v>65</v>
      </c>
      <c r="AW418" s="4">
        <f t="shared" si="479"/>
        <v>0</v>
      </c>
      <c r="AX418" s="4">
        <f t="shared" si="480"/>
        <v>0</v>
      </c>
      <c r="AY418" s="4"/>
      <c r="AZ418" s="4">
        <f t="shared" si="481"/>
        <v>0</v>
      </c>
      <c r="BA418" s="4">
        <f t="shared" si="482"/>
        <v>0</v>
      </c>
      <c r="BB418" s="4">
        <f t="shared" si="483"/>
        <v>4</v>
      </c>
      <c r="BC418" s="4">
        <f t="shared" si="484"/>
        <v>-457</v>
      </c>
      <c r="BD418" s="4">
        <f t="shared" si="485"/>
        <v>-269</v>
      </c>
      <c r="BE418" s="4">
        <f t="shared" si="486"/>
        <v>-0.58862143754959106</v>
      </c>
    </row>
    <row r="419" spans="1:57" x14ac:dyDescent="0.2">
      <c r="A419" s="2" t="s">
        <v>65</v>
      </c>
      <c r="B419" s="4">
        <v>2019</v>
      </c>
      <c r="C419" s="4">
        <v>3</v>
      </c>
      <c r="D419" s="5">
        <f>'Consolidated PEG'!D418</f>
        <v>7356.4129499999999</v>
      </c>
      <c r="E419" s="5">
        <f>'Consolidated PEG'!E418</f>
        <v>120.116</v>
      </c>
      <c r="F419" s="5">
        <f>'Consolidated PEG'!F418</f>
        <v>143.41999999999999</v>
      </c>
      <c r="G419" s="5">
        <f>'Consolidated PEG'!G418</f>
        <v>30397</v>
      </c>
      <c r="H419" s="5">
        <f>'Consolidated PEG'!H418</f>
        <v>456</v>
      </c>
      <c r="I419" s="5">
        <f>'Consolidated PEG'!I418</f>
        <v>273</v>
      </c>
      <c r="J419" s="60">
        <f>'Consolidated PEG'!J418</f>
        <v>0.59868419170379639</v>
      </c>
      <c r="K419" s="48">
        <f>'Consolidated PEG'!K418</f>
        <v>1616</v>
      </c>
      <c r="L419" s="48">
        <f>'Consolidated PEG'!L418</f>
        <v>1005</v>
      </c>
      <c r="M419" s="124">
        <f>'Consolidated PEG'!M418</f>
        <v>0.62190594059405946</v>
      </c>
      <c r="O419" s="2" t="s">
        <v>66</v>
      </c>
      <c r="P419" s="2">
        <v>2019</v>
      </c>
      <c r="Q419" s="5">
        <v>3</v>
      </c>
      <c r="R419" s="5">
        <v>7356.4129499999999</v>
      </c>
      <c r="S419" s="5">
        <v>120.116</v>
      </c>
      <c r="T419" s="5">
        <v>143.41999999999999</v>
      </c>
      <c r="U419" s="5">
        <v>30397</v>
      </c>
      <c r="V419" s="5">
        <v>456</v>
      </c>
      <c r="W419" s="5">
        <v>273</v>
      </c>
      <c r="X419" s="6">
        <v>0.59868421052631582</v>
      </c>
      <c r="Z419" s="2" t="s">
        <v>65</v>
      </c>
      <c r="AA419" s="4">
        <f t="shared" si="488"/>
        <v>0</v>
      </c>
      <c r="AB419" s="4">
        <f t="shared" si="489"/>
        <v>0</v>
      </c>
      <c r="AC419" s="6">
        <f t="shared" si="490"/>
        <v>0</v>
      </c>
      <c r="AD419" s="4">
        <f t="shared" si="491"/>
        <v>0</v>
      </c>
      <c r="AE419" s="4">
        <f t="shared" si="492"/>
        <v>0</v>
      </c>
      <c r="AF419" s="4">
        <f t="shared" si="487"/>
        <v>0</v>
      </c>
      <c r="AG419" s="4">
        <f t="shared" ref="AG419" si="493">H419-V419</f>
        <v>0</v>
      </c>
      <c r="AH419" s="4">
        <f t="shared" ref="AH419" si="494">I419-W419</f>
        <v>0</v>
      </c>
      <c r="AI419" s="75">
        <f t="shared" ref="AI419" si="495">J419-X419</f>
        <v>-1.882251943197133E-8</v>
      </c>
      <c r="AK419" s="2" t="s">
        <v>190</v>
      </c>
      <c r="AL419" s="2">
        <v>2019</v>
      </c>
      <c r="AM419" s="2">
        <v>3</v>
      </c>
      <c r="AN419" s="2">
        <v>7390.4630099999995</v>
      </c>
      <c r="AO419" s="2">
        <v>120.116</v>
      </c>
      <c r="AP419" s="2">
        <v>143.41999999999999</v>
      </c>
      <c r="AQ419" s="2">
        <v>30393</v>
      </c>
      <c r="AR419" s="2">
        <v>456</v>
      </c>
      <c r="AS419" s="2">
        <v>273</v>
      </c>
      <c r="AT419" s="2">
        <v>0.59868419170379639</v>
      </c>
      <c r="AV419" s="2" t="s">
        <v>65</v>
      </c>
      <c r="AW419" s="4">
        <f t="shared" si="479"/>
        <v>0</v>
      </c>
      <c r="AX419" s="4">
        <f t="shared" si="480"/>
        <v>0</v>
      </c>
      <c r="AY419" s="4"/>
      <c r="AZ419" s="4">
        <f t="shared" si="481"/>
        <v>0</v>
      </c>
      <c r="BA419" s="4">
        <f t="shared" si="482"/>
        <v>0</v>
      </c>
      <c r="BB419" s="4">
        <f t="shared" si="483"/>
        <v>4</v>
      </c>
      <c r="BC419" s="4">
        <f t="shared" si="484"/>
        <v>0</v>
      </c>
      <c r="BD419" s="4">
        <f t="shared" si="485"/>
        <v>0</v>
      </c>
      <c r="BE419" s="4">
        <f t="shared" si="486"/>
        <v>0</v>
      </c>
    </row>
    <row r="420" spans="1:57" x14ac:dyDescent="0.2">
      <c r="A420" s="2" t="s">
        <v>65</v>
      </c>
      <c r="B420" s="4">
        <v>2020</v>
      </c>
      <c r="C420" s="4">
        <v>3</v>
      </c>
      <c r="D420" s="5">
        <f>'Consolidated PEG'!D419</f>
        <v>7805.8774500000009</v>
      </c>
      <c r="E420" s="5">
        <f>'Consolidated PEG'!E419</f>
        <v>126.42</v>
      </c>
      <c r="F420" s="5">
        <f>'Consolidated PEG'!F419</f>
        <v>143.41999999999999</v>
      </c>
      <c r="G420" s="5">
        <f>'Consolidated PEG'!G419</f>
        <v>30665</v>
      </c>
      <c r="H420" s="5">
        <f>'Consolidated PEG'!H419</f>
        <v>455</v>
      </c>
      <c r="I420" s="5">
        <f>'Consolidated PEG'!I419</f>
        <v>274</v>
      </c>
      <c r="J420" s="60">
        <f>'Consolidated PEG'!J419</f>
        <v>0.60219782590866089</v>
      </c>
      <c r="K420" s="48">
        <f>'Consolidated PEG'!K419</f>
        <v>1613</v>
      </c>
      <c r="L420" s="48">
        <f>'Consolidated PEG'!L419</f>
        <v>1004</v>
      </c>
      <c r="M420" s="124">
        <f>'Consolidated PEG'!M419</f>
        <v>0.62244265344079353</v>
      </c>
      <c r="O420" s="2" t="s">
        <v>66</v>
      </c>
      <c r="P420" s="2">
        <v>2020</v>
      </c>
      <c r="Q420" s="5">
        <v>3</v>
      </c>
      <c r="R420" s="5">
        <v>7805.8774500000009</v>
      </c>
      <c r="S420" s="5">
        <v>126.42</v>
      </c>
      <c r="T420" s="5">
        <v>143.41999999999999</v>
      </c>
      <c r="U420" s="5">
        <v>30661</v>
      </c>
      <c r="V420" s="5">
        <v>455</v>
      </c>
      <c r="W420" s="5">
        <v>274</v>
      </c>
      <c r="X420" s="6">
        <v>0.60219780219780217</v>
      </c>
      <c r="Z420" s="2" t="s">
        <v>65</v>
      </c>
      <c r="AA420" s="4">
        <f t="shared" si="488"/>
        <v>0</v>
      </c>
      <c r="AB420" s="4">
        <f t="shared" ref="AB420:AI422" si="496">C420-Q420</f>
        <v>0</v>
      </c>
      <c r="AC420" s="6">
        <f t="shared" si="496"/>
        <v>0</v>
      </c>
      <c r="AD420" s="4">
        <f t="shared" si="496"/>
        <v>0</v>
      </c>
      <c r="AE420" s="4">
        <f t="shared" si="496"/>
        <v>0</v>
      </c>
      <c r="AF420" s="4">
        <f>G420-U420</f>
        <v>4</v>
      </c>
      <c r="AG420" s="4">
        <f t="shared" si="496"/>
        <v>0</v>
      </c>
      <c r="AH420" s="4">
        <f t="shared" si="496"/>
        <v>0</v>
      </c>
      <c r="AI420" s="75">
        <f t="shared" si="496"/>
        <v>2.37108587208823E-8</v>
      </c>
      <c r="AK420" s="2" t="s">
        <v>190</v>
      </c>
      <c r="AL420" s="2">
        <v>2020</v>
      </c>
      <c r="AM420" s="2">
        <v>3</v>
      </c>
      <c r="AN420" s="2">
        <v>7965.7467500000002</v>
      </c>
      <c r="AO420" s="2">
        <v>126.42</v>
      </c>
      <c r="AP420" s="2">
        <v>143.41999999999999</v>
      </c>
      <c r="AQ420" s="2">
        <v>30661</v>
      </c>
      <c r="AR420" s="2">
        <v>455</v>
      </c>
      <c r="AS420" s="2">
        <v>274</v>
      </c>
      <c r="AT420" s="2">
        <v>0.60219782590866089</v>
      </c>
      <c r="AV420" s="2" t="s">
        <v>65</v>
      </c>
      <c r="AW420" s="4">
        <f t="shared" si="479"/>
        <v>0</v>
      </c>
      <c r="AX420" s="4">
        <f t="shared" si="480"/>
        <v>0</v>
      </c>
      <c r="AY420" s="4"/>
      <c r="AZ420" s="4">
        <f t="shared" si="481"/>
        <v>0</v>
      </c>
      <c r="BA420" s="4">
        <f t="shared" si="482"/>
        <v>0</v>
      </c>
      <c r="BB420" s="4">
        <f t="shared" si="483"/>
        <v>4</v>
      </c>
      <c r="BC420" s="4">
        <f t="shared" si="484"/>
        <v>0</v>
      </c>
      <c r="BD420" s="4">
        <f t="shared" si="485"/>
        <v>0</v>
      </c>
      <c r="BE420" s="4">
        <f t="shared" si="486"/>
        <v>0</v>
      </c>
    </row>
    <row r="421" spans="1:57" x14ac:dyDescent="0.2">
      <c r="A421" s="2" t="s">
        <v>65</v>
      </c>
      <c r="B421" s="4">
        <v>2021</v>
      </c>
      <c r="C421" s="4">
        <v>3</v>
      </c>
      <c r="D421" s="5">
        <f>'Consolidated PEG'!D420</f>
        <v>7421.9997599999997</v>
      </c>
      <c r="E421" s="5">
        <f>'Consolidated PEG'!E420</f>
        <v>123.024</v>
      </c>
      <c r="F421" s="5">
        <f>'Consolidated PEG'!F420</f>
        <v>143.41999999999999</v>
      </c>
      <c r="G421" s="5">
        <f>'Consolidated PEG'!G420</f>
        <v>30908</v>
      </c>
      <c r="H421" s="5">
        <f>'Consolidated PEG'!H420</f>
        <v>454</v>
      </c>
      <c r="I421" s="5">
        <f>'Consolidated PEG'!I420</f>
        <v>273</v>
      </c>
      <c r="J421" s="60">
        <f>'Consolidated PEG'!J420</f>
        <v>0.60132157802581787</v>
      </c>
      <c r="K421" s="48">
        <f>'Consolidated PEG'!K420</f>
        <v>1615</v>
      </c>
      <c r="L421" s="48">
        <f>'Consolidated PEG'!L420</f>
        <v>1007</v>
      </c>
      <c r="M421" s="124">
        <f>'Consolidated PEG'!M420</f>
        <v>0.62352941176470589</v>
      </c>
      <c r="O421" s="2" t="s">
        <v>66</v>
      </c>
      <c r="P421" s="2">
        <v>2021</v>
      </c>
      <c r="Q421" s="5">
        <v>3</v>
      </c>
      <c r="R421" s="5">
        <v>7421.9997599999997</v>
      </c>
      <c r="S421" s="5">
        <v>123.024</v>
      </c>
      <c r="T421" s="5">
        <v>143.41999999999999</v>
      </c>
      <c r="U421" s="5">
        <v>30904</v>
      </c>
      <c r="V421" s="5">
        <v>454</v>
      </c>
      <c r="W421" s="5">
        <v>273</v>
      </c>
      <c r="X421" s="6">
        <v>0.60132158590308371</v>
      </c>
      <c r="Z421" s="2" t="s">
        <v>65</v>
      </c>
      <c r="AA421" s="4">
        <f t="shared" si="488"/>
        <v>0</v>
      </c>
      <c r="AB421" s="4">
        <f t="shared" si="496"/>
        <v>0</v>
      </c>
      <c r="AC421" s="6">
        <f t="shared" si="496"/>
        <v>0</v>
      </c>
      <c r="AD421" s="4">
        <f t="shared" si="496"/>
        <v>0</v>
      </c>
      <c r="AE421" s="4">
        <f t="shared" si="496"/>
        <v>0</v>
      </c>
      <c r="AF421" s="4">
        <f t="shared" si="496"/>
        <v>4</v>
      </c>
      <c r="AG421" s="4">
        <f t="shared" si="496"/>
        <v>0</v>
      </c>
      <c r="AH421" s="4">
        <f t="shared" si="496"/>
        <v>0</v>
      </c>
      <c r="AI421" s="75">
        <f t="shared" si="496"/>
        <v>-7.8772658396175643E-9</v>
      </c>
      <c r="AK421" s="2" t="s">
        <v>190</v>
      </c>
      <c r="AL421" s="2">
        <v>2021</v>
      </c>
      <c r="AM421" s="2">
        <v>3</v>
      </c>
      <c r="AN421" s="2">
        <v>7491.99064</v>
      </c>
      <c r="AO421" s="2">
        <v>123.024</v>
      </c>
      <c r="AP421" s="2">
        <v>143.41999999999999</v>
      </c>
      <c r="AQ421" s="2">
        <v>30904</v>
      </c>
      <c r="AR421" s="2">
        <v>454</v>
      </c>
      <c r="AS421" s="2">
        <v>273</v>
      </c>
      <c r="AT421" s="2">
        <v>0.60132157802581787</v>
      </c>
      <c r="AV421" s="2" t="s">
        <v>65</v>
      </c>
      <c r="AW421" s="4">
        <f t="shared" si="479"/>
        <v>0</v>
      </c>
      <c r="AX421" s="4">
        <f t="shared" si="480"/>
        <v>0</v>
      </c>
      <c r="AY421" s="4"/>
      <c r="AZ421" s="4">
        <f t="shared" si="481"/>
        <v>0</v>
      </c>
      <c r="BA421" s="4">
        <f t="shared" si="482"/>
        <v>0</v>
      </c>
      <c r="BB421" s="4">
        <f t="shared" si="483"/>
        <v>4</v>
      </c>
      <c r="BC421" s="4">
        <f t="shared" si="484"/>
        <v>0</v>
      </c>
      <c r="BD421" s="4">
        <f t="shared" si="485"/>
        <v>0</v>
      </c>
      <c r="BE421" s="4">
        <f t="shared" si="486"/>
        <v>0</v>
      </c>
    </row>
    <row r="422" spans="1:57" s="7" customFormat="1" x14ac:dyDescent="0.2">
      <c r="A422" s="7" t="s">
        <v>65</v>
      </c>
      <c r="B422" s="8">
        <v>2022</v>
      </c>
      <c r="C422" s="8">
        <v>3</v>
      </c>
      <c r="D422" s="9">
        <f>'Consolidated PEG'!D421</f>
        <v>8288.8248500000009</v>
      </c>
      <c r="E422" s="9">
        <f>'Consolidated PEG'!E421</f>
        <v>122.714</v>
      </c>
      <c r="F422" s="5">
        <f>'Consolidated PEG'!F421</f>
        <v>143.41999999999999</v>
      </c>
      <c r="G422" s="9">
        <f>'Consolidated PEG'!G421</f>
        <v>31139</v>
      </c>
      <c r="H422" s="9">
        <f>'Consolidated PEG'!H421</f>
        <v>458</v>
      </c>
      <c r="I422" s="9">
        <f>'Consolidated PEG'!I421</f>
        <v>277</v>
      </c>
      <c r="J422" s="61">
        <f>'Consolidated PEG'!J421</f>
        <v>0.60480350255966187</v>
      </c>
      <c r="K422" s="50">
        <f>'Consolidated PEG'!K421</f>
        <v>1622</v>
      </c>
      <c r="L422" s="50">
        <f>'Consolidated PEG'!L421</f>
        <v>1015</v>
      </c>
      <c r="M422" s="126">
        <f>'Consolidated PEG'!M421</f>
        <v>0.62577065351418004</v>
      </c>
      <c r="N422" s="64"/>
      <c r="O422" s="7" t="s">
        <v>66</v>
      </c>
      <c r="P422" s="7">
        <v>2022</v>
      </c>
      <c r="Q422" s="9">
        <v>3</v>
      </c>
      <c r="R422" s="9">
        <v>8288.8248499999991</v>
      </c>
      <c r="S422" s="9">
        <v>122.714</v>
      </c>
      <c r="T422" s="9">
        <v>143.41999999999999</v>
      </c>
      <c r="U422" s="9">
        <v>31139</v>
      </c>
      <c r="V422" s="9">
        <v>458</v>
      </c>
      <c r="W422" s="9">
        <v>277</v>
      </c>
      <c r="X422" s="10">
        <v>0.60480349344978168</v>
      </c>
      <c r="Y422" s="64"/>
      <c r="Z422" s="7" t="s">
        <v>65</v>
      </c>
      <c r="AA422" s="8">
        <f t="shared" si="488"/>
        <v>0</v>
      </c>
      <c r="AB422" s="8">
        <f t="shared" si="496"/>
        <v>0</v>
      </c>
      <c r="AC422" s="10">
        <f t="shared" si="496"/>
        <v>0</v>
      </c>
      <c r="AD422" s="8">
        <f t="shared" si="496"/>
        <v>0</v>
      </c>
      <c r="AE422" s="8">
        <f t="shared" si="496"/>
        <v>0</v>
      </c>
      <c r="AF422" s="8">
        <f t="shared" si="496"/>
        <v>0</v>
      </c>
      <c r="AG422" s="8">
        <f t="shared" si="496"/>
        <v>0</v>
      </c>
      <c r="AH422" s="8">
        <f t="shared" si="496"/>
        <v>0</v>
      </c>
      <c r="AI422" s="76">
        <f t="shared" si="496"/>
        <v>9.1098801835443055E-9</v>
      </c>
      <c r="AK422" s="7" t="s">
        <v>190</v>
      </c>
      <c r="AL422" s="7">
        <v>2022</v>
      </c>
      <c r="AM422" s="7">
        <v>3</v>
      </c>
      <c r="AN422" s="7">
        <v>8387.5319600000003</v>
      </c>
      <c r="AO422" s="7">
        <v>122.714</v>
      </c>
      <c r="AP422" s="7">
        <v>143.41999999999999</v>
      </c>
      <c r="AQ422" s="7">
        <v>31135</v>
      </c>
      <c r="AR422" s="7">
        <v>458</v>
      </c>
      <c r="AS422" s="7">
        <v>277</v>
      </c>
      <c r="AT422" s="7">
        <v>0.60480350255966187</v>
      </c>
      <c r="AV422" s="7" t="s">
        <v>65</v>
      </c>
      <c r="AW422" s="8">
        <f t="shared" si="479"/>
        <v>0</v>
      </c>
      <c r="AX422" s="8">
        <f t="shared" si="480"/>
        <v>0</v>
      </c>
      <c r="AY422" s="8"/>
      <c r="AZ422" s="8">
        <f t="shared" si="481"/>
        <v>0</v>
      </c>
      <c r="BA422" s="8">
        <f t="shared" si="482"/>
        <v>0</v>
      </c>
      <c r="BB422" s="8">
        <f t="shared" si="483"/>
        <v>4</v>
      </c>
      <c r="BC422" s="8">
        <f t="shared" si="484"/>
        <v>0</v>
      </c>
      <c r="BD422" s="8">
        <f t="shared" si="485"/>
        <v>0</v>
      </c>
      <c r="BE422" s="8">
        <f t="shared" si="486"/>
        <v>0</v>
      </c>
    </row>
    <row r="423" spans="1:57" x14ac:dyDescent="0.2">
      <c r="A423" s="2" t="s">
        <v>67</v>
      </c>
      <c r="B423" s="4">
        <v>2003</v>
      </c>
      <c r="C423" s="4">
        <v>3</v>
      </c>
      <c r="D423" s="5">
        <f>'Consolidated PEG'!D422</f>
        <v>5020.2227399999992</v>
      </c>
      <c r="E423" s="5">
        <f>'Consolidated PEG'!E422</f>
        <v>141.22900000000001</v>
      </c>
      <c r="F423" s="5">
        <f>'Consolidated PEG'!F422</f>
        <v>141.22900000000001</v>
      </c>
      <c r="G423" s="5">
        <f>'Consolidated PEG'!G422</f>
        <v>26358</v>
      </c>
      <c r="H423" s="5"/>
      <c r="I423" s="5"/>
      <c r="K423" s="48">
        <f>'Consolidated PEG'!K423</f>
        <v>347.9</v>
      </c>
      <c r="L423" s="48">
        <f>'Consolidated PEG'!L422</f>
        <v>106</v>
      </c>
      <c r="M423" s="124">
        <f>'Consolidated PEG'!M422</f>
        <v>0.3045977011494253</v>
      </c>
      <c r="Q423" s="5"/>
      <c r="AA423" s="4"/>
      <c r="AB423" s="4"/>
      <c r="AC423" s="6"/>
      <c r="AD423" s="4"/>
      <c r="AE423" s="4"/>
      <c r="AF423" s="4"/>
      <c r="AG423" s="4"/>
      <c r="AH423" s="4"/>
      <c r="AI423" s="75"/>
      <c r="AW423" s="4"/>
      <c r="AX423" s="4"/>
      <c r="AY423" s="4"/>
      <c r="AZ423" s="4"/>
      <c r="BA423" s="4"/>
      <c r="BB423" s="4"/>
      <c r="BC423" s="4"/>
      <c r="BD423" s="4"/>
      <c r="BE423" s="4"/>
    </row>
    <row r="424" spans="1:57" x14ac:dyDescent="0.2">
      <c r="A424" s="2" t="s">
        <v>67</v>
      </c>
      <c r="B424" s="4">
        <v>2004</v>
      </c>
      <c r="C424" s="4">
        <v>3</v>
      </c>
      <c r="D424" s="5">
        <f>'Consolidated PEG'!D423</f>
        <v>5113.8467699999992</v>
      </c>
      <c r="E424" s="5">
        <f>'Consolidated PEG'!E423</f>
        <v>147.46199999999999</v>
      </c>
      <c r="F424" s="5">
        <f>'Consolidated PEG'!F423</f>
        <v>147.46199999999999</v>
      </c>
      <c r="G424" s="5">
        <f>'Consolidated PEG'!G423</f>
        <v>26477</v>
      </c>
      <c r="H424" s="5"/>
      <c r="I424" s="5"/>
      <c r="K424" s="48">
        <f>'Consolidated PEG'!K424</f>
        <v>348</v>
      </c>
      <c r="L424" s="48">
        <f>'Consolidated PEG'!L423</f>
        <v>106.30000305175781</v>
      </c>
      <c r="M424" s="124">
        <f>'Consolidated PEG'!M423</f>
        <v>0.30554757991307219</v>
      </c>
      <c r="Q424" s="5"/>
      <c r="AA424" s="4"/>
      <c r="AB424" s="4"/>
      <c r="AC424" s="6"/>
      <c r="AD424" s="4"/>
      <c r="AE424" s="4"/>
      <c r="AF424" s="4"/>
      <c r="AG424" s="4"/>
      <c r="AH424" s="4"/>
      <c r="AI424" s="75"/>
      <c r="AW424" s="4"/>
      <c r="AX424" s="4"/>
      <c r="AY424" s="4"/>
      <c r="AZ424" s="4"/>
      <c r="BA424" s="4"/>
      <c r="BB424" s="4"/>
      <c r="BC424" s="4"/>
      <c r="BD424" s="4"/>
      <c r="BE424" s="4"/>
    </row>
    <row r="425" spans="1:57" x14ac:dyDescent="0.2">
      <c r="A425" s="2" t="s">
        <v>67</v>
      </c>
      <c r="B425" s="4">
        <v>2005</v>
      </c>
      <c r="C425" s="4">
        <v>3</v>
      </c>
      <c r="D425" s="5">
        <f>'Consolidated PEG'!D424</f>
        <v>5008.9539999999997</v>
      </c>
      <c r="E425" s="5">
        <f>'Consolidated PEG'!E424</f>
        <v>143.124</v>
      </c>
      <c r="F425" s="5">
        <f>'Consolidated PEG'!F424</f>
        <v>147.46199999999999</v>
      </c>
      <c r="G425" s="5">
        <f>'Consolidated PEG'!G424</f>
        <v>26265</v>
      </c>
      <c r="H425" s="28"/>
      <c r="I425" s="28"/>
      <c r="J425" s="62"/>
      <c r="K425" s="48">
        <f>'Consolidated PEG'!K425</f>
        <v>348</v>
      </c>
      <c r="L425" s="48">
        <f>'Consolidated PEG'!L424</f>
        <v>106</v>
      </c>
      <c r="M425" s="124">
        <f>'Consolidated PEG'!M424</f>
        <v>0.3045977011494253</v>
      </c>
      <c r="O425" s="2" t="s">
        <v>68</v>
      </c>
      <c r="P425" s="2">
        <v>2005</v>
      </c>
      <c r="Q425" s="5">
        <v>3</v>
      </c>
      <c r="R425" s="5">
        <v>5008.9539999999997</v>
      </c>
      <c r="S425" s="5">
        <v>143.124</v>
      </c>
      <c r="T425" s="5">
        <v>143.124</v>
      </c>
      <c r="U425" s="5">
        <v>26265</v>
      </c>
      <c r="V425" s="5">
        <v>348</v>
      </c>
      <c r="W425" s="5">
        <v>106</v>
      </c>
      <c r="X425" s="6">
        <v>0.3045977011494253</v>
      </c>
      <c r="Z425" s="2" t="s">
        <v>67</v>
      </c>
      <c r="AA425" s="4">
        <f t="shared" ref="AA425:AA431" si="497">B425-P425</f>
        <v>0</v>
      </c>
      <c r="AB425" s="4">
        <f t="shared" ref="AB425:AB431" si="498">C425-Q425</f>
        <v>0</v>
      </c>
      <c r="AC425" s="6">
        <f t="shared" ref="AC425:AC431" si="499">D425-R425</f>
        <v>0</v>
      </c>
      <c r="AD425" s="4">
        <f t="shared" ref="AD425:AD431" si="500">E425-S425</f>
        <v>0</v>
      </c>
      <c r="AE425" s="4">
        <f t="shared" ref="AE425:AE431" si="501">F425-T425</f>
        <v>4.3379999999999939</v>
      </c>
      <c r="AF425" s="4">
        <f t="shared" ref="AF425" si="502">G425-U425</f>
        <v>0</v>
      </c>
      <c r="AG425" s="4"/>
      <c r="AH425" s="4"/>
      <c r="AI425" s="75"/>
      <c r="AK425" s="2" t="s">
        <v>106</v>
      </c>
      <c r="AL425" s="2">
        <v>2005</v>
      </c>
      <c r="AM425" s="2">
        <v>3</v>
      </c>
      <c r="AN425" s="2">
        <v>5194.8339999999998</v>
      </c>
      <c r="AO425" s="2">
        <v>143.124</v>
      </c>
      <c r="AP425" s="2">
        <v>143.124</v>
      </c>
      <c r="AQ425" s="2">
        <v>26265</v>
      </c>
      <c r="AR425" s="2">
        <v>348</v>
      </c>
      <c r="AS425" s="2">
        <v>106</v>
      </c>
      <c r="AT425" s="2">
        <v>0.30459770560264587</v>
      </c>
      <c r="AV425" s="2" t="s">
        <v>67</v>
      </c>
      <c r="AW425" s="4">
        <f t="shared" ref="AW425:AW442" si="503">B425-AL425</f>
        <v>0</v>
      </c>
      <c r="AX425" s="4">
        <f t="shared" ref="AX425:AX442" si="504">C425-AM425</f>
        <v>0</v>
      </c>
      <c r="AY425" s="4"/>
      <c r="AZ425" s="4">
        <f t="shared" ref="AZ425:AZ442" si="505">E425-AO425</f>
        <v>0</v>
      </c>
      <c r="BA425" s="4">
        <f t="shared" ref="BA425:BA442" si="506">F425-AP425</f>
        <v>4.3379999999999939</v>
      </c>
      <c r="BB425" s="4">
        <f t="shared" ref="BB425:BB442" si="507">G425-AQ425</f>
        <v>0</v>
      </c>
      <c r="BC425" s="4">
        <f t="shared" ref="BC425:BC442" si="508">H425-AR425</f>
        <v>-348</v>
      </c>
      <c r="BD425" s="4">
        <f t="shared" ref="BD425:BD442" si="509">I425-AS425</f>
        <v>-106</v>
      </c>
      <c r="BE425" s="4">
        <f t="shared" ref="BE425:BE442" si="510">J425-AT425</f>
        <v>-0.30459770560264587</v>
      </c>
    </row>
    <row r="426" spans="1:57" x14ac:dyDescent="0.2">
      <c r="A426" s="2" t="s">
        <v>67</v>
      </c>
      <c r="B426" s="4">
        <v>2006</v>
      </c>
      <c r="C426" s="4">
        <v>3</v>
      </c>
      <c r="D426" s="5">
        <f>'Consolidated PEG'!D425</f>
        <v>4321.5940000000001</v>
      </c>
      <c r="E426" s="5">
        <f>'Consolidated PEG'!E425</f>
        <v>125.8</v>
      </c>
      <c r="F426" s="5">
        <f>'Consolidated PEG'!F425</f>
        <v>147.46199999999999</v>
      </c>
      <c r="G426" s="5">
        <f>'Consolidated PEG'!G425</f>
        <v>26525</v>
      </c>
      <c r="H426" s="28"/>
      <c r="I426" s="28"/>
      <c r="J426" s="62"/>
      <c r="K426" s="48">
        <f>'Consolidated PEG'!K426</f>
        <v>348</v>
      </c>
      <c r="L426" s="48">
        <f>'Consolidated PEG'!L425</f>
        <v>106</v>
      </c>
      <c r="M426" s="124">
        <f>'Consolidated PEG'!M425</f>
        <v>0.3045977011494253</v>
      </c>
      <c r="O426" s="2" t="s">
        <v>68</v>
      </c>
      <c r="P426" s="2">
        <v>2006</v>
      </c>
      <c r="Q426" s="5">
        <v>3</v>
      </c>
      <c r="R426" s="5">
        <v>4321.5940000000001</v>
      </c>
      <c r="S426" s="5">
        <v>125.8</v>
      </c>
      <c r="T426" s="5">
        <v>143.124</v>
      </c>
      <c r="U426" s="5">
        <v>26525</v>
      </c>
      <c r="V426" s="5">
        <v>348</v>
      </c>
      <c r="W426" s="5">
        <v>106</v>
      </c>
      <c r="X426" s="6">
        <v>0.3045977011494253</v>
      </c>
      <c r="Z426" s="2" t="s">
        <v>67</v>
      </c>
      <c r="AA426" s="4">
        <f t="shared" si="497"/>
        <v>0</v>
      </c>
      <c r="AB426" s="4">
        <f t="shared" si="498"/>
        <v>0</v>
      </c>
      <c r="AC426" s="6">
        <f t="shared" si="499"/>
        <v>0</v>
      </c>
      <c r="AD426" s="4">
        <f t="shared" si="500"/>
        <v>0</v>
      </c>
      <c r="AE426" s="4">
        <f t="shared" si="501"/>
        <v>4.3379999999999939</v>
      </c>
      <c r="AF426" s="4">
        <f t="shared" ref="AF426:AF437" si="511">G426-U426</f>
        <v>0</v>
      </c>
      <c r="AG426" s="4"/>
      <c r="AH426" s="4"/>
      <c r="AI426" s="75"/>
      <c r="AK426" s="2" t="s">
        <v>106</v>
      </c>
      <c r="AL426" s="2">
        <v>2006</v>
      </c>
      <c r="AM426" s="2">
        <v>3</v>
      </c>
      <c r="AN426" s="2">
        <v>4618.1459999999997</v>
      </c>
      <c r="AO426" s="2">
        <v>125.8</v>
      </c>
      <c r="AP426" s="2">
        <v>143.124</v>
      </c>
      <c r="AQ426" s="2">
        <v>26525</v>
      </c>
      <c r="AR426" s="2">
        <v>348</v>
      </c>
      <c r="AS426" s="2">
        <v>106</v>
      </c>
      <c r="AT426" s="2">
        <v>0.30459770560264587</v>
      </c>
      <c r="AV426" s="2" t="s">
        <v>67</v>
      </c>
      <c r="AW426" s="4">
        <f t="shared" si="503"/>
        <v>0</v>
      </c>
      <c r="AX426" s="4">
        <f t="shared" si="504"/>
        <v>0</v>
      </c>
      <c r="AY426" s="4"/>
      <c r="AZ426" s="4">
        <f t="shared" si="505"/>
        <v>0</v>
      </c>
      <c r="BA426" s="4">
        <f t="shared" si="506"/>
        <v>4.3379999999999939</v>
      </c>
      <c r="BB426" s="4">
        <f t="shared" si="507"/>
        <v>0</v>
      </c>
      <c r="BC426" s="4">
        <f t="shared" si="508"/>
        <v>-348</v>
      </c>
      <c r="BD426" s="4">
        <f t="shared" si="509"/>
        <v>-106</v>
      </c>
      <c r="BE426" s="4">
        <f t="shared" si="510"/>
        <v>-0.30459770560264587</v>
      </c>
    </row>
    <row r="427" spans="1:57" x14ac:dyDescent="0.2">
      <c r="A427" s="2" t="s">
        <v>67</v>
      </c>
      <c r="B427" s="4">
        <v>2007</v>
      </c>
      <c r="C427" s="4">
        <v>3</v>
      </c>
      <c r="D427" s="5">
        <f>'Consolidated PEG'!D426</f>
        <v>4432.6481900000008</v>
      </c>
      <c r="E427" s="5">
        <f>'Consolidated PEG'!E426</f>
        <v>132.34299999999999</v>
      </c>
      <c r="F427" s="5">
        <f>'Consolidated PEG'!F426</f>
        <v>147.46199999999999</v>
      </c>
      <c r="G427" s="5">
        <f>'Consolidated PEG'!G426</f>
        <v>26632</v>
      </c>
      <c r="H427" s="28"/>
      <c r="I427" s="28"/>
      <c r="J427" s="62"/>
      <c r="K427" s="48">
        <f>'Consolidated PEG'!K427</f>
        <v>386</v>
      </c>
      <c r="L427" s="48">
        <f>'Consolidated PEG'!L426</f>
        <v>106</v>
      </c>
      <c r="M427" s="124">
        <f>'Consolidated PEG'!M426</f>
        <v>0.3045977011494253</v>
      </c>
      <c r="O427" s="2" t="s">
        <v>68</v>
      </c>
      <c r="P427" s="2">
        <v>2007</v>
      </c>
      <c r="Q427" s="5">
        <v>3</v>
      </c>
      <c r="R427" s="5">
        <v>4432.6481900000008</v>
      </c>
      <c r="S427" s="5">
        <v>132.34299999999999</v>
      </c>
      <c r="T427" s="5">
        <v>143.124</v>
      </c>
      <c r="U427" s="5">
        <v>26632</v>
      </c>
      <c r="V427" s="5">
        <v>348</v>
      </c>
      <c r="W427" s="5">
        <v>106</v>
      </c>
      <c r="X427" s="6">
        <v>0.3045977011494253</v>
      </c>
      <c r="Z427" s="2" t="s">
        <v>67</v>
      </c>
      <c r="AA427" s="4">
        <f t="shared" si="497"/>
        <v>0</v>
      </c>
      <c r="AB427" s="4">
        <f t="shared" si="498"/>
        <v>0</v>
      </c>
      <c r="AC427" s="6">
        <f t="shared" si="499"/>
        <v>0</v>
      </c>
      <c r="AD427" s="4">
        <f t="shared" si="500"/>
        <v>0</v>
      </c>
      <c r="AE427" s="4">
        <f t="shared" si="501"/>
        <v>4.3379999999999939</v>
      </c>
      <c r="AF427" s="4">
        <f t="shared" si="511"/>
        <v>0</v>
      </c>
      <c r="AG427" s="4"/>
      <c r="AH427" s="4"/>
      <c r="AI427" s="75"/>
      <c r="AK427" s="2" t="s">
        <v>106</v>
      </c>
      <c r="AL427" s="2">
        <v>2007</v>
      </c>
      <c r="AM427" s="2">
        <v>3</v>
      </c>
      <c r="AN427" s="2">
        <v>4795.79943</v>
      </c>
      <c r="AO427" s="2">
        <v>132.34299999999999</v>
      </c>
      <c r="AP427" s="2">
        <v>143.124</v>
      </c>
      <c r="AQ427" s="2">
        <v>26632</v>
      </c>
      <c r="AR427" s="2">
        <v>348</v>
      </c>
      <c r="AS427" s="2">
        <v>106</v>
      </c>
      <c r="AT427" s="2">
        <v>0.30459770560264587</v>
      </c>
      <c r="AV427" s="2" t="s">
        <v>67</v>
      </c>
      <c r="AW427" s="4">
        <f t="shared" si="503"/>
        <v>0</v>
      </c>
      <c r="AX427" s="4">
        <f t="shared" si="504"/>
        <v>0</v>
      </c>
      <c r="AY427" s="4"/>
      <c r="AZ427" s="4">
        <f t="shared" si="505"/>
        <v>0</v>
      </c>
      <c r="BA427" s="4">
        <f t="shared" si="506"/>
        <v>4.3379999999999939</v>
      </c>
      <c r="BB427" s="4">
        <f t="shared" si="507"/>
        <v>0</v>
      </c>
      <c r="BC427" s="4">
        <f t="shared" si="508"/>
        <v>-348</v>
      </c>
      <c r="BD427" s="4">
        <f t="shared" si="509"/>
        <v>-106</v>
      </c>
      <c r="BE427" s="4">
        <f t="shared" si="510"/>
        <v>-0.30459770560264587</v>
      </c>
    </row>
    <row r="428" spans="1:57" x14ac:dyDescent="0.2">
      <c r="A428" s="2" t="s">
        <v>67</v>
      </c>
      <c r="B428" s="4">
        <v>2008</v>
      </c>
      <c r="C428" s="4">
        <v>3</v>
      </c>
      <c r="D428" s="5">
        <f>'Consolidated PEG'!D427</f>
        <v>4990.5206600000001</v>
      </c>
      <c r="E428" s="5">
        <f>'Consolidated PEG'!E427</f>
        <v>126.17400000000001</v>
      </c>
      <c r="F428" s="5">
        <f>'Consolidated PEG'!F427</f>
        <v>147.46199999999999</v>
      </c>
      <c r="G428" s="5">
        <f>'Consolidated PEG'!G427</f>
        <v>26940</v>
      </c>
      <c r="H428" s="28"/>
      <c r="I428" s="28"/>
      <c r="J428" s="62"/>
      <c r="K428" s="48">
        <f>'Consolidated PEG'!K428</f>
        <v>357</v>
      </c>
      <c r="L428" s="48">
        <f>'Consolidated PEG'!L427</f>
        <v>134</v>
      </c>
      <c r="M428" s="124">
        <f>'Consolidated PEG'!M427</f>
        <v>0.34715025906735753</v>
      </c>
      <c r="O428" s="2" t="s">
        <v>68</v>
      </c>
      <c r="P428" s="2">
        <v>2008</v>
      </c>
      <c r="Q428" s="5">
        <v>3</v>
      </c>
      <c r="R428" s="5">
        <v>4990.5206600000001</v>
      </c>
      <c r="S428" s="5">
        <v>126.17400000000001</v>
      </c>
      <c r="T428" s="5">
        <v>143.124</v>
      </c>
      <c r="U428" s="5">
        <v>26940</v>
      </c>
      <c r="V428" s="5">
        <v>386</v>
      </c>
      <c r="W428" s="5">
        <v>134</v>
      </c>
      <c r="X428" s="6">
        <v>0.34715025906735753</v>
      </c>
      <c r="Z428" s="2" t="s">
        <v>67</v>
      </c>
      <c r="AA428" s="4">
        <f t="shared" si="497"/>
        <v>0</v>
      </c>
      <c r="AB428" s="4">
        <f t="shared" si="498"/>
        <v>0</v>
      </c>
      <c r="AC428" s="6">
        <f t="shared" si="499"/>
        <v>0</v>
      </c>
      <c r="AD428" s="4">
        <f t="shared" si="500"/>
        <v>0</v>
      </c>
      <c r="AE428" s="4">
        <f t="shared" si="501"/>
        <v>4.3379999999999939</v>
      </c>
      <c r="AF428" s="4">
        <f t="shared" si="511"/>
        <v>0</v>
      </c>
      <c r="AG428" s="4"/>
      <c r="AH428" s="4"/>
      <c r="AI428" s="75"/>
      <c r="AK428" s="2" t="s">
        <v>106</v>
      </c>
      <c r="AL428" s="2">
        <v>2008</v>
      </c>
      <c r="AM428" s="2">
        <v>3</v>
      </c>
      <c r="AN428" s="2">
        <v>5200.3031199999996</v>
      </c>
      <c r="AO428" s="2">
        <v>126.17400000000001</v>
      </c>
      <c r="AP428" s="2">
        <v>143.124</v>
      </c>
      <c r="AQ428" s="2">
        <v>26940</v>
      </c>
      <c r="AR428" s="2">
        <v>386</v>
      </c>
      <c r="AS428" s="2">
        <v>134</v>
      </c>
      <c r="AT428" s="2">
        <v>0.34715026617050171</v>
      </c>
      <c r="AV428" s="2" t="s">
        <v>67</v>
      </c>
      <c r="AW428" s="4">
        <f t="shared" si="503"/>
        <v>0</v>
      </c>
      <c r="AX428" s="4">
        <f t="shared" si="504"/>
        <v>0</v>
      </c>
      <c r="AY428" s="4"/>
      <c r="AZ428" s="4">
        <f t="shared" si="505"/>
        <v>0</v>
      </c>
      <c r="BA428" s="4">
        <f t="shared" si="506"/>
        <v>4.3379999999999939</v>
      </c>
      <c r="BB428" s="4">
        <f t="shared" si="507"/>
        <v>0</v>
      </c>
      <c r="BC428" s="4">
        <f t="shared" si="508"/>
        <v>-386</v>
      </c>
      <c r="BD428" s="4">
        <f t="shared" si="509"/>
        <v>-134</v>
      </c>
      <c r="BE428" s="4">
        <f t="shared" si="510"/>
        <v>-0.34715026617050171</v>
      </c>
    </row>
    <row r="429" spans="1:57" x14ac:dyDescent="0.2">
      <c r="A429" s="2" t="s">
        <v>67</v>
      </c>
      <c r="B429" s="4">
        <v>2009</v>
      </c>
      <c r="C429" s="4">
        <v>3</v>
      </c>
      <c r="D429" s="5">
        <f>'Consolidated PEG'!D428</f>
        <v>5311.35</v>
      </c>
      <c r="E429" s="5">
        <f>'Consolidated PEG'!E428</f>
        <v>134.41200000000001</v>
      </c>
      <c r="F429" s="5">
        <f>'Consolidated PEG'!F428</f>
        <v>147.46199999999999</v>
      </c>
      <c r="G429" s="5">
        <f>'Consolidated PEG'!G428</f>
        <v>26832</v>
      </c>
      <c r="H429" s="28"/>
      <c r="I429" s="28"/>
      <c r="J429" s="62"/>
      <c r="K429" s="48">
        <f>'Consolidated PEG'!K429</f>
        <v>361</v>
      </c>
      <c r="L429" s="48">
        <f>'Consolidated PEG'!L428</f>
        <v>124</v>
      </c>
      <c r="M429" s="124">
        <f>'Consolidated PEG'!M428</f>
        <v>0.34733893557422968</v>
      </c>
      <c r="O429" s="2" t="s">
        <v>68</v>
      </c>
      <c r="P429" s="2">
        <v>2009</v>
      </c>
      <c r="Q429" s="5">
        <v>3</v>
      </c>
      <c r="R429" s="5">
        <v>5311.35</v>
      </c>
      <c r="S429" s="5">
        <v>134.41200000000001</v>
      </c>
      <c r="T429" s="5">
        <v>143.124</v>
      </c>
      <c r="U429" s="5">
        <v>26832</v>
      </c>
      <c r="V429" s="5">
        <v>357</v>
      </c>
      <c r="W429" s="5">
        <v>124</v>
      </c>
      <c r="X429" s="6">
        <v>0.34733893557422968</v>
      </c>
      <c r="Z429" s="2" t="s">
        <v>67</v>
      </c>
      <c r="AA429" s="4">
        <f t="shared" si="497"/>
        <v>0</v>
      </c>
      <c r="AB429" s="4">
        <f t="shared" si="498"/>
        <v>0</v>
      </c>
      <c r="AC429" s="6">
        <f t="shared" si="499"/>
        <v>0</v>
      </c>
      <c r="AD429" s="4">
        <f t="shared" si="500"/>
        <v>0</v>
      </c>
      <c r="AE429" s="4">
        <f t="shared" si="501"/>
        <v>4.3379999999999939</v>
      </c>
      <c r="AF429" s="4">
        <f t="shared" si="511"/>
        <v>0</v>
      </c>
      <c r="AG429" s="4"/>
      <c r="AH429" s="4"/>
      <c r="AI429" s="75"/>
      <c r="AK429" s="2" t="s">
        <v>106</v>
      </c>
      <c r="AL429" s="2">
        <v>2009</v>
      </c>
      <c r="AM429" s="2">
        <v>3</v>
      </c>
      <c r="AN429" s="2">
        <v>5316.5649999999996</v>
      </c>
      <c r="AO429" s="2">
        <v>134.41200000000001</v>
      </c>
      <c r="AP429" s="2">
        <v>143.124</v>
      </c>
      <c r="AQ429" s="2">
        <v>26832</v>
      </c>
      <c r="AR429" s="2">
        <v>357</v>
      </c>
      <c r="AS429" s="2">
        <v>124</v>
      </c>
      <c r="AT429" s="2">
        <v>0.34733894467353821</v>
      </c>
      <c r="AV429" s="2" t="s">
        <v>67</v>
      </c>
      <c r="AW429" s="4">
        <f t="shared" si="503"/>
        <v>0</v>
      </c>
      <c r="AX429" s="4">
        <f t="shared" si="504"/>
        <v>0</v>
      </c>
      <c r="AY429" s="4"/>
      <c r="AZ429" s="4">
        <f t="shared" si="505"/>
        <v>0</v>
      </c>
      <c r="BA429" s="4">
        <f t="shared" si="506"/>
        <v>4.3379999999999939</v>
      </c>
      <c r="BB429" s="4">
        <f t="shared" si="507"/>
        <v>0</v>
      </c>
      <c r="BC429" s="4">
        <f t="shared" si="508"/>
        <v>-357</v>
      </c>
      <c r="BD429" s="4">
        <f t="shared" si="509"/>
        <v>-124</v>
      </c>
      <c r="BE429" s="4">
        <f t="shared" si="510"/>
        <v>-0.34733894467353821</v>
      </c>
    </row>
    <row r="430" spans="1:57" x14ac:dyDescent="0.2">
      <c r="A430" s="2" t="s">
        <v>67</v>
      </c>
      <c r="B430" s="4">
        <v>2010</v>
      </c>
      <c r="C430" s="4">
        <v>3</v>
      </c>
      <c r="D430" s="5">
        <f>'Consolidated PEG'!D429</f>
        <v>5645.4269999999997</v>
      </c>
      <c r="E430" s="5">
        <f>'Consolidated PEG'!E429</f>
        <v>125.098</v>
      </c>
      <c r="F430" s="5">
        <f>'Consolidated PEG'!F429</f>
        <v>147.46199999999999</v>
      </c>
      <c r="G430" s="5">
        <f>'Consolidated PEG'!G429</f>
        <v>26944</v>
      </c>
      <c r="H430" s="28"/>
      <c r="I430" s="28"/>
      <c r="J430" s="62"/>
      <c r="K430" s="48">
        <f>'Consolidated PEG'!K430</f>
        <v>362</v>
      </c>
      <c r="L430" s="48">
        <f>'Consolidated PEG'!L429</f>
        <v>128</v>
      </c>
      <c r="M430" s="124">
        <f>'Consolidated PEG'!M429</f>
        <v>0.35457063711911357</v>
      </c>
      <c r="O430" s="2" t="s">
        <v>68</v>
      </c>
      <c r="P430" s="2">
        <v>2010</v>
      </c>
      <c r="Q430" s="5">
        <v>3</v>
      </c>
      <c r="R430" s="5">
        <v>5645.4269999999997</v>
      </c>
      <c r="S430" s="5">
        <v>125.098</v>
      </c>
      <c r="T430" s="5">
        <v>143.124</v>
      </c>
      <c r="U430" s="5">
        <v>26944</v>
      </c>
      <c r="V430" s="5">
        <v>361</v>
      </c>
      <c r="W430" s="5">
        <v>128</v>
      </c>
      <c r="X430" s="6">
        <v>0.35457063711911357</v>
      </c>
      <c r="Z430" s="2" t="s">
        <v>67</v>
      </c>
      <c r="AA430" s="4">
        <f t="shared" si="497"/>
        <v>0</v>
      </c>
      <c r="AB430" s="4">
        <f t="shared" si="498"/>
        <v>0</v>
      </c>
      <c r="AC430" s="6">
        <f t="shared" si="499"/>
        <v>0</v>
      </c>
      <c r="AD430" s="4">
        <f t="shared" si="500"/>
        <v>0</v>
      </c>
      <c r="AE430" s="4">
        <f t="shared" si="501"/>
        <v>4.3379999999999939</v>
      </c>
      <c r="AF430" s="4">
        <f t="shared" si="511"/>
        <v>0</v>
      </c>
      <c r="AG430" s="4"/>
      <c r="AH430" s="4"/>
      <c r="AI430" s="75"/>
      <c r="AK430" s="2" t="s">
        <v>106</v>
      </c>
      <c r="AL430" s="2">
        <v>2010</v>
      </c>
      <c r="AM430" s="2">
        <v>3</v>
      </c>
      <c r="AN430" s="2">
        <v>6002.6859999999997</v>
      </c>
      <c r="AO430" s="2">
        <v>125.098</v>
      </c>
      <c r="AP430" s="2">
        <v>143.124</v>
      </c>
      <c r="AQ430" s="2">
        <v>26944</v>
      </c>
      <c r="AR430" s="2">
        <v>361</v>
      </c>
      <c r="AS430" s="2">
        <v>128</v>
      </c>
      <c r="AT430" s="2">
        <v>0.35457062721252441</v>
      </c>
      <c r="AV430" s="2" t="s">
        <v>67</v>
      </c>
      <c r="AW430" s="4">
        <f t="shared" si="503"/>
        <v>0</v>
      </c>
      <c r="AX430" s="4">
        <f t="shared" si="504"/>
        <v>0</v>
      </c>
      <c r="AY430" s="4"/>
      <c r="AZ430" s="4">
        <f t="shared" si="505"/>
        <v>0</v>
      </c>
      <c r="BA430" s="4">
        <f t="shared" si="506"/>
        <v>4.3379999999999939</v>
      </c>
      <c r="BB430" s="4">
        <f t="shared" si="507"/>
        <v>0</v>
      </c>
      <c r="BC430" s="4">
        <f t="shared" si="508"/>
        <v>-361</v>
      </c>
      <c r="BD430" s="4">
        <f t="shared" si="509"/>
        <v>-128</v>
      </c>
      <c r="BE430" s="4">
        <f t="shared" si="510"/>
        <v>-0.35457062721252441</v>
      </c>
    </row>
    <row r="431" spans="1:57" x14ac:dyDescent="0.2">
      <c r="A431" s="2" t="s">
        <v>67</v>
      </c>
      <c r="B431" s="4">
        <v>2011</v>
      </c>
      <c r="C431" s="4">
        <v>3</v>
      </c>
      <c r="D431" s="5">
        <f>'Consolidated PEG'!D430</f>
        <v>5768.5810000000001</v>
      </c>
      <c r="E431" s="5">
        <f>'Consolidated PEG'!E430</f>
        <v>136.59700000000001</v>
      </c>
      <c r="F431" s="5">
        <f>'Consolidated PEG'!F430</f>
        <v>147.46199999999999</v>
      </c>
      <c r="G431" s="5">
        <f>'Consolidated PEG'!G430</f>
        <v>26844</v>
      </c>
      <c r="H431" s="28"/>
      <c r="I431" s="28"/>
      <c r="J431" s="62"/>
      <c r="K431" s="48">
        <f>'Consolidated PEG'!K431</f>
        <v>361</v>
      </c>
      <c r="L431" s="48">
        <f>'Consolidated PEG'!L430</f>
        <v>129</v>
      </c>
      <c r="M431" s="124">
        <f>'Consolidated PEG'!M430</f>
        <v>0.35635359116022097</v>
      </c>
      <c r="O431" s="2" t="s">
        <v>68</v>
      </c>
      <c r="P431" s="2">
        <v>2011</v>
      </c>
      <c r="Q431" s="5">
        <v>3</v>
      </c>
      <c r="R431" s="5">
        <v>5768.5810000000001</v>
      </c>
      <c r="S431" s="5">
        <v>136.59700000000001</v>
      </c>
      <c r="T431" s="5">
        <v>143.124</v>
      </c>
      <c r="U431" s="5">
        <v>26844</v>
      </c>
      <c r="V431" s="5">
        <v>362</v>
      </c>
      <c r="W431" s="5">
        <v>129</v>
      </c>
      <c r="X431" s="6">
        <v>0.35635359116022097</v>
      </c>
      <c r="Z431" s="2" t="s">
        <v>67</v>
      </c>
      <c r="AA431" s="4">
        <f t="shared" si="497"/>
        <v>0</v>
      </c>
      <c r="AB431" s="4">
        <f t="shared" si="498"/>
        <v>0</v>
      </c>
      <c r="AC431" s="6">
        <f t="shared" si="499"/>
        <v>0</v>
      </c>
      <c r="AD431" s="4">
        <f t="shared" si="500"/>
        <v>0</v>
      </c>
      <c r="AE431" s="4">
        <f t="shared" si="501"/>
        <v>4.3379999999999939</v>
      </c>
      <c r="AF431" s="4">
        <f t="shared" si="511"/>
        <v>0</v>
      </c>
      <c r="AG431" s="4"/>
      <c r="AH431" s="4"/>
      <c r="AI431" s="75"/>
      <c r="AK431" s="2" t="s">
        <v>106</v>
      </c>
      <c r="AL431" s="2">
        <v>2011</v>
      </c>
      <c r="AM431" s="2">
        <v>3</v>
      </c>
      <c r="AN431" s="2">
        <v>6011.741</v>
      </c>
      <c r="AO431" s="2">
        <v>136.59700000000001</v>
      </c>
      <c r="AP431" s="2">
        <v>143.124</v>
      </c>
      <c r="AQ431" s="2">
        <v>26844</v>
      </c>
      <c r="AR431" s="2">
        <v>362</v>
      </c>
      <c r="AS431" s="2">
        <v>129</v>
      </c>
      <c r="AT431" s="2">
        <v>0.35635358095169067</v>
      </c>
      <c r="AV431" s="2" t="s">
        <v>67</v>
      </c>
      <c r="AW431" s="4">
        <f t="shared" si="503"/>
        <v>0</v>
      </c>
      <c r="AX431" s="4">
        <f t="shared" si="504"/>
        <v>0</v>
      </c>
      <c r="AY431" s="4"/>
      <c r="AZ431" s="4">
        <f t="shared" si="505"/>
        <v>0</v>
      </c>
      <c r="BA431" s="4">
        <f t="shared" si="506"/>
        <v>4.3379999999999939</v>
      </c>
      <c r="BB431" s="4">
        <f t="shared" si="507"/>
        <v>0</v>
      </c>
      <c r="BC431" s="4">
        <f t="shared" si="508"/>
        <v>-362</v>
      </c>
      <c r="BD431" s="4">
        <f t="shared" si="509"/>
        <v>-129</v>
      </c>
      <c r="BE431" s="4">
        <f t="shared" si="510"/>
        <v>-0.35635358095169067</v>
      </c>
    </row>
    <row r="432" spans="1:57" x14ac:dyDescent="0.2">
      <c r="A432" s="2" t="s">
        <v>67</v>
      </c>
      <c r="B432" s="4">
        <v>2012</v>
      </c>
      <c r="C432" s="4">
        <v>3</v>
      </c>
      <c r="D432" s="5">
        <f>'Consolidated PEG'!D431</f>
        <v>5873.2030000000004</v>
      </c>
      <c r="E432" s="5">
        <f>'Consolidated PEG'!E431</f>
        <v>122.717</v>
      </c>
      <c r="F432" s="5">
        <f>'Consolidated PEG'!F431</f>
        <v>147.46199999999999</v>
      </c>
      <c r="G432" s="5">
        <f>'Consolidated PEG'!G431</f>
        <v>26775</v>
      </c>
      <c r="H432" s="28"/>
      <c r="I432" s="28"/>
      <c r="J432" s="62"/>
      <c r="K432" s="48">
        <f>'Consolidated PEG'!K432</f>
        <v>362</v>
      </c>
      <c r="L432" s="48">
        <f>'Consolidated PEG'!L431</f>
        <v>129</v>
      </c>
      <c r="M432" s="124">
        <f>'Consolidated PEG'!M431</f>
        <v>0.35734072022160662</v>
      </c>
      <c r="O432" s="2" t="s">
        <v>68</v>
      </c>
      <c r="P432" s="2">
        <v>2012</v>
      </c>
      <c r="Q432" s="5">
        <v>3</v>
      </c>
      <c r="R432" s="5">
        <v>5873.2030000000004</v>
      </c>
      <c r="S432" s="5">
        <v>122.717</v>
      </c>
      <c r="T432" s="5">
        <v>143.124</v>
      </c>
      <c r="U432" s="5">
        <v>26775</v>
      </c>
      <c r="V432" s="5">
        <v>361</v>
      </c>
      <c r="W432" s="5">
        <v>129</v>
      </c>
      <c r="X432" s="6">
        <v>0.35734072022160662</v>
      </c>
      <c r="Z432" s="2" t="s">
        <v>67</v>
      </c>
      <c r="AA432" s="4">
        <f t="shared" ref="AA432:AA442" si="512">B432-P432</f>
        <v>0</v>
      </c>
      <c r="AB432" s="4">
        <f t="shared" ref="AB432:AB437" si="513">C432-Q432</f>
        <v>0</v>
      </c>
      <c r="AC432" s="6">
        <f t="shared" ref="AC432:AC437" si="514">D432-R432</f>
        <v>0</v>
      </c>
      <c r="AD432" s="4">
        <f t="shared" ref="AD432:AD437" si="515">E432-S432</f>
        <v>0</v>
      </c>
      <c r="AE432" s="4">
        <f t="shared" ref="AE432:AE437" si="516">F432-T432</f>
        <v>4.3379999999999939</v>
      </c>
      <c r="AF432" s="4">
        <f t="shared" si="511"/>
        <v>0</v>
      </c>
      <c r="AG432" s="4"/>
      <c r="AH432" s="4"/>
      <c r="AI432" s="75"/>
      <c r="AK432" s="2" t="s">
        <v>106</v>
      </c>
      <c r="AL432" s="2">
        <v>2012</v>
      </c>
      <c r="AM432" s="2">
        <v>3</v>
      </c>
      <c r="AN432" s="2">
        <v>6291.5259999999998</v>
      </c>
      <c r="AO432" s="2">
        <v>122.717</v>
      </c>
      <c r="AP432" s="2">
        <v>143.124</v>
      </c>
      <c r="AQ432" s="2">
        <v>26775</v>
      </c>
      <c r="AR432" s="2">
        <v>361</v>
      </c>
      <c r="AS432" s="2">
        <v>129</v>
      </c>
      <c r="AT432" s="2">
        <v>0.35734072327613831</v>
      </c>
      <c r="AV432" s="2" t="s">
        <v>67</v>
      </c>
      <c r="AW432" s="4">
        <f t="shared" si="503"/>
        <v>0</v>
      </c>
      <c r="AX432" s="4">
        <f t="shared" si="504"/>
        <v>0</v>
      </c>
      <c r="AY432" s="4"/>
      <c r="AZ432" s="4">
        <f t="shared" si="505"/>
        <v>0</v>
      </c>
      <c r="BA432" s="4">
        <f t="shared" si="506"/>
        <v>4.3379999999999939</v>
      </c>
      <c r="BB432" s="4">
        <f t="shared" si="507"/>
        <v>0</v>
      </c>
      <c r="BC432" s="4">
        <f t="shared" si="508"/>
        <v>-361</v>
      </c>
      <c r="BD432" s="4">
        <f t="shared" si="509"/>
        <v>-129</v>
      </c>
      <c r="BE432" s="4">
        <f t="shared" si="510"/>
        <v>-0.35734072327613831</v>
      </c>
    </row>
    <row r="433" spans="1:57" x14ac:dyDescent="0.2">
      <c r="A433" s="2" t="s">
        <v>67</v>
      </c>
      <c r="B433" s="4">
        <v>2013</v>
      </c>
      <c r="C433" s="4">
        <v>3</v>
      </c>
      <c r="D433" s="5">
        <f>'Consolidated PEG'!D432</f>
        <v>6643.2690000000002</v>
      </c>
      <c r="E433" s="5">
        <f>'Consolidated PEG'!E432</f>
        <v>133.035</v>
      </c>
      <c r="F433" s="5">
        <f>'Consolidated PEG'!F432</f>
        <v>147.46199999999999</v>
      </c>
      <c r="G433" s="5">
        <f>'Consolidated PEG'!G432</f>
        <v>27098</v>
      </c>
      <c r="H433" s="28"/>
      <c r="I433" s="28"/>
      <c r="J433" s="62"/>
      <c r="K433" s="48">
        <f>'Consolidated PEG'!K433</f>
        <v>357</v>
      </c>
      <c r="L433" s="48">
        <f>'Consolidated PEG'!L432</f>
        <v>129</v>
      </c>
      <c r="M433" s="124">
        <f>'Consolidated PEG'!M432</f>
        <v>0.35635359116022097</v>
      </c>
      <c r="O433" s="2" t="s">
        <v>68</v>
      </c>
      <c r="P433" s="2">
        <v>2013</v>
      </c>
      <c r="Q433" s="5">
        <v>3</v>
      </c>
      <c r="R433" s="5">
        <v>6643.2690000000002</v>
      </c>
      <c r="S433" s="5">
        <v>133.035</v>
      </c>
      <c r="T433" s="5">
        <v>143.124</v>
      </c>
      <c r="U433" s="5">
        <v>27098</v>
      </c>
      <c r="V433" s="5">
        <v>362</v>
      </c>
      <c r="W433" s="5">
        <v>129</v>
      </c>
      <c r="X433" s="6">
        <v>0.35635359116022097</v>
      </c>
      <c r="Z433" s="2" t="s">
        <v>67</v>
      </c>
      <c r="AA433" s="4">
        <f t="shared" si="512"/>
        <v>0</v>
      </c>
      <c r="AB433" s="4">
        <f t="shared" si="513"/>
        <v>0</v>
      </c>
      <c r="AC433" s="6">
        <f t="shared" si="514"/>
        <v>0</v>
      </c>
      <c r="AD433" s="4">
        <f t="shared" si="515"/>
        <v>0</v>
      </c>
      <c r="AE433" s="4">
        <f t="shared" si="516"/>
        <v>4.3379999999999939</v>
      </c>
      <c r="AF433" s="4">
        <f t="shared" si="511"/>
        <v>0</v>
      </c>
      <c r="AG433" s="4"/>
      <c r="AH433" s="4"/>
      <c r="AI433" s="75"/>
      <c r="AK433" s="2" t="s">
        <v>106</v>
      </c>
      <c r="AL433" s="2">
        <v>2013</v>
      </c>
      <c r="AM433" s="2">
        <v>3</v>
      </c>
      <c r="AN433" s="2">
        <v>7015.348</v>
      </c>
      <c r="AO433" s="2">
        <v>133.035</v>
      </c>
      <c r="AP433" s="2">
        <v>143.124</v>
      </c>
      <c r="AQ433" s="2">
        <v>27098</v>
      </c>
      <c r="AR433" s="2">
        <v>362</v>
      </c>
      <c r="AS433" s="2">
        <v>129</v>
      </c>
      <c r="AT433" s="2">
        <v>0.35635358095169067</v>
      </c>
      <c r="AV433" s="2" t="s">
        <v>67</v>
      </c>
      <c r="AW433" s="4">
        <f t="shared" si="503"/>
        <v>0</v>
      </c>
      <c r="AX433" s="4">
        <f t="shared" si="504"/>
        <v>0</v>
      </c>
      <c r="AY433" s="4"/>
      <c r="AZ433" s="4">
        <f t="shared" si="505"/>
        <v>0</v>
      </c>
      <c r="BA433" s="4">
        <f t="shared" si="506"/>
        <v>4.3379999999999939</v>
      </c>
      <c r="BB433" s="4">
        <f t="shared" si="507"/>
        <v>0</v>
      </c>
      <c r="BC433" s="4">
        <f t="shared" si="508"/>
        <v>-362</v>
      </c>
      <c r="BD433" s="4">
        <f t="shared" si="509"/>
        <v>-129</v>
      </c>
      <c r="BE433" s="4">
        <f t="shared" si="510"/>
        <v>-0.35635358095169067</v>
      </c>
    </row>
    <row r="434" spans="1:57" x14ac:dyDescent="0.2">
      <c r="A434" s="2" t="s">
        <v>67</v>
      </c>
      <c r="B434" s="4">
        <v>2014</v>
      </c>
      <c r="C434" s="4">
        <v>3</v>
      </c>
      <c r="D434" s="5">
        <f>'Consolidated PEG'!D433</f>
        <v>6133.8320000000003</v>
      </c>
      <c r="E434" s="5">
        <f>'Consolidated PEG'!E433</f>
        <v>134.47300000000001</v>
      </c>
      <c r="F434" s="5">
        <f>'Consolidated PEG'!F433</f>
        <v>147.46199999999999</v>
      </c>
      <c r="G434" s="5">
        <f>'Consolidated PEG'!G433</f>
        <v>27356</v>
      </c>
      <c r="H434" s="28"/>
      <c r="I434" s="28"/>
      <c r="J434" s="62"/>
      <c r="K434" s="48">
        <f>'Consolidated PEG'!K434</f>
        <v>356</v>
      </c>
      <c r="L434" s="48">
        <f>'Consolidated PEG'!L433</f>
        <v>127</v>
      </c>
      <c r="M434" s="124">
        <f>'Consolidated PEG'!M433</f>
        <v>0.35574229691876752</v>
      </c>
      <c r="O434" s="2" t="s">
        <v>68</v>
      </c>
      <c r="P434" s="2">
        <v>2014</v>
      </c>
      <c r="Q434" s="5">
        <v>3</v>
      </c>
      <c r="R434" s="5">
        <v>6133.8320000000003</v>
      </c>
      <c r="S434" s="5">
        <v>134.47300000000001</v>
      </c>
      <c r="T434" s="5">
        <v>143.124</v>
      </c>
      <c r="U434" s="5">
        <v>27356</v>
      </c>
      <c r="V434" s="5">
        <v>357</v>
      </c>
      <c r="W434" s="5">
        <v>127</v>
      </c>
      <c r="X434" s="6">
        <v>0.35574229691876752</v>
      </c>
      <c r="Z434" s="2" t="s">
        <v>67</v>
      </c>
      <c r="AA434" s="4">
        <f t="shared" si="512"/>
        <v>0</v>
      </c>
      <c r="AB434" s="4">
        <f t="shared" si="513"/>
        <v>0</v>
      </c>
      <c r="AC434" s="6">
        <f t="shared" si="514"/>
        <v>0</v>
      </c>
      <c r="AD434" s="4">
        <f t="shared" si="515"/>
        <v>0</v>
      </c>
      <c r="AE434" s="4">
        <f t="shared" si="516"/>
        <v>4.3379999999999939</v>
      </c>
      <c r="AF434" s="4">
        <f t="shared" si="511"/>
        <v>0</v>
      </c>
      <c r="AG434" s="4"/>
      <c r="AH434" s="4"/>
      <c r="AI434" s="75"/>
      <c r="AK434" s="2" t="s">
        <v>106</v>
      </c>
      <c r="AL434" s="2">
        <v>2014</v>
      </c>
      <c r="AM434" s="2">
        <v>3</v>
      </c>
      <c r="AN434" s="2">
        <v>6468.1589999999997</v>
      </c>
      <c r="AO434" s="2">
        <v>134.47300000000001</v>
      </c>
      <c r="AP434" s="2">
        <v>143.124</v>
      </c>
      <c r="AQ434" s="2">
        <v>27356</v>
      </c>
      <c r="AR434" s="2">
        <v>357</v>
      </c>
      <c r="AS434" s="2">
        <v>127</v>
      </c>
      <c r="AT434" s="2">
        <v>0.35574230551719666</v>
      </c>
      <c r="AV434" s="2" t="s">
        <v>67</v>
      </c>
      <c r="AW434" s="4">
        <f t="shared" si="503"/>
        <v>0</v>
      </c>
      <c r="AX434" s="4">
        <f t="shared" si="504"/>
        <v>0</v>
      </c>
      <c r="AY434" s="4"/>
      <c r="AZ434" s="4">
        <f t="shared" si="505"/>
        <v>0</v>
      </c>
      <c r="BA434" s="4">
        <f t="shared" si="506"/>
        <v>4.3379999999999939</v>
      </c>
      <c r="BB434" s="4">
        <f t="shared" si="507"/>
        <v>0</v>
      </c>
      <c r="BC434" s="4">
        <f t="shared" si="508"/>
        <v>-357</v>
      </c>
      <c r="BD434" s="4">
        <f t="shared" si="509"/>
        <v>-127</v>
      </c>
      <c r="BE434" s="4">
        <f t="shared" si="510"/>
        <v>-0.35574230551719666</v>
      </c>
    </row>
    <row r="435" spans="1:57" x14ac:dyDescent="0.2">
      <c r="A435" s="2" t="s">
        <v>67</v>
      </c>
      <c r="B435" s="4">
        <v>2015</v>
      </c>
      <c r="C435" s="4">
        <v>3</v>
      </c>
      <c r="D435" s="5">
        <f>'Consolidated PEG'!D434</f>
        <v>6534.223</v>
      </c>
      <c r="E435" s="5">
        <f>'Consolidated PEG'!E434</f>
        <v>130.791</v>
      </c>
      <c r="F435" s="5">
        <f>'Consolidated PEG'!F434</f>
        <v>147.46199999999999</v>
      </c>
      <c r="G435" s="5">
        <f>'Consolidated PEG'!G434</f>
        <v>27467</v>
      </c>
      <c r="H435" s="28"/>
      <c r="I435" s="28"/>
      <c r="J435" s="62"/>
      <c r="K435" s="48">
        <f>'Consolidated PEG'!K435</f>
        <v>336</v>
      </c>
      <c r="L435" s="48">
        <f>'Consolidated PEG'!L434</f>
        <v>125</v>
      </c>
      <c r="M435" s="124">
        <f>'Consolidated PEG'!M434</f>
        <v>0.351123595505618</v>
      </c>
      <c r="O435" s="2" t="s">
        <v>68</v>
      </c>
      <c r="P435" s="2">
        <v>2015</v>
      </c>
      <c r="Q435" s="5">
        <v>3</v>
      </c>
      <c r="R435" s="5">
        <v>6534.223</v>
      </c>
      <c r="S435" s="5">
        <v>130.791</v>
      </c>
      <c r="T435" s="5">
        <v>143.124</v>
      </c>
      <c r="U435" s="5">
        <v>27467</v>
      </c>
      <c r="V435" s="5">
        <v>356</v>
      </c>
      <c r="W435" s="5">
        <v>125.00000000000001</v>
      </c>
      <c r="X435" s="6">
        <v>0.351123595505618</v>
      </c>
      <c r="Z435" s="2" t="s">
        <v>67</v>
      </c>
      <c r="AA435" s="4">
        <f t="shared" si="512"/>
        <v>0</v>
      </c>
      <c r="AB435" s="4">
        <f t="shared" si="513"/>
        <v>0</v>
      </c>
      <c r="AC435" s="6">
        <f t="shared" si="514"/>
        <v>0</v>
      </c>
      <c r="AD435" s="4">
        <f t="shared" si="515"/>
        <v>0</v>
      </c>
      <c r="AE435" s="4">
        <f t="shared" si="516"/>
        <v>4.3379999999999939</v>
      </c>
      <c r="AF435" s="4">
        <f t="shared" si="511"/>
        <v>0</v>
      </c>
      <c r="AG435" s="4"/>
      <c r="AH435" s="4"/>
      <c r="AI435" s="75"/>
      <c r="AK435" s="2" t="s">
        <v>106</v>
      </c>
      <c r="AL435" s="2">
        <v>2015</v>
      </c>
      <c r="AM435" s="2">
        <v>3</v>
      </c>
      <c r="AN435" s="2">
        <v>7566.5349999999999</v>
      </c>
      <c r="AO435" s="2">
        <v>131.75200000000001</v>
      </c>
      <c r="AP435" s="2">
        <v>143.124</v>
      </c>
      <c r="AQ435" s="2">
        <v>27467</v>
      </c>
      <c r="AR435" s="2">
        <v>356</v>
      </c>
      <c r="AS435" s="2">
        <v>125</v>
      </c>
      <c r="AT435" s="2">
        <v>0.35112360119819641</v>
      </c>
      <c r="AV435" s="2" t="s">
        <v>67</v>
      </c>
      <c r="AW435" s="4">
        <f t="shared" si="503"/>
        <v>0</v>
      </c>
      <c r="AX435" s="4">
        <f t="shared" si="504"/>
        <v>0</v>
      </c>
      <c r="AY435" s="4"/>
      <c r="AZ435" s="4">
        <f t="shared" si="505"/>
        <v>-0.96100000000001273</v>
      </c>
      <c r="BA435" s="4">
        <f t="shared" si="506"/>
        <v>4.3379999999999939</v>
      </c>
      <c r="BB435" s="4">
        <f t="shared" si="507"/>
        <v>0</v>
      </c>
      <c r="BC435" s="4">
        <f t="shared" si="508"/>
        <v>-356</v>
      </c>
      <c r="BD435" s="4">
        <f t="shared" si="509"/>
        <v>-125</v>
      </c>
      <c r="BE435" s="4">
        <f t="shared" si="510"/>
        <v>-0.35112360119819641</v>
      </c>
    </row>
    <row r="436" spans="1:57" x14ac:dyDescent="0.2">
      <c r="A436" s="2" t="s">
        <v>67</v>
      </c>
      <c r="B436" s="4">
        <v>2016</v>
      </c>
      <c r="C436" s="4">
        <v>3</v>
      </c>
      <c r="D436" s="5">
        <f>'Consolidated PEG'!D435</f>
        <v>6596.7889999999998</v>
      </c>
      <c r="E436" s="5">
        <f>'Consolidated PEG'!E435</f>
        <v>122.976</v>
      </c>
      <c r="F436" s="5">
        <f>'Consolidated PEG'!F435</f>
        <v>147.46199999999999</v>
      </c>
      <c r="G436" s="5">
        <f>'Consolidated PEG'!G435</f>
        <v>27541</v>
      </c>
      <c r="H436" s="28"/>
      <c r="I436" s="28"/>
      <c r="J436" s="62"/>
      <c r="K436" s="48">
        <f>'Consolidated PEG'!K436</f>
        <v>334</v>
      </c>
      <c r="L436" s="48">
        <f>'Consolidated PEG'!L435</f>
        <v>110</v>
      </c>
      <c r="M436" s="124">
        <f>'Consolidated PEG'!M435</f>
        <v>0.32738095238095238</v>
      </c>
      <c r="O436" s="2" t="s">
        <v>68</v>
      </c>
      <c r="P436" s="2">
        <v>2016</v>
      </c>
      <c r="Q436" s="5">
        <v>3</v>
      </c>
      <c r="R436" s="5">
        <v>6596.7889999999998</v>
      </c>
      <c r="S436" s="5">
        <v>122.976</v>
      </c>
      <c r="T436" s="5">
        <v>143.124</v>
      </c>
      <c r="U436" s="5">
        <v>27541</v>
      </c>
      <c r="V436" s="5">
        <v>336</v>
      </c>
      <c r="W436" s="5">
        <v>110</v>
      </c>
      <c r="X436" s="6">
        <v>0.32738095238095238</v>
      </c>
      <c r="Z436" s="2" t="s">
        <v>67</v>
      </c>
      <c r="AA436" s="4">
        <f t="shared" si="512"/>
        <v>0</v>
      </c>
      <c r="AB436" s="4">
        <f t="shared" si="513"/>
        <v>0</v>
      </c>
      <c r="AC436" s="6">
        <f t="shared" si="514"/>
        <v>0</v>
      </c>
      <c r="AD436" s="4">
        <f t="shared" si="515"/>
        <v>0</v>
      </c>
      <c r="AE436" s="4">
        <f t="shared" si="516"/>
        <v>4.3379999999999939</v>
      </c>
      <c r="AF436" s="4">
        <f t="shared" si="511"/>
        <v>0</v>
      </c>
      <c r="AG436" s="4"/>
      <c r="AH436" s="4"/>
      <c r="AI436" s="75"/>
      <c r="AK436" s="2" t="s">
        <v>106</v>
      </c>
      <c r="AL436" s="2">
        <v>2016</v>
      </c>
      <c r="AM436" s="2">
        <v>3</v>
      </c>
      <c r="AN436" s="2">
        <v>7148.7349999999997</v>
      </c>
      <c r="AO436" s="2">
        <v>122.976</v>
      </c>
      <c r="AP436" s="2">
        <v>143.124</v>
      </c>
      <c r="AQ436" s="2">
        <v>27541</v>
      </c>
      <c r="AR436" s="2">
        <v>336</v>
      </c>
      <c r="AS436" s="2">
        <v>110</v>
      </c>
      <c r="AT436" s="2">
        <v>0.3273809552192688</v>
      </c>
      <c r="AV436" s="2" t="s">
        <v>67</v>
      </c>
      <c r="AW436" s="4">
        <f t="shared" si="503"/>
        <v>0</v>
      </c>
      <c r="AX436" s="4">
        <f t="shared" si="504"/>
        <v>0</v>
      </c>
      <c r="AY436" s="4"/>
      <c r="AZ436" s="4">
        <f t="shared" si="505"/>
        <v>0</v>
      </c>
      <c r="BA436" s="4">
        <f t="shared" si="506"/>
        <v>4.3379999999999939</v>
      </c>
      <c r="BB436" s="4">
        <f t="shared" si="507"/>
        <v>0</v>
      </c>
      <c r="BC436" s="4">
        <f t="shared" si="508"/>
        <v>-336</v>
      </c>
      <c r="BD436" s="4">
        <f t="shared" si="509"/>
        <v>-110</v>
      </c>
      <c r="BE436" s="4">
        <f t="shared" si="510"/>
        <v>-0.3273809552192688</v>
      </c>
    </row>
    <row r="437" spans="1:57" x14ac:dyDescent="0.2">
      <c r="A437" s="2" t="s">
        <v>67</v>
      </c>
      <c r="B437" s="4">
        <v>2017</v>
      </c>
      <c r="C437" s="4">
        <v>3</v>
      </c>
      <c r="D437" s="5">
        <f>'Consolidated PEG'!D436</f>
        <v>6668.21</v>
      </c>
      <c r="E437" s="5">
        <f>'Consolidated PEG'!E436</f>
        <v>117.931</v>
      </c>
      <c r="F437" s="5">
        <f>'Consolidated PEG'!F436</f>
        <v>147.46199999999999</v>
      </c>
      <c r="G437" s="5">
        <f>'Consolidated PEG'!G436</f>
        <v>27582</v>
      </c>
      <c r="H437" s="28"/>
      <c r="I437" s="28"/>
      <c r="J437" s="62"/>
      <c r="K437" s="48">
        <f>'Consolidated PEG'!K437</f>
        <v>334</v>
      </c>
      <c r="L437" s="48">
        <f>'Consolidated PEG'!L436</f>
        <v>108</v>
      </c>
      <c r="M437" s="124">
        <f>'Consolidated PEG'!M436</f>
        <v>0.32335329341317365</v>
      </c>
      <c r="O437" s="2" t="s">
        <v>68</v>
      </c>
      <c r="P437" s="2">
        <v>2017</v>
      </c>
      <c r="Q437" s="5">
        <v>3</v>
      </c>
      <c r="R437" s="5">
        <v>6668.21</v>
      </c>
      <c r="S437" s="5">
        <v>117.931</v>
      </c>
      <c r="T437" s="5">
        <v>143.124</v>
      </c>
      <c r="U437" s="5">
        <v>27582</v>
      </c>
      <c r="V437" s="5">
        <v>334</v>
      </c>
      <c r="W437" s="5">
        <v>108</v>
      </c>
      <c r="X437" s="6">
        <v>0.32335329341317365</v>
      </c>
      <c r="Z437" s="2" t="s">
        <v>67</v>
      </c>
      <c r="AA437" s="4">
        <f t="shared" si="512"/>
        <v>0</v>
      </c>
      <c r="AB437" s="4">
        <f t="shared" si="513"/>
        <v>0</v>
      </c>
      <c r="AC437" s="6">
        <f t="shared" si="514"/>
        <v>0</v>
      </c>
      <c r="AD437" s="4">
        <f t="shared" si="515"/>
        <v>0</v>
      </c>
      <c r="AE437" s="4">
        <f t="shared" si="516"/>
        <v>4.3379999999999939</v>
      </c>
      <c r="AF437" s="4">
        <f t="shared" si="511"/>
        <v>0</v>
      </c>
      <c r="AG437" s="4"/>
      <c r="AH437" s="4"/>
      <c r="AI437" s="75"/>
      <c r="AK437" s="2" t="s">
        <v>106</v>
      </c>
      <c r="AL437" s="2">
        <v>2017</v>
      </c>
      <c r="AM437" s="2">
        <v>3</v>
      </c>
      <c r="AN437" s="2">
        <v>7124.9480000000003</v>
      </c>
      <c r="AO437" s="2">
        <v>117.931</v>
      </c>
      <c r="AP437" s="2">
        <v>143.124</v>
      </c>
      <c r="AQ437" s="2">
        <v>27582</v>
      </c>
      <c r="AR437" s="2">
        <v>360.5</v>
      </c>
      <c r="AS437" s="2">
        <v>133</v>
      </c>
      <c r="AT437" s="2">
        <v>0.36893203854560852</v>
      </c>
      <c r="AV437" s="2" t="s">
        <v>67</v>
      </c>
      <c r="AW437" s="4">
        <f t="shared" si="503"/>
        <v>0</v>
      </c>
      <c r="AX437" s="4">
        <f t="shared" si="504"/>
        <v>0</v>
      </c>
      <c r="AY437" s="4"/>
      <c r="AZ437" s="4">
        <f t="shared" si="505"/>
        <v>0</v>
      </c>
      <c r="BA437" s="4">
        <f t="shared" si="506"/>
        <v>4.3379999999999939</v>
      </c>
      <c r="BB437" s="4">
        <f t="shared" si="507"/>
        <v>0</v>
      </c>
      <c r="BC437" s="4">
        <f t="shared" si="508"/>
        <v>-360.5</v>
      </c>
      <c r="BD437" s="4">
        <f t="shared" si="509"/>
        <v>-133</v>
      </c>
      <c r="BE437" s="4">
        <f t="shared" si="510"/>
        <v>-0.36893203854560852</v>
      </c>
    </row>
    <row r="438" spans="1:57" x14ac:dyDescent="0.2">
      <c r="A438" s="2" t="s">
        <v>67</v>
      </c>
      <c r="B438" s="4">
        <v>2018</v>
      </c>
      <c r="C438" s="4">
        <v>3</v>
      </c>
      <c r="D438" s="5">
        <f>'Consolidated PEG'!D437</f>
        <v>7381.1549999999997</v>
      </c>
      <c r="E438" s="5">
        <f>'Consolidated PEG'!E437</f>
        <v>126.565</v>
      </c>
      <c r="F438" s="5">
        <f>'Consolidated PEG'!F437</f>
        <v>147.46199999999999</v>
      </c>
      <c r="G438" s="5">
        <f>'Consolidated PEG'!G437</f>
        <v>27658</v>
      </c>
      <c r="H438" s="28"/>
      <c r="I438" s="28"/>
      <c r="J438" s="62"/>
      <c r="K438" s="48">
        <f>'Consolidated PEG'!K438</f>
        <v>335</v>
      </c>
      <c r="L438" s="48">
        <f>'Consolidated PEG'!L437</f>
        <v>108</v>
      </c>
      <c r="M438" s="124">
        <f>'Consolidated PEG'!M437</f>
        <v>0.32335329341317365</v>
      </c>
      <c r="O438" s="2" t="s">
        <v>68</v>
      </c>
      <c r="P438" s="2">
        <v>2018</v>
      </c>
      <c r="Q438" s="5">
        <v>3</v>
      </c>
      <c r="R438" s="5">
        <v>7381.1549999999997</v>
      </c>
      <c r="S438" s="5">
        <v>126.565</v>
      </c>
      <c r="T438" s="5">
        <v>143.124</v>
      </c>
      <c r="U438" s="5">
        <v>27658</v>
      </c>
      <c r="V438" s="5">
        <v>334</v>
      </c>
      <c r="W438" s="5">
        <v>108</v>
      </c>
      <c r="X438" s="6">
        <v>0.32335329341317365</v>
      </c>
      <c r="Z438" s="2" t="s">
        <v>67</v>
      </c>
      <c r="AA438" s="4">
        <f t="shared" si="512"/>
        <v>0</v>
      </c>
      <c r="AB438" s="4">
        <f t="shared" ref="AB438:AF442" si="517">C438-Q438</f>
        <v>0</v>
      </c>
      <c r="AC438" s="6">
        <f t="shared" si="517"/>
        <v>0</v>
      </c>
      <c r="AD438" s="4">
        <f t="shared" si="517"/>
        <v>0</v>
      </c>
      <c r="AE438" s="4">
        <f t="shared" si="517"/>
        <v>4.3379999999999939</v>
      </c>
      <c r="AF438" s="4">
        <f t="shared" si="517"/>
        <v>0</v>
      </c>
      <c r="AG438" s="4"/>
      <c r="AH438" s="4"/>
      <c r="AI438" s="75"/>
      <c r="AK438" s="2" t="s">
        <v>106</v>
      </c>
      <c r="AL438" s="2">
        <v>2018</v>
      </c>
      <c r="AM438" s="2">
        <v>3</v>
      </c>
      <c r="AN438" s="2">
        <v>7644.49</v>
      </c>
      <c r="AO438" s="2">
        <v>126.565</v>
      </c>
      <c r="AP438" s="2">
        <v>143.124</v>
      </c>
      <c r="AQ438" s="2">
        <v>27658</v>
      </c>
      <c r="AR438" s="2">
        <v>357.5</v>
      </c>
      <c r="AS438" s="2">
        <v>130</v>
      </c>
      <c r="AT438" s="2">
        <v>0.36363637447357178</v>
      </c>
      <c r="AV438" s="2" t="s">
        <v>67</v>
      </c>
      <c r="AW438" s="4">
        <f t="shared" si="503"/>
        <v>0</v>
      </c>
      <c r="AX438" s="4">
        <f t="shared" si="504"/>
        <v>0</v>
      </c>
      <c r="AY438" s="4"/>
      <c r="AZ438" s="4">
        <f t="shared" si="505"/>
        <v>0</v>
      </c>
      <c r="BA438" s="4">
        <f t="shared" si="506"/>
        <v>4.3379999999999939</v>
      </c>
      <c r="BB438" s="4">
        <f t="shared" si="507"/>
        <v>0</v>
      </c>
      <c r="BC438" s="4">
        <f t="shared" si="508"/>
        <v>-357.5</v>
      </c>
      <c r="BD438" s="4">
        <f t="shared" si="509"/>
        <v>-130</v>
      </c>
      <c r="BE438" s="4">
        <f t="shared" si="510"/>
        <v>-0.36363637447357178</v>
      </c>
    </row>
    <row r="439" spans="1:57" x14ac:dyDescent="0.2">
      <c r="A439" s="2" t="s">
        <v>67</v>
      </c>
      <c r="B439" s="4">
        <v>2019</v>
      </c>
      <c r="C439" s="4">
        <v>3</v>
      </c>
      <c r="D439" s="5">
        <f>'Consolidated PEG'!D438</f>
        <v>6960.4893200000006</v>
      </c>
      <c r="E439" s="5">
        <f>'Consolidated PEG'!E438</f>
        <v>126.161</v>
      </c>
      <c r="F439" s="5">
        <f>'Consolidated PEG'!F438</f>
        <v>147.46199999999999</v>
      </c>
      <c r="G439" s="5">
        <f>'Consolidated PEG'!G438</f>
        <v>27778</v>
      </c>
      <c r="H439" s="28"/>
      <c r="I439" s="28"/>
      <c r="J439" s="62"/>
      <c r="K439" s="48">
        <f>'Data Revisions'!G71</f>
        <v>689</v>
      </c>
      <c r="L439" s="65"/>
      <c r="M439" s="129"/>
      <c r="O439" s="2" t="s">
        <v>68</v>
      </c>
      <c r="P439" s="2">
        <v>2019</v>
      </c>
      <c r="Q439" s="5">
        <v>3</v>
      </c>
      <c r="R439" s="5">
        <v>6960.4893200000006</v>
      </c>
      <c r="S439" s="5">
        <v>126.161</v>
      </c>
      <c r="T439" s="5">
        <v>143.124</v>
      </c>
      <c r="U439" s="5">
        <v>27778</v>
      </c>
      <c r="V439" s="5">
        <v>335</v>
      </c>
      <c r="W439" s="5">
        <v>108</v>
      </c>
      <c r="X439" s="6">
        <v>0.32238805970149254</v>
      </c>
      <c r="Z439" s="2" t="s">
        <v>67</v>
      </c>
      <c r="AA439" s="4">
        <f t="shared" si="512"/>
        <v>0</v>
      </c>
      <c r="AB439" s="4">
        <f t="shared" si="517"/>
        <v>0</v>
      </c>
      <c r="AC439" s="6">
        <f t="shared" si="517"/>
        <v>0</v>
      </c>
      <c r="AD439" s="4">
        <f t="shared" si="517"/>
        <v>0</v>
      </c>
      <c r="AE439" s="4">
        <f t="shared" si="517"/>
        <v>4.3379999999999939</v>
      </c>
      <c r="AF439" s="4">
        <f t="shared" si="517"/>
        <v>0</v>
      </c>
      <c r="AG439" s="4"/>
      <c r="AH439" s="4"/>
      <c r="AI439" s="75"/>
      <c r="AK439" s="2" t="s">
        <v>106</v>
      </c>
      <c r="AL439" s="2">
        <v>2019</v>
      </c>
      <c r="AM439" s="2">
        <v>3</v>
      </c>
      <c r="AN439" s="2">
        <v>7211.6606600000005</v>
      </c>
      <c r="AO439" s="2">
        <v>126.161</v>
      </c>
      <c r="AP439" s="2">
        <v>143.124</v>
      </c>
      <c r="AQ439" s="2">
        <v>27778</v>
      </c>
      <c r="AR439" s="2">
        <v>359.5</v>
      </c>
      <c r="AS439" s="2">
        <v>132</v>
      </c>
      <c r="AT439" s="2">
        <v>0.36717662215232849</v>
      </c>
      <c r="AV439" s="2" t="s">
        <v>67</v>
      </c>
      <c r="AW439" s="4">
        <f t="shared" si="503"/>
        <v>0</v>
      </c>
      <c r="AX439" s="4">
        <f t="shared" si="504"/>
        <v>0</v>
      </c>
      <c r="AY439" s="4"/>
      <c r="AZ439" s="4">
        <f t="shared" si="505"/>
        <v>0</v>
      </c>
      <c r="BA439" s="4">
        <f t="shared" si="506"/>
        <v>4.3379999999999939</v>
      </c>
      <c r="BB439" s="4">
        <f t="shared" si="507"/>
        <v>0</v>
      </c>
      <c r="BC439" s="4">
        <f t="shared" si="508"/>
        <v>-359.5</v>
      </c>
      <c r="BD439" s="4">
        <f t="shared" si="509"/>
        <v>-132</v>
      </c>
      <c r="BE439" s="4">
        <f t="shared" si="510"/>
        <v>-0.36717662215232849</v>
      </c>
    </row>
    <row r="440" spans="1:57" x14ac:dyDescent="0.2">
      <c r="A440" s="2" t="s">
        <v>67</v>
      </c>
      <c r="B440" s="4">
        <v>2020</v>
      </c>
      <c r="C440" s="4">
        <v>3</v>
      </c>
      <c r="D440" s="5">
        <f>'Consolidated PEG'!D439</f>
        <v>7017.1650899999995</v>
      </c>
      <c r="E440" s="5">
        <f>'Consolidated PEG'!E439</f>
        <v>115.637</v>
      </c>
      <c r="F440" s="5">
        <f>'Consolidated PEG'!F439</f>
        <v>147.46199999999999</v>
      </c>
      <c r="G440" s="5">
        <f>'Consolidated PEG'!G439</f>
        <v>27718</v>
      </c>
      <c r="H440" s="5">
        <f>'Consolidated PEG'!H439</f>
        <v>335</v>
      </c>
      <c r="I440" s="5">
        <f>'Consolidated PEG'!I439</f>
        <v>108</v>
      </c>
      <c r="J440" s="60">
        <f>'Consolidated PEG'!J439</f>
        <v>0.32238805294036865</v>
      </c>
      <c r="K440" s="48">
        <f>'Data Revisions'!G68</f>
        <v>688</v>
      </c>
      <c r="L440" s="48">
        <f>'Data Revisions'!G70</f>
        <v>132</v>
      </c>
      <c r="M440" s="124">
        <f>L440/K440</f>
        <v>0.19186046511627908</v>
      </c>
      <c r="O440" s="2" t="s">
        <v>68</v>
      </c>
      <c r="P440" s="2">
        <v>2020</v>
      </c>
      <c r="Q440" s="5">
        <v>3</v>
      </c>
      <c r="R440" s="5">
        <v>7017.1650899999995</v>
      </c>
      <c r="S440" s="5">
        <v>115.637</v>
      </c>
      <c r="T440" s="5">
        <v>143.124</v>
      </c>
      <c r="U440" s="5">
        <v>27718</v>
      </c>
      <c r="V440" s="5">
        <v>335</v>
      </c>
      <c r="W440" s="5">
        <v>108</v>
      </c>
      <c r="X440" s="6">
        <v>0.32238805970149254</v>
      </c>
      <c r="Z440" s="2" t="s">
        <v>67</v>
      </c>
      <c r="AA440" s="4">
        <f t="shared" si="512"/>
        <v>0</v>
      </c>
      <c r="AB440" s="4">
        <f t="shared" si="517"/>
        <v>0</v>
      </c>
      <c r="AC440" s="6">
        <f t="shared" si="517"/>
        <v>0</v>
      </c>
      <c r="AD440" s="4">
        <f t="shared" si="517"/>
        <v>0</v>
      </c>
      <c r="AE440" s="4">
        <f t="shared" si="517"/>
        <v>4.3379999999999939</v>
      </c>
      <c r="AF440" s="4">
        <f t="shared" si="517"/>
        <v>0</v>
      </c>
      <c r="AG440" s="4">
        <f t="shared" ref="AG440:AI442" si="518">H440-V440</f>
        <v>0</v>
      </c>
      <c r="AH440" s="4">
        <f t="shared" si="518"/>
        <v>0</v>
      </c>
      <c r="AI440" s="75">
        <f t="shared" si="518"/>
        <v>-6.7611238829812237E-9</v>
      </c>
      <c r="AK440" s="2" t="s">
        <v>106</v>
      </c>
      <c r="AL440" s="2">
        <v>2020</v>
      </c>
      <c r="AM440" s="2">
        <v>3</v>
      </c>
      <c r="AN440" s="2">
        <v>7364.433790000001</v>
      </c>
      <c r="AO440" s="2">
        <v>115.637</v>
      </c>
      <c r="AP440" s="2">
        <v>143.124</v>
      </c>
      <c r="AQ440" s="2">
        <v>27718</v>
      </c>
      <c r="AR440" s="2">
        <v>359.5</v>
      </c>
      <c r="AS440" s="2">
        <v>132</v>
      </c>
      <c r="AT440" s="2">
        <v>0.36717662215232849</v>
      </c>
      <c r="AV440" s="2" t="s">
        <v>67</v>
      </c>
      <c r="AW440" s="4">
        <f t="shared" si="503"/>
        <v>0</v>
      </c>
      <c r="AX440" s="4">
        <f t="shared" si="504"/>
        <v>0</v>
      </c>
      <c r="AY440" s="4"/>
      <c r="AZ440" s="4">
        <f t="shared" si="505"/>
        <v>0</v>
      </c>
      <c r="BA440" s="4">
        <f t="shared" si="506"/>
        <v>4.3379999999999939</v>
      </c>
      <c r="BB440" s="4">
        <f t="shared" si="507"/>
        <v>0</v>
      </c>
      <c r="BC440" s="4">
        <f t="shared" si="508"/>
        <v>-24.5</v>
      </c>
      <c r="BD440" s="4">
        <f t="shared" si="509"/>
        <v>-24</v>
      </c>
      <c r="BE440" s="4">
        <f t="shared" si="510"/>
        <v>-4.4788569211959839E-2</v>
      </c>
    </row>
    <row r="441" spans="1:57" x14ac:dyDescent="0.2">
      <c r="A441" s="2" t="s">
        <v>67</v>
      </c>
      <c r="B441" s="4">
        <v>2021</v>
      </c>
      <c r="C441" s="4">
        <v>3</v>
      </c>
      <c r="D441" s="5">
        <f>'Consolidated PEG'!D440</f>
        <v>6636.3929800000005</v>
      </c>
      <c r="E441" s="5">
        <f>'Consolidated PEG'!E440</f>
        <v>111.66800000000001</v>
      </c>
      <c r="F441" s="5">
        <f>'Consolidated PEG'!F440</f>
        <v>147.46199999999999</v>
      </c>
      <c r="G441" s="5">
        <f>'Consolidated PEG'!G440</f>
        <v>27994</v>
      </c>
      <c r="H441" s="5">
        <f>'Consolidated PEG'!H440</f>
        <v>334</v>
      </c>
      <c r="I441" s="5">
        <f>'Consolidated PEG'!I440</f>
        <v>107</v>
      </c>
      <c r="J441" s="60">
        <f>'Consolidated PEG'!J440</f>
        <v>0.32035928964614868</v>
      </c>
      <c r="K441" s="48">
        <f>'Data Revisions'!G65</f>
        <v>688</v>
      </c>
      <c r="L441" s="48">
        <f>'Data Revisions'!G67</f>
        <v>131</v>
      </c>
      <c r="M441" s="124">
        <f>L441/K441</f>
        <v>0.19040697674418605</v>
      </c>
      <c r="O441" s="2" t="s">
        <v>68</v>
      </c>
      <c r="P441" s="2">
        <v>2021</v>
      </c>
      <c r="Q441" s="5">
        <v>3</v>
      </c>
      <c r="R441" s="5">
        <v>6636.3929799999996</v>
      </c>
      <c r="S441" s="5">
        <v>111.66800000000001</v>
      </c>
      <c r="T441" s="5">
        <v>143.124</v>
      </c>
      <c r="U441" s="5">
        <v>27994</v>
      </c>
      <c r="V441" s="5">
        <v>334</v>
      </c>
      <c r="W441" s="5">
        <v>107</v>
      </c>
      <c r="X441" s="6">
        <v>0.32035928143712578</v>
      </c>
      <c r="Z441" s="2" t="s">
        <v>67</v>
      </c>
      <c r="AA441" s="4">
        <f t="shared" si="512"/>
        <v>0</v>
      </c>
      <c r="AB441" s="4">
        <f t="shared" si="517"/>
        <v>0</v>
      </c>
      <c r="AC441" s="6">
        <f t="shared" si="517"/>
        <v>0</v>
      </c>
      <c r="AD441" s="4">
        <f t="shared" si="517"/>
        <v>0</v>
      </c>
      <c r="AE441" s="4">
        <f t="shared" si="517"/>
        <v>4.3379999999999939</v>
      </c>
      <c r="AF441" s="4">
        <f t="shared" si="517"/>
        <v>0</v>
      </c>
      <c r="AG441" s="4">
        <f t="shared" si="518"/>
        <v>0</v>
      </c>
      <c r="AH441" s="4">
        <f t="shared" si="518"/>
        <v>0</v>
      </c>
      <c r="AI441" s="75">
        <f t="shared" si="518"/>
        <v>8.2090229058806585E-9</v>
      </c>
      <c r="AK441" s="2" t="s">
        <v>106</v>
      </c>
      <c r="AL441" s="2">
        <v>2021</v>
      </c>
      <c r="AM441" s="2">
        <v>3</v>
      </c>
      <c r="AN441" s="2">
        <v>7020.0191500000001</v>
      </c>
      <c r="AO441" s="2">
        <v>111.66800000000001</v>
      </c>
      <c r="AP441" s="2">
        <v>143.124</v>
      </c>
      <c r="AQ441" s="2">
        <v>27994</v>
      </c>
      <c r="AR441" s="2">
        <v>358.5</v>
      </c>
      <c r="AS441" s="2">
        <v>131</v>
      </c>
      <c r="AT441" s="2">
        <v>0.3654114305973053</v>
      </c>
      <c r="AV441" s="2" t="s">
        <v>67</v>
      </c>
      <c r="AW441" s="4">
        <f t="shared" si="503"/>
        <v>0</v>
      </c>
      <c r="AX441" s="4">
        <f t="shared" si="504"/>
        <v>0</v>
      </c>
      <c r="AY441" s="4"/>
      <c r="AZ441" s="4">
        <f t="shared" si="505"/>
        <v>0</v>
      </c>
      <c r="BA441" s="4">
        <f t="shared" si="506"/>
        <v>4.3379999999999939</v>
      </c>
      <c r="BB441" s="4">
        <f t="shared" si="507"/>
        <v>0</v>
      </c>
      <c r="BC441" s="4">
        <f t="shared" si="508"/>
        <v>-24.5</v>
      </c>
      <c r="BD441" s="4">
        <f t="shared" si="509"/>
        <v>-24</v>
      </c>
      <c r="BE441" s="4">
        <f t="shared" si="510"/>
        <v>-4.5052140951156616E-2</v>
      </c>
    </row>
    <row r="442" spans="1:57" s="7" customFormat="1" x14ac:dyDescent="0.2">
      <c r="A442" s="7" t="s">
        <v>67</v>
      </c>
      <c r="B442" s="8">
        <v>2022</v>
      </c>
      <c r="C442" s="8">
        <v>3</v>
      </c>
      <c r="D442" s="9">
        <f>'Consolidated PEG'!D441</f>
        <v>7822.9576799999995</v>
      </c>
      <c r="E442" s="9">
        <f>'Consolidated PEG'!E441</f>
        <v>118.72199999999999</v>
      </c>
      <c r="F442" s="5">
        <f>'Consolidated PEG'!F441</f>
        <v>147.46199999999999</v>
      </c>
      <c r="G442" s="9">
        <f>'Consolidated PEG'!G441</f>
        <v>27992</v>
      </c>
      <c r="H442" s="9">
        <f>'Consolidated PEG'!H441</f>
        <v>334</v>
      </c>
      <c r="I442" s="9">
        <f>'Consolidated PEG'!I441</f>
        <v>105</v>
      </c>
      <c r="J442" s="61">
        <f>'Consolidated PEG'!J441</f>
        <v>0.314371258020401</v>
      </c>
      <c r="K442" s="50">
        <f>'Consolidated PEG'!K441</f>
        <v>691</v>
      </c>
      <c r="L442" s="50">
        <f>'Consolidated PEG'!L441</f>
        <v>132</v>
      </c>
      <c r="M442" s="126">
        <f>'Consolidated PEG'!M441</f>
        <v>0.19102749638205499</v>
      </c>
      <c r="N442" s="64"/>
      <c r="O442" s="7" t="s">
        <v>68</v>
      </c>
      <c r="P442" s="7">
        <v>2022</v>
      </c>
      <c r="Q442" s="9">
        <v>3</v>
      </c>
      <c r="R442" s="9">
        <v>7822.9576799999995</v>
      </c>
      <c r="S442" s="9">
        <v>118.72199999999999</v>
      </c>
      <c r="T442" s="9">
        <v>143.124</v>
      </c>
      <c r="U442" s="9">
        <v>27992</v>
      </c>
      <c r="V442" s="9">
        <v>334</v>
      </c>
      <c r="W442" s="9">
        <v>105</v>
      </c>
      <c r="X442" s="10">
        <v>0.31437125748502992</v>
      </c>
      <c r="Y442" s="64"/>
      <c r="Z442" s="7" t="s">
        <v>67</v>
      </c>
      <c r="AA442" s="8">
        <f t="shared" si="512"/>
        <v>0</v>
      </c>
      <c r="AB442" s="8">
        <f t="shared" si="517"/>
        <v>0</v>
      </c>
      <c r="AC442" s="10">
        <f t="shared" si="517"/>
        <v>0</v>
      </c>
      <c r="AD442" s="8">
        <f t="shared" si="517"/>
        <v>0</v>
      </c>
      <c r="AE442" s="8">
        <f t="shared" si="517"/>
        <v>4.3379999999999939</v>
      </c>
      <c r="AF442" s="8">
        <f t="shared" si="517"/>
        <v>0</v>
      </c>
      <c r="AG442" s="8">
        <f t="shared" si="518"/>
        <v>0</v>
      </c>
      <c r="AH442" s="8">
        <f t="shared" si="518"/>
        <v>0</v>
      </c>
      <c r="AI442" s="76">
        <f t="shared" si="518"/>
        <v>5.3537108080092821E-10</v>
      </c>
      <c r="AK442" s="7" t="s">
        <v>106</v>
      </c>
      <c r="AL442" s="7">
        <v>2022</v>
      </c>
      <c r="AM442" s="7">
        <v>3</v>
      </c>
      <c r="AN442" s="7">
        <v>8180.5832099999998</v>
      </c>
      <c r="AO442" s="7">
        <v>118.72199999999999</v>
      </c>
      <c r="AP442" s="7">
        <v>143.124</v>
      </c>
      <c r="AQ442" s="7">
        <v>27992</v>
      </c>
      <c r="AR442" s="7">
        <v>334</v>
      </c>
      <c r="AS442" s="7">
        <v>105</v>
      </c>
      <c r="AT442" s="7">
        <v>0.314371258020401</v>
      </c>
      <c r="AV442" s="7" t="s">
        <v>67</v>
      </c>
      <c r="AW442" s="8">
        <f t="shared" si="503"/>
        <v>0</v>
      </c>
      <c r="AX442" s="8">
        <f t="shared" si="504"/>
        <v>0</v>
      </c>
      <c r="AY442" s="8"/>
      <c r="AZ442" s="8">
        <f t="shared" si="505"/>
        <v>0</v>
      </c>
      <c r="BA442" s="8">
        <f t="shared" si="506"/>
        <v>4.3379999999999939</v>
      </c>
      <c r="BB442" s="8">
        <f t="shared" si="507"/>
        <v>0</v>
      </c>
      <c r="BC442" s="8">
        <f t="shared" si="508"/>
        <v>0</v>
      </c>
      <c r="BD442" s="8">
        <f t="shared" si="509"/>
        <v>0</v>
      </c>
      <c r="BE442" s="8">
        <f t="shared" si="510"/>
        <v>0</v>
      </c>
    </row>
    <row r="443" spans="1:57" x14ac:dyDescent="0.2">
      <c r="A443" s="2" t="s">
        <v>69</v>
      </c>
      <c r="B443" s="4">
        <v>2003</v>
      </c>
      <c r="C443" s="4">
        <v>3</v>
      </c>
      <c r="D443" s="5">
        <f>'Consolidated PEG'!D442</f>
        <v>5823.9257899999993</v>
      </c>
      <c r="E443" s="5">
        <f>'Consolidated PEG'!E442</f>
        <v>129.053</v>
      </c>
      <c r="F443" s="5">
        <f>'Consolidated PEG'!F442</f>
        <v>129.053</v>
      </c>
      <c r="G443" s="5">
        <f>'Consolidated PEG'!G442</f>
        <v>26928</v>
      </c>
      <c r="H443" s="5"/>
      <c r="I443" s="5"/>
      <c r="K443" s="48">
        <f>'Consolidated PEG'!K442</f>
        <v>693.2</v>
      </c>
      <c r="L443" s="48">
        <f>'Consolidated PEG'!L442</f>
        <v>70.600000381469727</v>
      </c>
      <c r="M443" s="124">
        <f>'Consolidated PEG'!M442</f>
        <v>0.10184650949433025</v>
      </c>
      <c r="Q443" s="5"/>
      <c r="AA443" s="4"/>
      <c r="AB443" s="4"/>
      <c r="AC443" s="6"/>
      <c r="AD443" s="4"/>
      <c r="AE443" s="4"/>
      <c r="AF443" s="4"/>
      <c r="AG443" s="4"/>
      <c r="AH443" s="4"/>
      <c r="AI443" s="75"/>
      <c r="AW443" s="4"/>
      <c r="AX443" s="4"/>
      <c r="AY443" s="4"/>
      <c r="AZ443" s="4"/>
      <c r="BA443" s="4"/>
      <c r="BB443" s="4"/>
      <c r="BC443" s="4"/>
      <c r="BD443" s="4"/>
      <c r="BE443" s="4"/>
    </row>
    <row r="444" spans="1:57" x14ac:dyDescent="0.2">
      <c r="A444" s="2" t="s">
        <v>69</v>
      </c>
      <c r="B444" s="4">
        <v>2004</v>
      </c>
      <c r="C444" s="4">
        <v>3</v>
      </c>
      <c r="D444" s="5">
        <f>'Consolidated PEG'!D443</f>
        <v>5697.6584700000003</v>
      </c>
      <c r="E444" s="5">
        <f>'Consolidated PEG'!E443</f>
        <v>137.12700000000001</v>
      </c>
      <c r="F444" s="5">
        <f>'Consolidated PEG'!F443</f>
        <v>137.12700000000001</v>
      </c>
      <c r="G444" s="5">
        <f>'Consolidated PEG'!G443</f>
        <v>26812</v>
      </c>
      <c r="H444" s="5"/>
      <c r="I444" s="5"/>
      <c r="K444" s="48">
        <f>'Consolidated PEG'!K443</f>
        <v>696.2</v>
      </c>
      <c r="L444" s="48">
        <f>'Consolidated PEG'!L443</f>
        <v>70.600000381469727</v>
      </c>
      <c r="M444" s="124">
        <f>'Consolidated PEG'!M443</f>
        <v>0.10140764203026389</v>
      </c>
      <c r="Q444" s="5"/>
      <c r="AA444" s="4"/>
      <c r="AB444" s="4"/>
      <c r="AC444" s="6"/>
      <c r="AD444" s="4"/>
      <c r="AE444" s="4"/>
      <c r="AF444" s="4"/>
      <c r="AG444" s="4"/>
      <c r="AH444" s="4"/>
      <c r="AI444" s="75"/>
      <c r="AW444" s="4"/>
      <c r="AX444" s="4"/>
      <c r="AY444" s="4"/>
      <c r="AZ444" s="4"/>
      <c r="BA444" s="4"/>
      <c r="BB444" s="4"/>
      <c r="BC444" s="4"/>
      <c r="BD444" s="4"/>
      <c r="BE444" s="4"/>
    </row>
    <row r="445" spans="1:57" x14ac:dyDescent="0.2">
      <c r="A445" s="2" t="s">
        <v>69</v>
      </c>
      <c r="B445" s="4">
        <v>2005</v>
      </c>
      <c r="C445" s="4">
        <v>3</v>
      </c>
      <c r="D445" s="5">
        <f>'Consolidated PEG'!D444</f>
        <v>5225.7780399999992</v>
      </c>
      <c r="E445" s="5">
        <f>'Consolidated PEG'!E444</f>
        <v>134.02100000000002</v>
      </c>
      <c r="F445" s="5">
        <f>'Consolidated PEG'!F444</f>
        <v>137.12700000000001</v>
      </c>
      <c r="G445" s="5">
        <f>'Consolidated PEG'!G444</f>
        <v>26720</v>
      </c>
      <c r="H445" s="112"/>
      <c r="I445" s="112"/>
      <c r="J445" s="116"/>
      <c r="K445" s="48">
        <f>'Consolidated PEG'!K444</f>
        <v>694</v>
      </c>
      <c r="L445" s="48">
        <f>'Consolidated PEG'!L444</f>
        <v>101</v>
      </c>
      <c r="M445" s="124">
        <f>'Consolidated PEG'!M444</f>
        <v>0.14553314121037464</v>
      </c>
      <c r="O445" s="2" t="s">
        <v>70</v>
      </c>
      <c r="P445" s="2">
        <v>2005</v>
      </c>
      <c r="Q445" s="5">
        <v>3</v>
      </c>
      <c r="R445" s="5">
        <v>5225.7780399999992</v>
      </c>
      <c r="S445" s="5">
        <v>134.02100000000002</v>
      </c>
      <c r="T445" s="5">
        <v>134.02100000000002</v>
      </c>
      <c r="U445" s="5">
        <v>26720</v>
      </c>
      <c r="V445" s="5">
        <v>694</v>
      </c>
      <c r="W445" s="5">
        <v>101</v>
      </c>
      <c r="X445" s="6">
        <v>0.14553314121037464</v>
      </c>
      <c r="Z445" s="2" t="s">
        <v>69</v>
      </c>
      <c r="AA445" s="4">
        <f t="shared" ref="AA445:AA451" si="519">B445-P445</f>
        <v>0</v>
      </c>
      <c r="AB445" s="4">
        <f t="shared" ref="AB445:AB451" si="520">C445-Q445</f>
        <v>0</v>
      </c>
      <c r="AC445" s="6">
        <f t="shared" ref="AC445:AC451" si="521">D445-R445</f>
        <v>0</v>
      </c>
      <c r="AD445" s="4">
        <f t="shared" ref="AD445:AD451" si="522">E445-S445</f>
        <v>0</v>
      </c>
      <c r="AE445" s="4">
        <f t="shared" ref="AE445:AE451" si="523">F445-T445</f>
        <v>3.1059999999999945</v>
      </c>
      <c r="AF445" s="4">
        <f t="shared" ref="AF445" si="524">G445-U445</f>
        <v>0</v>
      </c>
      <c r="AG445" s="4"/>
      <c r="AH445" s="4"/>
      <c r="AI445" s="75"/>
      <c r="AK445" s="2" t="s">
        <v>114</v>
      </c>
      <c r="AL445" s="2">
        <v>2005</v>
      </c>
      <c r="AM445" s="2">
        <v>3</v>
      </c>
      <c r="AN445" s="2">
        <v>5441.2676799999999</v>
      </c>
      <c r="AO445" s="2">
        <v>134.02100000000002</v>
      </c>
      <c r="AP445" s="2">
        <v>134.02100000000002</v>
      </c>
      <c r="AQ445" s="2">
        <v>26720</v>
      </c>
      <c r="AR445" s="2">
        <v>695</v>
      </c>
      <c r="AS445" s="2">
        <v>101</v>
      </c>
      <c r="AT445" s="2">
        <v>0.1453237384557724</v>
      </c>
      <c r="AV445" s="2" t="s">
        <v>69</v>
      </c>
      <c r="AW445" s="4">
        <f t="shared" ref="AW445:AW462" si="525">B445-AL445</f>
        <v>0</v>
      </c>
      <c r="AX445" s="4">
        <f t="shared" ref="AX445:AX462" si="526">C445-AM445</f>
        <v>0</v>
      </c>
      <c r="AY445" s="4"/>
      <c r="AZ445" s="4">
        <f t="shared" ref="AZ445:AZ462" si="527">E445-AO445</f>
        <v>0</v>
      </c>
      <c r="BA445" s="4">
        <f t="shared" ref="BA445:BA462" si="528">F445-AP445</f>
        <v>3.1059999999999945</v>
      </c>
      <c r="BB445" s="4">
        <f t="shared" ref="BB445:BB462" si="529">G445-AQ445</f>
        <v>0</v>
      </c>
      <c r="BC445" s="4">
        <f t="shared" ref="BC445:BC462" si="530">H445-AR445</f>
        <v>-695</v>
      </c>
      <c r="BD445" s="4">
        <f t="shared" ref="BD445:BD462" si="531">I445-AS445</f>
        <v>-101</v>
      </c>
      <c r="BE445" s="4">
        <f t="shared" ref="BE445:BE462" si="532">J445-AT445</f>
        <v>-0.1453237384557724</v>
      </c>
    </row>
    <row r="446" spans="1:57" x14ac:dyDescent="0.2">
      <c r="A446" s="2" t="s">
        <v>69</v>
      </c>
      <c r="B446" s="4">
        <v>2006</v>
      </c>
      <c r="C446" s="4">
        <v>3</v>
      </c>
      <c r="D446" s="5">
        <f>'Consolidated PEG'!D445</f>
        <v>6486.8442165000015</v>
      </c>
      <c r="E446" s="5">
        <f>'Consolidated PEG'!E445</f>
        <v>120.601</v>
      </c>
      <c r="F446" s="5">
        <f>'Consolidated PEG'!F445</f>
        <v>137.12700000000001</v>
      </c>
      <c r="G446" s="5">
        <f>'Consolidated PEG'!G445</f>
        <v>26824</v>
      </c>
      <c r="H446" s="112"/>
      <c r="I446" s="112"/>
      <c r="J446" s="116"/>
      <c r="K446" s="48">
        <f>'Consolidated PEG'!K445</f>
        <v>736</v>
      </c>
      <c r="L446" s="48">
        <f>'Consolidated PEG'!L445</f>
        <v>102</v>
      </c>
      <c r="M446" s="124">
        <f>'Consolidated PEG'!M445</f>
        <v>0.13858695652173914</v>
      </c>
      <c r="O446" s="2" t="s">
        <v>70</v>
      </c>
      <c r="P446" s="2">
        <v>2006</v>
      </c>
      <c r="Q446" s="5">
        <v>3</v>
      </c>
      <c r="R446" s="5">
        <v>6486.8442165000015</v>
      </c>
      <c r="S446" s="5">
        <v>120.601</v>
      </c>
      <c r="T446" s="5">
        <v>134.02100000000002</v>
      </c>
      <c r="U446" s="5">
        <v>26824</v>
      </c>
      <c r="V446" s="5">
        <v>736</v>
      </c>
      <c r="W446" s="5">
        <v>102</v>
      </c>
      <c r="X446" s="6">
        <v>0.13858695652173914</v>
      </c>
      <c r="Z446" s="2" t="s">
        <v>69</v>
      </c>
      <c r="AA446" s="4">
        <f t="shared" si="519"/>
        <v>0</v>
      </c>
      <c r="AB446" s="4">
        <f t="shared" si="520"/>
        <v>0</v>
      </c>
      <c r="AC446" s="6">
        <f t="shared" si="521"/>
        <v>0</v>
      </c>
      <c r="AD446" s="4">
        <f t="shared" si="522"/>
        <v>0</v>
      </c>
      <c r="AE446" s="4">
        <f t="shared" si="523"/>
        <v>3.1059999999999945</v>
      </c>
      <c r="AF446" s="4">
        <f t="shared" ref="AF446:AF458" si="533">G446-U446</f>
        <v>0</v>
      </c>
      <c r="AG446" s="4"/>
      <c r="AH446" s="4"/>
      <c r="AI446" s="75"/>
      <c r="AK446" s="2" t="s">
        <v>114</v>
      </c>
      <c r="AL446" s="2">
        <v>2006</v>
      </c>
      <c r="AM446" s="2">
        <v>3</v>
      </c>
      <c r="AN446" s="2">
        <v>7058.8528500000011</v>
      </c>
      <c r="AO446" s="2">
        <v>120.601</v>
      </c>
      <c r="AP446" s="2">
        <v>134.02100000000002</v>
      </c>
      <c r="AQ446" s="2">
        <v>26824</v>
      </c>
      <c r="AR446" s="2">
        <v>737</v>
      </c>
      <c r="AS446" s="2">
        <v>102</v>
      </c>
      <c r="AT446" s="2">
        <v>0.1383989155292511</v>
      </c>
      <c r="AV446" s="2" t="s">
        <v>69</v>
      </c>
      <c r="AW446" s="4">
        <f t="shared" si="525"/>
        <v>0</v>
      </c>
      <c r="AX446" s="4">
        <f t="shared" si="526"/>
        <v>0</v>
      </c>
      <c r="AY446" s="4"/>
      <c r="AZ446" s="4">
        <f t="shared" si="527"/>
        <v>0</v>
      </c>
      <c r="BA446" s="4">
        <f t="shared" si="528"/>
        <v>3.1059999999999945</v>
      </c>
      <c r="BB446" s="4">
        <f t="shared" si="529"/>
        <v>0</v>
      </c>
      <c r="BC446" s="4">
        <f t="shared" si="530"/>
        <v>-737</v>
      </c>
      <c r="BD446" s="4">
        <f t="shared" si="531"/>
        <v>-102</v>
      </c>
      <c r="BE446" s="4">
        <f t="shared" si="532"/>
        <v>-0.1383989155292511</v>
      </c>
    </row>
    <row r="447" spans="1:57" x14ac:dyDescent="0.2">
      <c r="A447" s="2" t="s">
        <v>69</v>
      </c>
      <c r="B447" s="4">
        <v>2007</v>
      </c>
      <c r="C447" s="4">
        <v>3</v>
      </c>
      <c r="D447" s="5">
        <f>'Consolidated PEG'!D446</f>
        <v>5919.1370710000001</v>
      </c>
      <c r="E447" s="5">
        <f>'Consolidated PEG'!E446</f>
        <v>127.16900000000001</v>
      </c>
      <c r="F447" s="5">
        <f>'Consolidated PEG'!F446</f>
        <v>137.12700000000001</v>
      </c>
      <c r="G447" s="5">
        <f>'Consolidated PEG'!G446</f>
        <v>26958</v>
      </c>
      <c r="H447" s="112"/>
      <c r="I447" s="112"/>
      <c r="J447" s="116"/>
      <c r="K447" s="48">
        <f>'Consolidated PEG'!K446</f>
        <v>745</v>
      </c>
      <c r="L447" s="48">
        <f>'Consolidated PEG'!L446</f>
        <v>106</v>
      </c>
      <c r="M447" s="124">
        <f>'Consolidated PEG'!M446</f>
        <v>0.14228187919463087</v>
      </c>
      <c r="O447" s="2" t="s">
        <v>70</v>
      </c>
      <c r="P447" s="2">
        <v>2007</v>
      </c>
      <c r="Q447" s="5">
        <v>3</v>
      </c>
      <c r="R447" s="5">
        <v>5919.1370710000001</v>
      </c>
      <c r="S447" s="5">
        <v>127.16900000000001</v>
      </c>
      <c r="T447" s="5">
        <v>134.02100000000002</v>
      </c>
      <c r="U447" s="5">
        <v>26958</v>
      </c>
      <c r="V447" s="5">
        <v>745</v>
      </c>
      <c r="W447" s="5">
        <v>106</v>
      </c>
      <c r="X447" s="6">
        <v>0.14228187919463087</v>
      </c>
      <c r="Z447" s="2" t="s">
        <v>69</v>
      </c>
      <c r="AA447" s="4">
        <f t="shared" si="519"/>
        <v>0</v>
      </c>
      <c r="AB447" s="4">
        <f t="shared" si="520"/>
        <v>0</v>
      </c>
      <c r="AC447" s="6">
        <f t="shared" si="521"/>
        <v>0</v>
      </c>
      <c r="AD447" s="4">
        <f t="shared" si="522"/>
        <v>0</v>
      </c>
      <c r="AE447" s="4">
        <f t="shared" si="523"/>
        <v>3.1059999999999945</v>
      </c>
      <c r="AF447" s="4">
        <f t="shared" si="533"/>
        <v>0</v>
      </c>
      <c r="AG447" s="4"/>
      <c r="AH447" s="4"/>
      <c r="AI447" s="75"/>
      <c r="AK447" s="2" t="s">
        <v>114</v>
      </c>
      <c r="AL447" s="2">
        <v>2007</v>
      </c>
      <c r="AM447" s="2">
        <v>3</v>
      </c>
      <c r="AN447" s="2">
        <v>6542.1502499999997</v>
      </c>
      <c r="AO447" s="2">
        <v>127.16900000000001</v>
      </c>
      <c r="AP447" s="2">
        <v>134.02100000000002</v>
      </c>
      <c r="AQ447" s="2">
        <v>26958</v>
      </c>
      <c r="AR447" s="2">
        <v>745</v>
      </c>
      <c r="AS447" s="2">
        <v>106</v>
      </c>
      <c r="AT447" s="2">
        <v>0.14228187501430511</v>
      </c>
      <c r="AV447" s="2" t="s">
        <v>69</v>
      </c>
      <c r="AW447" s="4">
        <f t="shared" si="525"/>
        <v>0</v>
      </c>
      <c r="AX447" s="4">
        <f t="shared" si="526"/>
        <v>0</v>
      </c>
      <c r="AY447" s="4"/>
      <c r="AZ447" s="4">
        <f t="shared" si="527"/>
        <v>0</v>
      </c>
      <c r="BA447" s="4">
        <f t="shared" si="528"/>
        <v>3.1059999999999945</v>
      </c>
      <c r="BB447" s="4">
        <f t="shared" si="529"/>
        <v>0</v>
      </c>
      <c r="BC447" s="4">
        <f t="shared" si="530"/>
        <v>-745</v>
      </c>
      <c r="BD447" s="4">
        <f t="shared" si="531"/>
        <v>-106</v>
      </c>
      <c r="BE447" s="4">
        <f t="shared" si="532"/>
        <v>-0.14228187501430511</v>
      </c>
    </row>
    <row r="448" spans="1:57" x14ac:dyDescent="0.2">
      <c r="A448" s="2" t="s">
        <v>69</v>
      </c>
      <c r="B448" s="4">
        <v>2008</v>
      </c>
      <c r="C448" s="4">
        <v>3</v>
      </c>
      <c r="D448" s="5">
        <f>'Consolidated PEG'!D447</f>
        <v>5912.813086000001</v>
      </c>
      <c r="E448" s="5">
        <f>'Consolidated PEG'!E447</f>
        <v>122.73699999999999</v>
      </c>
      <c r="F448" s="5">
        <f>'Consolidated PEG'!F447</f>
        <v>137.12700000000001</v>
      </c>
      <c r="G448" s="5">
        <f>'Consolidated PEG'!G447</f>
        <v>27018</v>
      </c>
      <c r="H448" s="112"/>
      <c r="I448" s="112"/>
      <c r="J448" s="116"/>
      <c r="K448" s="48">
        <f>'Consolidated PEG'!K447</f>
        <v>749</v>
      </c>
      <c r="L448" s="48">
        <f>'Consolidated PEG'!L447</f>
        <v>107</v>
      </c>
      <c r="M448" s="124">
        <f>'Consolidated PEG'!M447</f>
        <v>0.14285714285714285</v>
      </c>
      <c r="O448" s="2" t="s">
        <v>70</v>
      </c>
      <c r="P448" s="2">
        <v>2008</v>
      </c>
      <c r="Q448" s="5">
        <v>3</v>
      </c>
      <c r="R448" s="5">
        <v>5912.813086000001</v>
      </c>
      <c r="S448" s="5">
        <v>122.73699999999999</v>
      </c>
      <c r="T448" s="5">
        <v>134.02100000000002</v>
      </c>
      <c r="U448" s="5">
        <v>27018</v>
      </c>
      <c r="V448" s="5">
        <v>749</v>
      </c>
      <c r="W448" s="5">
        <v>107</v>
      </c>
      <c r="X448" s="6">
        <v>0.14285714285714285</v>
      </c>
      <c r="Z448" s="2" t="s">
        <v>69</v>
      </c>
      <c r="AA448" s="4">
        <f t="shared" si="519"/>
        <v>0</v>
      </c>
      <c r="AB448" s="4">
        <f t="shared" si="520"/>
        <v>0</v>
      </c>
      <c r="AC448" s="6">
        <f t="shared" si="521"/>
        <v>0</v>
      </c>
      <c r="AD448" s="4">
        <f t="shared" si="522"/>
        <v>0</v>
      </c>
      <c r="AE448" s="4">
        <f t="shared" si="523"/>
        <v>3.1059999999999945</v>
      </c>
      <c r="AF448" s="4">
        <f t="shared" si="533"/>
        <v>0</v>
      </c>
      <c r="AG448" s="4"/>
      <c r="AH448" s="4"/>
      <c r="AI448" s="75"/>
      <c r="AK448" s="2" t="s">
        <v>114</v>
      </c>
      <c r="AL448" s="2">
        <v>2008</v>
      </c>
      <c r="AM448" s="2">
        <v>3</v>
      </c>
      <c r="AN448" s="2">
        <v>6584.5360099999998</v>
      </c>
      <c r="AO448" s="2">
        <v>122.73699999999999</v>
      </c>
      <c r="AP448" s="2">
        <v>134.02100000000002</v>
      </c>
      <c r="AQ448" s="2">
        <v>27018</v>
      </c>
      <c r="AR448" s="2">
        <v>749</v>
      </c>
      <c r="AS448" s="2">
        <v>107</v>
      </c>
      <c r="AT448" s="2">
        <v>0.1428571492433548</v>
      </c>
      <c r="AV448" s="2" t="s">
        <v>69</v>
      </c>
      <c r="AW448" s="4">
        <f t="shared" si="525"/>
        <v>0</v>
      </c>
      <c r="AX448" s="4">
        <f t="shared" si="526"/>
        <v>0</v>
      </c>
      <c r="AY448" s="4"/>
      <c r="AZ448" s="4">
        <f t="shared" si="527"/>
        <v>0</v>
      </c>
      <c r="BA448" s="4">
        <f t="shared" si="528"/>
        <v>3.1059999999999945</v>
      </c>
      <c r="BB448" s="4">
        <f t="shared" si="529"/>
        <v>0</v>
      </c>
      <c r="BC448" s="4">
        <f t="shared" si="530"/>
        <v>-749</v>
      </c>
      <c r="BD448" s="4">
        <f t="shared" si="531"/>
        <v>-107</v>
      </c>
      <c r="BE448" s="4">
        <f t="shared" si="532"/>
        <v>-0.1428571492433548</v>
      </c>
    </row>
    <row r="449" spans="1:57" x14ac:dyDescent="0.2">
      <c r="A449" s="2" t="s">
        <v>69</v>
      </c>
      <c r="B449" s="4">
        <v>2009</v>
      </c>
      <c r="C449" s="4">
        <v>3</v>
      </c>
      <c r="D449" s="5">
        <f>'Consolidated PEG'!D448</f>
        <v>5771.8823615000001</v>
      </c>
      <c r="E449" s="5">
        <f>'Consolidated PEG'!E448</f>
        <v>135.387</v>
      </c>
      <c r="F449" s="5">
        <f>'Consolidated PEG'!F448</f>
        <v>137.12700000000001</v>
      </c>
      <c r="G449" s="5">
        <f>'Consolidated PEG'!G448</f>
        <v>27114</v>
      </c>
      <c r="H449" s="112"/>
      <c r="I449" s="112"/>
      <c r="J449" s="116"/>
      <c r="K449" s="48">
        <f>'Consolidated PEG'!K448</f>
        <v>753</v>
      </c>
      <c r="L449" s="48">
        <f>'Consolidated PEG'!L448</f>
        <v>110</v>
      </c>
      <c r="M449" s="124">
        <f>'Consolidated PEG'!M448</f>
        <v>0.14608233731739709</v>
      </c>
      <c r="O449" s="2" t="s">
        <v>70</v>
      </c>
      <c r="P449" s="2">
        <v>2009</v>
      </c>
      <c r="Q449" s="5">
        <v>3</v>
      </c>
      <c r="R449" s="5">
        <v>5771.8823615000001</v>
      </c>
      <c r="S449" s="5">
        <v>135.387</v>
      </c>
      <c r="T449" s="5">
        <v>135.387</v>
      </c>
      <c r="U449" s="5">
        <v>27114</v>
      </c>
      <c r="V449" s="5">
        <v>753</v>
      </c>
      <c r="W449" s="5">
        <v>110.00000000000001</v>
      </c>
      <c r="X449" s="6">
        <v>0.14608233731739709</v>
      </c>
      <c r="Z449" s="2" t="s">
        <v>69</v>
      </c>
      <c r="AA449" s="4">
        <f t="shared" si="519"/>
        <v>0</v>
      </c>
      <c r="AB449" s="4">
        <f t="shared" si="520"/>
        <v>0</v>
      </c>
      <c r="AC449" s="6">
        <f t="shared" si="521"/>
        <v>0</v>
      </c>
      <c r="AD449" s="4">
        <f t="shared" si="522"/>
        <v>0</v>
      </c>
      <c r="AE449" s="4">
        <f t="shared" si="523"/>
        <v>1.7400000000000091</v>
      </c>
      <c r="AF449" s="4">
        <f t="shared" si="533"/>
        <v>0</v>
      </c>
      <c r="AG449" s="4"/>
      <c r="AH449" s="4"/>
      <c r="AI449" s="75"/>
      <c r="AK449" s="2" t="s">
        <v>114</v>
      </c>
      <c r="AL449" s="2">
        <v>2009</v>
      </c>
      <c r="AM449" s="2">
        <v>3</v>
      </c>
      <c r="AN449" s="2">
        <v>6064.5674600000002</v>
      </c>
      <c r="AO449" s="2">
        <v>135.387</v>
      </c>
      <c r="AP449" s="2">
        <v>135.387</v>
      </c>
      <c r="AQ449" s="2">
        <v>27114</v>
      </c>
      <c r="AR449" s="2">
        <v>753</v>
      </c>
      <c r="AS449" s="2">
        <v>110</v>
      </c>
      <c r="AT449" s="2">
        <v>0.14608234167098999</v>
      </c>
      <c r="AV449" s="2" t="s">
        <v>69</v>
      </c>
      <c r="AW449" s="4">
        <f t="shared" si="525"/>
        <v>0</v>
      </c>
      <c r="AX449" s="4">
        <f t="shared" si="526"/>
        <v>0</v>
      </c>
      <c r="AY449" s="4"/>
      <c r="AZ449" s="4">
        <f t="shared" si="527"/>
        <v>0</v>
      </c>
      <c r="BA449" s="4">
        <f t="shared" si="528"/>
        <v>1.7400000000000091</v>
      </c>
      <c r="BB449" s="4">
        <f t="shared" si="529"/>
        <v>0</v>
      </c>
      <c r="BC449" s="4">
        <f t="shared" si="530"/>
        <v>-753</v>
      </c>
      <c r="BD449" s="4">
        <f t="shared" si="531"/>
        <v>-110</v>
      </c>
      <c r="BE449" s="4">
        <f t="shared" si="532"/>
        <v>-0.14608234167098999</v>
      </c>
    </row>
    <row r="450" spans="1:57" x14ac:dyDescent="0.2">
      <c r="A450" s="2" t="s">
        <v>69</v>
      </c>
      <c r="B450" s="4">
        <v>2010</v>
      </c>
      <c r="C450" s="4">
        <v>3</v>
      </c>
      <c r="D450" s="5">
        <f>'Consolidated PEG'!D449</f>
        <v>5887.2745044999992</v>
      </c>
      <c r="E450" s="5">
        <f>'Consolidated PEG'!E449</f>
        <v>123.315</v>
      </c>
      <c r="F450" s="5">
        <f>'Consolidated PEG'!F449</f>
        <v>137.12700000000001</v>
      </c>
      <c r="G450" s="5">
        <f>'Consolidated PEG'!G449</f>
        <v>27054</v>
      </c>
      <c r="H450" s="112"/>
      <c r="I450" s="112"/>
      <c r="J450" s="116"/>
      <c r="K450" s="48">
        <f>'Consolidated PEG'!K449</f>
        <v>748</v>
      </c>
      <c r="L450" s="48">
        <f>'Consolidated PEG'!L449</f>
        <v>108</v>
      </c>
      <c r="M450" s="124">
        <f>'Consolidated PEG'!M449</f>
        <v>0.14438502673796791</v>
      </c>
      <c r="O450" s="2" t="s">
        <v>70</v>
      </c>
      <c r="P450" s="2">
        <v>2010</v>
      </c>
      <c r="Q450" s="5">
        <v>3</v>
      </c>
      <c r="R450" s="5">
        <v>5887.2745044999992</v>
      </c>
      <c r="S450" s="5">
        <v>123.315</v>
      </c>
      <c r="T450" s="5">
        <v>135.387</v>
      </c>
      <c r="U450" s="5">
        <v>27054</v>
      </c>
      <c r="V450" s="5">
        <v>748</v>
      </c>
      <c r="W450" s="5">
        <v>108</v>
      </c>
      <c r="X450" s="6">
        <v>0.14438502673796791</v>
      </c>
      <c r="Z450" s="2" t="s">
        <v>69</v>
      </c>
      <c r="AA450" s="4">
        <f t="shared" si="519"/>
        <v>0</v>
      </c>
      <c r="AB450" s="4">
        <f t="shared" si="520"/>
        <v>0</v>
      </c>
      <c r="AC450" s="6">
        <f t="shared" si="521"/>
        <v>0</v>
      </c>
      <c r="AD450" s="4">
        <f t="shared" si="522"/>
        <v>0</v>
      </c>
      <c r="AE450" s="4">
        <f t="shared" si="523"/>
        <v>1.7400000000000091</v>
      </c>
      <c r="AF450" s="4">
        <f t="shared" si="533"/>
        <v>0</v>
      </c>
      <c r="AG450" s="4"/>
      <c r="AH450" s="4"/>
      <c r="AI450" s="75"/>
      <c r="AK450" s="2" t="s">
        <v>114</v>
      </c>
      <c r="AL450" s="2">
        <v>2010</v>
      </c>
      <c r="AM450" s="2">
        <v>3</v>
      </c>
      <c r="AN450" s="2">
        <v>5904.799930000001</v>
      </c>
      <c r="AO450" s="2">
        <v>123.315</v>
      </c>
      <c r="AP450" s="2">
        <v>135.387</v>
      </c>
      <c r="AQ450" s="2">
        <v>27054</v>
      </c>
      <c r="AR450" s="2">
        <v>748</v>
      </c>
      <c r="AS450" s="2">
        <v>108</v>
      </c>
      <c r="AT450" s="2">
        <v>0.14438502490520477</v>
      </c>
      <c r="AV450" s="2" t="s">
        <v>69</v>
      </c>
      <c r="AW450" s="4">
        <f t="shared" si="525"/>
        <v>0</v>
      </c>
      <c r="AX450" s="4">
        <f t="shared" si="526"/>
        <v>0</v>
      </c>
      <c r="AY450" s="4"/>
      <c r="AZ450" s="4">
        <f t="shared" si="527"/>
        <v>0</v>
      </c>
      <c r="BA450" s="4">
        <f t="shared" si="528"/>
        <v>1.7400000000000091</v>
      </c>
      <c r="BB450" s="4">
        <f t="shared" si="529"/>
        <v>0</v>
      </c>
      <c r="BC450" s="4">
        <f t="shared" si="530"/>
        <v>-748</v>
      </c>
      <c r="BD450" s="4">
        <f t="shared" si="531"/>
        <v>-108</v>
      </c>
      <c r="BE450" s="4">
        <f t="shared" si="532"/>
        <v>-0.14438502490520477</v>
      </c>
    </row>
    <row r="451" spans="1:57" x14ac:dyDescent="0.2">
      <c r="A451" s="2" t="s">
        <v>69</v>
      </c>
      <c r="B451" s="4">
        <v>2011</v>
      </c>
      <c r="C451" s="4">
        <v>3</v>
      </c>
      <c r="D451" s="5">
        <f>'Consolidated PEG'!D450</f>
        <v>6120.5397752195322</v>
      </c>
      <c r="E451" s="5">
        <f>'Consolidated PEG'!E450</f>
        <v>127.485</v>
      </c>
      <c r="F451" s="5">
        <f>'Consolidated PEG'!F450</f>
        <v>137.12700000000001</v>
      </c>
      <c r="G451" s="5">
        <f>'Consolidated PEG'!G450</f>
        <v>27149</v>
      </c>
      <c r="H451" s="112"/>
      <c r="I451" s="112"/>
      <c r="J451" s="116"/>
      <c r="K451" s="48">
        <f>'Consolidated PEG'!K450</f>
        <v>755</v>
      </c>
      <c r="L451" s="48">
        <f>'Consolidated PEG'!L450</f>
        <v>119</v>
      </c>
      <c r="M451" s="124">
        <f>'Consolidated PEG'!M450</f>
        <v>0.15761589403973511</v>
      </c>
      <c r="O451" s="2" t="s">
        <v>70</v>
      </c>
      <c r="P451" s="2">
        <v>2011</v>
      </c>
      <c r="Q451" s="5">
        <v>3</v>
      </c>
      <c r="R451" s="5">
        <v>6120.5397752195313</v>
      </c>
      <c r="S451" s="5">
        <v>127.485</v>
      </c>
      <c r="T451" s="5">
        <v>135.387</v>
      </c>
      <c r="U451" s="5">
        <v>27149</v>
      </c>
      <c r="V451" s="5">
        <v>755</v>
      </c>
      <c r="W451" s="5">
        <v>119</v>
      </c>
      <c r="X451" s="6">
        <v>0.15761589403973511</v>
      </c>
      <c r="Z451" s="2" t="s">
        <v>69</v>
      </c>
      <c r="AA451" s="4">
        <f t="shared" si="519"/>
        <v>0</v>
      </c>
      <c r="AB451" s="4">
        <f t="shared" si="520"/>
        <v>0</v>
      </c>
      <c r="AC451" s="6">
        <f t="shared" si="521"/>
        <v>0</v>
      </c>
      <c r="AD451" s="4">
        <f t="shared" si="522"/>
        <v>0</v>
      </c>
      <c r="AE451" s="4">
        <f t="shared" si="523"/>
        <v>1.7400000000000091</v>
      </c>
      <c r="AF451" s="4">
        <f t="shared" si="533"/>
        <v>0</v>
      </c>
      <c r="AG451" s="4"/>
      <c r="AH451" s="4"/>
      <c r="AI451" s="75"/>
      <c r="AK451" s="2" t="s">
        <v>114</v>
      </c>
      <c r="AL451" s="2">
        <v>2011</v>
      </c>
      <c r="AM451" s="2">
        <v>3</v>
      </c>
      <c r="AN451" s="2">
        <v>6407.5137649999997</v>
      </c>
      <c r="AO451" s="2">
        <v>127.485</v>
      </c>
      <c r="AP451" s="2">
        <v>135.387</v>
      </c>
      <c r="AQ451" s="2">
        <v>27149</v>
      </c>
      <c r="AR451" s="2">
        <v>755</v>
      </c>
      <c r="AS451" s="2">
        <v>119</v>
      </c>
      <c r="AT451" s="2">
        <v>0.15761590003967285</v>
      </c>
      <c r="AV451" s="2" t="s">
        <v>69</v>
      </c>
      <c r="AW451" s="4">
        <f t="shared" si="525"/>
        <v>0</v>
      </c>
      <c r="AX451" s="4">
        <f t="shared" si="526"/>
        <v>0</v>
      </c>
      <c r="AY451" s="4"/>
      <c r="AZ451" s="4">
        <f t="shared" si="527"/>
        <v>0</v>
      </c>
      <c r="BA451" s="4">
        <f t="shared" si="528"/>
        <v>1.7400000000000091</v>
      </c>
      <c r="BB451" s="4">
        <f t="shared" si="529"/>
        <v>0</v>
      </c>
      <c r="BC451" s="4">
        <f t="shared" si="530"/>
        <v>-755</v>
      </c>
      <c r="BD451" s="4">
        <f t="shared" si="531"/>
        <v>-119</v>
      </c>
      <c r="BE451" s="4">
        <f t="shared" si="532"/>
        <v>-0.15761590003967285</v>
      </c>
    </row>
    <row r="452" spans="1:57" x14ac:dyDescent="0.2">
      <c r="A452" s="2" t="s">
        <v>69</v>
      </c>
      <c r="B452" s="4">
        <v>2012</v>
      </c>
      <c r="C452" s="4">
        <v>3</v>
      </c>
      <c r="D452" s="5">
        <f>'Consolidated PEG'!D451</f>
        <v>6528.7640811000001</v>
      </c>
      <c r="E452" s="5">
        <f>'Consolidated PEG'!E451</f>
        <v>117.735</v>
      </c>
      <c r="F452" s="5">
        <f>'Consolidated PEG'!F451</f>
        <v>137.12700000000001</v>
      </c>
      <c r="G452" s="5">
        <f>'Consolidated PEG'!G451</f>
        <v>27274</v>
      </c>
      <c r="H452" s="112"/>
      <c r="I452" s="112"/>
      <c r="J452" s="116"/>
      <c r="K452" s="48">
        <f>'Consolidated PEG'!K451</f>
        <v>758</v>
      </c>
      <c r="L452" s="48">
        <f>'Consolidated PEG'!L451</f>
        <v>121</v>
      </c>
      <c r="M452" s="124">
        <f>'Consolidated PEG'!M451</f>
        <v>0.15963060686015831</v>
      </c>
      <c r="O452" s="2" t="s">
        <v>70</v>
      </c>
      <c r="P452" s="2">
        <v>2012</v>
      </c>
      <c r="Q452" s="5">
        <v>3</v>
      </c>
      <c r="R452" s="5">
        <v>6528.7640811000001</v>
      </c>
      <c r="S452" s="5">
        <v>117.735</v>
      </c>
      <c r="T452" s="5">
        <v>135.387</v>
      </c>
      <c r="U452" s="5">
        <v>27274</v>
      </c>
      <c r="V452" s="5">
        <v>758</v>
      </c>
      <c r="W452" s="5">
        <v>121</v>
      </c>
      <c r="X452" s="6">
        <v>0.15963060686015831</v>
      </c>
      <c r="Z452" s="2" t="s">
        <v>69</v>
      </c>
      <c r="AA452" s="4">
        <f t="shared" ref="AA452:AA462" si="534">B452-P452</f>
        <v>0</v>
      </c>
      <c r="AB452" s="4">
        <f t="shared" ref="AB452:AB458" si="535">C452-Q452</f>
        <v>0</v>
      </c>
      <c r="AC452" s="6">
        <f t="shared" ref="AC452:AC458" si="536">D452-R452</f>
        <v>0</v>
      </c>
      <c r="AD452" s="4">
        <f t="shared" ref="AD452:AD458" si="537">E452-S452</f>
        <v>0</v>
      </c>
      <c r="AE452" s="4">
        <f t="shared" ref="AE452:AE458" si="538">F452-T452</f>
        <v>1.7400000000000091</v>
      </c>
      <c r="AF452" s="4">
        <f>G452-U452</f>
        <v>0</v>
      </c>
      <c r="AG452" s="4"/>
      <c r="AH452" s="4"/>
      <c r="AI452" s="75"/>
      <c r="AK452" s="2" t="s">
        <v>114</v>
      </c>
      <c r="AL452" s="2">
        <v>2012</v>
      </c>
      <c r="AM452" s="2">
        <v>3</v>
      </c>
      <c r="AN452" s="2">
        <v>6803.1054900000017</v>
      </c>
      <c r="AO452" s="2">
        <v>117.735</v>
      </c>
      <c r="AP452" s="2">
        <v>135.387</v>
      </c>
      <c r="AQ452" s="2">
        <v>27274</v>
      </c>
      <c r="AR452" s="2">
        <v>758</v>
      </c>
      <c r="AS452" s="2">
        <v>121</v>
      </c>
      <c r="AT452" s="2">
        <v>0.15963061153888702</v>
      </c>
      <c r="AV452" s="2" t="s">
        <v>69</v>
      </c>
      <c r="AW452" s="4">
        <f t="shared" si="525"/>
        <v>0</v>
      </c>
      <c r="AX452" s="4">
        <f t="shared" si="526"/>
        <v>0</v>
      </c>
      <c r="AY452" s="4"/>
      <c r="AZ452" s="4">
        <f t="shared" si="527"/>
        <v>0</v>
      </c>
      <c r="BA452" s="4">
        <f t="shared" si="528"/>
        <v>1.7400000000000091</v>
      </c>
      <c r="BB452" s="4">
        <f t="shared" si="529"/>
        <v>0</v>
      </c>
      <c r="BC452" s="4">
        <f t="shared" si="530"/>
        <v>-758</v>
      </c>
      <c r="BD452" s="4">
        <f t="shared" si="531"/>
        <v>-121</v>
      </c>
      <c r="BE452" s="4">
        <f t="shared" si="532"/>
        <v>-0.15963061153888702</v>
      </c>
    </row>
    <row r="453" spans="1:57" x14ac:dyDescent="0.2">
      <c r="A453" s="2" t="s">
        <v>69</v>
      </c>
      <c r="B453" s="4">
        <v>2013</v>
      </c>
      <c r="C453" s="4">
        <v>3</v>
      </c>
      <c r="D453" s="5">
        <f>'Consolidated PEG'!D452</f>
        <v>6829.2602205000003</v>
      </c>
      <c r="E453" s="5">
        <f>'Consolidated PEG'!E452</f>
        <v>123.985</v>
      </c>
      <c r="F453" s="5">
        <f>'Consolidated PEG'!F452</f>
        <v>137.12700000000001</v>
      </c>
      <c r="G453" s="5">
        <f>'Consolidated PEG'!G452</f>
        <v>27274</v>
      </c>
      <c r="H453" s="28"/>
      <c r="I453" s="28"/>
      <c r="J453" s="29"/>
      <c r="K453" s="48">
        <f>'Consolidated PEG'!K452</f>
        <v>721</v>
      </c>
      <c r="L453" s="48">
        <f>'Consolidated PEG'!L452</f>
        <v>84</v>
      </c>
      <c r="M453" s="124">
        <f>'Consolidated PEG'!M452</f>
        <v>0.11650485436893204</v>
      </c>
      <c r="N453" s="114"/>
      <c r="O453" s="2" t="s">
        <v>70</v>
      </c>
      <c r="P453" s="2">
        <v>2013</v>
      </c>
      <c r="Q453" s="5">
        <v>3</v>
      </c>
      <c r="R453" s="5">
        <v>6829.2602205000003</v>
      </c>
      <c r="S453" s="5">
        <v>123.985</v>
      </c>
      <c r="T453" s="5">
        <v>135.387</v>
      </c>
      <c r="U453" s="5">
        <v>27274</v>
      </c>
      <c r="V453" s="5">
        <v>721</v>
      </c>
      <c r="W453" s="5">
        <v>84</v>
      </c>
      <c r="X453" s="6">
        <v>0.11650485436893204</v>
      </c>
      <c r="Z453" s="2" t="s">
        <v>69</v>
      </c>
      <c r="AA453" s="4">
        <f t="shared" si="534"/>
        <v>0</v>
      </c>
      <c r="AB453" s="4">
        <f t="shared" si="535"/>
        <v>0</v>
      </c>
      <c r="AC453" s="6">
        <f t="shared" si="536"/>
        <v>0</v>
      </c>
      <c r="AD453" s="4">
        <f t="shared" si="537"/>
        <v>0</v>
      </c>
      <c r="AE453" s="4">
        <f t="shared" si="538"/>
        <v>1.7400000000000091</v>
      </c>
      <c r="AF453" s="4">
        <f t="shared" si="533"/>
        <v>0</v>
      </c>
      <c r="AG453" s="4"/>
      <c r="AH453" s="4"/>
      <c r="AI453" s="75"/>
      <c r="AK453" s="2" t="s">
        <v>114</v>
      </c>
      <c r="AL453" s="2">
        <v>2013</v>
      </c>
      <c r="AM453" s="2">
        <v>3</v>
      </c>
      <c r="AN453" s="2">
        <v>7034.88393</v>
      </c>
      <c r="AO453" s="2">
        <v>123.985</v>
      </c>
      <c r="AP453" s="2">
        <v>135.387</v>
      </c>
      <c r="AQ453" s="2">
        <v>27274</v>
      </c>
      <c r="AR453" s="2">
        <v>721</v>
      </c>
      <c r="AS453" s="2">
        <v>84</v>
      </c>
      <c r="AT453" s="2">
        <v>0.11650485545396805</v>
      </c>
      <c r="AV453" s="2" t="s">
        <v>69</v>
      </c>
      <c r="AW453" s="4">
        <f t="shared" si="525"/>
        <v>0</v>
      </c>
      <c r="AX453" s="4">
        <f t="shared" si="526"/>
        <v>0</v>
      </c>
      <c r="AY453" s="4"/>
      <c r="AZ453" s="4">
        <f t="shared" si="527"/>
        <v>0</v>
      </c>
      <c r="BA453" s="4">
        <f t="shared" si="528"/>
        <v>1.7400000000000091</v>
      </c>
      <c r="BB453" s="4">
        <f t="shared" si="529"/>
        <v>0</v>
      </c>
      <c r="BC453" s="4">
        <f t="shared" si="530"/>
        <v>-721</v>
      </c>
      <c r="BD453" s="4">
        <f t="shared" si="531"/>
        <v>-84</v>
      </c>
      <c r="BE453" s="4">
        <f t="shared" si="532"/>
        <v>-0.11650485545396805</v>
      </c>
    </row>
    <row r="454" spans="1:57" x14ac:dyDescent="0.2">
      <c r="A454" s="2" t="s">
        <v>69</v>
      </c>
      <c r="B454" s="4">
        <v>2014</v>
      </c>
      <c r="C454" s="4">
        <v>3</v>
      </c>
      <c r="D454" s="5">
        <f>'Consolidated PEG'!D453</f>
        <v>7392.3213529999994</v>
      </c>
      <c r="E454" s="5">
        <f>'Consolidated PEG'!E453</f>
        <v>120.937</v>
      </c>
      <c r="F454" s="5">
        <f>'Consolidated PEG'!F453</f>
        <v>137.12700000000001</v>
      </c>
      <c r="G454" s="5">
        <f>'Consolidated PEG'!G453</f>
        <v>27276</v>
      </c>
      <c r="H454" s="112"/>
      <c r="I454" s="28"/>
      <c r="J454" s="113"/>
      <c r="K454" s="48">
        <f>'Consolidated PEG'!K453</f>
        <v>704</v>
      </c>
      <c r="L454" s="48">
        <f>'Consolidated PEG'!L453</f>
        <v>85</v>
      </c>
      <c r="M454" s="124">
        <f>'Consolidated PEG'!M453</f>
        <v>0.12073863636363637</v>
      </c>
      <c r="O454" s="2" t="s">
        <v>70</v>
      </c>
      <c r="P454" s="2">
        <v>2014</v>
      </c>
      <c r="Q454" s="5">
        <v>3</v>
      </c>
      <c r="R454" s="5">
        <v>7392.3209999999999</v>
      </c>
      <c r="S454" s="5">
        <v>120.937</v>
      </c>
      <c r="T454" s="5">
        <v>135.387</v>
      </c>
      <c r="U454" s="5">
        <v>27276</v>
      </c>
      <c r="V454" s="5">
        <v>704</v>
      </c>
      <c r="W454" s="5">
        <v>85.000000000000014</v>
      </c>
      <c r="X454" s="6">
        <v>0.12073863636363638</v>
      </c>
      <c r="Z454" s="2" t="s">
        <v>69</v>
      </c>
      <c r="AA454" s="4">
        <f t="shared" si="534"/>
        <v>0</v>
      </c>
      <c r="AB454" s="4">
        <f t="shared" si="535"/>
        <v>0</v>
      </c>
      <c r="AC454" s="6">
        <f t="shared" si="536"/>
        <v>3.5299999944982119E-4</v>
      </c>
      <c r="AD454" s="4">
        <f t="shared" si="537"/>
        <v>0</v>
      </c>
      <c r="AE454" s="4">
        <f t="shared" si="538"/>
        <v>1.7400000000000091</v>
      </c>
      <c r="AF454" s="4">
        <f t="shared" si="533"/>
        <v>0</v>
      </c>
      <c r="AG454" s="4"/>
      <c r="AH454" s="4"/>
      <c r="AI454" s="75"/>
      <c r="AK454" s="2" t="s">
        <v>114</v>
      </c>
      <c r="AL454" s="2">
        <v>2014</v>
      </c>
      <c r="AM454" s="2">
        <v>3</v>
      </c>
      <c r="AN454" s="2">
        <v>7854.3985700000003</v>
      </c>
      <c r="AO454" s="2">
        <v>120.937</v>
      </c>
      <c r="AP454" s="2">
        <v>135.387</v>
      </c>
      <c r="AQ454" s="2">
        <v>27276</v>
      </c>
      <c r="AR454" s="2">
        <v>704</v>
      </c>
      <c r="AS454" s="2">
        <v>85</v>
      </c>
      <c r="AT454" s="2">
        <v>0.12073863297700882</v>
      </c>
      <c r="AV454" s="2" t="s">
        <v>69</v>
      </c>
      <c r="AW454" s="4">
        <f t="shared" si="525"/>
        <v>0</v>
      </c>
      <c r="AX454" s="4">
        <f t="shared" si="526"/>
        <v>0</v>
      </c>
      <c r="AY454" s="4"/>
      <c r="AZ454" s="4">
        <f t="shared" si="527"/>
        <v>0</v>
      </c>
      <c r="BA454" s="4">
        <f t="shared" si="528"/>
        <v>1.7400000000000091</v>
      </c>
      <c r="BB454" s="4">
        <f t="shared" si="529"/>
        <v>0</v>
      </c>
      <c r="BC454" s="4">
        <f t="shared" si="530"/>
        <v>-704</v>
      </c>
      <c r="BD454" s="4">
        <f t="shared" si="531"/>
        <v>-85</v>
      </c>
      <c r="BE454" s="4">
        <f t="shared" si="532"/>
        <v>-0.12073863297700882</v>
      </c>
    </row>
    <row r="455" spans="1:57" x14ac:dyDescent="0.2">
      <c r="A455" s="2" t="s">
        <v>69</v>
      </c>
      <c r="B455" s="4">
        <v>2015</v>
      </c>
      <c r="C455" s="4">
        <v>3</v>
      </c>
      <c r="D455" s="5">
        <f>'Consolidated PEG'!D454</f>
        <v>7447.1958210000003</v>
      </c>
      <c r="E455" s="5">
        <f>'Consolidated PEG'!E454</f>
        <v>120.31399999999999</v>
      </c>
      <c r="F455" s="5">
        <f>'Consolidated PEG'!F454</f>
        <v>137.12700000000001</v>
      </c>
      <c r="G455" s="5">
        <f>'Consolidated PEG'!G454</f>
        <v>27285</v>
      </c>
      <c r="H455" s="28"/>
      <c r="I455" s="28"/>
      <c r="J455" s="29"/>
      <c r="K455" s="48">
        <f>'Consolidated PEG'!K454</f>
        <v>712</v>
      </c>
      <c r="L455" s="48">
        <f>'Consolidated PEG'!L454</f>
        <v>87</v>
      </c>
      <c r="M455" s="124">
        <f>'Consolidated PEG'!M454</f>
        <v>0.12219101123595505</v>
      </c>
      <c r="O455" s="2" t="s">
        <v>70</v>
      </c>
      <c r="P455" s="2">
        <v>2015</v>
      </c>
      <c r="Q455" s="5">
        <v>3</v>
      </c>
      <c r="R455" s="5">
        <v>7447.1959999999999</v>
      </c>
      <c r="S455" s="5">
        <v>120.31399999999999</v>
      </c>
      <c r="T455" s="5">
        <v>135.387</v>
      </c>
      <c r="U455" s="5">
        <v>27285</v>
      </c>
      <c r="V455" s="5">
        <v>712</v>
      </c>
      <c r="W455" s="5">
        <v>87</v>
      </c>
      <c r="X455" s="6">
        <v>0.12219101123595505</v>
      </c>
      <c r="Z455" s="2" t="s">
        <v>69</v>
      </c>
      <c r="AA455" s="4">
        <f t="shared" si="534"/>
        <v>0</v>
      </c>
      <c r="AB455" s="4">
        <f t="shared" si="535"/>
        <v>0</v>
      </c>
      <c r="AC455" s="6">
        <f t="shared" si="536"/>
        <v>-1.7899999966175528E-4</v>
      </c>
      <c r="AD455" s="4">
        <f t="shared" si="537"/>
        <v>0</v>
      </c>
      <c r="AE455" s="4">
        <f t="shared" si="538"/>
        <v>1.7400000000000091</v>
      </c>
      <c r="AF455" s="4">
        <f t="shared" si="533"/>
        <v>0</v>
      </c>
      <c r="AG455" s="4"/>
      <c r="AH455" s="4"/>
      <c r="AI455" s="75"/>
      <c r="AK455" s="2" t="s">
        <v>114</v>
      </c>
      <c r="AL455" s="2">
        <v>2015</v>
      </c>
      <c r="AM455" s="2">
        <v>3</v>
      </c>
      <c r="AN455" s="2">
        <v>7677.7570500000011</v>
      </c>
      <c r="AO455" s="2">
        <v>120.31399999999999</v>
      </c>
      <c r="AP455" s="2">
        <v>135.387</v>
      </c>
      <c r="AQ455" s="2">
        <v>27285</v>
      </c>
      <c r="AR455" s="2">
        <v>712</v>
      </c>
      <c r="AS455" s="2">
        <v>87</v>
      </c>
      <c r="AT455" s="2">
        <v>0.12219101190567017</v>
      </c>
      <c r="AV455" s="2" t="s">
        <v>69</v>
      </c>
      <c r="AW455" s="4">
        <f t="shared" si="525"/>
        <v>0</v>
      </c>
      <c r="AX455" s="4">
        <f t="shared" si="526"/>
        <v>0</v>
      </c>
      <c r="AY455" s="4"/>
      <c r="AZ455" s="4">
        <f t="shared" si="527"/>
        <v>0</v>
      </c>
      <c r="BA455" s="4">
        <f t="shared" si="528"/>
        <v>1.7400000000000091</v>
      </c>
      <c r="BB455" s="4">
        <f t="shared" si="529"/>
        <v>0</v>
      </c>
      <c r="BC455" s="4">
        <f t="shared" si="530"/>
        <v>-712</v>
      </c>
      <c r="BD455" s="4">
        <f t="shared" si="531"/>
        <v>-87</v>
      </c>
      <c r="BE455" s="4">
        <f t="shared" si="532"/>
        <v>-0.12219101190567017</v>
      </c>
    </row>
    <row r="456" spans="1:57" x14ac:dyDescent="0.2">
      <c r="A456" s="2" t="s">
        <v>69</v>
      </c>
      <c r="B456" s="4">
        <v>2016</v>
      </c>
      <c r="C456" s="4">
        <v>3</v>
      </c>
      <c r="D456" s="5">
        <f>'Consolidated PEG'!D455</f>
        <v>7762.5612490000003</v>
      </c>
      <c r="E456" s="5">
        <f>'Consolidated PEG'!E455</f>
        <v>106.08</v>
      </c>
      <c r="F456" s="5">
        <f>'Consolidated PEG'!F455</f>
        <v>137.12700000000001</v>
      </c>
      <c r="G456" s="5">
        <f>'Consolidated PEG'!G455</f>
        <v>27353</v>
      </c>
      <c r="H456" s="28"/>
      <c r="I456" s="28"/>
      <c r="J456" s="29"/>
      <c r="K456" s="48">
        <f>'Consolidated PEG'!K455</f>
        <v>713</v>
      </c>
      <c r="L456" s="48">
        <f>'Consolidated PEG'!L455</f>
        <v>89</v>
      </c>
      <c r="M456" s="124">
        <f>'Consolidated PEG'!M455</f>
        <v>0.12482468443197756</v>
      </c>
      <c r="O456" s="2" t="s">
        <v>70</v>
      </c>
      <c r="P456" s="2">
        <v>2016</v>
      </c>
      <c r="Q456" s="5">
        <v>3</v>
      </c>
      <c r="R456" s="5">
        <v>7762.5612490000003</v>
      </c>
      <c r="S456" s="5">
        <v>106.08</v>
      </c>
      <c r="T456" s="5">
        <v>135.387</v>
      </c>
      <c r="U456" s="5">
        <v>27353</v>
      </c>
      <c r="V456" s="5">
        <v>713</v>
      </c>
      <c r="W456" s="5">
        <v>89</v>
      </c>
      <c r="X456" s="6">
        <v>0.12482468443197756</v>
      </c>
      <c r="Z456" s="2" t="s">
        <v>69</v>
      </c>
      <c r="AA456" s="4">
        <f t="shared" si="534"/>
        <v>0</v>
      </c>
      <c r="AB456" s="4">
        <f t="shared" si="535"/>
        <v>0</v>
      </c>
      <c r="AC456" s="6">
        <f t="shared" si="536"/>
        <v>0</v>
      </c>
      <c r="AD456" s="4">
        <f t="shared" si="537"/>
        <v>0</v>
      </c>
      <c r="AE456" s="4">
        <f t="shared" si="538"/>
        <v>1.7400000000000091</v>
      </c>
      <c r="AF456" s="4">
        <f t="shared" si="533"/>
        <v>0</v>
      </c>
      <c r="AG456" s="4"/>
      <c r="AH456" s="4"/>
      <c r="AI456" s="75"/>
      <c r="AK456" s="2" t="s">
        <v>114</v>
      </c>
      <c r="AL456" s="2">
        <v>2016</v>
      </c>
      <c r="AM456" s="2">
        <v>3</v>
      </c>
      <c r="AN456" s="2">
        <v>7901.0041700000002</v>
      </c>
      <c r="AO456" s="2">
        <v>106.08</v>
      </c>
      <c r="AP456" s="2">
        <v>135.387</v>
      </c>
      <c r="AQ456" s="2">
        <v>27353</v>
      </c>
      <c r="AR456" s="2">
        <v>713</v>
      </c>
      <c r="AS456" s="2">
        <v>89</v>
      </c>
      <c r="AT456" s="2">
        <v>0.12482468783855438</v>
      </c>
      <c r="AV456" s="2" t="s">
        <v>69</v>
      </c>
      <c r="AW456" s="4">
        <f t="shared" si="525"/>
        <v>0</v>
      </c>
      <c r="AX456" s="4">
        <f t="shared" si="526"/>
        <v>0</v>
      </c>
      <c r="AY456" s="4"/>
      <c r="AZ456" s="4">
        <f t="shared" si="527"/>
        <v>0</v>
      </c>
      <c r="BA456" s="4">
        <f t="shared" si="528"/>
        <v>1.7400000000000091</v>
      </c>
      <c r="BB456" s="4">
        <f t="shared" si="529"/>
        <v>0</v>
      </c>
      <c r="BC456" s="4">
        <f t="shared" si="530"/>
        <v>-713</v>
      </c>
      <c r="BD456" s="4">
        <f t="shared" si="531"/>
        <v>-89</v>
      </c>
      <c r="BE456" s="4">
        <f t="shared" si="532"/>
        <v>-0.12482468783855438</v>
      </c>
    </row>
    <row r="457" spans="1:57" x14ac:dyDescent="0.2">
      <c r="A457" s="2" t="s">
        <v>69</v>
      </c>
      <c r="B457" s="4">
        <v>2017</v>
      </c>
      <c r="C457" s="4">
        <v>3</v>
      </c>
      <c r="D457" s="5">
        <f>'Consolidated PEG'!D456</f>
        <v>7679.5591784999997</v>
      </c>
      <c r="E457" s="5">
        <f>'Consolidated PEG'!E456</f>
        <v>104.699</v>
      </c>
      <c r="F457" s="5">
        <f>'Consolidated PEG'!F456</f>
        <v>137.12700000000001</v>
      </c>
      <c r="G457" s="5">
        <f>'Consolidated PEG'!G456</f>
        <v>27405</v>
      </c>
      <c r="H457" s="28"/>
      <c r="I457" s="28"/>
      <c r="J457" s="29"/>
      <c r="K457" s="48">
        <f>'Consolidated PEG'!K456</f>
        <v>715</v>
      </c>
      <c r="L457" s="48">
        <f>'Consolidated PEG'!L456</f>
        <v>90</v>
      </c>
      <c r="M457" s="124">
        <f>'Consolidated PEG'!M456</f>
        <v>0.12587412587412589</v>
      </c>
      <c r="O457" s="2" t="s">
        <v>70</v>
      </c>
      <c r="P457" s="2">
        <v>2017</v>
      </c>
      <c r="Q457" s="5">
        <v>3</v>
      </c>
      <c r="R457" s="5">
        <v>7679.5591784999997</v>
      </c>
      <c r="S457" s="5">
        <v>104.699</v>
      </c>
      <c r="T457" s="5">
        <v>135.387</v>
      </c>
      <c r="U457" s="5">
        <v>27405</v>
      </c>
      <c r="V457" s="5">
        <v>715</v>
      </c>
      <c r="W457" s="5">
        <v>90</v>
      </c>
      <c r="X457" s="6">
        <v>0.12587412587412589</v>
      </c>
      <c r="Z457" s="2" t="s">
        <v>69</v>
      </c>
      <c r="AA457" s="4">
        <f t="shared" si="534"/>
        <v>0</v>
      </c>
      <c r="AB457" s="4">
        <f t="shared" si="535"/>
        <v>0</v>
      </c>
      <c r="AC457" s="6">
        <f t="shared" si="536"/>
        <v>0</v>
      </c>
      <c r="AD457" s="4">
        <f t="shared" si="537"/>
        <v>0</v>
      </c>
      <c r="AE457" s="4">
        <f t="shared" si="538"/>
        <v>1.7400000000000091</v>
      </c>
      <c r="AF457" s="4">
        <f t="shared" si="533"/>
        <v>0</v>
      </c>
      <c r="AG457" s="4"/>
      <c r="AH457" s="4"/>
      <c r="AI457" s="75"/>
      <c r="AK457" s="2" t="s">
        <v>114</v>
      </c>
      <c r="AL457" s="2">
        <v>2017</v>
      </c>
      <c r="AM457" s="2">
        <v>3</v>
      </c>
      <c r="AN457" s="2">
        <v>7989.4688099999994</v>
      </c>
      <c r="AO457" s="2">
        <v>104.699</v>
      </c>
      <c r="AP457" s="2">
        <v>135.387</v>
      </c>
      <c r="AQ457" s="2">
        <v>27405</v>
      </c>
      <c r="AR457" s="2">
        <v>715</v>
      </c>
      <c r="AS457" s="2">
        <v>90</v>
      </c>
      <c r="AT457" s="2">
        <v>0.12587413191795349</v>
      </c>
      <c r="AV457" s="2" t="s">
        <v>69</v>
      </c>
      <c r="AW457" s="4">
        <f t="shared" si="525"/>
        <v>0</v>
      </c>
      <c r="AX457" s="4">
        <f t="shared" si="526"/>
        <v>0</v>
      </c>
      <c r="AY457" s="4"/>
      <c r="AZ457" s="4">
        <f t="shared" si="527"/>
        <v>0</v>
      </c>
      <c r="BA457" s="4">
        <f t="shared" si="528"/>
        <v>1.7400000000000091</v>
      </c>
      <c r="BB457" s="4">
        <f t="shared" si="529"/>
        <v>0</v>
      </c>
      <c r="BC457" s="4">
        <f t="shared" si="530"/>
        <v>-715</v>
      </c>
      <c r="BD457" s="4">
        <f t="shared" si="531"/>
        <v>-90</v>
      </c>
      <c r="BE457" s="4">
        <f t="shared" si="532"/>
        <v>-0.12587413191795349</v>
      </c>
    </row>
    <row r="458" spans="1:57" x14ac:dyDescent="0.2">
      <c r="A458" s="2" t="s">
        <v>69</v>
      </c>
      <c r="B458" s="4">
        <v>2018</v>
      </c>
      <c r="C458" s="4">
        <v>3</v>
      </c>
      <c r="D458" s="5">
        <f>'Consolidated PEG'!D457</f>
        <v>7553.5276265000011</v>
      </c>
      <c r="E458" s="5">
        <f>'Consolidated PEG'!E457</f>
        <v>113.32600000000001</v>
      </c>
      <c r="F458" s="5">
        <f>'Consolidated PEG'!F457</f>
        <v>137.12700000000001</v>
      </c>
      <c r="G458" s="5">
        <f>'Consolidated PEG'!G457</f>
        <v>27475</v>
      </c>
      <c r="H458" s="28"/>
      <c r="I458" s="28"/>
      <c r="J458" s="29"/>
      <c r="K458" s="48">
        <f>'Consolidated PEG'!K457</f>
        <v>716</v>
      </c>
      <c r="L458" s="48">
        <f>'Consolidated PEG'!L457</f>
        <v>91</v>
      </c>
      <c r="M458" s="124">
        <f>'Consolidated PEG'!M457</f>
        <v>0.1270949720670391</v>
      </c>
      <c r="O458" s="2" t="s">
        <v>70</v>
      </c>
      <c r="P458" s="2">
        <v>2018</v>
      </c>
      <c r="Q458" s="5">
        <v>3</v>
      </c>
      <c r="R458" s="5">
        <v>7553.5276264999993</v>
      </c>
      <c r="S458" s="5">
        <v>113.32600000000001</v>
      </c>
      <c r="T458" s="5">
        <v>135.387</v>
      </c>
      <c r="U458" s="5">
        <v>27475</v>
      </c>
      <c r="V458" s="5">
        <v>716</v>
      </c>
      <c r="W458" s="5">
        <v>91</v>
      </c>
      <c r="X458" s="6">
        <v>0.1270949720670391</v>
      </c>
      <c r="Z458" s="2" t="s">
        <v>69</v>
      </c>
      <c r="AA458" s="4">
        <f t="shared" si="534"/>
        <v>0</v>
      </c>
      <c r="AB458" s="4">
        <f t="shared" si="535"/>
        <v>0</v>
      </c>
      <c r="AC458" s="6">
        <f t="shared" si="536"/>
        <v>0</v>
      </c>
      <c r="AD458" s="4">
        <f t="shared" si="537"/>
        <v>0</v>
      </c>
      <c r="AE458" s="4">
        <f t="shared" si="538"/>
        <v>1.7400000000000091</v>
      </c>
      <c r="AF458" s="4">
        <f t="shared" si="533"/>
        <v>0</v>
      </c>
      <c r="AG458" s="4"/>
      <c r="AH458" s="4"/>
      <c r="AI458" s="75"/>
      <c r="AK458" s="2" t="s">
        <v>114</v>
      </c>
      <c r="AL458" s="2">
        <v>2018</v>
      </c>
      <c r="AM458" s="2">
        <v>3</v>
      </c>
      <c r="AN458" s="2">
        <v>7755.3281900000002</v>
      </c>
      <c r="AO458" s="2">
        <v>113.32599999999999</v>
      </c>
      <c r="AP458" s="2">
        <v>135.387</v>
      </c>
      <c r="AQ458" s="2">
        <v>27475</v>
      </c>
      <c r="AR458" s="2">
        <v>716</v>
      </c>
      <c r="AS458" s="2">
        <v>91</v>
      </c>
      <c r="AT458" s="2">
        <v>0.12709496915340424</v>
      </c>
      <c r="AV458" s="2" t="s">
        <v>69</v>
      </c>
      <c r="AW458" s="4">
        <f t="shared" si="525"/>
        <v>0</v>
      </c>
      <c r="AX458" s="4">
        <f t="shared" si="526"/>
        <v>0</v>
      </c>
      <c r="AY458" s="4"/>
      <c r="AZ458" s="4">
        <f t="shared" si="527"/>
        <v>0</v>
      </c>
      <c r="BA458" s="4">
        <f t="shared" si="528"/>
        <v>1.7400000000000091</v>
      </c>
      <c r="BB458" s="4">
        <f t="shared" si="529"/>
        <v>0</v>
      </c>
      <c r="BC458" s="4">
        <f t="shared" si="530"/>
        <v>-716</v>
      </c>
      <c r="BD458" s="4">
        <f t="shared" si="531"/>
        <v>-91</v>
      </c>
      <c r="BE458" s="4">
        <f t="shared" si="532"/>
        <v>-0.12709496915340424</v>
      </c>
    </row>
    <row r="459" spans="1:57" x14ac:dyDescent="0.2">
      <c r="A459" s="2" t="s">
        <v>69</v>
      </c>
      <c r="B459" s="4">
        <v>2019</v>
      </c>
      <c r="C459" s="4">
        <v>3</v>
      </c>
      <c r="D459" s="5">
        <f>'Consolidated PEG'!D458</f>
        <v>8277.2012400000003</v>
      </c>
      <c r="E459" s="5">
        <f>'Consolidated PEG'!E458</f>
        <v>116.47999999999999</v>
      </c>
      <c r="F459" s="5">
        <f>'Consolidated PEG'!F458</f>
        <v>137.12700000000001</v>
      </c>
      <c r="G459" s="14">
        <f>'Consolidated PEG'!G458+'Data Revisions'!H88</f>
        <v>27464</v>
      </c>
      <c r="H459" s="14">
        <f>'Consolidated PEG'!H458+'Data Revisions'!G90+'Data Revisions'!G91</f>
        <v>714</v>
      </c>
      <c r="I459" s="14">
        <f>'Consolidated PEG'!I458+'Data Revisions'!G91</f>
        <v>90</v>
      </c>
      <c r="J459" s="27">
        <f>I459/H459</f>
        <v>0.12605042016806722</v>
      </c>
      <c r="K459" s="48">
        <f>'Consolidated PEG'!K458+'Data Revisions'!G90+'Data Revisions'!G91</f>
        <v>1287</v>
      </c>
      <c r="L459" s="48">
        <f>'Consolidated PEG'!L458+'Data Revisions'!G91</f>
        <v>90</v>
      </c>
      <c r="M459" s="124">
        <f>L459/K459</f>
        <v>6.9930069930069935E-2</v>
      </c>
      <c r="O459" s="2" t="s">
        <v>70</v>
      </c>
      <c r="P459" s="2">
        <v>2019</v>
      </c>
      <c r="Q459" s="5">
        <v>3</v>
      </c>
      <c r="R459" s="5">
        <v>8277.2012400000003</v>
      </c>
      <c r="S459" s="5">
        <v>116.47999999999999</v>
      </c>
      <c r="T459" s="5">
        <v>135.387</v>
      </c>
      <c r="U459" s="5">
        <v>27508</v>
      </c>
      <c r="V459" s="5">
        <v>714</v>
      </c>
      <c r="W459" s="5">
        <v>91</v>
      </c>
      <c r="X459" s="6">
        <v>0.12745098039215685</v>
      </c>
      <c r="Z459" s="2" t="s">
        <v>69</v>
      </c>
      <c r="AA459" s="4">
        <f t="shared" si="534"/>
        <v>0</v>
      </c>
      <c r="AB459" s="4">
        <f t="shared" ref="AB459:AI462" si="539">C459-Q459</f>
        <v>0</v>
      </c>
      <c r="AC459" s="6">
        <f t="shared" si="539"/>
        <v>0</v>
      </c>
      <c r="AD459" s="4">
        <f t="shared" si="539"/>
        <v>0</v>
      </c>
      <c r="AE459" s="4">
        <f t="shared" si="539"/>
        <v>1.7400000000000091</v>
      </c>
      <c r="AF459" s="4">
        <f>G459-U459</f>
        <v>-44</v>
      </c>
      <c r="AG459" s="4">
        <f t="shared" si="539"/>
        <v>0</v>
      </c>
      <c r="AH459" s="4">
        <f>I459-W459</f>
        <v>-1</v>
      </c>
      <c r="AI459" s="75">
        <f t="shared" si="539"/>
        <v>-1.4005602240896309E-3</v>
      </c>
      <c r="AK459" s="2" t="s">
        <v>114</v>
      </c>
      <c r="AL459" s="2">
        <v>2019</v>
      </c>
      <c r="AM459" s="2">
        <v>3</v>
      </c>
      <c r="AN459" s="2">
        <v>8470.5171699999992</v>
      </c>
      <c r="AO459" s="2">
        <v>116.48</v>
      </c>
      <c r="AP459" s="2">
        <v>135.387</v>
      </c>
      <c r="AQ459" s="2">
        <v>27464</v>
      </c>
      <c r="AR459" s="2">
        <v>714</v>
      </c>
      <c r="AS459" s="2">
        <v>90</v>
      </c>
      <c r="AT459" s="2">
        <v>0.1260504275560379</v>
      </c>
      <c r="AV459" s="2" t="s">
        <v>69</v>
      </c>
      <c r="AW459" s="4">
        <f t="shared" si="525"/>
        <v>0</v>
      </c>
      <c r="AX459" s="4">
        <f t="shared" si="526"/>
        <v>0</v>
      </c>
      <c r="AY459" s="4"/>
      <c r="AZ459" s="4">
        <f t="shared" si="527"/>
        <v>0</v>
      </c>
      <c r="BA459" s="4">
        <f t="shared" si="528"/>
        <v>1.7400000000000091</v>
      </c>
      <c r="BB459" s="4">
        <f t="shared" si="529"/>
        <v>0</v>
      </c>
      <c r="BC459" s="4">
        <f t="shared" si="530"/>
        <v>0</v>
      </c>
      <c r="BD459" s="4">
        <f t="shared" si="531"/>
        <v>0</v>
      </c>
      <c r="BE459" s="4">
        <f t="shared" si="532"/>
        <v>-7.387970679673117E-9</v>
      </c>
    </row>
    <row r="460" spans="1:57" x14ac:dyDescent="0.2">
      <c r="A460" s="2" t="s">
        <v>69</v>
      </c>
      <c r="B460" s="4">
        <v>2020</v>
      </c>
      <c r="C460" s="4">
        <v>3</v>
      </c>
      <c r="D460" s="5">
        <f>'Consolidated PEG'!D459</f>
        <v>8262.3941261159998</v>
      </c>
      <c r="E460" s="5">
        <f>'Consolidated PEG'!E459</f>
        <v>108.357</v>
      </c>
      <c r="F460" s="5">
        <f>'Consolidated PEG'!F459</f>
        <v>137.12700000000001</v>
      </c>
      <c r="G460" s="14">
        <f>'Consolidated PEG'!G459+'Data Revisions'!H89</f>
        <v>27538</v>
      </c>
      <c r="H460" s="5">
        <f>'Consolidated PEG'!H459</f>
        <v>675</v>
      </c>
      <c r="I460" s="5">
        <f>'Consolidated PEG'!I459</f>
        <v>92</v>
      </c>
      <c r="J460" s="6">
        <f>'Consolidated PEG'!J459</f>
        <v>0.13629630208015442</v>
      </c>
      <c r="K460" s="48">
        <f>'Consolidated PEG'!K459</f>
        <v>675</v>
      </c>
      <c r="L460" s="48">
        <f>'Consolidated PEG'!L459</f>
        <v>92</v>
      </c>
      <c r="M460" s="124">
        <f>'Consolidated PEG'!M459</f>
        <v>0.1362962962962963</v>
      </c>
      <c r="O460" s="2" t="s">
        <v>70</v>
      </c>
      <c r="P460" s="2">
        <v>2020</v>
      </c>
      <c r="Q460" s="5">
        <v>3</v>
      </c>
      <c r="R460" s="5">
        <v>8262.3941261159998</v>
      </c>
      <c r="S460" s="5">
        <v>108.357</v>
      </c>
      <c r="T460" s="5">
        <v>135.387</v>
      </c>
      <c r="U460" s="5">
        <v>27618</v>
      </c>
      <c r="V460" s="5">
        <v>675</v>
      </c>
      <c r="W460" s="5">
        <v>92</v>
      </c>
      <c r="X460" s="6">
        <v>0.1362962962962963</v>
      </c>
      <c r="Z460" s="2" t="s">
        <v>69</v>
      </c>
      <c r="AA460" s="4">
        <f t="shared" si="534"/>
        <v>0</v>
      </c>
      <c r="AB460" s="4">
        <f t="shared" si="539"/>
        <v>0</v>
      </c>
      <c r="AC460" s="6">
        <f t="shared" si="539"/>
        <v>0</v>
      </c>
      <c r="AD460" s="4">
        <f t="shared" si="539"/>
        <v>0</v>
      </c>
      <c r="AE460" s="4">
        <f t="shared" si="539"/>
        <v>1.7400000000000091</v>
      </c>
      <c r="AF460" s="4">
        <f t="shared" si="539"/>
        <v>-80</v>
      </c>
      <c r="AG460" s="4">
        <f t="shared" si="539"/>
        <v>0</v>
      </c>
      <c r="AH460" s="4">
        <f t="shared" si="539"/>
        <v>0</v>
      </c>
      <c r="AI460" s="75">
        <f t="shared" si="539"/>
        <v>5.7838581146718582E-9</v>
      </c>
      <c r="AK460" s="2" t="s">
        <v>114</v>
      </c>
      <c r="AL460" s="2">
        <v>2020</v>
      </c>
      <c r="AM460" s="2">
        <v>3</v>
      </c>
      <c r="AN460" s="2">
        <v>8414.3742690000017</v>
      </c>
      <c r="AO460" s="2">
        <v>108.357</v>
      </c>
      <c r="AP460" s="2">
        <v>135.387</v>
      </c>
      <c r="AQ460" s="2">
        <v>27538</v>
      </c>
      <c r="AR460" s="2">
        <v>675</v>
      </c>
      <c r="AS460" s="2">
        <v>92</v>
      </c>
      <c r="AT460" s="2">
        <v>0.13629630208015442</v>
      </c>
      <c r="AV460" s="2" t="s">
        <v>69</v>
      </c>
      <c r="AW460" s="4">
        <f t="shared" si="525"/>
        <v>0</v>
      </c>
      <c r="AX460" s="4">
        <f t="shared" si="526"/>
        <v>0</v>
      </c>
      <c r="AY460" s="4"/>
      <c r="AZ460" s="4">
        <f t="shared" si="527"/>
        <v>0</v>
      </c>
      <c r="BA460" s="4">
        <f t="shared" si="528"/>
        <v>1.7400000000000091</v>
      </c>
      <c r="BB460" s="4">
        <f t="shared" si="529"/>
        <v>0</v>
      </c>
      <c r="BC460" s="4">
        <f t="shared" si="530"/>
        <v>0</v>
      </c>
      <c r="BD460" s="4">
        <f t="shared" si="531"/>
        <v>0</v>
      </c>
      <c r="BE460" s="4">
        <f t="shared" si="532"/>
        <v>0</v>
      </c>
    </row>
    <row r="461" spans="1:57" x14ac:dyDescent="0.2">
      <c r="A461" s="2" t="s">
        <v>69</v>
      </c>
      <c r="B461" s="4">
        <v>2021</v>
      </c>
      <c r="C461" s="4">
        <v>3</v>
      </c>
      <c r="D461" s="5">
        <f>'Consolidated PEG'!D460</f>
        <v>8476.3815225000017</v>
      </c>
      <c r="E461" s="5">
        <f>'Consolidated PEG'!E460</f>
        <v>100.718</v>
      </c>
      <c r="F461" s="5">
        <f>'Consolidated PEG'!F460</f>
        <v>137.12700000000001</v>
      </c>
      <c r="G461" s="5">
        <f>'Consolidated PEG'!G460</f>
        <v>27628</v>
      </c>
      <c r="H461" s="5">
        <f>'Consolidated PEG'!H460</f>
        <v>675</v>
      </c>
      <c r="I461" s="5">
        <f>'Consolidated PEG'!I460</f>
        <v>93</v>
      </c>
      <c r="J461" s="6">
        <f>'Consolidated PEG'!J460</f>
        <v>0.13777777552604675</v>
      </c>
      <c r="K461" s="48">
        <f>'Consolidated PEG'!K460</f>
        <v>675</v>
      </c>
      <c r="L461" s="48">
        <f>'Consolidated PEG'!L460</f>
        <v>93</v>
      </c>
      <c r="M461" s="124">
        <f>'Consolidated PEG'!M460</f>
        <v>0.13777777777777778</v>
      </c>
      <c r="O461" s="2" t="s">
        <v>70</v>
      </c>
      <c r="P461" s="2">
        <v>2021</v>
      </c>
      <c r="Q461" s="5">
        <v>3</v>
      </c>
      <c r="R461" s="5">
        <v>8476.3815224999998</v>
      </c>
      <c r="S461" s="5">
        <v>100.718</v>
      </c>
      <c r="T461" s="5">
        <v>135.387</v>
      </c>
      <c r="U461" s="5">
        <v>27628</v>
      </c>
      <c r="V461" s="5">
        <v>675</v>
      </c>
      <c r="W461" s="5">
        <v>93</v>
      </c>
      <c r="X461" s="6">
        <v>0.13777777777777778</v>
      </c>
      <c r="Z461" s="2" t="s">
        <v>69</v>
      </c>
      <c r="AA461" s="4">
        <f t="shared" si="534"/>
        <v>0</v>
      </c>
      <c r="AB461" s="4">
        <f t="shared" si="539"/>
        <v>0</v>
      </c>
      <c r="AC461" s="6">
        <f t="shared" si="539"/>
        <v>0</v>
      </c>
      <c r="AD461" s="4">
        <f>E461-S461</f>
        <v>0</v>
      </c>
      <c r="AE461" s="4">
        <f t="shared" si="539"/>
        <v>1.7400000000000091</v>
      </c>
      <c r="AF461" s="4">
        <f>G461-U461</f>
        <v>0</v>
      </c>
      <c r="AG461" s="4">
        <f t="shared" si="539"/>
        <v>0</v>
      </c>
      <c r="AH461" s="4">
        <f t="shared" si="539"/>
        <v>0</v>
      </c>
      <c r="AI461" s="75">
        <f t="shared" si="539"/>
        <v>-2.2517310238612254E-9</v>
      </c>
      <c r="AK461" s="2" t="s">
        <v>114</v>
      </c>
      <c r="AL461" s="2">
        <v>2021</v>
      </c>
      <c r="AM461" s="2">
        <v>3</v>
      </c>
      <c r="AN461" s="2">
        <v>8620.6719000000012</v>
      </c>
      <c r="AO461" s="2">
        <v>100.718</v>
      </c>
      <c r="AP461" s="2">
        <v>135.387</v>
      </c>
      <c r="AQ461" s="2">
        <v>27628</v>
      </c>
      <c r="AR461" s="2">
        <v>675</v>
      </c>
      <c r="AS461" s="2">
        <v>93</v>
      </c>
      <c r="AT461" s="2">
        <v>0.13777777552604675</v>
      </c>
      <c r="AV461" s="2" t="s">
        <v>69</v>
      </c>
      <c r="AW461" s="4">
        <f t="shared" si="525"/>
        <v>0</v>
      </c>
      <c r="AX461" s="4">
        <f t="shared" si="526"/>
        <v>0</v>
      </c>
      <c r="AY461" s="4"/>
      <c r="AZ461" s="4">
        <f t="shared" si="527"/>
        <v>0</v>
      </c>
      <c r="BA461" s="4">
        <f t="shared" si="528"/>
        <v>1.7400000000000091</v>
      </c>
      <c r="BB461" s="4">
        <f t="shared" si="529"/>
        <v>0</v>
      </c>
      <c r="BC461" s="4">
        <f t="shared" si="530"/>
        <v>0</v>
      </c>
      <c r="BD461" s="4">
        <f t="shared" si="531"/>
        <v>0</v>
      </c>
      <c r="BE461" s="4">
        <f t="shared" si="532"/>
        <v>0</v>
      </c>
    </row>
    <row r="462" spans="1:57" s="7" customFormat="1" x14ac:dyDescent="0.2">
      <c r="A462" s="7" t="s">
        <v>69</v>
      </c>
      <c r="B462" s="8">
        <v>2022</v>
      </c>
      <c r="C462" s="8">
        <v>3</v>
      </c>
      <c r="D462" s="9">
        <f>'Consolidated PEG'!D461</f>
        <v>8721.4832970000025</v>
      </c>
      <c r="E462" s="9">
        <f>'Consolidated PEG'!E461</f>
        <v>112.81</v>
      </c>
      <c r="F462" s="5">
        <f>'Consolidated PEG'!F461</f>
        <v>137.12700000000001</v>
      </c>
      <c r="G462" s="9">
        <f>'Consolidated PEG'!G461</f>
        <v>27678</v>
      </c>
      <c r="H462" s="9">
        <f>'Consolidated PEG'!H461</f>
        <v>671</v>
      </c>
      <c r="I462" s="9">
        <f>'Consolidated PEG'!I461</f>
        <v>93</v>
      </c>
      <c r="J462" s="10">
        <f>'Consolidated PEG'!J461</f>
        <v>0.13859911262989044</v>
      </c>
      <c r="K462" s="50">
        <f>'Consolidated PEG'!K461</f>
        <v>671</v>
      </c>
      <c r="L462" s="50">
        <f>'Consolidated PEG'!L461</f>
        <v>93</v>
      </c>
      <c r="M462" s="126">
        <f>'Consolidated PEG'!M461</f>
        <v>0.13859910581222057</v>
      </c>
      <c r="N462" s="64"/>
      <c r="O462" s="7" t="s">
        <v>70</v>
      </c>
      <c r="P462" s="7">
        <v>2022</v>
      </c>
      <c r="Q462" s="9">
        <v>3</v>
      </c>
      <c r="R462" s="9">
        <v>8721.4832970000007</v>
      </c>
      <c r="S462" s="9">
        <v>112.81</v>
      </c>
      <c r="T462" s="9">
        <v>135.387</v>
      </c>
      <c r="U462" s="9">
        <v>27678</v>
      </c>
      <c r="V462" s="9">
        <v>671</v>
      </c>
      <c r="W462" s="9">
        <v>93</v>
      </c>
      <c r="X462" s="10">
        <v>0.13859910581222057</v>
      </c>
      <c r="Y462" s="64"/>
      <c r="Z462" s="7" t="s">
        <v>69</v>
      </c>
      <c r="AA462" s="8">
        <f t="shared" si="534"/>
        <v>0</v>
      </c>
      <c r="AB462" s="8">
        <f t="shared" si="539"/>
        <v>0</v>
      </c>
      <c r="AC462" s="10">
        <f t="shared" si="539"/>
        <v>0</v>
      </c>
      <c r="AD462" s="8">
        <f t="shared" si="539"/>
        <v>0</v>
      </c>
      <c r="AE462" s="8">
        <f t="shared" si="539"/>
        <v>1.7400000000000091</v>
      </c>
      <c r="AF462" s="8">
        <f t="shared" si="539"/>
        <v>0</v>
      </c>
      <c r="AG462" s="8">
        <f t="shared" si="539"/>
        <v>0</v>
      </c>
      <c r="AH462" s="8">
        <f t="shared" si="539"/>
        <v>0</v>
      </c>
      <c r="AI462" s="76">
        <f t="shared" si="539"/>
        <v>6.8176698730937346E-9</v>
      </c>
      <c r="AK462" s="7" t="s">
        <v>114</v>
      </c>
      <c r="AL462" s="7">
        <v>2022</v>
      </c>
      <c r="AM462" s="7">
        <v>3</v>
      </c>
      <c r="AN462" s="7">
        <v>9036.7021299999997</v>
      </c>
      <c r="AO462" s="7">
        <v>112.81</v>
      </c>
      <c r="AP462" s="7">
        <v>135.387</v>
      </c>
      <c r="AQ462" s="7">
        <v>27678</v>
      </c>
      <c r="AR462" s="7">
        <v>671</v>
      </c>
      <c r="AS462" s="7">
        <v>93</v>
      </c>
      <c r="AT462" s="7">
        <v>0.13859911262989044</v>
      </c>
      <c r="AV462" s="7" t="s">
        <v>69</v>
      </c>
      <c r="AW462" s="8">
        <f t="shared" si="525"/>
        <v>0</v>
      </c>
      <c r="AX462" s="8">
        <f t="shared" si="526"/>
        <v>0</v>
      </c>
      <c r="AY462" s="8"/>
      <c r="AZ462" s="8">
        <f t="shared" si="527"/>
        <v>0</v>
      </c>
      <c r="BA462" s="8">
        <f t="shared" si="528"/>
        <v>1.7400000000000091</v>
      </c>
      <c r="BB462" s="8">
        <f t="shared" si="529"/>
        <v>0</v>
      </c>
      <c r="BC462" s="8">
        <f t="shared" si="530"/>
        <v>0</v>
      </c>
      <c r="BD462" s="8">
        <f t="shared" si="531"/>
        <v>0</v>
      </c>
      <c r="BE462" s="8">
        <f t="shared" si="532"/>
        <v>0</v>
      </c>
    </row>
    <row r="463" spans="1:57" x14ac:dyDescent="0.2">
      <c r="A463" s="2" t="s">
        <v>71</v>
      </c>
      <c r="B463" s="4">
        <v>2003</v>
      </c>
      <c r="C463" s="4">
        <v>3</v>
      </c>
      <c r="D463" s="5">
        <f>'Consolidated PEG'!D462</f>
        <v>4332.3969999999999</v>
      </c>
      <c r="E463" s="5">
        <f>'Consolidated PEG'!E462</f>
        <v>80.842029999999994</v>
      </c>
      <c r="F463" s="5">
        <f>'Consolidated PEG'!F462</f>
        <v>80.842029999999994</v>
      </c>
      <c r="G463" s="5">
        <f>'Consolidated PEG'!G462</f>
        <v>20382</v>
      </c>
      <c r="H463" s="5"/>
      <c r="I463" s="5"/>
      <c r="K463" s="48">
        <f>'Consolidated PEG'!K462</f>
        <v>415.2</v>
      </c>
      <c r="L463" s="48">
        <f>'Consolidated PEG'!L462</f>
        <v>80.400001525878906</v>
      </c>
      <c r="M463" s="124">
        <f>'Consolidated PEG'!M462</f>
        <v>0.19364162217215536</v>
      </c>
      <c r="Q463" s="5"/>
      <c r="AA463" s="4"/>
      <c r="AB463" s="4"/>
      <c r="AC463" s="6"/>
      <c r="AD463" s="4"/>
      <c r="AE463" s="4"/>
      <c r="AF463" s="4"/>
      <c r="AG463" s="4"/>
      <c r="AH463" s="4"/>
      <c r="AI463" s="75"/>
      <c r="AW463" s="4"/>
      <c r="AX463" s="4"/>
      <c r="AY463" s="4"/>
      <c r="AZ463" s="4"/>
      <c r="BA463" s="4"/>
      <c r="BB463" s="4"/>
      <c r="BC463" s="4"/>
      <c r="BD463" s="4"/>
      <c r="BE463" s="4"/>
    </row>
    <row r="464" spans="1:57" x14ac:dyDescent="0.2">
      <c r="A464" s="2" t="s">
        <v>71</v>
      </c>
      <c r="B464" s="4">
        <v>2004</v>
      </c>
      <c r="C464" s="4">
        <v>3</v>
      </c>
      <c r="D464" s="5">
        <f>'Consolidated PEG'!D463</f>
        <v>4365.6130000000003</v>
      </c>
      <c r="E464" s="5">
        <f>'Consolidated PEG'!E463</f>
        <v>94.39</v>
      </c>
      <c r="F464" s="5">
        <f>'Consolidated PEG'!F463</f>
        <v>94.39</v>
      </c>
      <c r="G464" s="5">
        <f>'Consolidated PEG'!G463</f>
        <v>20528</v>
      </c>
      <c r="H464" s="5"/>
      <c r="I464" s="5"/>
      <c r="K464" s="48">
        <f>'Consolidated PEG'!K463</f>
        <v>443.2</v>
      </c>
      <c r="L464" s="48">
        <f>'Consolidated PEG'!L463</f>
        <v>108.5</v>
      </c>
      <c r="M464" s="124">
        <f>'Consolidated PEG'!M463</f>
        <v>0.24481046931407943</v>
      </c>
      <c r="Q464" s="5"/>
      <c r="AA464" s="4"/>
      <c r="AB464" s="4"/>
      <c r="AC464" s="6"/>
      <c r="AD464" s="4"/>
      <c r="AE464" s="4"/>
      <c r="AF464" s="4"/>
      <c r="AG464" s="4"/>
      <c r="AH464" s="4"/>
      <c r="AI464" s="75"/>
      <c r="AW464" s="4"/>
      <c r="AX464" s="4"/>
      <c r="AY464" s="4"/>
      <c r="AZ464" s="4"/>
      <c r="BA464" s="4"/>
      <c r="BB464" s="4"/>
      <c r="BC464" s="4"/>
      <c r="BD464" s="4"/>
      <c r="BE464" s="4"/>
    </row>
    <row r="465" spans="1:57" x14ac:dyDescent="0.2">
      <c r="A465" s="2" t="s">
        <v>71</v>
      </c>
      <c r="B465" s="4">
        <v>2005</v>
      </c>
      <c r="C465" s="4">
        <v>3</v>
      </c>
      <c r="D465" s="5">
        <f>'Consolidated PEG'!D464</f>
        <v>4096.6220000000003</v>
      </c>
      <c r="E465" s="5">
        <f>'Consolidated PEG'!E464</f>
        <v>83.355000000000004</v>
      </c>
      <c r="F465" s="5">
        <f>'Consolidated PEG'!F464</f>
        <v>94.39</v>
      </c>
      <c r="G465" s="5">
        <f>'Consolidated PEG'!G464</f>
        <v>20699</v>
      </c>
      <c r="H465" s="28"/>
      <c r="I465" s="28"/>
      <c r="J465" s="29"/>
      <c r="K465" s="48">
        <f>'Consolidated PEG'!K464</f>
        <v>432</v>
      </c>
      <c r="L465" s="48">
        <f>'Consolidated PEG'!L464</f>
        <v>118</v>
      </c>
      <c r="M465" s="124">
        <f>'Consolidated PEG'!M464</f>
        <v>0.27314814814814814</v>
      </c>
      <c r="O465" s="2" t="s">
        <v>72</v>
      </c>
      <c r="P465" s="2">
        <v>2005</v>
      </c>
      <c r="Q465" s="5">
        <v>3</v>
      </c>
      <c r="R465" s="5">
        <v>4096.6220000000003</v>
      </c>
      <c r="S465" s="5">
        <v>83.355000000000004</v>
      </c>
      <c r="T465" s="5">
        <v>83.355000000000004</v>
      </c>
      <c r="U465" s="5">
        <v>20699</v>
      </c>
      <c r="V465" s="5">
        <v>432</v>
      </c>
      <c r="W465" s="5">
        <v>118</v>
      </c>
      <c r="X465" s="6">
        <v>0.27314814814814814</v>
      </c>
      <c r="Z465" s="2" t="s">
        <v>71</v>
      </c>
      <c r="AA465" s="4">
        <f>B465-P465</f>
        <v>0</v>
      </c>
      <c r="AB465" s="4">
        <f t="shared" ref="AB465:AB471" si="540">C465-Q465</f>
        <v>0</v>
      </c>
      <c r="AC465" s="6">
        <f t="shared" ref="AC465:AC471" si="541">D465-R465</f>
        <v>0</v>
      </c>
      <c r="AD465" s="4">
        <f t="shared" ref="AD465:AD471" si="542">E465-S465</f>
        <v>0</v>
      </c>
      <c r="AE465" s="4">
        <f t="shared" ref="AE465:AE471" si="543">F465-T465</f>
        <v>11.034999999999997</v>
      </c>
      <c r="AF465" s="4">
        <f t="shared" ref="AF465" si="544">G465-U465</f>
        <v>0</v>
      </c>
      <c r="AG465" s="4"/>
      <c r="AH465" s="4"/>
      <c r="AI465" s="75"/>
      <c r="AK465" s="2" t="s">
        <v>191</v>
      </c>
      <c r="AL465" s="2">
        <v>2005</v>
      </c>
      <c r="AM465" s="2">
        <v>3</v>
      </c>
      <c r="AN465" s="2">
        <v>4199.1809999999996</v>
      </c>
      <c r="AO465" s="2">
        <v>83.355000000000004</v>
      </c>
      <c r="AP465" s="2">
        <v>83.355000000000004</v>
      </c>
      <c r="AQ465" s="2">
        <v>20699</v>
      </c>
      <c r="AR465" s="2">
        <v>432</v>
      </c>
      <c r="AS465" s="2">
        <v>118</v>
      </c>
      <c r="AT465" s="2">
        <v>0.27314814925193787</v>
      </c>
      <c r="AV465" s="2" t="s">
        <v>71</v>
      </c>
      <c r="AW465" s="4">
        <f t="shared" ref="AW465:AW482" si="545">B465-AL465</f>
        <v>0</v>
      </c>
      <c r="AX465" s="4">
        <f t="shared" ref="AX465:AX482" si="546">C465-AM465</f>
        <v>0</v>
      </c>
      <c r="AY465" s="4"/>
      <c r="AZ465" s="4">
        <f t="shared" ref="AZ465:AZ482" si="547">E465-AO465</f>
        <v>0</v>
      </c>
      <c r="BA465" s="4">
        <f t="shared" ref="BA465:BA482" si="548">F465-AP465</f>
        <v>11.034999999999997</v>
      </c>
      <c r="BB465" s="4">
        <f t="shared" ref="BB465:BB482" si="549">G465-AQ465</f>
        <v>0</v>
      </c>
      <c r="BC465" s="4">
        <f t="shared" ref="BC465:BC482" si="550">H465-AR465</f>
        <v>-432</v>
      </c>
      <c r="BD465" s="4">
        <f t="shared" ref="BD465:BD482" si="551">I465-AS465</f>
        <v>-118</v>
      </c>
      <c r="BE465" s="4">
        <f t="shared" ref="BE465:BE482" si="552">J465-AT465</f>
        <v>-0.27314814925193787</v>
      </c>
    </row>
    <row r="466" spans="1:57" x14ac:dyDescent="0.2">
      <c r="A466" s="2" t="s">
        <v>71</v>
      </c>
      <c r="B466" s="4">
        <v>2006</v>
      </c>
      <c r="C466" s="4">
        <v>3</v>
      </c>
      <c r="D466" s="5">
        <f>'Consolidated PEG'!D465</f>
        <v>4292.1524500000005</v>
      </c>
      <c r="E466" s="5">
        <f>'Consolidated PEG'!E465</f>
        <v>86.856999999999999</v>
      </c>
      <c r="F466" s="5">
        <f>'Consolidated PEG'!F465</f>
        <v>94.39</v>
      </c>
      <c r="G466" s="5">
        <f>'Consolidated PEG'!G465</f>
        <v>20983</v>
      </c>
      <c r="H466" s="83"/>
      <c r="I466" s="83"/>
      <c r="J466" s="84"/>
      <c r="K466" s="48">
        <f>'Consolidated PEG'!K465</f>
        <v>436</v>
      </c>
      <c r="L466" s="48">
        <f>'Consolidated PEG'!L465</f>
        <v>126</v>
      </c>
      <c r="M466" s="124">
        <f>'Consolidated PEG'!M465</f>
        <v>0.28899082568807338</v>
      </c>
      <c r="O466" s="2" t="s">
        <v>72</v>
      </c>
      <c r="P466" s="2">
        <v>2006</v>
      </c>
      <c r="Q466" s="5">
        <v>3</v>
      </c>
      <c r="R466" s="5">
        <v>4292.1524500000005</v>
      </c>
      <c r="S466" s="5">
        <v>86.856999999999999</v>
      </c>
      <c r="T466" s="5">
        <v>86.856999999999999</v>
      </c>
      <c r="U466" s="5">
        <v>20983</v>
      </c>
      <c r="V466" s="5">
        <v>436</v>
      </c>
      <c r="W466" s="5">
        <v>126</v>
      </c>
      <c r="X466" s="6">
        <v>0.28899082568807338</v>
      </c>
      <c r="Z466" s="2" t="s">
        <v>71</v>
      </c>
      <c r="AA466" s="4">
        <f t="shared" ref="AA466:AA482" si="553">B466-P466</f>
        <v>0</v>
      </c>
      <c r="AB466" s="4">
        <f t="shared" si="540"/>
        <v>0</v>
      </c>
      <c r="AC466" s="6">
        <f t="shared" si="541"/>
        <v>0</v>
      </c>
      <c r="AD466" s="4">
        <f t="shared" si="542"/>
        <v>0</v>
      </c>
      <c r="AE466" s="4">
        <f t="shared" si="543"/>
        <v>7.5330000000000013</v>
      </c>
      <c r="AF466" s="4">
        <f t="shared" ref="AF466:AF473" si="554">G466-U466</f>
        <v>0</v>
      </c>
      <c r="AG466" s="4"/>
      <c r="AH466" s="4"/>
      <c r="AI466" s="75"/>
      <c r="AK466" s="2" t="s">
        <v>191</v>
      </c>
      <c r="AL466" s="2">
        <v>2006</v>
      </c>
      <c r="AM466" s="2">
        <v>3</v>
      </c>
      <c r="AN466" s="2">
        <v>4227.6610000000001</v>
      </c>
      <c r="AO466" s="2">
        <v>86.856999999999999</v>
      </c>
      <c r="AP466" s="2">
        <v>86.856999999999999</v>
      </c>
      <c r="AQ466" s="2">
        <v>20983</v>
      </c>
      <c r="AR466" s="2">
        <v>435</v>
      </c>
      <c r="AS466" s="2">
        <v>126</v>
      </c>
      <c r="AT466" s="2">
        <v>0.2896551787853241</v>
      </c>
      <c r="AV466" s="2" t="s">
        <v>71</v>
      </c>
      <c r="AW466" s="4">
        <f t="shared" si="545"/>
        <v>0</v>
      </c>
      <c r="AX466" s="4">
        <f t="shared" si="546"/>
        <v>0</v>
      </c>
      <c r="AY466" s="4"/>
      <c r="AZ466" s="4">
        <f t="shared" si="547"/>
        <v>0</v>
      </c>
      <c r="BA466" s="4">
        <f t="shared" si="548"/>
        <v>7.5330000000000013</v>
      </c>
      <c r="BB466" s="4">
        <f t="shared" si="549"/>
        <v>0</v>
      </c>
      <c r="BC466" s="4">
        <f t="shared" si="550"/>
        <v>-435</v>
      </c>
      <c r="BD466" s="4">
        <f t="shared" si="551"/>
        <v>-126</v>
      </c>
      <c r="BE466" s="4">
        <f t="shared" si="552"/>
        <v>-0.2896551787853241</v>
      </c>
    </row>
    <row r="467" spans="1:57" x14ac:dyDescent="0.2">
      <c r="A467" s="2" t="s">
        <v>71</v>
      </c>
      <c r="B467" s="4">
        <v>2007</v>
      </c>
      <c r="C467" s="4">
        <v>3</v>
      </c>
      <c r="D467" s="5">
        <f>'Consolidated PEG'!D466</f>
        <v>4058.0846800000004</v>
      </c>
      <c r="E467" s="5">
        <f>'Consolidated PEG'!E466</f>
        <v>90.204999999999998</v>
      </c>
      <c r="F467" s="5">
        <f>'Consolidated PEG'!F466</f>
        <v>94.39</v>
      </c>
      <c r="G467" s="5">
        <f>'Consolidated PEG'!G466</f>
        <v>21297</v>
      </c>
      <c r="H467" s="28"/>
      <c r="I467" s="28"/>
      <c r="J467" s="29"/>
      <c r="K467" s="48">
        <f>'Consolidated PEG'!K466</f>
        <v>435</v>
      </c>
      <c r="L467" s="48">
        <f>'Consolidated PEG'!L466</f>
        <v>126</v>
      </c>
      <c r="M467" s="124">
        <f>'Consolidated PEG'!M466</f>
        <v>0.28965517241379313</v>
      </c>
      <c r="O467" s="2" t="s">
        <v>72</v>
      </c>
      <c r="P467" s="2">
        <v>2007</v>
      </c>
      <c r="Q467" s="5">
        <v>3</v>
      </c>
      <c r="R467" s="5">
        <v>4058.0846800000004</v>
      </c>
      <c r="S467" s="5">
        <v>90.204999999999998</v>
      </c>
      <c r="T467" s="5">
        <v>90.204999999999998</v>
      </c>
      <c r="U467" s="5">
        <v>21297</v>
      </c>
      <c r="V467" s="5">
        <v>435</v>
      </c>
      <c r="W467" s="5">
        <v>126.00000000000001</v>
      </c>
      <c r="X467" s="6">
        <v>0.28965517241379313</v>
      </c>
      <c r="Z467" s="2" t="s">
        <v>71</v>
      </c>
      <c r="AA467" s="4">
        <f t="shared" si="553"/>
        <v>0</v>
      </c>
      <c r="AB467" s="4">
        <f t="shared" si="540"/>
        <v>0</v>
      </c>
      <c r="AC467" s="6">
        <f t="shared" si="541"/>
        <v>0</v>
      </c>
      <c r="AD467" s="4">
        <f t="shared" si="542"/>
        <v>0</v>
      </c>
      <c r="AE467" s="4">
        <f t="shared" si="543"/>
        <v>4.1850000000000023</v>
      </c>
      <c r="AF467" s="4">
        <f t="shared" si="554"/>
        <v>0</v>
      </c>
      <c r="AG467" s="4"/>
      <c r="AH467" s="4"/>
      <c r="AI467" s="75"/>
      <c r="AK467" s="2" t="s">
        <v>191</v>
      </c>
      <c r="AL467" s="2">
        <v>2007</v>
      </c>
      <c r="AM467" s="2">
        <v>3</v>
      </c>
      <c r="AN467" s="2">
        <v>4534.7389999999996</v>
      </c>
      <c r="AO467" s="2">
        <v>90.204999999999998</v>
      </c>
      <c r="AP467" s="2">
        <v>90.204999999999998</v>
      </c>
      <c r="AQ467" s="2">
        <v>21297</v>
      </c>
      <c r="AR467" s="2">
        <v>435</v>
      </c>
      <c r="AS467" s="2">
        <v>126</v>
      </c>
      <c r="AT467" s="2">
        <v>0.2896551787853241</v>
      </c>
      <c r="AV467" s="2" t="s">
        <v>71</v>
      </c>
      <c r="AW467" s="4">
        <f t="shared" si="545"/>
        <v>0</v>
      </c>
      <c r="AX467" s="4">
        <f t="shared" si="546"/>
        <v>0</v>
      </c>
      <c r="AY467" s="4"/>
      <c r="AZ467" s="4">
        <f t="shared" si="547"/>
        <v>0</v>
      </c>
      <c r="BA467" s="4">
        <f t="shared" si="548"/>
        <v>4.1850000000000023</v>
      </c>
      <c r="BB467" s="4">
        <f t="shared" si="549"/>
        <v>0</v>
      </c>
      <c r="BC467" s="4">
        <f t="shared" si="550"/>
        <v>-435</v>
      </c>
      <c r="BD467" s="4">
        <f t="shared" si="551"/>
        <v>-126</v>
      </c>
      <c r="BE467" s="4">
        <f t="shared" si="552"/>
        <v>-0.2896551787853241</v>
      </c>
    </row>
    <row r="468" spans="1:57" x14ac:dyDescent="0.2">
      <c r="A468" s="2" t="s">
        <v>71</v>
      </c>
      <c r="B468" s="4">
        <v>2008</v>
      </c>
      <c r="C468" s="4">
        <v>3</v>
      </c>
      <c r="D468" s="5">
        <f>'Consolidated PEG'!D467</f>
        <v>5023.7056399999992</v>
      </c>
      <c r="E468" s="5">
        <f>'Consolidated PEG'!E467</f>
        <v>84.988</v>
      </c>
      <c r="F468" s="5">
        <f>'Consolidated PEG'!F467</f>
        <v>94.39</v>
      </c>
      <c r="G468" s="5">
        <f>'Consolidated PEG'!G467</f>
        <v>21592</v>
      </c>
      <c r="H468" s="28"/>
      <c r="I468" s="28"/>
      <c r="J468" s="29"/>
      <c r="K468" s="48">
        <f>'Consolidated PEG'!K467</f>
        <v>440</v>
      </c>
      <c r="L468" s="48">
        <f>'Consolidated PEG'!L467</f>
        <v>131</v>
      </c>
      <c r="M468" s="124">
        <f>'Consolidated PEG'!M467</f>
        <v>0.29772727272727273</v>
      </c>
      <c r="O468" s="2" t="s">
        <v>72</v>
      </c>
      <c r="P468" s="2">
        <v>2008</v>
      </c>
      <c r="Q468" s="5">
        <v>3</v>
      </c>
      <c r="R468" s="5">
        <v>5023.7056399999992</v>
      </c>
      <c r="S468" s="5">
        <v>84.988</v>
      </c>
      <c r="T468" s="5">
        <v>90.204999999999998</v>
      </c>
      <c r="U468" s="5">
        <v>21592</v>
      </c>
      <c r="V468" s="5">
        <v>440</v>
      </c>
      <c r="W468" s="5">
        <v>131</v>
      </c>
      <c r="X468" s="6">
        <v>0.29772727272727273</v>
      </c>
      <c r="Z468" s="2" t="s">
        <v>71</v>
      </c>
      <c r="AA468" s="4">
        <f t="shared" si="553"/>
        <v>0</v>
      </c>
      <c r="AB468" s="4">
        <f t="shared" si="540"/>
        <v>0</v>
      </c>
      <c r="AC468" s="6">
        <f t="shared" si="541"/>
        <v>0</v>
      </c>
      <c r="AD468" s="4">
        <f t="shared" si="542"/>
        <v>0</v>
      </c>
      <c r="AE468" s="4">
        <f t="shared" si="543"/>
        <v>4.1850000000000023</v>
      </c>
      <c r="AF468" s="4">
        <f t="shared" si="554"/>
        <v>0</v>
      </c>
      <c r="AG468" s="4"/>
      <c r="AH468" s="4"/>
      <c r="AI468" s="75"/>
      <c r="AK468" s="2" t="s">
        <v>191</v>
      </c>
      <c r="AL468" s="2">
        <v>2008</v>
      </c>
      <c r="AM468" s="2">
        <v>3</v>
      </c>
      <c r="AN468" s="2">
        <v>5003.5820000000003</v>
      </c>
      <c r="AO468" s="2">
        <v>84.988</v>
      </c>
      <c r="AP468" s="2">
        <v>90.204999999999998</v>
      </c>
      <c r="AQ468" s="2">
        <v>21592</v>
      </c>
      <c r="AR468" s="2">
        <v>440</v>
      </c>
      <c r="AS468" s="2">
        <v>131</v>
      </c>
      <c r="AT468" s="2">
        <v>0.29772728681564331</v>
      </c>
      <c r="AV468" s="2" t="s">
        <v>71</v>
      </c>
      <c r="AW468" s="4">
        <f t="shared" si="545"/>
        <v>0</v>
      </c>
      <c r="AX468" s="4">
        <f t="shared" si="546"/>
        <v>0</v>
      </c>
      <c r="AY468" s="4"/>
      <c r="AZ468" s="4">
        <f t="shared" si="547"/>
        <v>0</v>
      </c>
      <c r="BA468" s="4">
        <f t="shared" si="548"/>
        <v>4.1850000000000023</v>
      </c>
      <c r="BB468" s="4">
        <f t="shared" si="549"/>
        <v>0</v>
      </c>
      <c r="BC468" s="4">
        <f t="shared" si="550"/>
        <v>-440</v>
      </c>
      <c r="BD468" s="4">
        <f t="shared" si="551"/>
        <v>-131</v>
      </c>
      <c r="BE468" s="4">
        <f t="shared" si="552"/>
        <v>-0.29772728681564331</v>
      </c>
    </row>
    <row r="469" spans="1:57" x14ac:dyDescent="0.2">
      <c r="A469" s="2" t="s">
        <v>71</v>
      </c>
      <c r="B469" s="4">
        <v>2009</v>
      </c>
      <c r="C469" s="4">
        <v>3</v>
      </c>
      <c r="D469" s="5">
        <f>'Consolidated PEG'!D468</f>
        <v>4285.6200499999995</v>
      </c>
      <c r="E469" s="5">
        <f>'Consolidated PEG'!E468</f>
        <v>80.150999999999996</v>
      </c>
      <c r="F469" s="5">
        <f>'Consolidated PEG'!F468</f>
        <v>94.39</v>
      </c>
      <c r="G469" s="5">
        <f>'Consolidated PEG'!G468</f>
        <v>21744</v>
      </c>
      <c r="H469" s="28"/>
      <c r="I469" s="28"/>
      <c r="J469" s="29"/>
      <c r="K469" s="48">
        <f>'Consolidated PEG'!K468</f>
        <v>436</v>
      </c>
      <c r="L469" s="48">
        <f>'Consolidated PEG'!L468</f>
        <v>126</v>
      </c>
      <c r="M469" s="124">
        <f>'Consolidated PEG'!M468</f>
        <v>0.28899082568807338</v>
      </c>
      <c r="O469" s="2" t="s">
        <v>72</v>
      </c>
      <c r="P469" s="2">
        <v>2009</v>
      </c>
      <c r="Q469" s="5">
        <v>3</v>
      </c>
      <c r="R469" s="5">
        <v>4285.6200499999995</v>
      </c>
      <c r="S469" s="5">
        <v>80.150999999999996</v>
      </c>
      <c r="T469" s="5">
        <v>90.204999999999998</v>
      </c>
      <c r="U469" s="5">
        <v>21744</v>
      </c>
      <c r="V469" s="5">
        <v>436</v>
      </c>
      <c r="W469" s="5">
        <v>126</v>
      </c>
      <c r="X469" s="6">
        <v>0.28899082568807338</v>
      </c>
      <c r="Z469" s="2" t="s">
        <v>71</v>
      </c>
      <c r="AA469" s="4">
        <f t="shared" si="553"/>
        <v>0</v>
      </c>
      <c r="AB469" s="4">
        <f t="shared" si="540"/>
        <v>0</v>
      </c>
      <c r="AC469" s="6">
        <f t="shared" si="541"/>
        <v>0</v>
      </c>
      <c r="AD469" s="4">
        <f t="shared" si="542"/>
        <v>0</v>
      </c>
      <c r="AE469" s="4">
        <f t="shared" si="543"/>
        <v>4.1850000000000023</v>
      </c>
      <c r="AF469" s="4">
        <f t="shared" si="554"/>
        <v>0</v>
      </c>
      <c r="AG469" s="4"/>
      <c r="AH469" s="4"/>
      <c r="AI469" s="75"/>
      <c r="AK469" s="2" t="s">
        <v>191</v>
      </c>
      <c r="AL469" s="2">
        <v>2009</v>
      </c>
      <c r="AM469" s="2">
        <v>3</v>
      </c>
      <c r="AN469" s="2">
        <v>4577.47325</v>
      </c>
      <c r="AO469" s="2">
        <v>80.150999999999996</v>
      </c>
      <c r="AP469" s="2">
        <v>90.204999999999998</v>
      </c>
      <c r="AQ469" s="2">
        <v>21744</v>
      </c>
      <c r="AR469" s="2">
        <v>436</v>
      </c>
      <c r="AS469" s="2">
        <v>126</v>
      </c>
      <c r="AT469" s="2">
        <v>0.28899082541465759</v>
      </c>
      <c r="AV469" s="2" t="s">
        <v>71</v>
      </c>
      <c r="AW469" s="4">
        <f t="shared" si="545"/>
        <v>0</v>
      </c>
      <c r="AX469" s="4">
        <f t="shared" si="546"/>
        <v>0</v>
      </c>
      <c r="AY469" s="4"/>
      <c r="AZ469" s="4">
        <f t="shared" si="547"/>
        <v>0</v>
      </c>
      <c r="BA469" s="4">
        <f t="shared" si="548"/>
        <v>4.1850000000000023</v>
      </c>
      <c r="BB469" s="4">
        <f t="shared" si="549"/>
        <v>0</v>
      </c>
      <c r="BC469" s="4">
        <f t="shared" si="550"/>
        <v>-436</v>
      </c>
      <c r="BD469" s="4">
        <f t="shared" si="551"/>
        <v>-126</v>
      </c>
      <c r="BE469" s="4">
        <f t="shared" si="552"/>
        <v>-0.28899082541465759</v>
      </c>
    </row>
    <row r="470" spans="1:57" x14ac:dyDescent="0.2">
      <c r="A470" s="2" t="s">
        <v>71</v>
      </c>
      <c r="B470" s="4">
        <v>2010</v>
      </c>
      <c r="C470" s="4">
        <v>3</v>
      </c>
      <c r="D470" s="5">
        <f>'Consolidated PEG'!D469</f>
        <v>4282.99568</v>
      </c>
      <c r="E470" s="5">
        <f>'Consolidated PEG'!E469</f>
        <v>89.468000000000004</v>
      </c>
      <c r="F470" s="5">
        <f>'Consolidated PEG'!F469</f>
        <v>94.39</v>
      </c>
      <c r="G470" s="5">
        <f>'Consolidated PEG'!G469</f>
        <v>22007</v>
      </c>
      <c r="H470" s="28"/>
      <c r="I470" s="28"/>
      <c r="J470" s="29"/>
      <c r="K470" s="48">
        <f>'Consolidated PEG'!K469</f>
        <v>515</v>
      </c>
      <c r="L470" s="48">
        <f>'Consolidated PEG'!L469</f>
        <v>144</v>
      </c>
      <c r="M470" s="124">
        <f>'Consolidated PEG'!M469</f>
        <v>0.2796116504854369</v>
      </c>
      <c r="O470" s="2" t="s">
        <v>72</v>
      </c>
      <c r="P470" s="2">
        <v>2010</v>
      </c>
      <c r="Q470" s="5">
        <v>3</v>
      </c>
      <c r="R470" s="5">
        <v>4282.99568</v>
      </c>
      <c r="S470" s="5">
        <v>89.468000000000004</v>
      </c>
      <c r="T470" s="5">
        <v>90.204999999999998</v>
      </c>
      <c r="U470" s="5">
        <v>22007</v>
      </c>
      <c r="V470" s="5">
        <v>515</v>
      </c>
      <c r="W470" s="5">
        <v>144</v>
      </c>
      <c r="X470" s="6">
        <v>0.2796116504854369</v>
      </c>
      <c r="Z470" s="2" t="s">
        <v>71</v>
      </c>
      <c r="AA470" s="4">
        <f t="shared" si="553"/>
        <v>0</v>
      </c>
      <c r="AB470" s="4">
        <f t="shared" si="540"/>
        <v>0</v>
      </c>
      <c r="AC470" s="6">
        <f t="shared" si="541"/>
        <v>0</v>
      </c>
      <c r="AD470" s="4">
        <f t="shared" si="542"/>
        <v>0</v>
      </c>
      <c r="AE470" s="4">
        <f t="shared" si="543"/>
        <v>4.1850000000000023</v>
      </c>
      <c r="AF470" s="4">
        <f t="shared" si="554"/>
        <v>0</v>
      </c>
      <c r="AG470" s="4"/>
      <c r="AH470" s="4"/>
      <c r="AI470" s="75"/>
      <c r="AK470" s="2" t="s">
        <v>191</v>
      </c>
      <c r="AL470" s="2">
        <v>2010</v>
      </c>
      <c r="AM470" s="2">
        <v>3</v>
      </c>
      <c r="AN470" s="2">
        <v>4294.3197799999989</v>
      </c>
      <c r="AO470" s="2">
        <v>89.468000000000004</v>
      </c>
      <c r="AP470" s="2">
        <v>90.204999999999998</v>
      </c>
      <c r="AQ470" s="2">
        <v>22007</v>
      </c>
      <c r="AR470" s="2">
        <v>515</v>
      </c>
      <c r="AS470" s="2">
        <v>144</v>
      </c>
      <c r="AT470" s="2">
        <v>0.27961164712905884</v>
      </c>
      <c r="AV470" s="2" t="s">
        <v>71</v>
      </c>
      <c r="AW470" s="4">
        <f t="shared" si="545"/>
        <v>0</v>
      </c>
      <c r="AX470" s="4">
        <f t="shared" si="546"/>
        <v>0</v>
      </c>
      <c r="AY470" s="4"/>
      <c r="AZ470" s="4">
        <f t="shared" si="547"/>
        <v>0</v>
      </c>
      <c r="BA470" s="4">
        <f t="shared" si="548"/>
        <v>4.1850000000000023</v>
      </c>
      <c r="BB470" s="4">
        <f t="shared" si="549"/>
        <v>0</v>
      </c>
      <c r="BC470" s="4">
        <f t="shared" si="550"/>
        <v>-515</v>
      </c>
      <c r="BD470" s="4">
        <f t="shared" si="551"/>
        <v>-144</v>
      </c>
      <c r="BE470" s="4">
        <f t="shared" si="552"/>
        <v>-0.27961164712905884</v>
      </c>
    </row>
    <row r="471" spans="1:57" x14ac:dyDescent="0.2">
      <c r="A471" s="2" t="s">
        <v>71</v>
      </c>
      <c r="B471" s="4">
        <v>2011</v>
      </c>
      <c r="C471" s="4">
        <v>3</v>
      </c>
      <c r="D471" s="5">
        <f>'Consolidated PEG'!D470</f>
        <v>4623.9818700000005</v>
      </c>
      <c r="E471" s="5">
        <f>'Consolidated PEG'!E470</f>
        <v>86.667000000000002</v>
      </c>
      <c r="F471" s="5">
        <f>'Consolidated PEG'!F470</f>
        <v>94.39</v>
      </c>
      <c r="G471" s="5">
        <f>'Consolidated PEG'!G470</f>
        <v>22257</v>
      </c>
      <c r="H471" s="28"/>
      <c r="I471" s="28"/>
      <c r="J471" s="29"/>
      <c r="K471" s="48">
        <f>'Consolidated PEG'!K470</f>
        <v>515</v>
      </c>
      <c r="L471" s="48">
        <f>'Consolidated PEG'!L470</f>
        <v>144</v>
      </c>
      <c r="M471" s="124">
        <f>'Consolidated PEG'!M470</f>
        <v>0.2796116504854369</v>
      </c>
      <c r="O471" s="2" t="s">
        <v>72</v>
      </c>
      <c r="P471" s="2">
        <v>2011</v>
      </c>
      <c r="Q471" s="5">
        <v>3</v>
      </c>
      <c r="R471" s="5">
        <v>4623.9818700000005</v>
      </c>
      <c r="S471" s="5">
        <v>86.667000000000002</v>
      </c>
      <c r="T471" s="5">
        <v>90.204999999999998</v>
      </c>
      <c r="U471" s="5">
        <v>22257</v>
      </c>
      <c r="V471" s="5">
        <v>515</v>
      </c>
      <c r="W471" s="5">
        <v>144</v>
      </c>
      <c r="X471" s="6">
        <v>0.2796116504854369</v>
      </c>
      <c r="Z471" s="2" t="s">
        <v>71</v>
      </c>
      <c r="AA471" s="4">
        <f t="shared" si="553"/>
        <v>0</v>
      </c>
      <c r="AB471" s="4">
        <f t="shared" si="540"/>
        <v>0</v>
      </c>
      <c r="AC471" s="6">
        <f t="shared" si="541"/>
        <v>0</v>
      </c>
      <c r="AD471" s="4">
        <f t="shared" si="542"/>
        <v>0</v>
      </c>
      <c r="AE471" s="4">
        <f t="shared" si="543"/>
        <v>4.1850000000000023</v>
      </c>
      <c r="AF471" s="4">
        <f t="shared" si="554"/>
        <v>0</v>
      </c>
      <c r="AG471" s="4"/>
      <c r="AH471" s="4"/>
      <c r="AI471" s="75"/>
      <c r="AK471" s="2" t="s">
        <v>191</v>
      </c>
      <c r="AL471" s="2">
        <v>2011</v>
      </c>
      <c r="AM471" s="2">
        <v>3</v>
      </c>
      <c r="AN471" s="2">
        <v>4596.5190000000002</v>
      </c>
      <c r="AO471" s="2">
        <v>86.667000000000002</v>
      </c>
      <c r="AP471" s="2">
        <v>90.204999999999998</v>
      </c>
      <c r="AQ471" s="2">
        <v>22257</v>
      </c>
      <c r="AR471" s="2">
        <v>515</v>
      </c>
      <c r="AS471" s="2">
        <v>144</v>
      </c>
      <c r="AT471" s="2">
        <v>0.27961164712905884</v>
      </c>
      <c r="AV471" s="2" t="s">
        <v>71</v>
      </c>
      <c r="AW471" s="4">
        <f t="shared" si="545"/>
        <v>0</v>
      </c>
      <c r="AX471" s="4">
        <f t="shared" si="546"/>
        <v>0</v>
      </c>
      <c r="AY471" s="4"/>
      <c r="AZ471" s="4">
        <f t="shared" si="547"/>
        <v>0</v>
      </c>
      <c r="BA471" s="4">
        <f t="shared" si="548"/>
        <v>4.1850000000000023</v>
      </c>
      <c r="BB471" s="4">
        <f t="shared" si="549"/>
        <v>0</v>
      </c>
      <c r="BC471" s="4">
        <f t="shared" si="550"/>
        <v>-515</v>
      </c>
      <c r="BD471" s="4">
        <f t="shared" si="551"/>
        <v>-144</v>
      </c>
      <c r="BE471" s="4">
        <f t="shared" si="552"/>
        <v>-0.27961164712905884</v>
      </c>
    </row>
    <row r="472" spans="1:57" x14ac:dyDescent="0.2">
      <c r="A472" s="2" t="s">
        <v>71</v>
      </c>
      <c r="B472" s="4">
        <v>2012</v>
      </c>
      <c r="C472" s="4">
        <v>3</v>
      </c>
      <c r="D472" s="5">
        <f>'Consolidated PEG'!D471</f>
        <v>4568.6043899999995</v>
      </c>
      <c r="E472" s="5">
        <f>'Consolidated PEG'!E471</f>
        <v>83.915999999999997</v>
      </c>
      <c r="F472" s="5">
        <f>'Consolidated PEG'!F471</f>
        <v>94.39</v>
      </c>
      <c r="G472" s="5">
        <f>'Consolidated PEG'!G471</f>
        <v>22593</v>
      </c>
      <c r="H472" s="28"/>
      <c r="I472" s="28"/>
      <c r="J472" s="29"/>
      <c r="K472" s="48">
        <f>'Consolidated PEG'!K471</f>
        <v>515</v>
      </c>
      <c r="L472" s="48">
        <f>'Consolidated PEG'!L471</f>
        <v>144</v>
      </c>
      <c r="M472" s="124">
        <f>'Consolidated PEG'!M471</f>
        <v>0.2796116504854369</v>
      </c>
      <c r="O472" s="2" t="s">
        <v>72</v>
      </c>
      <c r="P472" s="2">
        <v>2012</v>
      </c>
      <c r="Q472" s="5">
        <v>3</v>
      </c>
      <c r="R472" s="5">
        <v>4568.6043899999995</v>
      </c>
      <c r="S472" s="5">
        <v>83.915999999999997</v>
      </c>
      <c r="T472" s="5">
        <v>90.204999999999998</v>
      </c>
      <c r="U472" s="5">
        <v>22593</v>
      </c>
      <c r="V472" s="5">
        <v>515</v>
      </c>
      <c r="W472" s="5">
        <v>144</v>
      </c>
      <c r="X472" s="6">
        <v>0.2796116504854369</v>
      </c>
      <c r="Z472" s="2" t="s">
        <v>71</v>
      </c>
      <c r="AA472" s="4">
        <f t="shared" si="553"/>
        <v>0</v>
      </c>
      <c r="AB472" s="4">
        <f t="shared" ref="AB472:AB473" si="555">C472-Q472</f>
        <v>0</v>
      </c>
      <c r="AC472" s="6">
        <f t="shared" ref="AC472:AC473" si="556">D472-R472</f>
        <v>0</v>
      </c>
      <c r="AD472" s="4">
        <f t="shared" ref="AD472:AD473" si="557">E472-S472</f>
        <v>0</v>
      </c>
      <c r="AE472" s="4">
        <f t="shared" ref="AE472:AE473" si="558">F472-T472</f>
        <v>4.1850000000000023</v>
      </c>
      <c r="AF472" s="4">
        <f t="shared" si="554"/>
        <v>0</v>
      </c>
      <c r="AG472" s="4"/>
      <c r="AH472" s="4"/>
      <c r="AI472" s="75"/>
      <c r="AK472" s="2" t="s">
        <v>191</v>
      </c>
      <c r="AL472" s="2">
        <v>2012</v>
      </c>
      <c r="AM472" s="2">
        <v>3</v>
      </c>
      <c r="AN472" s="2">
        <v>4658.3190000000004</v>
      </c>
      <c r="AO472" s="2">
        <v>83.915999999999997</v>
      </c>
      <c r="AP472" s="2">
        <v>90.204999999999998</v>
      </c>
      <c r="AQ472" s="2">
        <v>22593</v>
      </c>
      <c r="AR472" s="2">
        <v>515</v>
      </c>
      <c r="AS472" s="2">
        <v>144</v>
      </c>
      <c r="AT472" s="2">
        <v>0.27961164712905884</v>
      </c>
      <c r="AV472" s="2" t="s">
        <v>71</v>
      </c>
      <c r="AW472" s="4">
        <f t="shared" si="545"/>
        <v>0</v>
      </c>
      <c r="AX472" s="4">
        <f t="shared" si="546"/>
        <v>0</v>
      </c>
      <c r="AY472" s="4"/>
      <c r="AZ472" s="4">
        <f t="shared" si="547"/>
        <v>0</v>
      </c>
      <c r="BA472" s="4">
        <f t="shared" si="548"/>
        <v>4.1850000000000023</v>
      </c>
      <c r="BB472" s="4">
        <f t="shared" si="549"/>
        <v>0</v>
      </c>
      <c r="BC472" s="4">
        <f t="shared" si="550"/>
        <v>-515</v>
      </c>
      <c r="BD472" s="4">
        <f t="shared" si="551"/>
        <v>-144</v>
      </c>
      <c r="BE472" s="4">
        <f t="shared" si="552"/>
        <v>-0.27961164712905884</v>
      </c>
    </row>
    <row r="473" spans="1:57" x14ac:dyDescent="0.2">
      <c r="A473" s="2" t="s">
        <v>71</v>
      </c>
      <c r="B473" s="4">
        <v>2013</v>
      </c>
      <c r="C473" s="4">
        <v>3</v>
      </c>
      <c r="D473" s="5">
        <f>'Consolidated PEG'!D472</f>
        <v>5723.0539400000007</v>
      </c>
      <c r="E473" s="5">
        <f>'Consolidated PEG'!E472</f>
        <v>84.001000000000005</v>
      </c>
      <c r="F473" s="5">
        <f>'Consolidated PEG'!F472</f>
        <v>94.39</v>
      </c>
      <c r="G473" s="5">
        <f>'Consolidated PEG'!G472</f>
        <v>22725</v>
      </c>
      <c r="H473" s="28"/>
      <c r="I473" s="28"/>
      <c r="J473" s="29"/>
      <c r="K473" s="48">
        <f>'Consolidated PEG'!K472</f>
        <v>516</v>
      </c>
      <c r="L473" s="48">
        <f>'Consolidated PEG'!L472</f>
        <v>144</v>
      </c>
      <c r="M473" s="124">
        <f>'Consolidated PEG'!M472</f>
        <v>0.27906976744186046</v>
      </c>
      <c r="O473" s="2" t="s">
        <v>72</v>
      </c>
      <c r="P473" s="2">
        <v>2013</v>
      </c>
      <c r="Q473" s="5">
        <v>3</v>
      </c>
      <c r="R473" s="5">
        <v>5723.0539400000007</v>
      </c>
      <c r="S473" s="5">
        <v>84.001000000000005</v>
      </c>
      <c r="T473" s="5">
        <v>90.204999999999998</v>
      </c>
      <c r="U473" s="5">
        <v>22725</v>
      </c>
      <c r="V473" s="5">
        <v>516</v>
      </c>
      <c r="W473" s="5">
        <v>144</v>
      </c>
      <c r="X473" s="6">
        <v>0.27906976744186046</v>
      </c>
      <c r="Z473" s="2" t="s">
        <v>71</v>
      </c>
      <c r="AA473" s="4">
        <f t="shared" si="553"/>
        <v>0</v>
      </c>
      <c r="AB473" s="4">
        <f t="shared" si="555"/>
        <v>0</v>
      </c>
      <c r="AC473" s="6">
        <f t="shared" si="556"/>
        <v>0</v>
      </c>
      <c r="AD473" s="4">
        <f t="shared" si="557"/>
        <v>0</v>
      </c>
      <c r="AE473" s="4">
        <f t="shared" si="558"/>
        <v>4.1850000000000023</v>
      </c>
      <c r="AF473" s="4">
        <f t="shared" si="554"/>
        <v>0</v>
      </c>
      <c r="AG473" s="4"/>
      <c r="AH473" s="4"/>
      <c r="AI473" s="75"/>
      <c r="AK473" s="2" t="s">
        <v>191</v>
      </c>
      <c r="AL473" s="2">
        <v>2013</v>
      </c>
      <c r="AM473" s="2">
        <v>3</v>
      </c>
      <c r="AN473" s="2">
        <v>5755.8519999999999</v>
      </c>
      <c r="AO473" s="2">
        <v>84.001000000000005</v>
      </c>
      <c r="AP473" s="2">
        <v>90.204999999999998</v>
      </c>
      <c r="AQ473" s="2">
        <v>22725</v>
      </c>
      <c r="AR473" s="2">
        <v>516</v>
      </c>
      <c r="AS473" s="2">
        <v>144</v>
      </c>
      <c r="AT473" s="2">
        <v>0.27906978130340576</v>
      </c>
      <c r="AV473" s="2" t="s">
        <v>71</v>
      </c>
      <c r="AW473" s="4">
        <f t="shared" si="545"/>
        <v>0</v>
      </c>
      <c r="AX473" s="4">
        <f t="shared" si="546"/>
        <v>0</v>
      </c>
      <c r="AY473" s="4"/>
      <c r="AZ473" s="4">
        <f t="shared" si="547"/>
        <v>0</v>
      </c>
      <c r="BA473" s="4">
        <f t="shared" si="548"/>
        <v>4.1850000000000023</v>
      </c>
      <c r="BB473" s="4">
        <f t="shared" si="549"/>
        <v>0</v>
      </c>
      <c r="BC473" s="4">
        <f t="shared" si="550"/>
        <v>-516</v>
      </c>
      <c r="BD473" s="4">
        <f t="shared" si="551"/>
        <v>-144</v>
      </c>
      <c r="BE473" s="4">
        <f t="shared" si="552"/>
        <v>-0.27906978130340576</v>
      </c>
    </row>
    <row r="474" spans="1:57" x14ac:dyDescent="0.2">
      <c r="A474" s="2" t="s">
        <v>71</v>
      </c>
      <c r="B474" s="4">
        <v>2014</v>
      </c>
      <c r="C474" s="4">
        <v>3</v>
      </c>
      <c r="D474" s="5">
        <f>'Consolidated PEG'!D473</f>
        <v>5149.4777800000002</v>
      </c>
      <c r="E474" s="5">
        <f>'Consolidated PEG'!E473</f>
        <v>86.152000000000001</v>
      </c>
      <c r="F474" s="5">
        <f>'Consolidated PEG'!F473</f>
        <v>94.39</v>
      </c>
      <c r="G474" s="5">
        <f>'Consolidated PEG'!G473</f>
        <v>22822</v>
      </c>
      <c r="H474" s="28"/>
      <c r="I474" s="28"/>
      <c r="J474" s="29"/>
      <c r="K474" s="48">
        <f>'Consolidated PEG'!K473</f>
        <v>517</v>
      </c>
      <c r="L474" s="48">
        <f>'Consolidated PEG'!L473</f>
        <v>145</v>
      </c>
      <c r="M474" s="124">
        <f>'Consolidated PEG'!M473</f>
        <v>0.28046421663442939</v>
      </c>
      <c r="O474" s="2" t="s">
        <v>72</v>
      </c>
      <c r="P474" s="2">
        <v>2014</v>
      </c>
      <c r="Q474" s="5">
        <v>3</v>
      </c>
      <c r="R474" s="5">
        <v>5149.4780000000001</v>
      </c>
      <c r="S474" s="5">
        <v>86.152000000000001</v>
      </c>
      <c r="T474" s="5">
        <v>90.204999999999998</v>
      </c>
      <c r="U474" s="5">
        <v>22822</v>
      </c>
      <c r="V474" s="5">
        <v>517</v>
      </c>
      <c r="W474" s="5">
        <v>145</v>
      </c>
      <c r="X474" s="6">
        <v>0.28046421663442939</v>
      </c>
      <c r="Z474" s="2" t="s">
        <v>71</v>
      </c>
      <c r="AA474" s="4">
        <f t="shared" si="553"/>
        <v>0</v>
      </c>
      <c r="AB474" s="4">
        <f t="shared" ref="AB474:AB482" si="559">C474-Q474</f>
        <v>0</v>
      </c>
      <c r="AC474" s="6">
        <f t="shared" ref="AC474:AC482" si="560">D474-R474</f>
        <v>-2.1999999989930075E-4</v>
      </c>
      <c r="AD474" s="4">
        <f t="shared" ref="AD474:AD482" si="561">E474-S474</f>
        <v>0</v>
      </c>
      <c r="AE474" s="4">
        <f t="shared" ref="AE474:AE482" si="562">F474-T474</f>
        <v>4.1850000000000023</v>
      </c>
      <c r="AF474" s="4">
        <f t="shared" ref="AF474:AF482" si="563">G474-U474</f>
        <v>0</v>
      </c>
      <c r="AG474" s="4"/>
      <c r="AH474" s="4"/>
      <c r="AI474" s="75"/>
      <c r="AK474" s="2" t="s">
        <v>191</v>
      </c>
      <c r="AL474" s="2">
        <v>2014</v>
      </c>
      <c r="AM474" s="2">
        <v>3</v>
      </c>
      <c r="AN474" s="2">
        <v>5267.9970000000003</v>
      </c>
      <c r="AO474" s="2">
        <v>86.152000000000001</v>
      </c>
      <c r="AP474" s="2">
        <v>90.204999999999998</v>
      </c>
      <c r="AQ474" s="2">
        <v>22822</v>
      </c>
      <c r="AR474" s="2">
        <v>517</v>
      </c>
      <c r="AS474" s="2">
        <v>145</v>
      </c>
      <c r="AT474" s="2">
        <v>0.28046420216560364</v>
      </c>
      <c r="AV474" s="2" t="s">
        <v>71</v>
      </c>
      <c r="AW474" s="4">
        <f t="shared" si="545"/>
        <v>0</v>
      </c>
      <c r="AX474" s="4">
        <f t="shared" si="546"/>
        <v>0</v>
      </c>
      <c r="AY474" s="4"/>
      <c r="AZ474" s="4">
        <f t="shared" si="547"/>
        <v>0</v>
      </c>
      <c r="BA474" s="4">
        <f t="shared" si="548"/>
        <v>4.1850000000000023</v>
      </c>
      <c r="BB474" s="4">
        <f t="shared" si="549"/>
        <v>0</v>
      </c>
      <c r="BC474" s="4">
        <f t="shared" si="550"/>
        <v>-517</v>
      </c>
      <c r="BD474" s="4">
        <f t="shared" si="551"/>
        <v>-145</v>
      </c>
      <c r="BE474" s="4">
        <f t="shared" si="552"/>
        <v>-0.28046420216560364</v>
      </c>
    </row>
    <row r="475" spans="1:57" x14ac:dyDescent="0.2">
      <c r="A475" s="2" t="s">
        <v>71</v>
      </c>
      <c r="B475" s="4">
        <v>2015</v>
      </c>
      <c r="C475" s="4">
        <v>3</v>
      </c>
      <c r="D475" s="5">
        <f>'Consolidated PEG'!D474</f>
        <v>5196.6683600000006</v>
      </c>
      <c r="E475" s="5">
        <f>'Consolidated PEG'!E474</f>
        <v>93.376000000000005</v>
      </c>
      <c r="F475" s="5">
        <f>'Consolidated PEG'!F474</f>
        <v>94.39</v>
      </c>
      <c r="G475" s="5">
        <f>'Consolidated PEG'!G474</f>
        <v>22954</v>
      </c>
      <c r="H475" s="28"/>
      <c r="I475" s="28"/>
      <c r="J475" s="29"/>
      <c r="K475" s="48">
        <f>'Consolidated PEG'!K474</f>
        <v>522</v>
      </c>
      <c r="L475" s="48">
        <f>'Consolidated PEG'!L474</f>
        <v>146</v>
      </c>
      <c r="M475" s="124">
        <f>'Consolidated PEG'!M474</f>
        <v>0.27969348659003829</v>
      </c>
      <c r="O475" s="2" t="s">
        <v>72</v>
      </c>
      <c r="P475" s="2">
        <v>2015</v>
      </c>
      <c r="Q475" s="5">
        <v>3</v>
      </c>
      <c r="R475" s="5">
        <v>5196.6679999999997</v>
      </c>
      <c r="S475" s="5">
        <v>93.376000000000005</v>
      </c>
      <c r="T475" s="5">
        <v>93.376000000000005</v>
      </c>
      <c r="U475" s="5">
        <v>22954</v>
      </c>
      <c r="V475" s="5">
        <v>522</v>
      </c>
      <c r="W475" s="5">
        <v>146</v>
      </c>
      <c r="X475" s="6">
        <v>0.27969348659003829</v>
      </c>
      <c r="Z475" s="2" t="s">
        <v>71</v>
      </c>
      <c r="AA475" s="4">
        <f t="shared" si="553"/>
        <v>0</v>
      </c>
      <c r="AB475" s="4">
        <f t="shared" si="559"/>
        <v>0</v>
      </c>
      <c r="AC475" s="6">
        <f t="shared" si="560"/>
        <v>3.6000000091007678E-4</v>
      </c>
      <c r="AD475" s="4">
        <f t="shared" si="561"/>
        <v>0</v>
      </c>
      <c r="AE475" s="4">
        <f t="shared" si="562"/>
        <v>1.0139999999999958</v>
      </c>
      <c r="AF475" s="4">
        <f t="shared" si="563"/>
        <v>0</v>
      </c>
      <c r="AG475" s="4"/>
      <c r="AH475" s="4"/>
      <c r="AI475" s="75"/>
      <c r="AK475" s="2" t="s">
        <v>191</v>
      </c>
      <c r="AL475" s="2">
        <v>2015</v>
      </c>
      <c r="AM475" s="2">
        <v>3</v>
      </c>
      <c r="AN475" s="2">
        <v>5260.62</v>
      </c>
      <c r="AO475" s="2">
        <v>93.376000000000005</v>
      </c>
      <c r="AP475" s="2">
        <v>93.376000000000005</v>
      </c>
      <c r="AQ475" s="2">
        <v>22954</v>
      </c>
      <c r="AR475" s="2">
        <v>522</v>
      </c>
      <c r="AS475" s="2">
        <v>146</v>
      </c>
      <c r="AT475" s="2">
        <v>0.27969348430633545</v>
      </c>
      <c r="AV475" s="2" t="s">
        <v>71</v>
      </c>
      <c r="AW475" s="4">
        <f t="shared" si="545"/>
        <v>0</v>
      </c>
      <c r="AX475" s="4">
        <f t="shared" si="546"/>
        <v>0</v>
      </c>
      <c r="AY475" s="4"/>
      <c r="AZ475" s="4">
        <f t="shared" si="547"/>
        <v>0</v>
      </c>
      <c r="BA475" s="4">
        <f t="shared" si="548"/>
        <v>1.0139999999999958</v>
      </c>
      <c r="BB475" s="4">
        <f t="shared" si="549"/>
        <v>0</v>
      </c>
      <c r="BC475" s="4">
        <f t="shared" si="550"/>
        <v>-522</v>
      </c>
      <c r="BD475" s="4">
        <f t="shared" si="551"/>
        <v>-146</v>
      </c>
      <c r="BE475" s="4">
        <f t="shared" si="552"/>
        <v>-0.27969348430633545</v>
      </c>
    </row>
    <row r="476" spans="1:57" x14ac:dyDescent="0.2">
      <c r="A476" s="2" t="s">
        <v>71</v>
      </c>
      <c r="B476" s="4">
        <v>2016</v>
      </c>
      <c r="C476" s="4">
        <v>3</v>
      </c>
      <c r="D476" s="5">
        <f>'Consolidated PEG'!D475</f>
        <v>5716.4947099999999</v>
      </c>
      <c r="E476" s="5">
        <f>'Consolidated PEG'!E475</f>
        <v>71.203000000000003</v>
      </c>
      <c r="F476" s="5">
        <f>'Consolidated PEG'!F475</f>
        <v>94.39</v>
      </c>
      <c r="G476" s="5">
        <f>'Consolidated PEG'!G475</f>
        <v>23168</v>
      </c>
      <c r="H476" s="28"/>
      <c r="I476" s="28"/>
      <c r="J476" s="29"/>
      <c r="K476" s="48">
        <f>'Consolidated PEG'!K475</f>
        <v>530</v>
      </c>
      <c r="L476" s="48">
        <f>'Consolidated PEG'!L475</f>
        <v>152</v>
      </c>
      <c r="M476" s="124">
        <f>'Consolidated PEG'!M475</f>
        <v>0.28679245283018867</v>
      </c>
      <c r="O476" s="2" t="s">
        <v>72</v>
      </c>
      <c r="P476" s="2">
        <v>2016</v>
      </c>
      <c r="Q476" s="5">
        <v>3</v>
      </c>
      <c r="R476" s="5">
        <v>5716.4947099999999</v>
      </c>
      <c r="S476" s="5">
        <v>71.203000000000003</v>
      </c>
      <c r="T476" s="5">
        <v>93.376000000000005</v>
      </c>
      <c r="U476" s="5">
        <v>23168</v>
      </c>
      <c r="V476" s="5">
        <v>530</v>
      </c>
      <c r="W476" s="5">
        <v>152</v>
      </c>
      <c r="X476" s="6">
        <v>0.28679245283018867</v>
      </c>
      <c r="Z476" s="2" t="s">
        <v>71</v>
      </c>
      <c r="AA476" s="4">
        <f t="shared" si="553"/>
        <v>0</v>
      </c>
      <c r="AB476" s="4">
        <f t="shared" si="559"/>
        <v>0</v>
      </c>
      <c r="AC476" s="6">
        <f t="shared" si="560"/>
        <v>0</v>
      </c>
      <c r="AD476" s="4">
        <f t="shared" si="561"/>
        <v>0</v>
      </c>
      <c r="AE476" s="4">
        <f t="shared" si="562"/>
        <v>1.0139999999999958</v>
      </c>
      <c r="AF476" s="4">
        <f t="shared" si="563"/>
        <v>0</v>
      </c>
      <c r="AG476" s="4"/>
      <c r="AH476" s="4"/>
      <c r="AI476" s="75"/>
      <c r="AK476" s="2" t="s">
        <v>191</v>
      </c>
      <c r="AL476" s="2">
        <v>2016</v>
      </c>
      <c r="AM476" s="2">
        <v>3</v>
      </c>
      <c r="AN476" s="2">
        <v>5782.9110000000001</v>
      </c>
      <c r="AO476" s="2">
        <v>71.203000000000003</v>
      </c>
      <c r="AP476" s="2">
        <v>93.376000000000005</v>
      </c>
      <c r="AQ476" s="2">
        <v>23168</v>
      </c>
      <c r="AR476" s="2">
        <v>530</v>
      </c>
      <c r="AS476" s="2">
        <v>152</v>
      </c>
      <c r="AT476" s="2">
        <v>0.28679245710372925</v>
      </c>
      <c r="AV476" s="2" t="s">
        <v>71</v>
      </c>
      <c r="AW476" s="4">
        <f t="shared" si="545"/>
        <v>0</v>
      </c>
      <c r="AX476" s="4">
        <f t="shared" si="546"/>
        <v>0</v>
      </c>
      <c r="AY476" s="4"/>
      <c r="AZ476" s="4">
        <f t="shared" si="547"/>
        <v>0</v>
      </c>
      <c r="BA476" s="4">
        <f t="shared" si="548"/>
        <v>1.0139999999999958</v>
      </c>
      <c r="BB476" s="4">
        <f t="shared" si="549"/>
        <v>0</v>
      </c>
      <c r="BC476" s="4">
        <f t="shared" si="550"/>
        <v>-530</v>
      </c>
      <c r="BD476" s="4">
        <f t="shared" si="551"/>
        <v>-152</v>
      </c>
      <c r="BE476" s="4">
        <f t="shared" si="552"/>
        <v>-0.28679245710372925</v>
      </c>
    </row>
    <row r="477" spans="1:57" x14ac:dyDescent="0.2">
      <c r="A477" s="2" t="s">
        <v>71</v>
      </c>
      <c r="B477" s="4">
        <v>2017</v>
      </c>
      <c r="C477" s="4">
        <v>3</v>
      </c>
      <c r="D477" s="5">
        <f>'Consolidated PEG'!D476</f>
        <v>6113.55501</v>
      </c>
      <c r="E477" s="5">
        <f>'Consolidated PEG'!E476</f>
        <v>74.293000000000006</v>
      </c>
      <c r="F477" s="5">
        <f>'Consolidated PEG'!F476</f>
        <v>94.39</v>
      </c>
      <c r="G477" s="5">
        <f>'Consolidated PEG'!G476</f>
        <v>23373</v>
      </c>
      <c r="H477" s="28"/>
      <c r="I477" s="28"/>
      <c r="J477" s="29"/>
      <c r="K477" s="48">
        <f>'Consolidated PEG'!K476</f>
        <v>541</v>
      </c>
      <c r="L477" s="48">
        <f>'Consolidated PEG'!L476</f>
        <v>157</v>
      </c>
      <c r="M477" s="124">
        <f>'Consolidated PEG'!M476</f>
        <v>0.29020332717190389</v>
      </c>
      <c r="O477" s="2" t="s">
        <v>72</v>
      </c>
      <c r="P477" s="2">
        <v>2017</v>
      </c>
      <c r="Q477" s="5">
        <v>3</v>
      </c>
      <c r="R477" s="5">
        <v>6113.55501</v>
      </c>
      <c r="S477" s="5">
        <v>74.293000000000006</v>
      </c>
      <c r="T477" s="5">
        <v>93.376000000000005</v>
      </c>
      <c r="U477" s="5">
        <v>23373</v>
      </c>
      <c r="V477" s="5">
        <v>541</v>
      </c>
      <c r="W477" s="5">
        <v>157</v>
      </c>
      <c r="X477" s="6">
        <v>0.29020332717190389</v>
      </c>
      <c r="Z477" s="2" t="s">
        <v>71</v>
      </c>
      <c r="AA477" s="4">
        <f t="shared" si="553"/>
        <v>0</v>
      </c>
      <c r="AB477" s="4">
        <f t="shared" si="559"/>
        <v>0</v>
      </c>
      <c r="AC477" s="6">
        <f t="shared" si="560"/>
        <v>0</v>
      </c>
      <c r="AD477" s="4">
        <f t="shared" si="561"/>
        <v>0</v>
      </c>
      <c r="AE477" s="4">
        <f t="shared" si="562"/>
        <v>1.0139999999999958</v>
      </c>
      <c r="AF477" s="4">
        <f t="shared" si="563"/>
        <v>0</v>
      </c>
      <c r="AG477" s="4"/>
      <c r="AH477" s="4"/>
      <c r="AI477" s="75"/>
      <c r="AK477" s="2" t="s">
        <v>191</v>
      </c>
      <c r="AL477" s="2">
        <v>2017</v>
      </c>
      <c r="AM477" s="2">
        <v>3</v>
      </c>
      <c r="AN477" s="2">
        <v>6246.598</v>
      </c>
      <c r="AO477" s="2">
        <v>74.293000000000006</v>
      </c>
      <c r="AP477" s="2">
        <v>93.376000000000005</v>
      </c>
      <c r="AQ477" s="2">
        <v>23373</v>
      </c>
      <c r="AR477" s="2">
        <v>541</v>
      </c>
      <c r="AS477" s="2">
        <v>157</v>
      </c>
      <c r="AT477" s="2">
        <v>0.29020333290100098</v>
      </c>
      <c r="AV477" s="2" t="s">
        <v>71</v>
      </c>
      <c r="AW477" s="4">
        <f t="shared" si="545"/>
        <v>0</v>
      </c>
      <c r="AX477" s="4">
        <f t="shared" si="546"/>
        <v>0</v>
      </c>
      <c r="AY477" s="4"/>
      <c r="AZ477" s="4">
        <f t="shared" si="547"/>
        <v>0</v>
      </c>
      <c r="BA477" s="4">
        <f t="shared" si="548"/>
        <v>1.0139999999999958</v>
      </c>
      <c r="BB477" s="4">
        <f t="shared" si="549"/>
        <v>0</v>
      </c>
      <c r="BC477" s="4">
        <f t="shared" si="550"/>
        <v>-541</v>
      </c>
      <c r="BD477" s="4">
        <f t="shared" si="551"/>
        <v>-157</v>
      </c>
      <c r="BE477" s="4">
        <f t="shared" si="552"/>
        <v>-0.29020333290100098</v>
      </c>
    </row>
    <row r="478" spans="1:57" x14ac:dyDescent="0.2">
      <c r="A478" s="2" t="s">
        <v>71</v>
      </c>
      <c r="B478" s="4">
        <v>2018</v>
      </c>
      <c r="C478" s="4">
        <v>3</v>
      </c>
      <c r="D478" s="5">
        <f>'Consolidated PEG'!D477</f>
        <v>5431.2981599999985</v>
      </c>
      <c r="E478" s="5">
        <f>'Consolidated PEG'!E477</f>
        <v>77.361999999999995</v>
      </c>
      <c r="F478" s="5">
        <f>'Consolidated PEG'!F477</f>
        <v>94.39</v>
      </c>
      <c r="G478" s="5">
        <f>'Consolidated PEG'!G477</f>
        <v>23547</v>
      </c>
      <c r="H478" s="28"/>
      <c r="I478" s="28"/>
      <c r="J478" s="29"/>
      <c r="K478" s="48">
        <f>'Consolidated PEG'!K477</f>
        <v>545</v>
      </c>
      <c r="L478" s="48">
        <f>'Consolidated PEG'!L477</f>
        <v>159</v>
      </c>
      <c r="M478" s="124">
        <f>'Consolidated PEG'!M477</f>
        <v>0.29174311926605506</v>
      </c>
      <c r="O478" s="2" t="s">
        <v>72</v>
      </c>
      <c r="P478" s="2">
        <v>2018</v>
      </c>
      <c r="Q478" s="5">
        <v>3</v>
      </c>
      <c r="R478" s="5">
        <v>5431.2981599999985</v>
      </c>
      <c r="S478" s="5">
        <v>77.361999999999995</v>
      </c>
      <c r="T478" s="5">
        <v>93.376000000000005</v>
      </c>
      <c r="U478" s="5">
        <v>23547</v>
      </c>
      <c r="V478" s="5">
        <v>545</v>
      </c>
      <c r="W478" s="5">
        <v>159</v>
      </c>
      <c r="X478" s="6">
        <v>0.29174311926605506</v>
      </c>
      <c r="Z478" s="2" t="s">
        <v>71</v>
      </c>
      <c r="AA478" s="4">
        <f t="shared" si="553"/>
        <v>0</v>
      </c>
      <c r="AB478" s="4">
        <f t="shared" si="559"/>
        <v>0</v>
      </c>
      <c r="AC478" s="6">
        <f t="shared" si="560"/>
        <v>0</v>
      </c>
      <c r="AD478" s="4">
        <f t="shared" si="561"/>
        <v>0</v>
      </c>
      <c r="AE478" s="4">
        <f t="shared" si="562"/>
        <v>1.0139999999999958</v>
      </c>
      <c r="AF478" s="4">
        <f t="shared" si="563"/>
        <v>0</v>
      </c>
      <c r="AG478" s="4"/>
      <c r="AH478" s="4"/>
      <c r="AI478" s="75"/>
      <c r="AK478" s="2" t="s">
        <v>191</v>
      </c>
      <c r="AL478" s="2">
        <v>2018</v>
      </c>
      <c r="AM478" s="2">
        <v>3</v>
      </c>
      <c r="AN478" s="2">
        <v>5512.8040700000001</v>
      </c>
      <c r="AO478" s="2">
        <v>77.361999999999995</v>
      </c>
      <c r="AP478" s="2">
        <v>93.376000000000005</v>
      </c>
      <c r="AQ478" s="2">
        <v>23547</v>
      </c>
      <c r="AR478" s="2">
        <v>545</v>
      </c>
      <c r="AS478" s="2">
        <v>159</v>
      </c>
      <c r="AT478" s="2">
        <v>0.29174312949180603</v>
      </c>
      <c r="AV478" s="2" t="s">
        <v>71</v>
      </c>
      <c r="AW478" s="4">
        <f t="shared" si="545"/>
        <v>0</v>
      </c>
      <c r="AX478" s="4">
        <f t="shared" si="546"/>
        <v>0</v>
      </c>
      <c r="AY478" s="4"/>
      <c r="AZ478" s="4">
        <f t="shared" si="547"/>
        <v>0</v>
      </c>
      <c r="BA478" s="4">
        <f t="shared" si="548"/>
        <v>1.0139999999999958</v>
      </c>
      <c r="BB478" s="4">
        <f t="shared" si="549"/>
        <v>0</v>
      </c>
      <c r="BC478" s="4">
        <f t="shared" si="550"/>
        <v>-545</v>
      </c>
      <c r="BD478" s="4">
        <f t="shared" si="551"/>
        <v>-159</v>
      </c>
      <c r="BE478" s="4">
        <f t="shared" si="552"/>
        <v>-0.29174312949180603</v>
      </c>
    </row>
    <row r="479" spans="1:57" x14ac:dyDescent="0.2">
      <c r="A479" s="2" t="s">
        <v>71</v>
      </c>
      <c r="B479" s="4">
        <v>2019</v>
      </c>
      <c r="C479" s="4">
        <v>3</v>
      </c>
      <c r="D479" s="5">
        <f>'Consolidated PEG'!D478</f>
        <v>5927.8083200000001</v>
      </c>
      <c r="E479" s="5">
        <f>'Consolidated PEG'!E478</f>
        <v>80.823999999999998</v>
      </c>
      <c r="F479" s="5">
        <f>'Consolidated PEG'!F478</f>
        <v>94.39</v>
      </c>
      <c r="G479" s="5">
        <f>'Consolidated PEG'!G478</f>
        <v>23774</v>
      </c>
      <c r="H479" s="5">
        <f>'Consolidated PEG'!H478</f>
        <v>560</v>
      </c>
      <c r="I479" s="5">
        <f>'Consolidated PEG'!I478</f>
        <v>167</v>
      </c>
      <c r="J479" s="60">
        <f>'Consolidated PEG'!J478</f>
        <v>0.29821428656578064</v>
      </c>
      <c r="K479" s="48">
        <f>'Consolidated PEG'!K478</f>
        <v>560</v>
      </c>
      <c r="L479" s="48">
        <f>'Consolidated PEG'!L478</f>
        <v>167</v>
      </c>
      <c r="M479" s="124">
        <f>'Consolidated PEG'!M478</f>
        <v>0.29821428571428571</v>
      </c>
      <c r="O479" s="2" t="s">
        <v>72</v>
      </c>
      <c r="P479" s="2">
        <v>2019</v>
      </c>
      <c r="Q479" s="5">
        <v>3</v>
      </c>
      <c r="R479" s="5">
        <v>5927.8083200000001</v>
      </c>
      <c r="S479" s="5">
        <v>80.823999999999998</v>
      </c>
      <c r="T479" s="5">
        <v>93.376000000000005</v>
      </c>
      <c r="U479" s="5">
        <v>23774</v>
      </c>
      <c r="V479" s="5">
        <v>560</v>
      </c>
      <c r="W479" s="5">
        <v>167</v>
      </c>
      <c r="X479" s="6">
        <v>0.29821428571428571</v>
      </c>
      <c r="Z479" s="2" t="s">
        <v>71</v>
      </c>
      <c r="AA479" s="4">
        <f t="shared" si="553"/>
        <v>0</v>
      </c>
      <c r="AB479" s="4">
        <f t="shared" si="559"/>
        <v>0</v>
      </c>
      <c r="AC479" s="6">
        <f t="shared" si="560"/>
        <v>0</v>
      </c>
      <c r="AD479" s="4">
        <f t="shared" si="561"/>
        <v>0</v>
      </c>
      <c r="AE479" s="4">
        <f t="shared" si="562"/>
        <v>1.0139999999999958</v>
      </c>
      <c r="AF479" s="4">
        <f t="shared" si="563"/>
        <v>0</v>
      </c>
      <c r="AG479" s="4">
        <f t="shared" ref="AG479:AG482" si="564">H479-V479</f>
        <v>0</v>
      </c>
      <c r="AH479" s="4">
        <f t="shared" ref="AH479:AH482" si="565">I479-W479</f>
        <v>0</v>
      </c>
      <c r="AI479" s="75">
        <f t="shared" ref="AI479:AI482" si="566">J479-X479</f>
        <v>8.5149493012082189E-10</v>
      </c>
      <c r="AK479" s="2" t="s">
        <v>191</v>
      </c>
      <c r="AL479" s="2">
        <v>2019</v>
      </c>
      <c r="AM479" s="2">
        <v>3</v>
      </c>
      <c r="AN479" s="2">
        <v>5958.6178399999999</v>
      </c>
      <c r="AO479" s="2">
        <v>80.823999999999998</v>
      </c>
      <c r="AP479" s="2">
        <v>93.376000000000005</v>
      </c>
      <c r="AQ479" s="2">
        <v>23774</v>
      </c>
      <c r="AR479" s="2">
        <v>560</v>
      </c>
      <c r="AS479" s="2">
        <v>167</v>
      </c>
      <c r="AT479" s="2">
        <v>0.29821428656578064</v>
      </c>
      <c r="AV479" s="2" t="s">
        <v>71</v>
      </c>
      <c r="AW479" s="4">
        <f t="shared" si="545"/>
        <v>0</v>
      </c>
      <c r="AX479" s="4">
        <f t="shared" si="546"/>
        <v>0</v>
      </c>
      <c r="AY479" s="4"/>
      <c r="AZ479" s="4">
        <f t="shared" si="547"/>
        <v>0</v>
      </c>
      <c r="BA479" s="4">
        <f t="shared" si="548"/>
        <v>1.0139999999999958</v>
      </c>
      <c r="BB479" s="4">
        <f t="shared" si="549"/>
        <v>0</v>
      </c>
      <c r="BC479" s="4">
        <f t="shared" si="550"/>
        <v>0</v>
      </c>
      <c r="BD479" s="4">
        <f t="shared" si="551"/>
        <v>0</v>
      </c>
      <c r="BE479" s="4">
        <f t="shared" si="552"/>
        <v>0</v>
      </c>
    </row>
    <row r="480" spans="1:57" x14ac:dyDescent="0.2">
      <c r="A480" s="2" t="s">
        <v>71</v>
      </c>
      <c r="B480" s="4">
        <v>2020</v>
      </c>
      <c r="C480" s="4">
        <v>3</v>
      </c>
      <c r="D480" s="5">
        <f>'Consolidated PEG'!D479</f>
        <v>5997.2466799999993</v>
      </c>
      <c r="E480" s="5">
        <f>'Consolidated PEG'!E479</f>
        <v>74.977999999999994</v>
      </c>
      <c r="F480" s="5">
        <f>'Consolidated PEG'!F479</f>
        <v>94.39</v>
      </c>
      <c r="G480" s="5">
        <f>'Consolidated PEG'!G479</f>
        <v>23953</v>
      </c>
      <c r="H480" s="5">
        <f>'Consolidated PEG'!H479</f>
        <v>577</v>
      </c>
      <c r="I480" s="5">
        <f>'Consolidated PEG'!I479</f>
        <v>167</v>
      </c>
      <c r="J480" s="60">
        <f>'Consolidated PEG'!J479</f>
        <v>0.28942808508872986</v>
      </c>
      <c r="K480" s="48">
        <f>'Consolidated PEG'!K479</f>
        <v>577</v>
      </c>
      <c r="L480" s="48">
        <f>'Consolidated PEG'!L479</f>
        <v>167</v>
      </c>
      <c r="M480" s="124">
        <f>'Consolidated PEG'!M479</f>
        <v>0.28942807625649913</v>
      </c>
      <c r="O480" s="2" t="s">
        <v>72</v>
      </c>
      <c r="P480" s="2">
        <v>2020</v>
      </c>
      <c r="Q480" s="5">
        <v>3</v>
      </c>
      <c r="R480" s="5">
        <v>5997.2466799999993</v>
      </c>
      <c r="S480" s="5">
        <v>74.977999999999994</v>
      </c>
      <c r="T480" s="5">
        <v>93.376000000000005</v>
      </c>
      <c r="U480" s="5">
        <v>23953</v>
      </c>
      <c r="V480" s="5">
        <v>577</v>
      </c>
      <c r="W480" s="5">
        <v>167</v>
      </c>
      <c r="X480" s="6">
        <v>0.28942807625649913</v>
      </c>
      <c r="Z480" s="2" t="s">
        <v>71</v>
      </c>
      <c r="AA480" s="4">
        <f t="shared" si="553"/>
        <v>0</v>
      </c>
      <c r="AB480" s="4">
        <f t="shared" si="559"/>
        <v>0</v>
      </c>
      <c r="AC480" s="6">
        <f t="shared" si="560"/>
        <v>0</v>
      </c>
      <c r="AD480" s="4">
        <f t="shared" si="561"/>
        <v>0</v>
      </c>
      <c r="AE480" s="4">
        <f t="shared" si="562"/>
        <v>1.0139999999999958</v>
      </c>
      <c r="AF480" s="4">
        <f t="shared" si="563"/>
        <v>0</v>
      </c>
      <c r="AG480" s="4">
        <f t="shared" si="564"/>
        <v>0</v>
      </c>
      <c r="AH480" s="4">
        <f t="shared" si="565"/>
        <v>0</v>
      </c>
      <c r="AI480" s="75">
        <f t="shared" si="566"/>
        <v>8.832230724564738E-9</v>
      </c>
      <c r="AK480" s="2" t="s">
        <v>191</v>
      </c>
      <c r="AL480" s="2">
        <v>2020</v>
      </c>
      <c r="AM480" s="2">
        <v>3</v>
      </c>
      <c r="AN480" s="2">
        <v>6080.3979100000006</v>
      </c>
      <c r="AO480" s="2">
        <v>74.977999999999994</v>
      </c>
      <c r="AP480" s="2">
        <v>93.376000000000005</v>
      </c>
      <c r="AQ480" s="2">
        <v>23953</v>
      </c>
      <c r="AR480" s="2">
        <v>577</v>
      </c>
      <c r="AS480" s="2">
        <v>167</v>
      </c>
      <c r="AT480" s="2">
        <v>0.28942808508872986</v>
      </c>
      <c r="AV480" s="2" t="s">
        <v>71</v>
      </c>
      <c r="AW480" s="4">
        <f t="shared" si="545"/>
        <v>0</v>
      </c>
      <c r="AX480" s="4">
        <f t="shared" si="546"/>
        <v>0</v>
      </c>
      <c r="AY480" s="4"/>
      <c r="AZ480" s="4">
        <f t="shared" si="547"/>
        <v>0</v>
      </c>
      <c r="BA480" s="4">
        <f t="shared" si="548"/>
        <v>1.0139999999999958</v>
      </c>
      <c r="BB480" s="4">
        <f t="shared" si="549"/>
        <v>0</v>
      </c>
      <c r="BC480" s="4">
        <f t="shared" si="550"/>
        <v>0</v>
      </c>
      <c r="BD480" s="4">
        <f t="shared" si="551"/>
        <v>0</v>
      </c>
      <c r="BE480" s="4">
        <f t="shared" si="552"/>
        <v>0</v>
      </c>
    </row>
    <row r="481" spans="1:57" x14ac:dyDescent="0.2">
      <c r="A481" s="2" t="s">
        <v>71</v>
      </c>
      <c r="B481" s="4">
        <v>2021</v>
      </c>
      <c r="C481" s="4">
        <v>3</v>
      </c>
      <c r="D481" s="5">
        <f>'Consolidated PEG'!D480</f>
        <v>6737.0818399999989</v>
      </c>
      <c r="E481" s="5">
        <f>'Consolidated PEG'!E480</f>
        <v>77.697000000000003</v>
      </c>
      <c r="F481" s="5">
        <f>'Consolidated PEG'!F480</f>
        <v>94.39</v>
      </c>
      <c r="G481" s="5">
        <f>'Consolidated PEG'!G480</f>
        <v>24201</v>
      </c>
      <c r="H481" s="5">
        <f>'Consolidated PEG'!H480</f>
        <v>583</v>
      </c>
      <c r="I481" s="5">
        <f>'Consolidated PEG'!I480</f>
        <v>170</v>
      </c>
      <c r="J481" s="60">
        <f>'Consolidated PEG'!J480</f>
        <v>0.29159519076347351</v>
      </c>
      <c r="K481" s="48">
        <f>'Consolidated PEG'!K480</f>
        <v>583</v>
      </c>
      <c r="L481" s="48">
        <f>'Consolidated PEG'!L480</f>
        <v>170</v>
      </c>
      <c r="M481" s="124">
        <f>'Consolidated PEG'!M480</f>
        <v>0.29159519725557459</v>
      </c>
      <c r="O481" s="2" t="s">
        <v>72</v>
      </c>
      <c r="P481" s="2">
        <v>2021</v>
      </c>
      <c r="Q481" s="5">
        <v>3</v>
      </c>
      <c r="R481" s="5">
        <v>6737.0818399999998</v>
      </c>
      <c r="S481" s="5">
        <v>77.697000000000003</v>
      </c>
      <c r="T481" s="5">
        <v>93.376000000000005</v>
      </c>
      <c r="U481" s="5">
        <v>24201</v>
      </c>
      <c r="V481" s="5">
        <v>583</v>
      </c>
      <c r="W481" s="5">
        <v>170</v>
      </c>
      <c r="X481" s="6">
        <v>0.29159519725557459</v>
      </c>
      <c r="Z481" s="2" t="s">
        <v>71</v>
      </c>
      <c r="AA481" s="4">
        <f t="shared" si="553"/>
        <v>0</v>
      </c>
      <c r="AB481" s="4">
        <f t="shared" si="559"/>
        <v>0</v>
      </c>
      <c r="AC481" s="6">
        <f t="shared" si="560"/>
        <v>0</v>
      </c>
      <c r="AD481" s="4">
        <f t="shared" si="561"/>
        <v>0</v>
      </c>
      <c r="AE481" s="4">
        <f t="shared" si="562"/>
        <v>1.0139999999999958</v>
      </c>
      <c r="AF481" s="4">
        <f t="shared" si="563"/>
        <v>0</v>
      </c>
      <c r="AG481" s="4">
        <f t="shared" si="564"/>
        <v>0</v>
      </c>
      <c r="AH481" s="4">
        <f t="shared" si="565"/>
        <v>0</v>
      </c>
      <c r="AI481" s="75">
        <f t="shared" si="566"/>
        <v>-6.4921010789475986E-9</v>
      </c>
      <c r="AK481" s="2" t="s">
        <v>191</v>
      </c>
      <c r="AL481" s="2">
        <v>2021</v>
      </c>
      <c r="AM481" s="2">
        <v>3</v>
      </c>
      <c r="AN481" s="2">
        <v>6775.0893399999995</v>
      </c>
      <c r="AO481" s="2">
        <v>77.697000000000003</v>
      </c>
      <c r="AP481" s="2">
        <v>93.376000000000005</v>
      </c>
      <c r="AQ481" s="2">
        <v>24201</v>
      </c>
      <c r="AR481" s="2">
        <v>583</v>
      </c>
      <c r="AS481" s="2">
        <v>170</v>
      </c>
      <c r="AT481" s="2">
        <v>0.29159519076347351</v>
      </c>
      <c r="AV481" s="2" t="s">
        <v>71</v>
      </c>
      <c r="AW481" s="4">
        <f t="shared" si="545"/>
        <v>0</v>
      </c>
      <c r="AX481" s="4">
        <f t="shared" si="546"/>
        <v>0</v>
      </c>
      <c r="AY481" s="4"/>
      <c r="AZ481" s="4">
        <f t="shared" si="547"/>
        <v>0</v>
      </c>
      <c r="BA481" s="4">
        <f t="shared" si="548"/>
        <v>1.0139999999999958</v>
      </c>
      <c r="BB481" s="4">
        <f t="shared" si="549"/>
        <v>0</v>
      </c>
      <c r="BC481" s="4">
        <f t="shared" si="550"/>
        <v>0</v>
      </c>
      <c r="BD481" s="4">
        <f t="shared" si="551"/>
        <v>0</v>
      </c>
      <c r="BE481" s="4">
        <f t="shared" si="552"/>
        <v>0</v>
      </c>
    </row>
    <row r="482" spans="1:57" s="7" customFormat="1" x14ac:dyDescent="0.2">
      <c r="A482" s="7" t="s">
        <v>71</v>
      </c>
      <c r="B482" s="8">
        <v>2022</v>
      </c>
      <c r="C482" s="8">
        <v>3</v>
      </c>
      <c r="D482" s="9">
        <f>'Consolidated PEG'!D481</f>
        <v>7767.3855199999989</v>
      </c>
      <c r="E482" s="9">
        <f>'Consolidated PEG'!E481</f>
        <v>77.91</v>
      </c>
      <c r="F482" s="5">
        <f>'Consolidated PEG'!F481</f>
        <v>94.39</v>
      </c>
      <c r="G482" s="9">
        <f>'Consolidated PEG'!G481</f>
        <v>24429</v>
      </c>
      <c r="H482" s="9">
        <f>'Consolidated PEG'!H481</f>
        <v>589</v>
      </c>
      <c r="I482" s="9">
        <f>'Consolidated PEG'!I481</f>
        <v>175</v>
      </c>
      <c r="J482" s="61">
        <f>'Consolidated PEG'!J481</f>
        <v>0.29711374640464783</v>
      </c>
      <c r="K482" s="50">
        <f>'Consolidated PEG'!K481</f>
        <v>589</v>
      </c>
      <c r="L482" s="50">
        <f>'Consolidated PEG'!L481</f>
        <v>175</v>
      </c>
      <c r="M482" s="126">
        <f>'Consolidated PEG'!M481</f>
        <v>0.29711375212224106</v>
      </c>
      <c r="N482" s="64"/>
      <c r="O482" s="7" t="s">
        <v>72</v>
      </c>
      <c r="P482" s="7">
        <v>2022</v>
      </c>
      <c r="Q482" s="9">
        <v>3</v>
      </c>
      <c r="R482" s="9">
        <v>7767.3855199999998</v>
      </c>
      <c r="S482" s="9">
        <v>77.91</v>
      </c>
      <c r="T482" s="9">
        <v>93.376000000000005</v>
      </c>
      <c r="U482" s="9">
        <v>24429</v>
      </c>
      <c r="V482" s="9">
        <v>589</v>
      </c>
      <c r="W482" s="9">
        <v>175</v>
      </c>
      <c r="X482" s="10">
        <v>0.29711375212224106</v>
      </c>
      <c r="Y482" s="64"/>
      <c r="Z482" s="7" t="s">
        <v>71</v>
      </c>
      <c r="AA482" s="8">
        <f t="shared" si="553"/>
        <v>0</v>
      </c>
      <c r="AB482" s="8">
        <f t="shared" si="559"/>
        <v>0</v>
      </c>
      <c r="AC482" s="10">
        <f t="shared" si="560"/>
        <v>0</v>
      </c>
      <c r="AD482" s="8">
        <f t="shared" si="561"/>
        <v>0</v>
      </c>
      <c r="AE482" s="8">
        <f t="shared" si="562"/>
        <v>1.0139999999999958</v>
      </c>
      <c r="AF482" s="8">
        <f t="shared" si="563"/>
        <v>0</v>
      </c>
      <c r="AG482" s="8">
        <f t="shared" si="564"/>
        <v>0</v>
      </c>
      <c r="AH482" s="8">
        <f t="shared" si="565"/>
        <v>0</v>
      </c>
      <c r="AI482" s="76">
        <f t="shared" si="566"/>
        <v>-5.7175932322017786E-9</v>
      </c>
      <c r="AK482" s="7" t="s">
        <v>191</v>
      </c>
      <c r="AL482" s="7">
        <v>2022</v>
      </c>
      <c r="AM482" s="7">
        <v>3</v>
      </c>
      <c r="AN482" s="7">
        <v>7934.9823899999992</v>
      </c>
      <c r="AO482" s="7">
        <v>77.91</v>
      </c>
      <c r="AP482" s="7">
        <v>93.376000000000005</v>
      </c>
      <c r="AQ482" s="7">
        <v>24429</v>
      </c>
      <c r="AR482" s="7">
        <v>589</v>
      </c>
      <c r="AS482" s="7">
        <v>175</v>
      </c>
      <c r="AT482" s="7">
        <v>0.29711374640464783</v>
      </c>
      <c r="AV482" s="7" t="s">
        <v>71</v>
      </c>
      <c r="AW482" s="8">
        <f t="shared" si="545"/>
        <v>0</v>
      </c>
      <c r="AX482" s="8">
        <f t="shared" si="546"/>
        <v>0</v>
      </c>
      <c r="AY482" s="8"/>
      <c r="AZ482" s="8">
        <f t="shared" si="547"/>
        <v>0</v>
      </c>
      <c r="BA482" s="8">
        <f t="shared" si="548"/>
        <v>1.0139999999999958</v>
      </c>
      <c r="BB482" s="8">
        <f t="shared" si="549"/>
        <v>0</v>
      </c>
      <c r="BC482" s="8">
        <f t="shared" si="550"/>
        <v>0</v>
      </c>
      <c r="BD482" s="8">
        <f t="shared" si="551"/>
        <v>0</v>
      </c>
      <c r="BE482" s="8">
        <f t="shared" si="552"/>
        <v>0</v>
      </c>
    </row>
    <row r="483" spans="1:57" x14ac:dyDescent="0.2">
      <c r="A483" s="2" t="s">
        <v>73</v>
      </c>
      <c r="B483" s="4">
        <v>2003</v>
      </c>
      <c r="C483" s="4">
        <v>3</v>
      </c>
      <c r="D483" s="5">
        <f>'Consolidated PEG'!D482</f>
        <v>3854.2943599999999</v>
      </c>
      <c r="E483" s="5">
        <f>'Consolidated PEG'!E482</f>
        <v>101.38800000000001</v>
      </c>
      <c r="F483" s="5">
        <f>'Consolidated PEG'!F482</f>
        <v>101.38800000000001</v>
      </c>
      <c r="G483" s="5">
        <f>'Consolidated PEG'!G482</f>
        <v>21155</v>
      </c>
      <c r="H483" s="5"/>
      <c r="I483" s="5"/>
      <c r="K483" s="48">
        <f>'Consolidated PEG'!K482</f>
        <v>417.7</v>
      </c>
      <c r="L483" s="48">
        <f>'Consolidated PEG'!L482</f>
        <v>93.800003051757813</v>
      </c>
      <c r="M483" s="124">
        <f>'Consolidated PEG'!M482</f>
        <v>0.2245630908588887</v>
      </c>
      <c r="Q483" s="5"/>
      <c r="AA483" s="4"/>
      <c r="AB483" s="4"/>
      <c r="AC483" s="6"/>
      <c r="AD483" s="4"/>
      <c r="AE483" s="4"/>
      <c r="AF483" s="4"/>
      <c r="AG483" s="4"/>
      <c r="AH483" s="4"/>
      <c r="AI483" s="75"/>
      <c r="AW483" s="4"/>
      <c r="AX483" s="4"/>
      <c r="AY483" s="4"/>
      <c r="AZ483" s="4"/>
      <c r="BA483" s="4"/>
      <c r="BB483" s="4"/>
      <c r="BC483" s="4"/>
      <c r="BD483" s="4"/>
      <c r="BE483" s="4"/>
    </row>
    <row r="484" spans="1:57" x14ac:dyDescent="0.2">
      <c r="A484" s="2" t="s">
        <v>73</v>
      </c>
      <c r="B484" s="4">
        <v>2004</v>
      </c>
      <c r="C484" s="4">
        <v>3</v>
      </c>
      <c r="D484" s="5">
        <f>'Consolidated PEG'!D483</f>
        <v>4028.7881400000001</v>
      </c>
      <c r="E484" s="5">
        <f>'Consolidated PEG'!E483</f>
        <v>87.177999999999997</v>
      </c>
      <c r="F484" s="5">
        <f>'Consolidated PEG'!F483</f>
        <v>101.38800000000001</v>
      </c>
      <c r="G484" s="5">
        <f>'Consolidated PEG'!G483</f>
        <v>21239</v>
      </c>
      <c r="H484" s="5"/>
      <c r="I484" s="5"/>
      <c r="K484" s="48">
        <f>'Consolidated PEG'!K483</f>
        <v>417.7</v>
      </c>
      <c r="L484" s="48">
        <f>'Consolidated PEG'!L483</f>
        <v>93.800003051757813</v>
      </c>
      <c r="M484" s="124">
        <f>'Consolidated PEG'!M483</f>
        <v>0.2245630908588887</v>
      </c>
      <c r="Q484" s="5"/>
      <c r="AA484" s="4"/>
      <c r="AB484" s="4"/>
      <c r="AC484" s="6"/>
      <c r="AD484" s="4"/>
      <c r="AE484" s="4"/>
      <c r="AF484" s="4"/>
      <c r="AG484" s="4"/>
      <c r="AH484" s="4"/>
      <c r="AI484" s="75"/>
      <c r="AW484" s="4"/>
      <c r="AX484" s="4"/>
      <c r="AY484" s="4"/>
      <c r="AZ484" s="4"/>
      <c r="BA484" s="4"/>
      <c r="BB484" s="4"/>
      <c r="BC484" s="4"/>
      <c r="BD484" s="4"/>
      <c r="BE484" s="4"/>
    </row>
    <row r="485" spans="1:57" x14ac:dyDescent="0.2">
      <c r="A485" s="2" t="s">
        <v>73</v>
      </c>
      <c r="B485" s="4">
        <v>2005</v>
      </c>
      <c r="C485" s="4">
        <v>3</v>
      </c>
      <c r="D485" s="5">
        <f>'Consolidated PEG'!D484</f>
        <v>3695.8850000000002</v>
      </c>
      <c r="E485" s="5">
        <f>'Consolidated PEG'!E484</f>
        <v>104.312</v>
      </c>
      <c r="F485" s="5">
        <f>'Consolidated PEG'!F484</f>
        <v>104.312</v>
      </c>
      <c r="G485" s="5">
        <f>'Consolidated PEG'!G484</f>
        <v>21430</v>
      </c>
      <c r="H485" s="28"/>
      <c r="I485" s="28"/>
      <c r="J485" s="29"/>
      <c r="K485" s="48">
        <f>'Consolidated PEG'!K484</f>
        <v>430</v>
      </c>
      <c r="L485" s="48">
        <f>'Consolidated PEG'!L484</f>
        <v>104</v>
      </c>
      <c r="M485" s="124">
        <f>'Consolidated PEG'!M484</f>
        <v>0.24186046511627907</v>
      </c>
      <c r="O485" s="2" t="s">
        <v>74</v>
      </c>
      <c r="P485" s="2">
        <v>2005</v>
      </c>
      <c r="Q485" s="5">
        <v>3</v>
      </c>
      <c r="R485" s="5">
        <v>3695.8850000000002</v>
      </c>
      <c r="S485" s="5">
        <v>104.312</v>
      </c>
      <c r="T485" s="5">
        <v>104.312</v>
      </c>
      <c r="U485" s="5">
        <v>21430</v>
      </c>
      <c r="V485" s="5">
        <v>430</v>
      </c>
      <c r="W485" s="5">
        <v>104</v>
      </c>
      <c r="X485" s="6">
        <v>0.24186046511627907</v>
      </c>
      <c r="Z485" s="2" t="s">
        <v>73</v>
      </c>
      <c r="AA485" s="4">
        <f t="shared" ref="AA485:AA492" si="567">B485-P485</f>
        <v>0</v>
      </c>
      <c r="AB485" s="4">
        <f t="shared" ref="AB485:AB492" si="568">C485-Q485</f>
        <v>0</v>
      </c>
      <c r="AC485" s="6">
        <f t="shared" ref="AC485:AC492" si="569">D485-R485</f>
        <v>0</v>
      </c>
      <c r="AD485" s="4">
        <f t="shared" ref="AD485:AD492" si="570">E485-S485</f>
        <v>0</v>
      </c>
      <c r="AE485" s="4">
        <f t="shared" ref="AE485:AE492" si="571">F485-T485</f>
        <v>0</v>
      </c>
      <c r="AF485" s="4">
        <f t="shared" ref="AF485" si="572">G485-U485</f>
        <v>0</v>
      </c>
      <c r="AG485" s="4"/>
      <c r="AH485" s="4"/>
      <c r="AI485" s="75"/>
      <c r="AK485" s="2" t="s">
        <v>192</v>
      </c>
      <c r="AL485" s="2">
        <v>2005</v>
      </c>
      <c r="AM485" s="2">
        <v>3</v>
      </c>
      <c r="AN485" s="2">
        <v>3714.3240000000001</v>
      </c>
      <c r="AO485" s="2">
        <v>104.312</v>
      </c>
      <c r="AP485" s="2">
        <v>104.312</v>
      </c>
      <c r="AQ485" s="2">
        <v>21430</v>
      </c>
      <c r="AR485" s="2">
        <v>430</v>
      </c>
      <c r="AS485" s="2">
        <v>104</v>
      </c>
      <c r="AT485" s="2">
        <v>0.24186046421527863</v>
      </c>
      <c r="AV485" s="2" t="s">
        <v>73</v>
      </c>
      <c r="AW485" s="4">
        <f t="shared" ref="AW485:AW502" si="573">B485-AL485</f>
        <v>0</v>
      </c>
      <c r="AX485" s="4">
        <f t="shared" ref="AX485:AX502" si="574">C485-AM485</f>
        <v>0</v>
      </c>
      <c r="AY485" s="4"/>
      <c r="AZ485" s="4">
        <f t="shared" ref="AZ485:AZ502" si="575">E485-AO485</f>
        <v>0</v>
      </c>
      <c r="BA485" s="4">
        <f t="shared" ref="BA485:BA502" si="576">F485-AP485</f>
        <v>0</v>
      </c>
      <c r="BB485" s="4">
        <f t="shared" ref="BB485:BB502" si="577">G485-AQ485</f>
        <v>0</v>
      </c>
      <c r="BC485" s="4">
        <f t="shared" ref="BC485:BC502" si="578">H485-AR485</f>
        <v>-430</v>
      </c>
      <c r="BD485" s="4">
        <f t="shared" ref="BD485:BD502" si="579">I485-AS485</f>
        <v>-104</v>
      </c>
      <c r="BE485" s="4">
        <f t="shared" ref="BE485:BE502" si="580">J485-AT485</f>
        <v>-0.24186046421527863</v>
      </c>
    </row>
    <row r="486" spans="1:57" x14ac:dyDescent="0.2">
      <c r="A486" s="2" t="s">
        <v>73</v>
      </c>
      <c r="B486" s="4">
        <v>2006</v>
      </c>
      <c r="C486" s="4">
        <v>3</v>
      </c>
      <c r="D486" s="5">
        <f>'Consolidated PEG'!D485</f>
        <v>3855.9960000000001</v>
      </c>
      <c r="E486" s="5">
        <f>'Consolidated PEG'!E485</f>
        <v>104.372</v>
      </c>
      <c r="F486" s="5">
        <f>'Consolidated PEG'!F485</f>
        <v>104.372</v>
      </c>
      <c r="G486" s="5">
        <f>'Consolidated PEG'!G485</f>
        <v>21295</v>
      </c>
      <c r="H486" s="28"/>
      <c r="I486" s="28"/>
      <c r="J486" s="29"/>
      <c r="K486" s="48">
        <f>'Consolidated PEG'!K485</f>
        <v>431</v>
      </c>
      <c r="L486" s="48">
        <f>'Consolidated PEG'!L485</f>
        <v>104</v>
      </c>
      <c r="M486" s="124">
        <f>'Consolidated PEG'!M485</f>
        <v>0.24129930394431554</v>
      </c>
      <c r="O486" s="2" t="s">
        <v>74</v>
      </c>
      <c r="P486" s="2">
        <v>2006</v>
      </c>
      <c r="Q486" s="5">
        <v>3</v>
      </c>
      <c r="R486" s="5">
        <v>3855.9960000000001</v>
      </c>
      <c r="S486" s="5">
        <v>104.372</v>
      </c>
      <c r="T486" s="5">
        <v>104.372</v>
      </c>
      <c r="U486" s="5">
        <v>21295</v>
      </c>
      <c r="V486" s="5">
        <v>431</v>
      </c>
      <c r="W486" s="5">
        <v>104</v>
      </c>
      <c r="X486" s="6">
        <v>0.24129930394431554</v>
      </c>
      <c r="Z486" s="2" t="s">
        <v>73</v>
      </c>
      <c r="AA486" s="4">
        <f t="shared" si="567"/>
        <v>0</v>
      </c>
      <c r="AB486" s="4">
        <f t="shared" si="568"/>
        <v>0</v>
      </c>
      <c r="AC486" s="6">
        <f t="shared" si="569"/>
        <v>0</v>
      </c>
      <c r="AD486" s="4">
        <f t="shared" si="570"/>
        <v>0</v>
      </c>
      <c r="AE486" s="4">
        <f t="shared" si="571"/>
        <v>0</v>
      </c>
      <c r="AF486" s="4">
        <f t="shared" ref="AF486:AF497" si="581">G486-U486</f>
        <v>0</v>
      </c>
      <c r="AG486" s="4"/>
      <c r="AH486" s="4"/>
      <c r="AI486" s="75"/>
      <c r="AK486" s="2" t="s">
        <v>192</v>
      </c>
      <c r="AL486" s="2">
        <v>2006</v>
      </c>
      <c r="AM486" s="2">
        <v>3</v>
      </c>
      <c r="AN486" s="2">
        <v>3517.37</v>
      </c>
      <c r="AO486" s="2">
        <v>104.372</v>
      </c>
      <c r="AP486" s="2">
        <v>104.372</v>
      </c>
      <c r="AQ486" s="2">
        <v>21295</v>
      </c>
      <c r="AR486" s="2">
        <v>431</v>
      </c>
      <c r="AS486" s="2">
        <v>104</v>
      </c>
      <c r="AT486" s="2">
        <v>0.24129930138587952</v>
      </c>
      <c r="AV486" s="2" t="s">
        <v>73</v>
      </c>
      <c r="AW486" s="4">
        <f t="shared" si="573"/>
        <v>0</v>
      </c>
      <c r="AX486" s="4">
        <f t="shared" si="574"/>
        <v>0</v>
      </c>
      <c r="AY486" s="4"/>
      <c r="AZ486" s="4">
        <f t="shared" si="575"/>
        <v>0</v>
      </c>
      <c r="BA486" s="4">
        <f t="shared" si="576"/>
        <v>0</v>
      </c>
      <c r="BB486" s="4">
        <f t="shared" si="577"/>
        <v>0</v>
      </c>
      <c r="BC486" s="4">
        <f t="shared" si="578"/>
        <v>-431</v>
      </c>
      <c r="BD486" s="4">
        <f t="shared" si="579"/>
        <v>-104</v>
      </c>
      <c r="BE486" s="4">
        <f t="shared" si="580"/>
        <v>-0.24129930138587952</v>
      </c>
    </row>
    <row r="487" spans="1:57" x14ac:dyDescent="0.2">
      <c r="A487" s="2" t="s">
        <v>73</v>
      </c>
      <c r="B487" s="4">
        <v>2007</v>
      </c>
      <c r="C487" s="4">
        <v>3</v>
      </c>
      <c r="D487" s="5">
        <f>'Consolidated PEG'!D486</f>
        <v>4362.2937400000001</v>
      </c>
      <c r="E487" s="5">
        <f>'Consolidated PEG'!E486</f>
        <v>104.372</v>
      </c>
      <c r="F487" s="5">
        <f>'Consolidated PEG'!F486</f>
        <v>104.372</v>
      </c>
      <c r="G487" s="5">
        <f>'Consolidated PEG'!G486</f>
        <v>21389</v>
      </c>
      <c r="H487" s="28"/>
      <c r="I487" s="28"/>
      <c r="J487" s="29"/>
      <c r="K487" s="48">
        <f>'Consolidated PEG'!K486</f>
        <v>438</v>
      </c>
      <c r="L487" s="48">
        <f>'Consolidated PEG'!L486</f>
        <v>109</v>
      </c>
      <c r="M487" s="124">
        <f>'Consolidated PEG'!M486</f>
        <v>0.24885844748858446</v>
      </c>
      <c r="O487" s="2" t="s">
        <v>74</v>
      </c>
      <c r="P487" s="2">
        <v>2007</v>
      </c>
      <c r="Q487" s="5">
        <v>3</v>
      </c>
      <c r="R487" s="5">
        <v>4362.2937400000001</v>
      </c>
      <c r="S487" s="5">
        <v>104.372</v>
      </c>
      <c r="T487" s="5">
        <v>104.372</v>
      </c>
      <c r="U487" s="5">
        <v>21389</v>
      </c>
      <c r="V487" s="5">
        <v>438</v>
      </c>
      <c r="W487" s="5">
        <v>109</v>
      </c>
      <c r="X487" s="6">
        <v>0.24885844748858446</v>
      </c>
      <c r="Z487" s="2" t="s">
        <v>73</v>
      </c>
      <c r="AA487" s="4">
        <f t="shared" si="567"/>
        <v>0</v>
      </c>
      <c r="AB487" s="4">
        <f t="shared" si="568"/>
        <v>0</v>
      </c>
      <c r="AC487" s="6">
        <f t="shared" si="569"/>
        <v>0</v>
      </c>
      <c r="AD487" s="4">
        <f t="shared" si="570"/>
        <v>0</v>
      </c>
      <c r="AE487" s="4">
        <f t="shared" si="571"/>
        <v>0</v>
      </c>
      <c r="AF487" s="4">
        <f t="shared" si="581"/>
        <v>0</v>
      </c>
      <c r="AG487" s="4"/>
      <c r="AH487" s="4"/>
      <c r="AI487" s="75"/>
      <c r="AK487" s="2" t="s">
        <v>192</v>
      </c>
      <c r="AL487" s="2">
        <v>2007</v>
      </c>
      <c r="AM487" s="2">
        <v>3</v>
      </c>
      <c r="AN487" s="2">
        <v>4510.3108700000003</v>
      </c>
      <c r="AO487" s="2">
        <v>104.372</v>
      </c>
      <c r="AP487" s="2">
        <v>104.372</v>
      </c>
      <c r="AQ487" s="2">
        <v>21389</v>
      </c>
      <c r="AR487" s="2">
        <v>438</v>
      </c>
      <c r="AS487" s="2">
        <v>109</v>
      </c>
      <c r="AT487" s="2">
        <v>0.24885845184326172</v>
      </c>
      <c r="AV487" s="2" t="s">
        <v>73</v>
      </c>
      <c r="AW487" s="4">
        <f t="shared" si="573"/>
        <v>0</v>
      </c>
      <c r="AX487" s="4">
        <f t="shared" si="574"/>
        <v>0</v>
      </c>
      <c r="AY487" s="4"/>
      <c r="AZ487" s="4">
        <f t="shared" si="575"/>
        <v>0</v>
      </c>
      <c r="BA487" s="4">
        <f t="shared" si="576"/>
        <v>0</v>
      </c>
      <c r="BB487" s="4">
        <f t="shared" si="577"/>
        <v>0</v>
      </c>
      <c r="BC487" s="4">
        <f t="shared" si="578"/>
        <v>-438</v>
      </c>
      <c r="BD487" s="4">
        <f t="shared" si="579"/>
        <v>-109</v>
      </c>
      <c r="BE487" s="4">
        <f t="shared" si="580"/>
        <v>-0.24885845184326172</v>
      </c>
    </row>
    <row r="488" spans="1:57" x14ac:dyDescent="0.2">
      <c r="A488" s="2" t="s">
        <v>73</v>
      </c>
      <c r="B488" s="4">
        <v>2008</v>
      </c>
      <c r="C488" s="4">
        <v>3</v>
      </c>
      <c r="D488" s="5">
        <f>'Consolidated PEG'!D487</f>
        <v>4486.5548200000003</v>
      </c>
      <c r="E488" s="5">
        <f>'Consolidated PEG'!E487</f>
        <v>94.801000000000002</v>
      </c>
      <c r="F488" s="5">
        <f>'Consolidated PEG'!F487</f>
        <v>104.372</v>
      </c>
      <c r="G488" s="5">
        <f>'Consolidated PEG'!G487</f>
        <v>21706</v>
      </c>
      <c r="H488" s="28"/>
      <c r="I488" s="28"/>
      <c r="J488" s="29"/>
      <c r="K488" s="48">
        <f>'Consolidated PEG'!K487</f>
        <v>443</v>
      </c>
      <c r="L488" s="48">
        <f>'Consolidated PEG'!L487</f>
        <v>113</v>
      </c>
      <c r="M488" s="124">
        <f>'Consolidated PEG'!M487</f>
        <v>0.25507900677200901</v>
      </c>
      <c r="O488" s="2" t="s">
        <v>74</v>
      </c>
      <c r="P488" s="2">
        <v>2008</v>
      </c>
      <c r="Q488" s="5">
        <v>3</v>
      </c>
      <c r="R488" s="5">
        <v>4486.5548200000003</v>
      </c>
      <c r="S488" s="5">
        <v>94.801000000000002</v>
      </c>
      <c r="T488" s="5">
        <v>104.372</v>
      </c>
      <c r="U488" s="5">
        <v>21706</v>
      </c>
      <c r="V488" s="5">
        <v>443</v>
      </c>
      <c r="W488" s="5">
        <v>112.99999999999999</v>
      </c>
      <c r="X488" s="6">
        <v>0.25507900677200901</v>
      </c>
      <c r="Z488" s="2" t="s">
        <v>73</v>
      </c>
      <c r="AA488" s="4">
        <f t="shared" si="567"/>
        <v>0</v>
      </c>
      <c r="AB488" s="4">
        <f t="shared" si="568"/>
        <v>0</v>
      </c>
      <c r="AC488" s="6">
        <f t="shared" si="569"/>
        <v>0</v>
      </c>
      <c r="AD488" s="4">
        <f t="shared" si="570"/>
        <v>0</v>
      </c>
      <c r="AE488" s="4">
        <f t="shared" si="571"/>
        <v>0</v>
      </c>
      <c r="AF488" s="4">
        <f t="shared" si="581"/>
        <v>0</v>
      </c>
      <c r="AG488" s="4"/>
      <c r="AH488" s="4"/>
      <c r="AI488" s="75"/>
      <c r="AK488" s="2" t="s">
        <v>192</v>
      </c>
      <c r="AL488" s="2">
        <v>2008</v>
      </c>
      <c r="AM488" s="2">
        <v>3</v>
      </c>
      <c r="AN488" s="2">
        <v>4547.3068599999997</v>
      </c>
      <c r="AO488" s="2">
        <v>94.801000000000002</v>
      </c>
      <c r="AP488" s="2">
        <v>104.372</v>
      </c>
      <c r="AQ488" s="2">
        <v>21706</v>
      </c>
      <c r="AR488" s="2">
        <v>443</v>
      </c>
      <c r="AS488" s="2">
        <v>113</v>
      </c>
      <c r="AT488" s="2">
        <v>0.2550790011882782</v>
      </c>
      <c r="AV488" s="2" t="s">
        <v>73</v>
      </c>
      <c r="AW488" s="4">
        <f t="shared" si="573"/>
        <v>0</v>
      </c>
      <c r="AX488" s="4">
        <f t="shared" si="574"/>
        <v>0</v>
      </c>
      <c r="AY488" s="4"/>
      <c r="AZ488" s="4">
        <f t="shared" si="575"/>
        <v>0</v>
      </c>
      <c r="BA488" s="4">
        <f t="shared" si="576"/>
        <v>0</v>
      </c>
      <c r="BB488" s="4">
        <f t="shared" si="577"/>
        <v>0</v>
      </c>
      <c r="BC488" s="4">
        <f t="shared" si="578"/>
        <v>-443</v>
      </c>
      <c r="BD488" s="4">
        <f t="shared" si="579"/>
        <v>-113</v>
      </c>
      <c r="BE488" s="4">
        <f t="shared" si="580"/>
        <v>-0.2550790011882782</v>
      </c>
    </row>
    <row r="489" spans="1:57" x14ac:dyDescent="0.2">
      <c r="A489" s="2" t="s">
        <v>73</v>
      </c>
      <c r="B489" s="4">
        <v>2009</v>
      </c>
      <c r="C489" s="4">
        <v>3</v>
      </c>
      <c r="D489" s="5">
        <f>'Consolidated PEG'!D488</f>
        <v>4808.05</v>
      </c>
      <c r="E489" s="5">
        <f>'Consolidated PEG'!E488</f>
        <v>85.983000000000004</v>
      </c>
      <c r="F489" s="5">
        <f>'Consolidated PEG'!F488</f>
        <v>104.372</v>
      </c>
      <c r="G489" s="5">
        <f>'Consolidated PEG'!G488</f>
        <v>21702</v>
      </c>
      <c r="H489" s="28"/>
      <c r="I489" s="28"/>
      <c r="J489" s="29"/>
      <c r="K489" s="48">
        <f>'Consolidated PEG'!K488</f>
        <v>443</v>
      </c>
      <c r="L489" s="48">
        <f>'Consolidated PEG'!L488</f>
        <v>113</v>
      </c>
      <c r="M489" s="124">
        <f>'Consolidated PEG'!M488</f>
        <v>0.25507900677200901</v>
      </c>
      <c r="O489" s="2" t="s">
        <v>74</v>
      </c>
      <c r="P489" s="2">
        <v>2009</v>
      </c>
      <c r="Q489" s="5">
        <v>3</v>
      </c>
      <c r="R489" s="5">
        <v>4808.05</v>
      </c>
      <c r="S489" s="5">
        <v>85.983000000000004</v>
      </c>
      <c r="T489" s="5">
        <v>104.372</v>
      </c>
      <c r="U489" s="5">
        <v>21702</v>
      </c>
      <c r="V489" s="5">
        <v>443</v>
      </c>
      <c r="W489" s="5">
        <v>112.99999999999999</v>
      </c>
      <c r="X489" s="6">
        <v>0.25507900677200901</v>
      </c>
      <c r="Z489" s="2" t="s">
        <v>73</v>
      </c>
      <c r="AA489" s="4">
        <f t="shared" si="567"/>
        <v>0</v>
      </c>
      <c r="AB489" s="4">
        <f t="shared" si="568"/>
        <v>0</v>
      </c>
      <c r="AC489" s="6">
        <f t="shared" si="569"/>
        <v>0</v>
      </c>
      <c r="AD489" s="4">
        <f t="shared" si="570"/>
        <v>0</v>
      </c>
      <c r="AE489" s="4">
        <f t="shared" si="571"/>
        <v>0</v>
      </c>
      <c r="AF489" s="4">
        <f t="shared" si="581"/>
        <v>0</v>
      </c>
      <c r="AG489" s="4"/>
      <c r="AH489" s="4"/>
      <c r="AI489" s="75"/>
      <c r="AK489" s="2" t="s">
        <v>192</v>
      </c>
      <c r="AL489" s="2">
        <v>2009</v>
      </c>
      <c r="AM489" s="2">
        <v>3</v>
      </c>
      <c r="AN489" s="2">
        <v>4793.3580000000002</v>
      </c>
      <c r="AO489" s="2">
        <v>85.983000000000004</v>
      </c>
      <c r="AP489" s="2">
        <v>104.372</v>
      </c>
      <c r="AQ489" s="2">
        <v>21702</v>
      </c>
      <c r="AR489" s="2">
        <v>443</v>
      </c>
      <c r="AS489" s="2">
        <v>113</v>
      </c>
      <c r="AT489" s="2">
        <v>0.2550790011882782</v>
      </c>
      <c r="AV489" s="2" t="s">
        <v>73</v>
      </c>
      <c r="AW489" s="4">
        <f t="shared" si="573"/>
        <v>0</v>
      </c>
      <c r="AX489" s="4">
        <f t="shared" si="574"/>
        <v>0</v>
      </c>
      <c r="AY489" s="4"/>
      <c r="AZ489" s="4">
        <f t="shared" si="575"/>
        <v>0</v>
      </c>
      <c r="BA489" s="4">
        <f t="shared" si="576"/>
        <v>0</v>
      </c>
      <c r="BB489" s="4">
        <f t="shared" si="577"/>
        <v>0</v>
      </c>
      <c r="BC489" s="4">
        <f t="shared" si="578"/>
        <v>-443</v>
      </c>
      <c r="BD489" s="4">
        <f t="shared" si="579"/>
        <v>-113</v>
      </c>
      <c r="BE489" s="4">
        <f t="shared" si="580"/>
        <v>-0.2550790011882782</v>
      </c>
    </row>
    <row r="490" spans="1:57" x14ac:dyDescent="0.2">
      <c r="A490" s="2" t="s">
        <v>73</v>
      </c>
      <c r="B490" s="4">
        <v>2010</v>
      </c>
      <c r="C490" s="4">
        <v>3</v>
      </c>
      <c r="D490" s="5">
        <f>'Consolidated PEG'!D489</f>
        <v>4588.2470000000003</v>
      </c>
      <c r="E490" s="5">
        <f>'Consolidated PEG'!E489</f>
        <v>96.028000000000006</v>
      </c>
      <c r="F490" s="5">
        <f>'Consolidated PEG'!F489</f>
        <v>104.372</v>
      </c>
      <c r="G490" s="5">
        <f>'Consolidated PEG'!G489</f>
        <v>21411</v>
      </c>
      <c r="H490" s="28"/>
      <c r="I490" s="28"/>
      <c r="J490" s="29"/>
      <c r="K490" s="48">
        <f>'Consolidated PEG'!K489</f>
        <v>441</v>
      </c>
      <c r="L490" s="48">
        <f>'Consolidated PEG'!L489</f>
        <v>112</v>
      </c>
      <c r="M490" s="124">
        <f>'Consolidated PEG'!M489</f>
        <v>0.25396825396825395</v>
      </c>
      <c r="O490" s="2" t="s">
        <v>74</v>
      </c>
      <c r="P490" s="2">
        <v>2010</v>
      </c>
      <c r="Q490" s="5">
        <v>3</v>
      </c>
      <c r="R490" s="5">
        <v>4588.2470000000003</v>
      </c>
      <c r="S490" s="5">
        <v>96.028000000000006</v>
      </c>
      <c r="T490" s="5">
        <v>104.372</v>
      </c>
      <c r="U490" s="5">
        <v>21411</v>
      </c>
      <c r="V490" s="5">
        <v>441</v>
      </c>
      <c r="W490" s="5">
        <v>112</v>
      </c>
      <c r="X490" s="6">
        <v>0.25396825396825395</v>
      </c>
      <c r="Z490" s="2" t="s">
        <v>73</v>
      </c>
      <c r="AA490" s="4">
        <f t="shared" si="567"/>
        <v>0</v>
      </c>
      <c r="AB490" s="4">
        <f t="shared" si="568"/>
        <v>0</v>
      </c>
      <c r="AC490" s="6">
        <f t="shared" si="569"/>
        <v>0</v>
      </c>
      <c r="AD490" s="4">
        <f t="shared" si="570"/>
        <v>0</v>
      </c>
      <c r="AE490" s="4">
        <f t="shared" si="571"/>
        <v>0</v>
      </c>
      <c r="AF490" s="4">
        <f t="shared" si="581"/>
        <v>0</v>
      </c>
      <c r="AG490" s="4"/>
      <c r="AH490" s="4"/>
      <c r="AI490" s="75"/>
      <c r="AK490" s="2" t="s">
        <v>192</v>
      </c>
      <c r="AL490" s="2">
        <v>2010</v>
      </c>
      <c r="AM490" s="2">
        <v>3</v>
      </c>
      <c r="AN490" s="2">
        <v>4733.326</v>
      </c>
      <c r="AO490" s="2">
        <v>96.028000000000006</v>
      </c>
      <c r="AP490" s="2">
        <v>104.372</v>
      </c>
      <c r="AQ490" s="2">
        <v>21411</v>
      </c>
      <c r="AR490" s="2">
        <v>441</v>
      </c>
      <c r="AS490" s="2">
        <v>112</v>
      </c>
      <c r="AT490" s="2">
        <v>0.25396826863288879</v>
      </c>
      <c r="AV490" s="2" t="s">
        <v>73</v>
      </c>
      <c r="AW490" s="4">
        <f t="shared" si="573"/>
        <v>0</v>
      </c>
      <c r="AX490" s="4">
        <f t="shared" si="574"/>
        <v>0</v>
      </c>
      <c r="AY490" s="4"/>
      <c r="AZ490" s="4">
        <f t="shared" si="575"/>
        <v>0</v>
      </c>
      <c r="BA490" s="4">
        <f t="shared" si="576"/>
        <v>0</v>
      </c>
      <c r="BB490" s="4">
        <f t="shared" si="577"/>
        <v>0</v>
      </c>
      <c r="BC490" s="4">
        <f t="shared" si="578"/>
        <v>-441</v>
      </c>
      <c r="BD490" s="4">
        <f t="shared" si="579"/>
        <v>-112</v>
      </c>
      <c r="BE490" s="4">
        <f t="shared" si="580"/>
        <v>-0.25396826863288879</v>
      </c>
    </row>
    <row r="491" spans="1:57" x14ac:dyDescent="0.2">
      <c r="A491" s="2" t="s">
        <v>73</v>
      </c>
      <c r="B491" s="4">
        <v>2011</v>
      </c>
      <c r="C491" s="4">
        <v>3</v>
      </c>
      <c r="D491" s="5">
        <f>'Consolidated PEG'!D490</f>
        <v>5112.1424500000003</v>
      </c>
      <c r="E491" s="5">
        <f>'Consolidated PEG'!E490</f>
        <v>98.477999999999994</v>
      </c>
      <c r="F491" s="5">
        <f>'Consolidated PEG'!F490</f>
        <v>104.372</v>
      </c>
      <c r="G491" s="5">
        <f>'Consolidated PEG'!G490</f>
        <v>21768</v>
      </c>
      <c r="H491" s="28"/>
      <c r="I491" s="28"/>
      <c r="J491" s="29"/>
      <c r="K491" s="48">
        <f>'Consolidated PEG'!K490</f>
        <v>300</v>
      </c>
      <c r="L491" s="48">
        <f>'Consolidated PEG'!L490</f>
        <v>87</v>
      </c>
      <c r="M491" s="124">
        <f>'Consolidated PEG'!M490</f>
        <v>0.28999999999999998</v>
      </c>
      <c r="O491" s="2" t="s">
        <v>74</v>
      </c>
      <c r="P491" s="2">
        <v>2011</v>
      </c>
      <c r="Q491" s="5">
        <v>3</v>
      </c>
      <c r="R491" s="5">
        <v>5112.1424500000003</v>
      </c>
      <c r="S491" s="5">
        <v>98.477999999999994</v>
      </c>
      <c r="T491" s="5">
        <v>104.372</v>
      </c>
      <c r="U491" s="5">
        <v>21768</v>
      </c>
      <c r="V491" s="38">
        <v>451</v>
      </c>
      <c r="W491" s="38">
        <v>117.5</v>
      </c>
      <c r="X491" s="39">
        <v>0.26053215077605324</v>
      </c>
      <c r="Z491" s="2" t="s">
        <v>73</v>
      </c>
      <c r="AA491" s="4">
        <f t="shared" si="567"/>
        <v>0</v>
      </c>
      <c r="AB491" s="4">
        <f t="shared" si="568"/>
        <v>0</v>
      </c>
      <c r="AC491" s="6">
        <f t="shared" si="569"/>
        <v>0</v>
      </c>
      <c r="AD491" s="4">
        <f t="shared" si="570"/>
        <v>0</v>
      </c>
      <c r="AE491" s="4">
        <f t="shared" si="571"/>
        <v>0</v>
      </c>
      <c r="AF491" s="4">
        <f t="shared" si="581"/>
        <v>0</v>
      </c>
      <c r="AG491" s="4"/>
      <c r="AH491" s="4"/>
      <c r="AI491" s="75"/>
      <c r="AK491" s="2" t="s">
        <v>192</v>
      </c>
      <c r="AL491" s="2">
        <v>2011</v>
      </c>
      <c r="AM491" s="2">
        <v>3</v>
      </c>
      <c r="AN491" s="2">
        <v>5277.7383300000001</v>
      </c>
      <c r="AO491" s="2">
        <v>98.477999999999994</v>
      </c>
      <c r="AP491" s="2">
        <v>104.372</v>
      </c>
      <c r="AQ491" s="2">
        <v>21768</v>
      </c>
      <c r="AR491" s="42">
        <v>445.5</v>
      </c>
      <c r="AS491" s="42">
        <v>112</v>
      </c>
      <c r="AT491" s="42">
        <v>0.25140291452407837</v>
      </c>
      <c r="AV491" s="2" t="s">
        <v>73</v>
      </c>
      <c r="AW491" s="4">
        <f t="shared" si="573"/>
        <v>0</v>
      </c>
      <c r="AX491" s="4">
        <f t="shared" si="574"/>
        <v>0</v>
      </c>
      <c r="AY491" s="4"/>
      <c r="AZ491" s="4">
        <f t="shared" si="575"/>
        <v>0</v>
      </c>
      <c r="BA491" s="4">
        <f t="shared" si="576"/>
        <v>0</v>
      </c>
      <c r="BB491" s="4">
        <f t="shared" si="577"/>
        <v>0</v>
      </c>
      <c r="BC491" s="4">
        <f t="shared" si="578"/>
        <v>-445.5</v>
      </c>
      <c r="BD491" s="4">
        <f t="shared" si="579"/>
        <v>-112</v>
      </c>
      <c r="BE491" s="4">
        <f t="shared" si="580"/>
        <v>-0.25140291452407837</v>
      </c>
    </row>
    <row r="492" spans="1:57" x14ac:dyDescent="0.2">
      <c r="A492" s="2" t="s">
        <v>73</v>
      </c>
      <c r="B492" s="4">
        <v>2012</v>
      </c>
      <c r="C492" s="4">
        <v>3</v>
      </c>
      <c r="D492" s="5">
        <f>'Consolidated PEG'!D491</f>
        <v>5879.7897389</v>
      </c>
      <c r="E492" s="5">
        <f>'Consolidated PEG'!E491</f>
        <v>8.8999999999999996E-2</v>
      </c>
      <c r="F492" s="5">
        <f>'Consolidated PEG'!F491</f>
        <v>104.372</v>
      </c>
      <c r="G492" s="5">
        <f>'Consolidated PEG'!G491</f>
        <v>22053</v>
      </c>
      <c r="H492" s="28"/>
      <c r="I492" s="28"/>
      <c r="J492" s="29"/>
      <c r="K492" s="48">
        <f>'Consolidated PEG'!K491</f>
        <v>461</v>
      </c>
      <c r="L492" s="48">
        <f>'Consolidated PEG'!L491</f>
        <v>123</v>
      </c>
      <c r="M492" s="124">
        <f>'Consolidated PEG'!M491</f>
        <v>0.26681127982646419</v>
      </c>
      <c r="O492" s="2" t="s">
        <v>74</v>
      </c>
      <c r="P492" s="2">
        <v>2012</v>
      </c>
      <c r="Q492" s="5">
        <v>3</v>
      </c>
      <c r="R492" s="5">
        <v>5879.7897389</v>
      </c>
      <c r="S492" s="5">
        <v>89</v>
      </c>
      <c r="T492" s="5">
        <v>104.372</v>
      </c>
      <c r="U492" s="5">
        <v>22053</v>
      </c>
      <c r="V492" s="5">
        <v>461</v>
      </c>
      <c r="W492" s="5">
        <v>122.99999999999999</v>
      </c>
      <c r="X492" s="6">
        <v>0.26681127982646419</v>
      </c>
      <c r="Z492" s="2" t="s">
        <v>73</v>
      </c>
      <c r="AA492" s="4">
        <f t="shared" si="567"/>
        <v>0</v>
      </c>
      <c r="AB492" s="4">
        <f t="shared" si="568"/>
        <v>0</v>
      </c>
      <c r="AC492" s="6">
        <f t="shared" si="569"/>
        <v>0</v>
      </c>
      <c r="AD492" s="4">
        <f t="shared" si="570"/>
        <v>-88.911000000000001</v>
      </c>
      <c r="AE492" s="4">
        <f t="shared" si="571"/>
        <v>0</v>
      </c>
      <c r="AF492" s="4">
        <f t="shared" si="581"/>
        <v>0</v>
      </c>
      <c r="AG492" s="4"/>
      <c r="AH492" s="4"/>
      <c r="AI492" s="75"/>
      <c r="AK492" s="2" t="s">
        <v>192</v>
      </c>
      <c r="AL492" s="2">
        <v>2012</v>
      </c>
      <c r="AM492" s="2">
        <v>3</v>
      </c>
      <c r="AN492" s="2">
        <v>6287.7302100000006</v>
      </c>
      <c r="AO492" s="2">
        <v>89</v>
      </c>
      <c r="AP492" s="2">
        <v>104.372</v>
      </c>
      <c r="AQ492" s="2">
        <v>22053</v>
      </c>
      <c r="AR492" s="2">
        <v>461</v>
      </c>
      <c r="AS492" s="2">
        <v>123</v>
      </c>
      <c r="AT492" s="2">
        <v>0.26681128144264221</v>
      </c>
      <c r="AV492" s="2" t="s">
        <v>73</v>
      </c>
      <c r="AW492" s="4">
        <f t="shared" si="573"/>
        <v>0</v>
      </c>
      <c r="AX492" s="4">
        <f t="shared" si="574"/>
        <v>0</v>
      </c>
      <c r="AY492" s="4"/>
      <c r="AZ492" s="4">
        <f t="shared" si="575"/>
        <v>-88.911000000000001</v>
      </c>
      <c r="BA492" s="4">
        <f t="shared" si="576"/>
        <v>0</v>
      </c>
      <c r="BB492" s="4">
        <f t="shared" si="577"/>
        <v>0</v>
      </c>
      <c r="BC492" s="4">
        <f t="shared" si="578"/>
        <v>-461</v>
      </c>
      <c r="BD492" s="4">
        <f t="shared" si="579"/>
        <v>-123</v>
      </c>
      <c r="BE492" s="4">
        <f t="shared" si="580"/>
        <v>-0.26681128144264221</v>
      </c>
    </row>
    <row r="493" spans="1:57" x14ac:dyDescent="0.2">
      <c r="A493" s="2" t="s">
        <v>73</v>
      </c>
      <c r="B493" s="4">
        <v>2013</v>
      </c>
      <c r="C493" s="4">
        <v>3</v>
      </c>
      <c r="D493" s="5">
        <f>'Consolidated PEG'!D492</f>
        <v>5889.642170000001</v>
      </c>
      <c r="E493" s="5">
        <f>'Consolidated PEG'!E492</f>
        <v>93.582999999999998</v>
      </c>
      <c r="F493" s="5">
        <f>'Consolidated PEG'!F492</f>
        <v>104.372</v>
      </c>
      <c r="G493" s="5">
        <f>'Consolidated PEG'!G492</f>
        <v>22330</v>
      </c>
      <c r="H493" s="28"/>
      <c r="I493" s="28"/>
      <c r="J493" s="29"/>
      <c r="K493" s="48">
        <f>'Consolidated PEG'!K492</f>
        <v>448</v>
      </c>
      <c r="L493" s="48">
        <f>'Consolidated PEG'!L492</f>
        <v>117</v>
      </c>
      <c r="M493" s="124">
        <f>'Consolidated PEG'!M492</f>
        <v>0.2611607142857143</v>
      </c>
      <c r="O493" s="2" t="s">
        <v>74</v>
      </c>
      <c r="P493" s="2">
        <v>2013</v>
      </c>
      <c r="Q493" s="5">
        <v>3</v>
      </c>
      <c r="R493" s="5">
        <v>5889.642170000001</v>
      </c>
      <c r="S493" s="5">
        <v>93.582999999999998</v>
      </c>
      <c r="T493" s="5">
        <v>104.372</v>
      </c>
      <c r="U493" s="5">
        <v>22330</v>
      </c>
      <c r="V493" s="5">
        <v>448</v>
      </c>
      <c r="W493" s="5">
        <v>117</v>
      </c>
      <c r="X493" s="6">
        <v>0.2611607142857143</v>
      </c>
      <c r="Z493" s="2" t="s">
        <v>73</v>
      </c>
      <c r="AA493" s="4">
        <f t="shared" ref="AA493:AA502" si="582">B493-P493</f>
        <v>0</v>
      </c>
      <c r="AB493" s="4">
        <f t="shared" ref="AB493:AB497" si="583">C493-Q493</f>
        <v>0</v>
      </c>
      <c r="AC493" s="6">
        <f t="shared" ref="AC493:AC497" si="584">D493-R493</f>
        <v>0</v>
      </c>
      <c r="AD493" s="4">
        <f t="shared" ref="AD493:AD497" si="585">E493-S493</f>
        <v>0</v>
      </c>
      <c r="AE493" s="4">
        <f t="shared" ref="AE493:AE497" si="586">F493-T493</f>
        <v>0</v>
      </c>
      <c r="AF493" s="4">
        <f t="shared" si="581"/>
        <v>0</v>
      </c>
      <c r="AG493" s="4"/>
      <c r="AH493" s="4"/>
      <c r="AI493" s="75"/>
      <c r="AK493" s="2" t="s">
        <v>192</v>
      </c>
      <c r="AL493" s="2">
        <v>2013</v>
      </c>
      <c r="AM493" s="2">
        <v>3</v>
      </c>
      <c r="AN493" s="2">
        <v>6201.7350500000002</v>
      </c>
      <c r="AO493" s="2">
        <v>93.582999999999998</v>
      </c>
      <c r="AP493" s="2">
        <v>104.372</v>
      </c>
      <c r="AQ493" s="2">
        <v>22330</v>
      </c>
      <c r="AR493" s="2">
        <v>448</v>
      </c>
      <c r="AS493" s="2">
        <v>117</v>
      </c>
      <c r="AT493" s="2">
        <v>0.26116070151329041</v>
      </c>
      <c r="AV493" s="2" t="s">
        <v>73</v>
      </c>
      <c r="AW493" s="4">
        <f t="shared" si="573"/>
        <v>0</v>
      </c>
      <c r="AX493" s="4">
        <f t="shared" si="574"/>
        <v>0</v>
      </c>
      <c r="AY493" s="4"/>
      <c r="AZ493" s="4">
        <f t="shared" si="575"/>
        <v>0</v>
      </c>
      <c r="BA493" s="4">
        <f t="shared" si="576"/>
        <v>0</v>
      </c>
      <c r="BB493" s="4">
        <f t="shared" si="577"/>
        <v>0</v>
      </c>
      <c r="BC493" s="4">
        <f t="shared" si="578"/>
        <v>-448</v>
      </c>
      <c r="BD493" s="4">
        <f t="shared" si="579"/>
        <v>-117</v>
      </c>
      <c r="BE493" s="4">
        <f t="shared" si="580"/>
        <v>-0.26116070151329041</v>
      </c>
    </row>
    <row r="494" spans="1:57" x14ac:dyDescent="0.2">
      <c r="A494" s="2" t="s">
        <v>73</v>
      </c>
      <c r="B494" s="4">
        <v>2014</v>
      </c>
      <c r="C494" s="4">
        <v>3</v>
      </c>
      <c r="D494" s="5">
        <f>'Consolidated PEG'!D493</f>
        <v>6003.7606100000003</v>
      </c>
      <c r="E494" s="5">
        <f>'Consolidated PEG'!E493</f>
        <v>76.387</v>
      </c>
      <c r="F494" s="5">
        <f>'Consolidated PEG'!F493</f>
        <v>104.372</v>
      </c>
      <c r="G494" s="5">
        <f>'Consolidated PEG'!G493</f>
        <v>22470</v>
      </c>
      <c r="H494" s="28"/>
      <c r="I494" s="28"/>
      <c r="J494" s="29"/>
      <c r="K494" s="48">
        <f>'Consolidated PEG'!K493</f>
        <v>466</v>
      </c>
      <c r="L494" s="48">
        <f>'Consolidated PEG'!L493</f>
        <v>133</v>
      </c>
      <c r="M494" s="124">
        <f>'Consolidated PEG'!M493</f>
        <v>0.28540772532188841</v>
      </c>
      <c r="O494" s="2" t="s">
        <v>74</v>
      </c>
      <c r="P494" s="2">
        <v>2014</v>
      </c>
      <c r="Q494" s="5">
        <v>3</v>
      </c>
      <c r="R494" s="5">
        <v>6003.7610000000004</v>
      </c>
      <c r="S494" s="5">
        <v>76.387</v>
      </c>
      <c r="T494" s="5">
        <v>104.372</v>
      </c>
      <c r="U494" s="5">
        <v>22470</v>
      </c>
      <c r="V494" s="5">
        <v>466</v>
      </c>
      <c r="W494" s="5">
        <v>133</v>
      </c>
      <c r="X494" s="6">
        <v>0.28540772532188841</v>
      </c>
      <c r="Z494" s="2" t="s">
        <v>73</v>
      </c>
      <c r="AA494" s="4">
        <f t="shared" si="582"/>
        <v>0</v>
      </c>
      <c r="AB494" s="4">
        <f t="shared" si="583"/>
        <v>0</v>
      </c>
      <c r="AC494" s="6">
        <f t="shared" si="584"/>
        <v>-3.9000000015221303E-4</v>
      </c>
      <c r="AD494" s="4">
        <f t="shared" si="585"/>
        <v>0</v>
      </c>
      <c r="AE494" s="4">
        <f t="shared" si="586"/>
        <v>0</v>
      </c>
      <c r="AF494" s="4">
        <f t="shared" si="581"/>
        <v>0</v>
      </c>
      <c r="AG494" s="4"/>
      <c r="AH494" s="4"/>
      <c r="AI494" s="75"/>
      <c r="AK494" s="2" t="s">
        <v>192</v>
      </c>
      <c r="AL494" s="2">
        <v>2014</v>
      </c>
      <c r="AM494" s="2">
        <v>3</v>
      </c>
      <c r="AN494" s="2">
        <v>6228.5921400000007</v>
      </c>
      <c r="AO494" s="2">
        <v>76.387</v>
      </c>
      <c r="AP494" s="2">
        <v>104.372</v>
      </c>
      <c r="AQ494" s="2">
        <v>22470</v>
      </c>
      <c r="AR494" s="2">
        <v>466</v>
      </c>
      <c r="AS494" s="2">
        <v>133</v>
      </c>
      <c r="AT494" s="2">
        <v>0.28540772199630737</v>
      </c>
      <c r="AV494" s="2" t="s">
        <v>73</v>
      </c>
      <c r="AW494" s="4">
        <f t="shared" si="573"/>
        <v>0</v>
      </c>
      <c r="AX494" s="4">
        <f t="shared" si="574"/>
        <v>0</v>
      </c>
      <c r="AY494" s="4"/>
      <c r="AZ494" s="4">
        <f t="shared" si="575"/>
        <v>0</v>
      </c>
      <c r="BA494" s="4">
        <f t="shared" si="576"/>
        <v>0</v>
      </c>
      <c r="BB494" s="4">
        <f t="shared" si="577"/>
        <v>0</v>
      </c>
      <c r="BC494" s="4">
        <f t="shared" si="578"/>
        <v>-466</v>
      </c>
      <c r="BD494" s="4">
        <f t="shared" si="579"/>
        <v>-133</v>
      </c>
      <c r="BE494" s="4">
        <f t="shared" si="580"/>
        <v>-0.28540772199630737</v>
      </c>
    </row>
    <row r="495" spans="1:57" x14ac:dyDescent="0.2">
      <c r="A495" s="2" t="s">
        <v>73</v>
      </c>
      <c r="B495" s="4">
        <v>2015</v>
      </c>
      <c r="C495" s="4">
        <v>3</v>
      </c>
      <c r="D495" s="5">
        <f>'Consolidated PEG'!D494</f>
        <v>6172.8339999999998</v>
      </c>
      <c r="E495" s="5">
        <f>'Consolidated PEG'!E494</f>
        <v>73.421999999999997</v>
      </c>
      <c r="F495" s="5">
        <f>'Consolidated PEG'!F494</f>
        <v>104.372</v>
      </c>
      <c r="G495" s="5">
        <f>'Consolidated PEG'!G494</f>
        <v>22666</v>
      </c>
      <c r="H495" s="28"/>
      <c r="I495" s="28"/>
      <c r="J495" s="29"/>
      <c r="K495" s="48">
        <f>'Consolidated PEG'!K494</f>
        <v>480</v>
      </c>
      <c r="L495" s="48">
        <f>'Consolidated PEG'!L494</f>
        <v>142</v>
      </c>
      <c r="M495" s="124">
        <f>'Consolidated PEG'!M494</f>
        <v>0.29583333333333334</v>
      </c>
      <c r="O495" s="2" t="s">
        <v>74</v>
      </c>
      <c r="P495" s="2">
        <v>2015</v>
      </c>
      <c r="Q495" s="5">
        <v>3</v>
      </c>
      <c r="R495" s="5">
        <v>6172.8339999999998</v>
      </c>
      <c r="S495" s="5">
        <v>73.421999999999997</v>
      </c>
      <c r="T495" s="5">
        <v>104.372</v>
      </c>
      <c r="U495" s="5">
        <v>22666</v>
      </c>
      <c r="V495" s="5">
        <v>480</v>
      </c>
      <c r="W495" s="5">
        <v>142</v>
      </c>
      <c r="X495" s="6">
        <v>0.29583333333333334</v>
      </c>
      <c r="Z495" s="2" t="s">
        <v>73</v>
      </c>
      <c r="AA495" s="4">
        <f t="shared" si="582"/>
        <v>0</v>
      </c>
      <c r="AB495" s="4">
        <f t="shared" si="583"/>
        <v>0</v>
      </c>
      <c r="AC495" s="6">
        <f t="shared" si="584"/>
        <v>0</v>
      </c>
      <c r="AD495" s="4">
        <f t="shared" si="585"/>
        <v>0</v>
      </c>
      <c r="AE495" s="4">
        <f t="shared" si="586"/>
        <v>0</v>
      </c>
      <c r="AF495" s="4">
        <f t="shared" si="581"/>
        <v>0</v>
      </c>
      <c r="AG495" s="4"/>
      <c r="AH495" s="4"/>
      <c r="AI495" s="75"/>
      <c r="AK495" s="2" t="s">
        <v>192</v>
      </c>
      <c r="AL495" s="2">
        <v>2015</v>
      </c>
      <c r="AM495" s="2">
        <v>3</v>
      </c>
      <c r="AN495" s="2">
        <v>6323.2690000000002</v>
      </c>
      <c r="AO495" s="2">
        <v>73.421999999999997</v>
      </c>
      <c r="AP495" s="2">
        <v>104.372</v>
      </c>
      <c r="AQ495" s="2">
        <v>22666</v>
      </c>
      <c r="AR495" s="2">
        <v>480</v>
      </c>
      <c r="AS495" s="2">
        <v>142</v>
      </c>
      <c r="AT495" s="2">
        <v>0.29583331942558289</v>
      </c>
      <c r="AV495" s="2" t="s">
        <v>73</v>
      </c>
      <c r="AW495" s="4">
        <f t="shared" si="573"/>
        <v>0</v>
      </c>
      <c r="AX495" s="4">
        <f t="shared" si="574"/>
        <v>0</v>
      </c>
      <c r="AY495" s="4"/>
      <c r="AZ495" s="4">
        <f t="shared" si="575"/>
        <v>0</v>
      </c>
      <c r="BA495" s="4">
        <f t="shared" si="576"/>
        <v>0</v>
      </c>
      <c r="BB495" s="4">
        <f t="shared" si="577"/>
        <v>0</v>
      </c>
      <c r="BC495" s="4">
        <f t="shared" si="578"/>
        <v>-480</v>
      </c>
      <c r="BD495" s="4">
        <f t="shared" si="579"/>
        <v>-142</v>
      </c>
      <c r="BE495" s="4">
        <f t="shared" si="580"/>
        <v>-0.29583331942558289</v>
      </c>
    </row>
    <row r="496" spans="1:57" x14ac:dyDescent="0.2">
      <c r="A496" s="2" t="s">
        <v>73</v>
      </c>
      <c r="B496" s="4">
        <v>2016</v>
      </c>
      <c r="C496" s="4">
        <v>3</v>
      </c>
      <c r="D496" s="5">
        <f>'Consolidated PEG'!D495</f>
        <v>6568.5993899999994</v>
      </c>
      <c r="E496" s="5">
        <f>'Consolidated PEG'!E495</f>
        <v>77.48</v>
      </c>
      <c r="F496" s="5">
        <f>'Consolidated PEG'!F495</f>
        <v>104.372</v>
      </c>
      <c r="G496" s="5">
        <f>'Consolidated PEG'!G495</f>
        <v>22853</v>
      </c>
      <c r="H496" s="28"/>
      <c r="I496" s="28"/>
      <c r="J496" s="29"/>
      <c r="K496" s="48">
        <f>'Consolidated PEG'!K495</f>
        <v>480</v>
      </c>
      <c r="L496" s="48">
        <f>'Consolidated PEG'!L495</f>
        <v>142</v>
      </c>
      <c r="M496" s="124">
        <f>'Consolidated PEG'!M495</f>
        <v>0.29583333333333334</v>
      </c>
      <c r="O496" s="2" t="s">
        <v>74</v>
      </c>
      <c r="P496" s="2">
        <v>2016</v>
      </c>
      <c r="Q496" s="5">
        <v>3</v>
      </c>
      <c r="R496" s="5">
        <v>6568.5993899999994</v>
      </c>
      <c r="S496" s="5">
        <v>77.48</v>
      </c>
      <c r="T496" s="5">
        <v>104.372</v>
      </c>
      <c r="U496" s="5">
        <v>22853</v>
      </c>
      <c r="V496" s="5">
        <v>480</v>
      </c>
      <c r="W496" s="5">
        <v>142</v>
      </c>
      <c r="X496" s="6">
        <v>0.29583333333333334</v>
      </c>
      <c r="Z496" s="2" t="s">
        <v>73</v>
      </c>
      <c r="AA496" s="4">
        <f t="shared" si="582"/>
        <v>0</v>
      </c>
      <c r="AB496" s="4">
        <f t="shared" si="583"/>
        <v>0</v>
      </c>
      <c r="AC496" s="6">
        <f t="shared" si="584"/>
        <v>0</v>
      </c>
      <c r="AD496" s="4">
        <f t="shared" si="585"/>
        <v>0</v>
      </c>
      <c r="AE496" s="4">
        <f t="shared" si="586"/>
        <v>0</v>
      </c>
      <c r="AF496" s="4">
        <f t="shared" si="581"/>
        <v>0</v>
      </c>
      <c r="AG496" s="4"/>
      <c r="AH496" s="4"/>
      <c r="AI496" s="75"/>
      <c r="AK496" s="2" t="s">
        <v>192</v>
      </c>
      <c r="AL496" s="2">
        <v>2016</v>
      </c>
      <c r="AM496" s="2">
        <v>3</v>
      </c>
      <c r="AN496" s="2">
        <v>6742.7370000000001</v>
      </c>
      <c r="AO496" s="2">
        <v>77.48</v>
      </c>
      <c r="AP496" s="2">
        <v>104.372</v>
      </c>
      <c r="AQ496" s="2">
        <v>22853</v>
      </c>
      <c r="AR496" s="2">
        <v>480</v>
      </c>
      <c r="AS496" s="2">
        <v>142</v>
      </c>
      <c r="AT496" s="2">
        <v>0.29583331942558289</v>
      </c>
      <c r="AV496" s="2" t="s">
        <v>73</v>
      </c>
      <c r="AW496" s="4">
        <f t="shared" si="573"/>
        <v>0</v>
      </c>
      <c r="AX496" s="4">
        <f t="shared" si="574"/>
        <v>0</v>
      </c>
      <c r="AY496" s="4"/>
      <c r="AZ496" s="4">
        <f t="shared" si="575"/>
        <v>0</v>
      </c>
      <c r="BA496" s="4">
        <f t="shared" si="576"/>
        <v>0</v>
      </c>
      <c r="BB496" s="4">
        <f t="shared" si="577"/>
        <v>0</v>
      </c>
      <c r="BC496" s="4">
        <f t="shared" si="578"/>
        <v>-480</v>
      </c>
      <c r="BD496" s="4">
        <f t="shared" si="579"/>
        <v>-142</v>
      </c>
      <c r="BE496" s="4">
        <f t="shared" si="580"/>
        <v>-0.29583331942558289</v>
      </c>
    </row>
    <row r="497" spans="1:57" x14ac:dyDescent="0.2">
      <c r="A497" s="2" t="s">
        <v>73</v>
      </c>
      <c r="B497" s="4">
        <v>2017</v>
      </c>
      <c r="C497" s="4">
        <v>3</v>
      </c>
      <c r="D497" s="5">
        <f>'Consolidated PEG'!D496</f>
        <v>6597.2320999999993</v>
      </c>
      <c r="E497" s="5">
        <f>'Consolidated PEG'!E496</f>
        <v>73.021000000000001</v>
      </c>
      <c r="F497" s="5">
        <f>'Consolidated PEG'!F496</f>
        <v>104.372</v>
      </c>
      <c r="G497" s="5">
        <f>'Consolidated PEG'!G496</f>
        <v>23048</v>
      </c>
      <c r="H497" s="28"/>
      <c r="I497" s="28"/>
      <c r="J497" s="29"/>
      <c r="K497" s="48">
        <f>'Consolidated PEG'!K496</f>
        <v>479</v>
      </c>
      <c r="L497" s="48">
        <f>'Consolidated PEG'!L496</f>
        <v>142</v>
      </c>
      <c r="M497" s="124">
        <f>'Consolidated PEG'!M496</f>
        <v>0.29645093945720252</v>
      </c>
      <c r="O497" s="2" t="s">
        <v>74</v>
      </c>
      <c r="P497" s="2">
        <v>2017</v>
      </c>
      <c r="Q497" s="5">
        <v>3</v>
      </c>
      <c r="R497" s="5">
        <v>6597.2320999999993</v>
      </c>
      <c r="S497" s="5">
        <v>73.021000000000001</v>
      </c>
      <c r="T497" s="5">
        <v>104.372</v>
      </c>
      <c r="U497" s="5">
        <v>23048</v>
      </c>
      <c r="V497" s="5">
        <v>479</v>
      </c>
      <c r="W497" s="5">
        <v>142</v>
      </c>
      <c r="X497" s="6">
        <v>0.29645093945720252</v>
      </c>
      <c r="Z497" s="2" t="s">
        <v>73</v>
      </c>
      <c r="AA497" s="4">
        <f t="shared" si="582"/>
        <v>0</v>
      </c>
      <c r="AB497" s="4">
        <f t="shared" si="583"/>
        <v>0</v>
      </c>
      <c r="AC497" s="6">
        <f t="shared" si="584"/>
        <v>0</v>
      </c>
      <c r="AD497" s="4">
        <f t="shared" si="585"/>
        <v>0</v>
      </c>
      <c r="AE497" s="4">
        <f t="shared" si="586"/>
        <v>0</v>
      </c>
      <c r="AF497" s="4">
        <f t="shared" si="581"/>
        <v>0</v>
      </c>
      <c r="AG497" s="4"/>
      <c r="AH497" s="4"/>
      <c r="AI497" s="75"/>
      <c r="AK497" s="2" t="s">
        <v>192</v>
      </c>
      <c r="AL497" s="2">
        <v>2017</v>
      </c>
      <c r="AM497" s="2">
        <v>3</v>
      </c>
      <c r="AN497" s="2">
        <v>6770.8928900000001</v>
      </c>
      <c r="AO497" s="2">
        <v>73.021000000000001</v>
      </c>
      <c r="AP497" s="2">
        <v>104.372</v>
      </c>
      <c r="AQ497" s="2">
        <v>23048</v>
      </c>
      <c r="AR497" s="2">
        <v>479</v>
      </c>
      <c r="AS497" s="2">
        <v>142</v>
      </c>
      <c r="AT497" s="2">
        <v>0.29645094275474548</v>
      </c>
      <c r="AV497" s="2" t="s">
        <v>73</v>
      </c>
      <c r="AW497" s="4">
        <f t="shared" si="573"/>
        <v>0</v>
      </c>
      <c r="AX497" s="4">
        <f t="shared" si="574"/>
        <v>0</v>
      </c>
      <c r="AY497" s="4"/>
      <c r="AZ497" s="4">
        <f t="shared" si="575"/>
        <v>0</v>
      </c>
      <c r="BA497" s="4">
        <f t="shared" si="576"/>
        <v>0</v>
      </c>
      <c r="BB497" s="4">
        <f t="shared" si="577"/>
        <v>0</v>
      </c>
      <c r="BC497" s="4">
        <f t="shared" si="578"/>
        <v>-479</v>
      </c>
      <c r="BD497" s="4">
        <f t="shared" si="579"/>
        <v>-142</v>
      </c>
      <c r="BE497" s="4">
        <f t="shared" si="580"/>
        <v>-0.29645094275474548</v>
      </c>
    </row>
    <row r="498" spans="1:57" x14ac:dyDescent="0.2">
      <c r="A498" s="2" t="s">
        <v>73</v>
      </c>
      <c r="B498" s="4">
        <v>2018</v>
      </c>
      <c r="C498" s="4">
        <v>3</v>
      </c>
      <c r="D498" s="5">
        <f>'Consolidated PEG'!D497</f>
        <v>6608.0439899999992</v>
      </c>
      <c r="E498" s="5">
        <f>'Consolidated PEG'!E497</f>
        <v>79.116</v>
      </c>
      <c r="F498" s="5">
        <f>'Consolidated PEG'!F497</f>
        <v>104.372</v>
      </c>
      <c r="G498" s="5">
        <f>'Consolidated PEG'!G497</f>
        <v>23366</v>
      </c>
      <c r="H498" s="28"/>
      <c r="I498" s="28"/>
      <c r="J498" s="29"/>
      <c r="K498" s="48">
        <f>'Consolidated PEG'!K497</f>
        <v>481</v>
      </c>
      <c r="L498" s="48">
        <f>'Consolidated PEG'!L497</f>
        <v>147</v>
      </c>
      <c r="M498" s="124">
        <f>'Consolidated PEG'!M497</f>
        <v>0.30561330561330563</v>
      </c>
      <c r="O498" s="2" t="s">
        <v>74</v>
      </c>
      <c r="P498" s="2">
        <v>2018</v>
      </c>
      <c r="Q498" s="5">
        <v>3</v>
      </c>
      <c r="R498" s="5">
        <v>6608.0439899999992</v>
      </c>
      <c r="S498" s="5">
        <v>79.116</v>
      </c>
      <c r="T498" s="5">
        <v>104.372</v>
      </c>
      <c r="U498" s="5">
        <v>23366</v>
      </c>
      <c r="V498" s="5">
        <v>481</v>
      </c>
      <c r="W498" s="5">
        <v>147</v>
      </c>
      <c r="X498" s="6">
        <v>0.30561330561330563</v>
      </c>
      <c r="Z498" s="2" t="s">
        <v>73</v>
      </c>
      <c r="AA498" s="4">
        <f t="shared" si="582"/>
        <v>0</v>
      </c>
      <c r="AB498" s="4">
        <f t="shared" ref="AB498:AH502" si="587">C498-Q498</f>
        <v>0</v>
      </c>
      <c r="AC498" s="6">
        <f t="shared" si="587"/>
        <v>0</v>
      </c>
      <c r="AD498" s="4">
        <f t="shared" si="587"/>
        <v>0</v>
      </c>
      <c r="AE498" s="4">
        <f t="shared" si="587"/>
        <v>0</v>
      </c>
      <c r="AF498" s="4">
        <f t="shared" si="587"/>
        <v>0</v>
      </c>
      <c r="AG498" s="4"/>
      <c r="AH498" s="4"/>
      <c r="AI498" s="75"/>
      <c r="AK498" s="2" t="s">
        <v>192</v>
      </c>
      <c r="AL498" s="2">
        <v>2018</v>
      </c>
      <c r="AM498" s="2">
        <v>3</v>
      </c>
      <c r="AN498" s="2">
        <v>6813.3043499999994</v>
      </c>
      <c r="AO498" s="2">
        <v>79.116</v>
      </c>
      <c r="AP498" s="2">
        <v>104.372</v>
      </c>
      <c r="AQ498" s="2">
        <v>23366</v>
      </c>
      <c r="AR498" s="2">
        <v>481</v>
      </c>
      <c r="AS498" s="2">
        <v>147</v>
      </c>
      <c r="AT498" s="2">
        <v>0.30561330914497375</v>
      </c>
      <c r="AV498" s="2" t="s">
        <v>73</v>
      </c>
      <c r="AW498" s="4">
        <f t="shared" si="573"/>
        <v>0</v>
      </c>
      <c r="AX498" s="4">
        <f t="shared" si="574"/>
        <v>0</v>
      </c>
      <c r="AY498" s="4"/>
      <c r="AZ498" s="4">
        <f t="shared" si="575"/>
        <v>0</v>
      </c>
      <c r="BA498" s="4">
        <f t="shared" si="576"/>
        <v>0</v>
      </c>
      <c r="BB498" s="4">
        <f t="shared" si="577"/>
        <v>0</v>
      </c>
      <c r="BC498" s="4">
        <f t="shared" si="578"/>
        <v>-481</v>
      </c>
      <c r="BD498" s="4">
        <f t="shared" si="579"/>
        <v>-147</v>
      </c>
      <c r="BE498" s="4">
        <f t="shared" si="580"/>
        <v>-0.30561330914497375</v>
      </c>
    </row>
    <row r="499" spans="1:57" x14ac:dyDescent="0.2">
      <c r="A499" s="2" t="s">
        <v>73</v>
      </c>
      <c r="B499" s="4">
        <v>2019</v>
      </c>
      <c r="C499" s="4">
        <v>3</v>
      </c>
      <c r="D499" s="5">
        <f>'Consolidated PEG'!D498</f>
        <v>6757.9180299999989</v>
      </c>
      <c r="E499" s="5">
        <f>'Consolidated PEG'!E498</f>
        <v>73.287999999999997</v>
      </c>
      <c r="F499" s="5">
        <f>'Consolidated PEG'!F498</f>
        <v>104.372</v>
      </c>
      <c r="G499" s="5">
        <f>'Consolidated PEG'!G498</f>
        <v>23664</v>
      </c>
      <c r="H499" s="5">
        <f>'Consolidated PEG'!H498</f>
        <v>490</v>
      </c>
      <c r="I499" s="5">
        <f>'Consolidated PEG'!I498</f>
        <v>155</v>
      </c>
      <c r="J499" s="60">
        <f>'Consolidated PEG'!J498</f>
        <v>0.31632652878761292</v>
      </c>
      <c r="K499" s="48">
        <f>'Consolidated PEG'!K498</f>
        <v>490</v>
      </c>
      <c r="L499" s="48">
        <f>'Consolidated PEG'!L498</f>
        <v>155</v>
      </c>
      <c r="M499" s="124">
        <f>'Consolidated PEG'!M498</f>
        <v>0.31632653061224492</v>
      </c>
      <c r="O499" s="2" t="s">
        <v>74</v>
      </c>
      <c r="P499" s="2">
        <v>2019</v>
      </c>
      <c r="Q499" s="5">
        <v>3</v>
      </c>
      <c r="R499" s="5">
        <v>6757.9180299999989</v>
      </c>
      <c r="S499" s="5">
        <v>73.287999999999997</v>
      </c>
      <c r="T499" s="5">
        <v>104.372</v>
      </c>
      <c r="U499" s="5">
        <v>23664</v>
      </c>
      <c r="V499" s="5">
        <v>490</v>
      </c>
      <c r="W499" s="5">
        <v>155</v>
      </c>
      <c r="X499" s="6">
        <v>0.31632653061224492</v>
      </c>
      <c r="Z499" s="2" t="s">
        <v>73</v>
      </c>
      <c r="AA499" s="4">
        <f t="shared" si="582"/>
        <v>0</v>
      </c>
      <c r="AB499" s="4">
        <f t="shared" si="587"/>
        <v>0</v>
      </c>
      <c r="AC499" s="6">
        <f t="shared" si="587"/>
        <v>0</v>
      </c>
      <c r="AD499" s="4">
        <f t="shared" si="587"/>
        <v>0</v>
      </c>
      <c r="AE499" s="4">
        <f t="shared" si="587"/>
        <v>0</v>
      </c>
      <c r="AF499" s="4">
        <f t="shared" si="587"/>
        <v>0</v>
      </c>
      <c r="AG499" s="4">
        <f t="shared" si="587"/>
        <v>0</v>
      </c>
      <c r="AH499" s="4">
        <f t="shared" si="587"/>
        <v>0</v>
      </c>
      <c r="AI499" s="75">
        <f t="shared" ref="AI499:AI502" si="588">J499-X499</f>
        <v>-1.8246320010462114E-9</v>
      </c>
      <c r="AK499" s="2" t="s">
        <v>192</v>
      </c>
      <c r="AL499" s="2">
        <v>2019</v>
      </c>
      <c r="AM499" s="2">
        <v>3</v>
      </c>
      <c r="AN499" s="2">
        <v>6951.0404600000002</v>
      </c>
      <c r="AO499" s="2">
        <v>73.287999999999997</v>
      </c>
      <c r="AP499" s="2">
        <v>104.372</v>
      </c>
      <c r="AQ499" s="2">
        <v>23664</v>
      </c>
      <c r="AR499" s="2">
        <v>490</v>
      </c>
      <c r="AS499" s="2">
        <v>155</v>
      </c>
      <c r="AT499" s="2">
        <v>0.31632652878761292</v>
      </c>
      <c r="AV499" s="2" t="s">
        <v>73</v>
      </c>
      <c r="AW499" s="4">
        <f t="shared" si="573"/>
        <v>0</v>
      </c>
      <c r="AX499" s="4">
        <f t="shared" si="574"/>
        <v>0</v>
      </c>
      <c r="AY499" s="4"/>
      <c r="AZ499" s="4">
        <f t="shared" si="575"/>
        <v>0</v>
      </c>
      <c r="BA499" s="4">
        <f t="shared" si="576"/>
        <v>0</v>
      </c>
      <c r="BB499" s="4">
        <f t="shared" si="577"/>
        <v>0</v>
      </c>
      <c r="BC499" s="4">
        <f t="shared" si="578"/>
        <v>0</v>
      </c>
      <c r="BD499" s="4">
        <f t="shared" si="579"/>
        <v>0</v>
      </c>
      <c r="BE499" s="4">
        <f t="shared" si="580"/>
        <v>0</v>
      </c>
    </row>
    <row r="500" spans="1:57" x14ac:dyDescent="0.2">
      <c r="A500" s="2" t="s">
        <v>73</v>
      </c>
      <c r="B500" s="4">
        <v>2020</v>
      </c>
      <c r="C500" s="4">
        <v>3</v>
      </c>
      <c r="D500" s="5">
        <f>'Consolidated PEG'!D499</f>
        <v>6580.4659900000006</v>
      </c>
      <c r="E500" s="5">
        <f>'Consolidated PEG'!E499</f>
        <v>79.771000000000001</v>
      </c>
      <c r="F500" s="5">
        <f>'Consolidated PEG'!F499</f>
        <v>104.372</v>
      </c>
      <c r="G500" s="5">
        <f>'Consolidated PEG'!G499</f>
        <v>24054</v>
      </c>
      <c r="H500" s="5">
        <f>'Consolidated PEG'!H499</f>
        <v>494</v>
      </c>
      <c r="I500" s="5">
        <f>'Consolidated PEG'!I499</f>
        <v>158</v>
      </c>
      <c r="J500" s="60">
        <f>'Consolidated PEG'!J499</f>
        <v>0.31983804702758789</v>
      </c>
      <c r="K500" s="48">
        <f>'Consolidated PEG'!K499</f>
        <v>494</v>
      </c>
      <c r="L500" s="48">
        <f>'Consolidated PEG'!L499</f>
        <v>158</v>
      </c>
      <c r="M500" s="124">
        <f>'Consolidated PEG'!M499</f>
        <v>0.31983805668016196</v>
      </c>
      <c r="O500" s="2" t="s">
        <v>74</v>
      </c>
      <c r="P500" s="2">
        <v>2020</v>
      </c>
      <c r="Q500" s="5">
        <v>3</v>
      </c>
      <c r="R500" s="5">
        <v>6580.4659900000006</v>
      </c>
      <c r="S500" s="5">
        <v>79.771000000000001</v>
      </c>
      <c r="T500" s="5">
        <v>104.372</v>
      </c>
      <c r="U500" s="5">
        <v>24054</v>
      </c>
      <c r="V500" s="5">
        <v>494</v>
      </c>
      <c r="W500" s="5">
        <v>158</v>
      </c>
      <c r="X500" s="6">
        <v>0.31983805668016196</v>
      </c>
      <c r="Z500" s="2" t="s">
        <v>73</v>
      </c>
      <c r="AA500" s="4">
        <f t="shared" si="582"/>
        <v>0</v>
      </c>
      <c r="AB500" s="4">
        <f t="shared" si="587"/>
        <v>0</v>
      </c>
      <c r="AC500" s="6">
        <f t="shared" si="587"/>
        <v>0</v>
      </c>
      <c r="AD500" s="4">
        <f t="shared" si="587"/>
        <v>0</v>
      </c>
      <c r="AE500" s="4">
        <f t="shared" si="587"/>
        <v>0</v>
      </c>
      <c r="AF500" s="4">
        <f t="shared" si="587"/>
        <v>0</v>
      </c>
      <c r="AG500" s="4">
        <f t="shared" si="587"/>
        <v>0</v>
      </c>
      <c r="AH500" s="4">
        <f t="shared" si="587"/>
        <v>0</v>
      </c>
      <c r="AI500" s="75">
        <f t="shared" si="588"/>
        <v>-9.6525740733710563E-9</v>
      </c>
      <c r="AK500" s="2" t="s">
        <v>192</v>
      </c>
      <c r="AL500" s="2">
        <v>2020</v>
      </c>
      <c r="AM500" s="2">
        <v>3</v>
      </c>
      <c r="AN500" s="2">
        <v>6839.765800000001</v>
      </c>
      <c r="AO500" s="2">
        <v>79.771000000000001</v>
      </c>
      <c r="AP500" s="2">
        <v>104.372</v>
      </c>
      <c r="AQ500" s="2">
        <v>24054</v>
      </c>
      <c r="AR500" s="2">
        <v>494</v>
      </c>
      <c r="AS500" s="2">
        <v>158</v>
      </c>
      <c r="AT500" s="2">
        <v>0.31983804702758789</v>
      </c>
      <c r="AV500" s="2" t="s">
        <v>73</v>
      </c>
      <c r="AW500" s="4">
        <f t="shared" si="573"/>
        <v>0</v>
      </c>
      <c r="AX500" s="4">
        <f t="shared" si="574"/>
        <v>0</v>
      </c>
      <c r="AY500" s="4"/>
      <c r="AZ500" s="4">
        <f t="shared" si="575"/>
        <v>0</v>
      </c>
      <c r="BA500" s="4">
        <f t="shared" si="576"/>
        <v>0</v>
      </c>
      <c r="BB500" s="4">
        <f t="shared" si="577"/>
        <v>0</v>
      </c>
      <c r="BC500" s="4">
        <f t="shared" si="578"/>
        <v>0</v>
      </c>
      <c r="BD500" s="4">
        <f t="shared" si="579"/>
        <v>0</v>
      </c>
      <c r="BE500" s="4">
        <f t="shared" si="580"/>
        <v>0</v>
      </c>
    </row>
    <row r="501" spans="1:57" x14ac:dyDescent="0.2">
      <c r="A501" s="2" t="s">
        <v>73</v>
      </c>
      <c r="B501" s="4">
        <v>2021</v>
      </c>
      <c r="C501" s="4">
        <v>3</v>
      </c>
      <c r="D501" s="5">
        <f>'Consolidated PEG'!D500</f>
        <v>6748.5276699999995</v>
      </c>
      <c r="E501" s="5">
        <f>'Consolidated PEG'!E500</f>
        <v>79.522999999999996</v>
      </c>
      <c r="F501" s="5">
        <f>'Consolidated PEG'!F500</f>
        <v>104.372</v>
      </c>
      <c r="G501" s="5">
        <f>'Consolidated PEG'!G500</f>
        <v>24627</v>
      </c>
      <c r="H501" s="5">
        <f>'Consolidated PEG'!H500</f>
        <v>497</v>
      </c>
      <c r="I501" s="5">
        <f>'Consolidated PEG'!I500</f>
        <v>159</v>
      </c>
      <c r="J501" s="60">
        <f>'Consolidated PEG'!J500</f>
        <v>0.31991952657699585</v>
      </c>
      <c r="K501" s="48">
        <f>'Consolidated PEG'!K500</f>
        <v>497</v>
      </c>
      <c r="L501" s="48">
        <f>'Consolidated PEG'!L500</f>
        <v>159</v>
      </c>
      <c r="M501" s="124">
        <f>'Consolidated PEG'!M500</f>
        <v>0.31991951710261568</v>
      </c>
      <c r="O501" s="2" t="s">
        <v>74</v>
      </c>
      <c r="P501" s="2">
        <v>2021</v>
      </c>
      <c r="Q501" s="5">
        <v>3</v>
      </c>
      <c r="R501" s="5">
        <v>6748.5276700000004</v>
      </c>
      <c r="S501" s="5">
        <v>79.522999999999996</v>
      </c>
      <c r="T501" s="5">
        <v>104.372</v>
      </c>
      <c r="U501" s="5">
        <v>24627</v>
      </c>
      <c r="V501" s="5">
        <v>497</v>
      </c>
      <c r="W501" s="5">
        <v>159</v>
      </c>
      <c r="X501" s="6">
        <v>0.31991951710261568</v>
      </c>
      <c r="Z501" s="2" t="s">
        <v>73</v>
      </c>
      <c r="AA501" s="4">
        <f t="shared" si="582"/>
        <v>0</v>
      </c>
      <c r="AB501" s="4">
        <f t="shared" si="587"/>
        <v>0</v>
      </c>
      <c r="AC501" s="6">
        <f t="shared" si="587"/>
        <v>0</v>
      </c>
      <c r="AD501" s="4">
        <f t="shared" si="587"/>
        <v>0</v>
      </c>
      <c r="AE501" s="4">
        <f t="shared" si="587"/>
        <v>0</v>
      </c>
      <c r="AF501" s="4">
        <f t="shared" si="587"/>
        <v>0</v>
      </c>
      <c r="AG501" s="4">
        <f t="shared" si="587"/>
        <v>0</v>
      </c>
      <c r="AH501" s="4">
        <f t="shared" si="587"/>
        <v>0</v>
      </c>
      <c r="AI501" s="75">
        <f t="shared" si="588"/>
        <v>9.4743801692942498E-9</v>
      </c>
      <c r="AK501" s="2" t="s">
        <v>192</v>
      </c>
      <c r="AL501" s="2">
        <v>2021</v>
      </c>
      <c r="AM501" s="2">
        <v>3</v>
      </c>
      <c r="AN501" s="2">
        <v>6825.0277599999999</v>
      </c>
      <c r="AO501" s="2">
        <v>79.522999999999996</v>
      </c>
      <c r="AP501" s="2">
        <v>104.372</v>
      </c>
      <c r="AQ501" s="2">
        <v>24627</v>
      </c>
      <c r="AR501" s="2">
        <v>497</v>
      </c>
      <c r="AS501" s="2">
        <v>159</v>
      </c>
      <c r="AT501" s="2">
        <v>0.31991952657699585</v>
      </c>
      <c r="AV501" s="2" t="s">
        <v>73</v>
      </c>
      <c r="AW501" s="4">
        <f t="shared" si="573"/>
        <v>0</v>
      </c>
      <c r="AX501" s="4">
        <f t="shared" si="574"/>
        <v>0</v>
      </c>
      <c r="AY501" s="4"/>
      <c r="AZ501" s="4">
        <f t="shared" si="575"/>
        <v>0</v>
      </c>
      <c r="BA501" s="4">
        <f t="shared" si="576"/>
        <v>0</v>
      </c>
      <c r="BB501" s="4">
        <f t="shared" si="577"/>
        <v>0</v>
      </c>
      <c r="BC501" s="4">
        <f t="shared" si="578"/>
        <v>0</v>
      </c>
      <c r="BD501" s="4">
        <f t="shared" si="579"/>
        <v>0</v>
      </c>
      <c r="BE501" s="4">
        <f t="shared" si="580"/>
        <v>0</v>
      </c>
    </row>
    <row r="502" spans="1:57" s="7" customFormat="1" x14ac:dyDescent="0.2">
      <c r="A502" s="7" t="s">
        <v>73</v>
      </c>
      <c r="B502" s="8">
        <v>2022</v>
      </c>
      <c r="C502" s="8">
        <v>3</v>
      </c>
      <c r="D502" s="9">
        <f>'Consolidated PEG'!D501</f>
        <v>6919.284020000001</v>
      </c>
      <c r="E502" s="9">
        <f>'Consolidated PEG'!E501</f>
        <v>76.730999999999995</v>
      </c>
      <c r="F502" s="5">
        <f>'Consolidated PEG'!F501</f>
        <v>104.372</v>
      </c>
      <c r="G502" s="9">
        <f>'Consolidated PEG'!G501</f>
        <v>25063</v>
      </c>
      <c r="H502" s="9">
        <f>'Consolidated PEG'!H501</f>
        <v>497</v>
      </c>
      <c r="I502" s="9">
        <f>'Consolidated PEG'!I501</f>
        <v>160</v>
      </c>
      <c r="J502" s="61">
        <f>'Consolidated PEG'!J501</f>
        <v>0.32193160057067871</v>
      </c>
      <c r="K502" s="50">
        <f>'Consolidated PEG'!K501</f>
        <v>497</v>
      </c>
      <c r="L502" s="50">
        <f>'Consolidated PEG'!L501</f>
        <v>160</v>
      </c>
      <c r="M502" s="126">
        <f>'Consolidated PEG'!M501</f>
        <v>0.32193158953722334</v>
      </c>
      <c r="N502" s="64"/>
      <c r="O502" s="7" t="s">
        <v>74</v>
      </c>
      <c r="P502" s="7">
        <v>2022</v>
      </c>
      <c r="Q502" s="9">
        <v>3</v>
      </c>
      <c r="R502" s="9">
        <v>6919.2840199999991</v>
      </c>
      <c r="S502" s="9">
        <v>76.730999999999995</v>
      </c>
      <c r="T502" s="9">
        <v>104.372</v>
      </c>
      <c r="U502" s="9">
        <v>25063</v>
      </c>
      <c r="V502" s="9">
        <v>497</v>
      </c>
      <c r="W502" s="9">
        <v>160</v>
      </c>
      <c r="X502" s="10">
        <v>0.32193158953722334</v>
      </c>
      <c r="Y502" s="64"/>
      <c r="Z502" s="7" t="s">
        <v>73</v>
      </c>
      <c r="AA502" s="8">
        <f t="shared" si="582"/>
        <v>0</v>
      </c>
      <c r="AB502" s="8">
        <f t="shared" si="587"/>
        <v>0</v>
      </c>
      <c r="AC502" s="10">
        <f t="shared" si="587"/>
        <v>0</v>
      </c>
      <c r="AD502" s="8">
        <f t="shared" si="587"/>
        <v>0</v>
      </c>
      <c r="AE502" s="8">
        <f t="shared" si="587"/>
        <v>0</v>
      </c>
      <c r="AF502" s="8">
        <f t="shared" si="587"/>
        <v>0</v>
      </c>
      <c r="AG502" s="8">
        <f t="shared" si="587"/>
        <v>0</v>
      </c>
      <c r="AH502" s="8">
        <f t="shared" si="587"/>
        <v>0</v>
      </c>
      <c r="AI502" s="76">
        <f t="shared" si="588"/>
        <v>1.1033455371567413E-8</v>
      </c>
      <c r="AK502" s="7" t="s">
        <v>192</v>
      </c>
      <c r="AL502" s="7">
        <v>2022</v>
      </c>
      <c r="AM502" s="7">
        <v>3</v>
      </c>
      <c r="AN502" s="7">
        <v>7103.6907000000001</v>
      </c>
      <c r="AO502" s="7">
        <v>76.730999999999995</v>
      </c>
      <c r="AP502" s="7">
        <v>104.372</v>
      </c>
      <c r="AQ502" s="7">
        <v>25063</v>
      </c>
      <c r="AR502" s="7">
        <v>497</v>
      </c>
      <c r="AS502" s="7">
        <v>160</v>
      </c>
      <c r="AT502" s="7">
        <v>0.32193160057067871</v>
      </c>
      <c r="AV502" s="7" t="s">
        <v>73</v>
      </c>
      <c r="AW502" s="8">
        <f t="shared" si="573"/>
        <v>0</v>
      </c>
      <c r="AX502" s="8">
        <f t="shared" si="574"/>
        <v>0</v>
      </c>
      <c r="AY502" s="8"/>
      <c r="AZ502" s="8">
        <f t="shared" si="575"/>
        <v>0</v>
      </c>
      <c r="BA502" s="8">
        <f t="shared" si="576"/>
        <v>0</v>
      </c>
      <c r="BB502" s="8">
        <f t="shared" si="577"/>
        <v>0</v>
      </c>
      <c r="BC502" s="8">
        <f t="shared" si="578"/>
        <v>0</v>
      </c>
      <c r="BD502" s="8">
        <f t="shared" si="579"/>
        <v>0</v>
      </c>
      <c r="BE502" s="8">
        <f t="shared" si="580"/>
        <v>0</v>
      </c>
    </row>
    <row r="503" spans="1:57" x14ac:dyDescent="0.2">
      <c r="A503" s="2" t="s">
        <v>75</v>
      </c>
      <c r="B503" s="4">
        <v>2003</v>
      </c>
      <c r="C503" s="4">
        <v>3</v>
      </c>
      <c r="D503" s="5">
        <f>'Consolidated PEG'!D502</f>
        <v>3625.9569999999999</v>
      </c>
      <c r="E503" s="5">
        <f>'Consolidated PEG'!E502</f>
        <v>117.773</v>
      </c>
      <c r="F503" s="5">
        <f>'Consolidated PEG'!F502</f>
        <v>117.773</v>
      </c>
      <c r="G503" s="5">
        <f>'Consolidated PEG'!G502</f>
        <v>18365</v>
      </c>
      <c r="H503" s="5"/>
      <c r="I503" s="5"/>
      <c r="K503" s="48">
        <f>'Consolidated PEG'!K502</f>
        <v>1229.5999999999999</v>
      </c>
      <c r="L503" s="48">
        <f>'Consolidated PEG'!L502</f>
        <v>358.10000610351563</v>
      </c>
      <c r="M503" s="124">
        <f>'Consolidated PEG'!M502</f>
        <v>0.29123292623903357</v>
      </c>
      <c r="Q503" s="5"/>
      <c r="AA503" s="4"/>
      <c r="AB503" s="4"/>
      <c r="AC503" s="6"/>
      <c r="AD503" s="4"/>
      <c r="AE503" s="4"/>
      <c r="AF503" s="4"/>
      <c r="AG503" s="4"/>
      <c r="AH503" s="4"/>
      <c r="AI503" s="75"/>
      <c r="AW503" s="4"/>
      <c r="AX503" s="4"/>
      <c r="AY503" s="4"/>
      <c r="AZ503" s="4"/>
      <c r="BA503" s="4"/>
      <c r="BB503" s="4"/>
      <c r="BC503" s="4"/>
      <c r="BD503" s="4"/>
      <c r="BE503" s="4"/>
    </row>
    <row r="504" spans="1:57" x14ac:dyDescent="0.2">
      <c r="A504" s="2" t="s">
        <v>75</v>
      </c>
      <c r="B504" s="4">
        <v>2004</v>
      </c>
      <c r="C504" s="4">
        <v>3</v>
      </c>
      <c r="D504" s="5">
        <f>'Consolidated PEG'!D503</f>
        <v>3823.105</v>
      </c>
      <c r="E504" s="5">
        <f>'Consolidated PEG'!E503</f>
        <v>98.95</v>
      </c>
      <c r="F504" s="5">
        <f>'Consolidated PEG'!F503</f>
        <v>117.773</v>
      </c>
      <c r="G504" s="5">
        <f>'Consolidated PEG'!G503</f>
        <v>18719</v>
      </c>
      <c r="H504" s="5"/>
      <c r="I504" s="5"/>
      <c r="K504" s="48">
        <f>'Consolidated PEG'!K503</f>
        <v>1301.0999999999999</v>
      </c>
      <c r="L504" s="48">
        <f>'Consolidated PEG'!L503</f>
        <v>429.39999389648438</v>
      </c>
      <c r="M504" s="124">
        <f>'Consolidated PEG'!M503</f>
        <v>0.33002843278493921</v>
      </c>
      <c r="Q504" s="5"/>
      <c r="AA504" s="4"/>
      <c r="AB504" s="4"/>
      <c r="AC504" s="6"/>
      <c r="AD504" s="4"/>
      <c r="AE504" s="4"/>
      <c r="AF504" s="4"/>
      <c r="AG504" s="4"/>
      <c r="AH504" s="4"/>
      <c r="AI504" s="75"/>
      <c r="AW504" s="4"/>
      <c r="AX504" s="4"/>
      <c r="AY504" s="4"/>
      <c r="AZ504" s="4"/>
      <c r="BA504" s="4"/>
      <c r="BB504" s="4"/>
      <c r="BC504" s="4"/>
      <c r="BD504" s="4"/>
      <c r="BE504" s="4"/>
    </row>
    <row r="505" spans="1:57" x14ac:dyDescent="0.2">
      <c r="A505" s="2" t="s">
        <v>75</v>
      </c>
      <c r="B505" s="4">
        <v>2005</v>
      </c>
      <c r="C505" s="4">
        <v>3</v>
      </c>
      <c r="D505" s="5">
        <f>'Consolidated PEG'!D504</f>
        <v>3711.596</v>
      </c>
      <c r="E505" s="5">
        <f>'Consolidated PEG'!E504</f>
        <v>108.866</v>
      </c>
      <c r="F505" s="5">
        <f>'Consolidated PEG'!F504</f>
        <v>117.773</v>
      </c>
      <c r="G505" s="5">
        <f>'Consolidated PEG'!G504</f>
        <v>19873</v>
      </c>
      <c r="H505" s="112">
        <f t="shared" ref="H505:H517" si="589">$N$519*K505</f>
        <v>706.97508896797149</v>
      </c>
      <c r="I505" s="112">
        <f t="shared" ref="I505:I517" si="590">$N$520*L505</f>
        <v>156.9893899204244</v>
      </c>
      <c r="J505" s="113">
        <f t="shared" ref="J505:J517" si="591">I505/H505</f>
        <v>0.22205788063847406</v>
      </c>
      <c r="K505" s="48">
        <f>'Consolidated PEG'!K504</f>
        <v>1320</v>
      </c>
      <c r="L505" s="48">
        <f>'Consolidated PEG'!L504</f>
        <v>445</v>
      </c>
      <c r="M505" s="124">
        <f>'Consolidated PEG'!M504</f>
        <v>0.3371212121212121</v>
      </c>
      <c r="O505" s="2" t="s">
        <v>76</v>
      </c>
      <c r="P505" s="2">
        <v>2005</v>
      </c>
      <c r="Q505" s="5">
        <v>3</v>
      </c>
      <c r="R505" s="5">
        <v>3711.596</v>
      </c>
      <c r="S505" s="5">
        <v>108.866</v>
      </c>
      <c r="T505" s="5">
        <v>108.866</v>
      </c>
      <c r="U505" s="5">
        <v>19873</v>
      </c>
      <c r="V505" s="48">
        <v>1320</v>
      </c>
      <c r="W505" s="48">
        <v>444.99999999999994</v>
      </c>
      <c r="X505" s="146">
        <v>0.3371212121212121</v>
      </c>
      <c r="Z505" s="2" t="s">
        <v>75</v>
      </c>
      <c r="AA505" s="4">
        <f>B505-P505</f>
        <v>0</v>
      </c>
      <c r="AB505" s="4">
        <f t="shared" ref="AB505:AB511" si="592">C505-Q505</f>
        <v>0</v>
      </c>
      <c r="AC505" s="6">
        <f t="shared" ref="AC505:AC511" si="593">D505-R505</f>
        <v>0</v>
      </c>
      <c r="AD505" s="4">
        <f t="shared" ref="AD505:AD511" si="594">E505-S505</f>
        <v>0</v>
      </c>
      <c r="AE505" s="4">
        <f t="shared" ref="AE505:AE511" si="595">F505-T505</f>
        <v>8.9069999999999965</v>
      </c>
      <c r="AF505" s="4">
        <f t="shared" ref="AF505:AF522" si="596">G505-U505</f>
        <v>0</v>
      </c>
      <c r="AG505" s="4">
        <f t="shared" ref="AG505:AG522" si="597">H505-V505</f>
        <v>-613.02491103202851</v>
      </c>
      <c r="AH505" s="4">
        <f t="shared" ref="AH505:AH522" si="598">I505-W505</f>
        <v>-288.01061007957554</v>
      </c>
      <c r="AI505" s="75">
        <f t="shared" ref="AI505:AI522" si="599">J505-X505</f>
        <v>-0.11506333148273803</v>
      </c>
      <c r="AK505" s="2" t="s">
        <v>193</v>
      </c>
      <c r="AL505" s="2">
        <v>2005</v>
      </c>
      <c r="AM505" s="2">
        <v>3</v>
      </c>
      <c r="AN505" s="2">
        <v>3783.4859999999999</v>
      </c>
      <c r="AO505" s="2">
        <v>123.7826640625</v>
      </c>
      <c r="AP505" s="2">
        <v>123.7826640625</v>
      </c>
      <c r="AQ505" s="2">
        <v>19873</v>
      </c>
      <c r="AR505" s="2">
        <v>1320</v>
      </c>
      <c r="AS505" s="2">
        <v>445</v>
      </c>
      <c r="AT505" s="2">
        <v>0.33712121844291687</v>
      </c>
      <c r="AV505" s="2" t="s">
        <v>75</v>
      </c>
      <c r="AW505" s="4">
        <f t="shared" ref="AW505:AW522" si="600">B505-AL505</f>
        <v>0</v>
      </c>
      <c r="AX505" s="4">
        <f t="shared" ref="AX505:AX522" si="601">C505-AM505</f>
        <v>0</v>
      </c>
      <c r="AY505" s="4"/>
      <c r="AZ505" s="4">
        <f t="shared" ref="AZ505:AZ522" si="602">E505-AO505</f>
        <v>-14.916664062500004</v>
      </c>
      <c r="BA505" s="4">
        <f t="shared" ref="BA505:BA522" si="603">F505-AP505</f>
        <v>-6.0096640625000077</v>
      </c>
      <c r="BB505" s="4">
        <f t="shared" ref="BB505:BB522" si="604">G505-AQ505</f>
        <v>0</v>
      </c>
      <c r="BC505" s="4">
        <f t="shared" ref="BC505:BC522" si="605">H505-AR505</f>
        <v>-613.02491103202851</v>
      </c>
      <c r="BD505" s="4">
        <f t="shared" ref="BD505:BD522" si="606">I505-AS505</f>
        <v>-288.0106100795756</v>
      </c>
      <c r="BE505" s="4">
        <f t="shared" ref="BE505:BE522" si="607">J505-AT505</f>
        <v>-0.11506333780444281</v>
      </c>
    </row>
    <row r="506" spans="1:57" x14ac:dyDescent="0.2">
      <c r="A506" s="2" t="s">
        <v>75</v>
      </c>
      <c r="B506" s="4">
        <v>2006</v>
      </c>
      <c r="C506" s="4">
        <v>3</v>
      </c>
      <c r="D506" s="5">
        <f>'Consolidated PEG'!D505</f>
        <v>4352.9579999999996</v>
      </c>
      <c r="E506" s="5">
        <f>'Consolidated PEG'!E505</f>
        <v>108.866</v>
      </c>
      <c r="F506" s="5">
        <f>'Consolidated PEG'!F505</f>
        <v>117.773</v>
      </c>
      <c r="G506" s="5">
        <f>'Consolidated PEG'!G505</f>
        <v>19007</v>
      </c>
      <c r="H506" s="112">
        <f t="shared" si="589"/>
        <v>713.40213523131672</v>
      </c>
      <c r="I506" s="112">
        <f t="shared" si="590"/>
        <v>160.87002652519894</v>
      </c>
      <c r="J506" s="113">
        <f t="shared" si="591"/>
        <v>0.22549697930612125</v>
      </c>
      <c r="K506" s="48">
        <f>'Consolidated PEG'!K505</f>
        <v>1332</v>
      </c>
      <c r="L506" s="48">
        <f>'Consolidated PEG'!L505</f>
        <v>456</v>
      </c>
      <c r="M506" s="124">
        <f>'Consolidated PEG'!M505</f>
        <v>0.34234234234234234</v>
      </c>
      <c r="O506" s="2" t="s">
        <v>76</v>
      </c>
      <c r="P506" s="2">
        <v>2006</v>
      </c>
      <c r="Q506" s="5">
        <v>3</v>
      </c>
      <c r="R506" s="5">
        <v>4352.9579999999996</v>
      </c>
      <c r="S506" s="5">
        <v>108.866</v>
      </c>
      <c r="T506" s="5">
        <v>108.866</v>
      </c>
      <c r="U506" s="5">
        <v>19007</v>
      </c>
      <c r="V506" s="48">
        <v>1332</v>
      </c>
      <c r="W506" s="48">
        <v>456</v>
      </c>
      <c r="X506" s="146">
        <v>0.34234234234234234</v>
      </c>
      <c r="Z506" s="2" t="s">
        <v>75</v>
      </c>
      <c r="AA506" s="4">
        <f t="shared" ref="AA506:AA522" si="608">B506-P506</f>
        <v>0</v>
      </c>
      <c r="AB506" s="4">
        <f t="shared" si="592"/>
        <v>0</v>
      </c>
      <c r="AC506" s="6">
        <f t="shared" si="593"/>
        <v>0</v>
      </c>
      <c r="AD506" s="4">
        <f t="shared" si="594"/>
        <v>0</v>
      </c>
      <c r="AE506" s="4">
        <f t="shared" si="595"/>
        <v>8.9069999999999965</v>
      </c>
      <c r="AF506" s="4">
        <f t="shared" si="596"/>
        <v>0</v>
      </c>
      <c r="AG506" s="4">
        <f t="shared" si="597"/>
        <v>-618.59786476868328</v>
      </c>
      <c r="AH506" s="4">
        <f t="shared" si="598"/>
        <v>-295.12997347480109</v>
      </c>
      <c r="AI506" s="75">
        <f t="shared" si="599"/>
        <v>-0.11684536303622109</v>
      </c>
      <c r="AK506" s="2" t="s">
        <v>193</v>
      </c>
      <c r="AL506" s="2">
        <v>2006</v>
      </c>
      <c r="AM506" s="2">
        <v>3</v>
      </c>
      <c r="AN506" s="2">
        <v>4394.9579999999996</v>
      </c>
      <c r="AO506" s="2">
        <v>123.72213281250001</v>
      </c>
      <c r="AP506" s="2">
        <v>123.7826640625</v>
      </c>
      <c r="AQ506" s="2">
        <v>19007</v>
      </c>
      <c r="AR506" s="2">
        <v>1332</v>
      </c>
      <c r="AS506" s="2">
        <v>456</v>
      </c>
      <c r="AT506" s="2">
        <v>0.34234234690666199</v>
      </c>
      <c r="AV506" s="2" t="s">
        <v>75</v>
      </c>
      <c r="AW506" s="4">
        <f t="shared" si="600"/>
        <v>0</v>
      </c>
      <c r="AX506" s="4">
        <f t="shared" si="601"/>
        <v>0</v>
      </c>
      <c r="AY506" s="4"/>
      <c r="AZ506" s="4">
        <f t="shared" si="602"/>
        <v>-14.856132812500007</v>
      </c>
      <c r="BA506" s="4">
        <f t="shared" si="603"/>
        <v>-6.0096640625000077</v>
      </c>
      <c r="BB506" s="4">
        <f t="shared" si="604"/>
        <v>0</v>
      </c>
      <c r="BC506" s="4">
        <f t="shared" si="605"/>
        <v>-618.59786476868328</v>
      </c>
      <c r="BD506" s="4">
        <f t="shared" si="606"/>
        <v>-295.12997347480109</v>
      </c>
      <c r="BE506" s="4">
        <f t="shared" si="607"/>
        <v>-0.11684536760054073</v>
      </c>
    </row>
    <row r="507" spans="1:57" x14ac:dyDescent="0.2">
      <c r="A507" s="2" t="s">
        <v>75</v>
      </c>
      <c r="B507" s="4">
        <v>2007</v>
      </c>
      <c r="C507" s="4">
        <v>3</v>
      </c>
      <c r="D507" s="5">
        <f>'Consolidated PEG'!D506</f>
        <v>4201.2790000000005</v>
      </c>
      <c r="E507" s="5">
        <f>'Consolidated PEG'!E506</f>
        <v>122.494</v>
      </c>
      <c r="F507" s="5">
        <f>'Consolidated PEG'!F506</f>
        <v>122.494</v>
      </c>
      <c r="G507" s="5">
        <f>'Consolidated PEG'!G506</f>
        <v>20078</v>
      </c>
      <c r="H507" s="112">
        <f t="shared" si="589"/>
        <v>719.82918149466195</v>
      </c>
      <c r="I507" s="112">
        <f t="shared" si="590"/>
        <v>163.33952254641909</v>
      </c>
      <c r="J507" s="113">
        <f t="shared" si="591"/>
        <v>0.22691428292370552</v>
      </c>
      <c r="K507" s="48">
        <f>'Consolidated PEG'!K506</f>
        <v>1344</v>
      </c>
      <c r="L507" s="48">
        <f>'Consolidated PEG'!L506</f>
        <v>463</v>
      </c>
      <c r="M507" s="124">
        <f>'Consolidated PEG'!M506</f>
        <v>0.34449404761904762</v>
      </c>
      <c r="O507" s="2" t="s">
        <v>76</v>
      </c>
      <c r="P507" s="2">
        <v>2007</v>
      </c>
      <c r="Q507" s="5">
        <v>3</v>
      </c>
      <c r="R507" s="5">
        <v>4201.2790000000005</v>
      </c>
      <c r="S507" s="5">
        <v>122.494</v>
      </c>
      <c r="T507" s="5">
        <v>122.494</v>
      </c>
      <c r="U507" s="5">
        <v>20078</v>
      </c>
      <c r="V507" s="48">
        <v>1344</v>
      </c>
      <c r="W507" s="48">
        <v>463</v>
      </c>
      <c r="X507" s="146">
        <v>0.34449404761904762</v>
      </c>
      <c r="Z507" s="2" t="s">
        <v>75</v>
      </c>
      <c r="AA507" s="4">
        <f t="shared" si="608"/>
        <v>0</v>
      </c>
      <c r="AB507" s="4">
        <f t="shared" si="592"/>
        <v>0</v>
      </c>
      <c r="AC507" s="6">
        <f t="shared" si="593"/>
        <v>0</v>
      </c>
      <c r="AD507" s="4">
        <f t="shared" si="594"/>
        <v>0</v>
      </c>
      <c r="AE507" s="4">
        <f t="shared" si="595"/>
        <v>0</v>
      </c>
      <c r="AF507" s="4">
        <f t="shared" si="596"/>
        <v>0</v>
      </c>
      <c r="AG507" s="4">
        <f t="shared" si="597"/>
        <v>-624.17081850533805</v>
      </c>
      <c r="AH507" s="4">
        <f t="shared" si="598"/>
        <v>-299.66047745358094</v>
      </c>
      <c r="AI507" s="75">
        <f t="shared" si="599"/>
        <v>-0.11757976469534209</v>
      </c>
      <c r="AK507" s="2" t="s">
        <v>193</v>
      </c>
      <c r="AL507" s="2">
        <v>2007</v>
      </c>
      <c r="AM507" s="2">
        <v>3</v>
      </c>
      <c r="AN507" s="2">
        <v>4256.72</v>
      </c>
      <c r="AO507" s="2">
        <v>122.494</v>
      </c>
      <c r="AP507" s="2">
        <v>123.7826640625</v>
      </c>
      <c r="AQ507" s="2">
        <v>20214</v>
      </c>
      <c r="AR507" s="2">
        <v>1344</v>
      </c>
      <c r="AS507" s="2">
        <v>463</v>
      </c>
      <c r="AT507" s="2">
        <v>0.3444940447807312</v>
      </c>
      <c r="AV507" s="2" t="s">
        <v>75</v>
      </c>
      <c r="AW507" s="4">
        <f t="shared" si="600"/>
        <v>0</v>
      </c>
      <c r="AX507" s="4">
        <f t="shared" si="601"/>
        <v>0</v>
      </c>
      <c r="AY507" s="4"/>
      <c r="AZ507" s="4">
        <f t="shared" si="602"/>
        <v>0</v>
      </c>
      <c r="BA507" s="4">
        <f t="shared" si="603"/>
        <v>-1.2886640625000041</v>
      </c>
      <c r="BB507" s="4">
        <f t="shared" si="604"/>
        <v>-136</v>
      </c>
      <c r="BC507" s="4">
        <f t="shared" si="605"/>
        <v>-624.17081850533805</v>
      </c>
      <c r="BD507" s="4">
        <f t="shared" si="606"/>
        <v>-299.66047745358094</v>
      </c>
      <c r="BE507" s="4">
        <f t="shared" si="607"/>
        <v>-0.11757976185702568</v>
      </c>
    </row>
    <row r="508" spans="1:57" x14ac:dyDescent="0.2">
      <c r="A508" s="2" t="s">
        <v>75</v>
      </c>
      <c r="B508" s="4">
        <v>2008</v>
      </c>
      <c r="C508" s="4">
        <v>3</v>
      </c>
      <c r="D508" s="5">
        <f>'Consolidated PEG'!D507</f>
        <v>4979.6989999999996</v>
      </c>
      <c r="E508" s="5">
        <f>'Consolidated PEG'!E507</f>
        <v>99.539000000000001</v>
      </c>
      <c r="F508" s="5">
        <f>'Consolidated PEG'!F507</f>
        <v>122.494</v>
      </c>
      <c r="G508" s="5">
        <f>'Consolidated PEG'!G507</f>
        <v>20818</v>
      </c>
      <c r="H508" s="112">
        <f t="shared" si="589"/>
        <v>730.00533807829186</v>
      </c>
      <c r="I508" s="112">
        <f t="shared" si="590"/>
        <v>169.68965517241378</v>
      </c>
      <c r="J508" s="113">
        <f t="shared" si="591"/>
        <v>0.23244988265307021</v>
      </c>
      <c r="K508" s="48">
        <f>'Consolidated PEG'!K507</f>
        <v>1363</v>
      </c>
      <c r="L508" s="48">
        <f>'Consolidated PEG'!L507</f>
        <v>481</v>
      </c>
      <c r="M508" s="124">
        <f>'Consolidated PEG'!M507</f>
        <v>0.35289801907556861</v>
      </c>
      <c r="O508" s="2" t="s">
        <v>76</v>
      </c>
      <c r="P508" s="2">
        <v>2008</v>
      </c>
      <c r="Q508" s="5">
        <v>3</v>
      </c>
      <c r="R508" s="5">
        <v>4979.6989999999996</v>
      </c>
      <c r="S508" s="5">
        <v>99.539000000000001</v>
      </c>
      <c r="T508" s="5">
        <v>122.494</v>
      </c>
      <c r="U508" s="5">
        <v>20818</v>
      </c>
      <c r="V508" s="48">
        <v>1363</v>
      </c>
      <c r="W508" s="48">
        <v>481</v>
      </c>
      <c r="X508" s="146">
        <v>0.35289801907556861</v>
      </c>
      <c r="Z508" s="2" t="s">
        <v>75</v>
      </c>
      <c r="AA508" s="4">
        <f t="shared" si="608"/>
        <v>0</v>
      </c>
      <c r="AB508" s="4">
        <f t="shared" si="592"/>
        <v>0</v>
      </c>
      <c r="AC508" s="6">
        <f t="shared" si="593"/>
        <v>0</v>
      </c>
      <c r="AD508" s="4">
        <f t="shared" si="594"/>
        <v>0</v>
      </c>
      <c r="AE508" s="4">
        <f t="shared" si="595"/>
        <v>0</v>
      </c>
      <c r="AF508" s="4">
        <f t="shared" si="596"/>
        <v>0</v>
      </c>
      <c r="AG508" s="4">
        <f t="shared" si="597"/>
        <v>-632.99466192170814</v>
      </c>
      <c r="AH508" s="4">
        <f t="shared" si="598"/>
        <v>-311.31034482758622</v>
      </c>
      <c r="AI508" s="75">
        <f t="shared" si="599"/>
        <v>-0.12044813642249841</v>
      </c>
      <c r="AK508" s="2" t="s">
        <v>193</v>
      </c>
      <c r="AL508" s="2">
        <v>2008</v>
      </c>
      <c r="AM508" s="2">
        <v>3</v>
      </c>
      <c r="AN508" s="2">
        <v>5081.9210000000003</v>
      </c>
      <c r="AO508" s="2">
        <v>99.539000000000001</v>
      </c>
      <c r="AP508" s="2">
        <v>123.7826640625</v>
      </c>
      <c r="AQ508" s="2">
        <v>20818</v>
      </c>
      <c r="AR508" s="2">
        <v>1363</v>
      </c>
      <c r="AS508" s="2">
        <v>481</v>
      </c>
      <c r="AT508" s="2">
        <v>0.35289803147315979</v>
      </c>
      <c r="AV508" s="2" t="s">
        <v>75</v>
      </c>
      <c r="AW508" s="4">
        <f t="shared" si="600"/>
        <v>0</v>
      </c>
      <c r="AX508" s="4">
        <f t="shared" si="601"/>
        <v>0</v>
      </c>
      <c r="AY508" s="4"/>
      <c r="AZ508" s="4">
        <f t="shared" si="602"/>
        <v>0</v>
      </c>
      <c r="BA508" s="4">
        <f t="shared" si="603"/>
        <v>-1.2886640625000041</v>
      </c>
      <c r="BB508" s="4">
        <f t="shared" si="604"/>
        <v>0</v>
      </c>
      <c r="BC508" s="4">
        <f t="shared" si="605"/>
        <v>-632.99466192170814</v>
      </c>
      <c r="BD508" s="4">
        <f t="shared" si="606"/>
        <v>-311.31034482758622</v>
      </c>
      <c r="BE508" s="4">
        <f t="shared" si="607"/>
        <v>-0.12044814882008958</v>
      </c>
    </row>
    <row r="509" spans="1:57" x14ac:dyDescent="0.2">
      <c r="A509" s="2" t="s">
        <v>75</v>
      </c>
      <c r="B509" s="4">
        <v>2009</v>
      </c>
      <c r="C509" s="4">
        <v>3</v>
      </c>
      <c r="D509" s="5">
        <f>'Consolidated PEG'!D508</f>
        <v>4353.1940000000004</v>
      </c>
      <c r="E509" s="5">
        <f>'Consolidated PEG'!E508</f>
        <v>97.838999999999999</v>
      </c>
      <c r="F509" s="5">
        <f>'Consolidated PEG'!F508</f>
        <v>122.494</v>
      </c>
      <c r="G509" s="5">
        <f>'Consolidated PEG'!G508</f>
        <v>21044</v>
      </c>
      <c r="H509" s="112">
        <f t="shared" si="589"/>
        <v>730.00533807829186</v>
      </c>
      <c r="I509" s="112">
        <f t="shared" si="590"/>
        <v>169.68965517241378</v>
      </c>
      <c r="J509" s="113">
        <f t="shared" si="591"/>
        <v>0.23244988265307021</v>
      </c>
      <c r="K509" s="48">
        <f>'Consolidated PEG'!K508</f>
        <v>1363</v>
      </c>
      <c r="L509" s="48">
        <f>'Consolidated PEG'!L508</f>
        <v>481</v>
      </c>
      <c r="M509" s="124">
        <f>'Consolidated PEG'!M508</f>
        <v>0.35289801907556861</v>
      </c>
      <c r="O509" s="2" t="s">
        <v>76</v>
      </c>
      <c r="P509" s="2">
        <v>2009</v>
      </c>
      <c r="Q509" s="5">
        <v>3</v>
      </c>
      <c r="R509" s="5">
        <v>4353.1940000000004</v>
      </c>
      <c r="S509" s="5">
        <v>97.838999999999999</v>
      </c>
      <c r="T509" s="5">
        <v>122.494</v>
      </c>
      <c r="U509" s="5">
        <v>21044</v>
      </c>
      <c r="V509" s="48">
        <v>1363</v>
      </c>
      <c r="W509" s="48">
        <v>481</v>
      </c>
      <c r="X509" s="146">
        <v>0.35289801907556861</v>
      </c>
      <c r="Z509" s="2" t="s">
        <v>75</v>
      </c>
      <c r="AA509" s="4">
        <f t="shared" si="608"/>
        <v>0</v>
      </c>
      <c r="AB509" s="4">
        <f t="shared" si="592"/>
        <v>0</v>
      </c>
      <c r="AC509" s="6">
        <f t="shared" si="593"/>
        <v>0</v>
      </c>
      <c r="AD509" s="4">
        <f t="shared" si="594"/>
        <v>0</v>
      </c>
      <c r="AE509" s="4">
        <f t="shared" si="595"/>
        <v>0</v>
      </c>
      <c r="AF509" s="4">
        <f t="shared" si="596"/>
        <v>0</v>
      </c>
      <c r="AG509" s="4">
        <f t="shared" si="597"/>
        <v>-632.99466192170814</v>
      </c>
      <c r="AH509" s="4">
        <f t="shared" si="598"/>
        <v>-311.31034482758622</v>
      </c>
      <c r="AI509" s="75">
        <f t="shared" si="599"/>
        <v>-0.12044813642249841</v>
      </c>
      <c r="AK509" s="2" t="s">
        <v>193</v>
      </c>
      <c r="AL509" s="2">
        <v>2009</v>
      </c>
      <c r="AM509" s="2">
        <v>3</v>
      </c>
      <c r="AN509" s="2">
        <v>4428.1940000000004</v>
      </c>
      <c r="AO509" s="2">
        <v>97.838999999999999</v>
      </c>
      <c r="AP509" s="2">
        <v>123.7826640625</v>
      </c>
      <c r="AQ509" s="2">
        <v>21044</v>
      </c>
      <c r="AR509" s="2">
        <v>1363</v>
      </c>
      <c r="AS509" s="2">
        <v>481</v>
      </c>
      <c r="AT509" s="2">
        <v>0.35289803147315979</v>
      </c>
      <c r="AV509" s="2" t="s">
        <v>75</v>
      </c>
      <c r="AW509" s="4">
        <f t="shared" si="600"/>
        <v>0</v>
      </c>
      <c r="AX509" s="4">
        <f t="shared" si="601"/>
        <v>0</v>
      </c>
      <c r="AY509" s="4"/>
      <c r="AZ509" s="4">
        <f t="shared" si="602"/>
        <v>0</v>
      </c>
      <c r="BA509" s="4">
        <f t="shared" si="603"/>
        <v>-1.2886640625000041</v>
      </c>
      <c r="BB509" s="4">
        <f t="shared" si="604"/>
        <v>0</v>
      </c>
      <c r="BC509" s="4">
        <f t="shared" si="605"/>
        <v>-632.99466192170814</v>
      </c>
      <c r="BD509" s="4">
        <f t="shared" si="606"/>
        <v>-311.31034482758622</v>
      </c>
      <c r="BE509" s="4">
        <f t="shared" si="607"/>
        <v>-0.12044814882008958</v>
      </c>
    </row>
    <row r="510" spans="1:57" x14ac:dyDescent="0.2">
      <c r="A510" s="2" t="s">
        <v>75</v>
      </c>
      <c r="B510" s="4">
        <v>2010</v>
      </c>
      <c r="C510" s="4">
        <v>3</v>
      </c>
      <c r="D510" s="5">
        <f>'Consolidated PEG'!D509</f>
        <v>4289.3869999999997</v>
      </c>
      <c r="E510" s="5">
        <f>'Consolidated PEG'!E509</f>
        <v>107.148</v>
      </c>
      <c r="F510" s="5">
        <f>'Consolidated PEG'!F509</f>
        <v>122.494</v>
      </c>
      <c r="G510" s="5">
        <f>'Consolidated PEG'!G509</f>
        <v>20790</v>
      </c>
      <c r="H510" s="112">
        <f t="shared" si="589"/>
        <v>751.96441281138789</v>
      </c>
      <c r="I510" s="112">
        <f t="shared" si="590"/>
        <v>192.26790450928382</v>
      </c>
      <c r="J510" s="113">
        <f t="shared" si="591"/>
        <v>0.25568750493184522</v>
      </c>
      <c r="K510" s="48">
        <f>'Consolidated PEG'!K509</f>
        <v>1404</v>
      </c>
      <c r="L510" s="48">
        <f>'Consolidated PEG'!L509</f>
        <v>545</v>
      </c>
      <c r="M510" s="124">
        <f>'Consolidated PEG'!M509</f>
        <v>0.38817663817663817</v>
      </c>
      <c r="O510" s="2" t="s">
        <v>76</v>
      </c>
      <c r="P510" s="2">
        <v>2010</v>
      </c>
      <c r="Q510" s="5">
        <v>3</v>
      </c>
      <c r="R510" s="5">
        <v>4289.3869999999997</v>
      </c>
      <c r="S510" s="5">
        <v>107.148</v>
      </c>
      <c r="T510" s="5">
        <v>122.494</v>
      </c>
      <c r="U510" s="5">
        <v>20790</v>
      </c>
      <c r="V510" s="48">
        <v>1404</v>
      </c>
      <c r="W510" s="48">
        <v>545</v>
      </c>
      <c r="X510" s="146">
        <v>0.38817663817663817</v>
      </c>
      <c r="Z510" s="2" t="s">
        <v>75</v>
      </c>
      <c r="AA510" s="4">
        <f t="shared" si="608"/>
        <v>0</v>
      </c>
      <c r="AB510" s="4">
        <f t="shared" si="592"/>
        <v>0</v>
      </c>
      <c r="AC510" s="6">
        <f t="shared" si="593"/>
        <v>0</v>
      </c>
      <c r="AD510" s="4">
        <f t="shared" si="594"/>
        <v>0</v>
      </c>
      <c r="AE510" s="4">
        <f t="shared" si="595"/>
        <v>0</v>
      </c>
      <c r="AF510" s="4">
        <f t="shared" si="596"/>
        <v>0</v>
      </c>
      <c r="AG510" s="4">
        <f t="shared" si="597"/>
        <v>-652.03558718861211</v>
      </c>
      <c r="AH510" s="4">
        <f t="shared" si="598"/>
        <v>-352.73209549071618</v>
      </c>
      <c r="AI510" s="75">
        <f t="shared" si="599"/>
        <v>-0.13248913324479294</v>
      </c>
      <c r="AK510" s="2" t="s">
        <v>193</v>
      </c>
      <c r="AL510" s="2">
        <v>2010</v>
      </c>
      <c r="AM510" s="2">
        <v>3</v>
      </c>
      <c r="AN510" s="2">
        <v>4379.8779999999997</v>
      </c>
      <c r="AO510" s="2">
        <v>107.148</v>
      </c>
      <c r="AP510" s="2">
        <v>123.7826640625</v>
      </c>
      <c r="AQ510" s="2">
        <v>20790</v>
      </c>
      <c r="AR510" s="2">
        <v>1404</v>
      </c>
      <c r="AS510" s="2">
        <v>545</v>
      </c>
      <c r="AT510" s="2">
        <v>0.38817664980888367</v>
      </c>
      <c r="AV510" s="2" t="s">
        <v>75</v>
      </c>
      <c r="AW510" s="4">
        <f t="shared" si="600"/>
        <v>0</v>
      </c>
      <c r="AX510" s="4">
        <f t="shared" si="601"/>
        <v>0</v>
      </c>
      <c r="AY510" s="4"/>
      <c r="AZ510" s="4">
        <f t="shared" si="602"/>
        <v>0</v>
      </c>
      <c r="BA510" s="4">
        <f t="shared" si="603"/>
        <v>-1.2886640625000041</v>
      </c>
      <c r="BB510" s="4">
        <f t="shared" si="604"/>
        <v>0</v>
      </c>
      <c r="BC510" s="4">
        <f t="shared" si="605"/>
        <v>-652.03558718861211</v>
      </c>
      <c r="BD510" s="4">
        <f t="shared" si="606"/>
        <v>-352.73209549071618</v>
      </c>
      <c r="BE510" s="4">
        <f t="shared" si="607"/>
        <v>-0.13248914487703845</v>
      </c>
    </row>
    <row r="511" spans="1:57" x14ac:dyDescent="0.2">
      <c r="A511" s="2" t="s">
        <v>75</v>
      </c>
      <c r="B511" s="4">
        <v>2011</v>
      </c>
      <c r="C511" s="4">
        <v>3</v>
      </c>
      <c r="D511" s="5">
        <f>'Consolidated PEG'!D510</f>
        <v>4766.6729999999998</v>
      </c>
      <c r="E511" s="5">
        <f>'Consolidated PEG'!E510</f>
        <v>110.39100000000001</v>
      </c>
      <c r="F511" s="5">
        <f>'Consolidated PEG'!F510</f>
        <v>122.494</v>
      </c>
      <c r="G511" s="5">
        <f>'Consolidated PEG'!G510</f>
        <v>21232</v>
      </c>
      <c r="H511" s="112">
        <f t="shared" si="589"/>
        <v>784.09964412811382</v>
      </c>
      <c r="I511" s="112">
        <f t="shared" si="590"/>
        <v>203.20424403183023</v>
      </c>
      <c r="J511" s="113">
        <f t="shared" si="591"/>
        <v>0.25915614877977006</v>
      </c>
      <c r="K511" s="48">
        <f>'Consolidated PEG'!K510</f>
        <v>1464</v>
      </c>
      <c r="L511" s="48">
        <f>'Consolidated PEG'!L510</f>
        <v>576</v>
      </c>
      <c r="M511" s="124">
        <f>'Consolidated PEG'!M510</f>
        <v>0.39344262295081966</v>
      </c>
      <c r="O511" s="2" t="s">
        <v>76</v>
      </c>
      <c r="P511" s="2">
        <v>2011</v>
      </c>
      <c r="Q511" s="5">
        <v>3</v>
      </c>
      <c r="R511" s="5">
        <v>4766.6729999999998</v>
      </c>
      <c r="S511" s="5">
        <v>110.39100000000001</v>
      </c>
      <c r="T511" s="5">
        <v>122.494</v>
      </c>
      <c r="U511" s="5">
        <v>21232</v>
      </c>
      <c r="V511" s="48">
        <v>1464</v>
      </c>
      <c r="W511" s="48">
        <v>576</v>
      </c>
      <c r="X511" s="146">
        <v>0.39344262295081966</v>
      </c>
      <c r="Z511" s="2" t="s">
        <v>75</v>
      </c>
      <c r="AA511" s="4">
        <f t="shared" si="608"/>
        <v>0</v>
      </c>
      <c r="AB511" s="4">
        <f t="shared" si="592"/>
        <v>0</v>
      </c>
      <c r="AC511" s="6">
        <f t="shared" si="593"/>
        <v>0</v>
      </c>
      <c r="AD511" s="4">
        <f t="shared" si="594"/>
        <v>0</v>
      </c>
      <c r="AE511" s="4">
        <f t="shared" si="595"/>
        <v>0</v>
      </c>
      <c r="AF511" s="4">
        <f t="shared" si="596"/>
        <v>0</v>
      </c>
      <c r="AG511" s="4">
        <f t="shared" si="597"/>
        <v>-679.90035587188618</v>
      </c>
      <c r="AH511" s="4">
        <f t="shared" si="598"/>
        <v>-372.79575596816977</v>
      </c>
      <c r="AI511" s="75">
        <f t="shared" si="599"/>
        <v>-0.13428647417104961</v>
      </c>
      <c r="AK511" s="2" t="s">
        <v>193</v>
      </c>
      <c r="AL511" s="2">
        <v>2011</v>
      </c>
      <c r="AM511" s="2">
        <v>3</v>
      </c>
      <c r="AN511" s="2">
        <v>4815.8670000000002</v>
      </c>
      <c r="AO511" s="2">
        <v>110.39100000000001</v>
      </c>
      <c r="AP511" s="2">
        <v>123.7826640625</v>
      </c>
      <c r="AQ511" s="2">
        <v>21232</v>
      </c>
      <c r="AR511" s="2">
        <v>1464</v>
      </c>
      <c r="AS511" s="2">
        <v>576</v>
      </c>
      <c r="AT511" s="2">
        <v>0.39344263076782227</v>
      </c>
      <c r="AV511" s="2" t="s">
        <v>75</v>
      </c>
      <c r="AW511" s="4">
        <f t="shared" si="600"/>
        <v>0</v>
      </c>
      <c r="AX511" s="4">
        <f t="shared" si="601"/>
        <v>0</v>
      </c>
      <c r="AY511" s="4"/>
      <c r="AZ511" s="4">
        <f t="shared" si="602"/>
        <v>0</v>
      </c>
      <c r="BA511" s="4">
        <f t="shared" si="603"/>
        <v>-1.2886640625000041</v>
      </c>
      <c r="BB511" s="4">
        <f t="shared" si="604"/>
        <v>0</v>
      </c>
      <c r="BC511" s="4">
        <f t="shared" si="605"/>
        <v>-679.90035587188618</v>
      </c>
      <c r="BD511" s="4">
        <f t="shared" si="606"/>
        <v>-372.79575596816977</v>
      </c>
      <c r="BE511" s="4">
        <f t="shared" si="607"/>
        <v>-0.13428648198805221</v>
      </c>
    </row>
    <row r="512" spans="1:57" x14ac:dyDescent="0.2">
      <c r="A512" s="2" t="s">
        <v>75</v>
      </c>
      <c r="B512" s="4">
        <v>2012</v>
      </c>
      <c r="C512" s="4">
        <v>3</v>
      </c>
      <c r="D512" s="5">
        <f>'Consolidated PEG'!D511</f>
        <v>5536.3169132676758</v>
      </c>
      <c r="E512" s="5">
        <f>'Consolidated PEG'!E511</f>
        <v>110.08</v>
      </c>
      <c r="F512" s="5">
        <f>'Consolidated PEG'!F511</f>
        <v>122.494</v>
      </c>
      <c r="G512" s="5">
        <f>'Consolidated PEG'!G511</f>
        <v>20893</v>
      </c>
      <c r="H512" s="112">
        <f t="shared" si="589"/>
        <v>801.77402135231318</v>
      </c>
      <c r="I512" s="112">
        <f t="shared" si="590"/>
        <v>213.43501326259948</v>
      </c>
      <c r="J512" s="113">
        <f t="shared" si="591"/>
        <v>0.26620345331544798</v>
      </c>
      <c r="K512" s="48">
        <f>'Consolidated PEG'!K511</f>
        <v>1497</v>
      </c>
      <c r="L512" s="48">
        <f>'Consolidated PEG'!L511</f>
        <v>605</v>
      </c>
      <c r="M512" s="124">
        <f>'Consolidated PEG'!M511</f>
        <v>0.40414161656646624</v>
      </c>
      <c r="O512" s="2" t="s">
        <v>76</v>
      </c>
      <c r="P512" s="2">
        <v>2012</v>
      </c>
      <c r="Q512" s="5">
        <v>3</v>
      </c>
      <c r="R512" s="5">
        <v>5536.3169132676758</v>
      </c>
      <c r="S512" s="5">
        <v>110.08</v>
      </c>
      <c r="T512" s="5">
        <v>122.494</v>
      </c>
      <c r="U512" s="5">
        <v>20893</v>
      </c>
      <c r="V512" s="48">
        <v>1497</v>
      </c>
      <c r="W512" s="48">
        <v>605</v>
      </c>
      <c r="X512" s="146">
        <v>0.40414161656646624</v>
      </c>
      <c r="Z512" s="2" t="s">
        <v>75</v>
      </c>
      <c r="AA512" s="4">
        <f t="shared" si="608"/>
        <v>0</v>
      </c>
      <c r="AB512" s="4">
        <f t="shared" ref="AB512:AB513" si="609">C512-Q512</f>
        <v>0</v>
      </c>
      <c r="AC512" s="6">
        <f t="shared" ref="AC512:AC513" si="610">D512-R512</f>
        <v>0</v>
      </c>
      <c r="AD512" s="4">
        <f t="shared" ref="AD512:AD513" si="611">E512-S512</f>
        <v>0</v>
      </c>
      <c r="AE512" s="4">
        <f t="shared" ref="AE512:AE513" si="612">F512-T512</f>
        <v>0</v>
      </c>
      <c r="AF512" s="4">
        <f t="shared" si="596"/>
        <v>0</v>
      </c>
      <c r="AG512" s="4">
        <f t="shared" si="597"/>
        <v>-695.22597864768682</v>
      </c>
      <c r="AH512" s="4">
        <f t="shared" si="598"/>
        <v>-391.56498673740055</v>
      </c>
      <c r="AI512" s="75">
        <f t="shared" si="599"/>
        <v>-0.13793816325101826</v>
      </c>
      <c r="AK512" s="2" t="s">
        <v>193</v>
      </c>
      <c r="AL512" s="2">
        <v>2012</v>
      </c>
      <c r="AM512" s="2">
        <v>3</v>
      </c>
      <c r="AN512" s="2">
        <v>5916.9889999999996</v>
      </c>
      <c r="AO512" s="2">
        <v>110.83499999999999</v>
      </c>
      <c r="AP512" s="2">
        <v>123.7826640625</v>
      </c>
      <c r="AQ512" s="2">
        <v>20893</v>
      </c>
      <c r="AR512" s="2">
        <v>1497</v>
      </c>
      <c r="AS512" s="2">
        <v>605</v>
      </c>
      <c r="AT512" s="2">
        <v>0.40414160490036011</v>
      </c>
      <c r="AV512" s="2" t="s">
        <v>75</v>
      </c>
      <c r="AW512" s="4">
        <f t="shared" si="600"/>
        <v>0</v>
      </c>
      <c r="AX512" s="4">
        <f t="shared" si="601"/>
        <v>0</v>
      </c>
      <c r="AY512" s="4"/>
      <c r="AZ512" s="4">
        <f t="shared" si="602"/>
        <v>-0.75499999999999545</v>
      </c>
      <c r="BA512" s="4">
        <f t="shared" si="603"/>
        <v>-1.2886640625000041</v>
      </c>
      <c r="BB512" s="4">
        <f t="shared" si="604"/>
        <v>0</v>
      </c>
      <c r="BC512" s="4">
        <f t="shared" si="605"/>
        <v>-695.22597864768682</v>
      </c>
      <c r="BD512" s="4">
        <f t="shared" si="606"/>
        <v>-391.56498673740055</v>
      </c>
      <c r="BE512" s="4">
        <f t="shared" si="607"/>
        <v>-0.13793815158491213</v>
      </c>
    </row>
    <row r="513" spans="1:57" x14ac:dyDescent="0.2">
      <c r="A513" s="2" t="s">
        <v>75</v>
      </c>
      <c r="B513" s="4">
        <v>2013</v>
      </c>
      <c r="C513" s="4">
        <v>3</v>
      </c>
      <c r="D513" s="5">
        <f>'Consolidated PEG'!D512</f>
        <v>4821.3360000000002</v>
      </c>
      <c r="E513" s="5">
        <f>'Consolidated PEG'!E512</f>
        <v>111.279</v>
      </c>
      <c r="F513" s="5">
        <f>'Consolidated PEG'!F512</f>
        <v>122.494</v>
      </c>
      <c r="G513" s="5">
        <f>'Consolidated PEG'!G512</f>
        <v>21499</v>
      </c>
      <c r="H513" s="112">
        <f t="shared" si="589"/>
        <v>817.8416370106761</v>
      </c>
      <c r="I513" s="112">
        <f t="shared" si="590"/>
        <v>224.37135278514589</v>
      </c>
      <c r="J513" s="113">
        <f t="shared" si="591"/>
        <v>0.27434572004092883</v>
      </c>
      <c r="K513" s="48">
        <f>'Consolidated PEG'!K512</f>
        <v>1527</v>
      </c>
      <c r="L513" s="48">
        <f>'Consolidated PEG'!L512</f>
        <v>636</v>
      </c>
      <c r="M513" s="124">
        <f>'Consolidated PEG'!M512</f>
        <v>0.41650294695481338</v>
      </c>
      <c r="O513" s="2" t="s">
        <v>76</v>
      </c>
      <c r="P513" s="2">
        <v>2013</v>
      </c>
      <c r="Q513" s="5">
        <v>3</v>
      </c>
      <c r="R513" s="5">
        <v>4821.3360000000002</v>
      </c>
      <c r="S513" s="5">
        <v>111.279</v>
      </c>
      <c r="T513" s="5">
        <v>122.494</v>
      </c>
      <c r="U513" s="5">
        <v>21499</v>
      </c>
      <c r="V513" s="48">
        <v>1527</v>
      </c>
      <c r="W513" s="48">
        <v>636</v>
      </c>
      <c r="X513" s="146">
        <v>0.41650294695481338</v>
      </c>
      <c r="Z513" s="2" t="s">
        <v>75</v>
      </c>
      <c r="AA513" s="4">
        <f t="shared" si="608"/>
        <v>0</v>
      </c>
      <c r="AB513" s="4">
        <f t="shared" si="609"/>
        <v>0</v>
      </c>
      <c r="AC513" s="6">
        <f t="shared" si="610"/>
        <v>0</v>
      </c>
      <c r="AD513" s="4">
        <f t="shared" si="611"/>
        <v>0</v>
      </c>
      <c r="AE513" s="4">
        <f t="shared" si="612"/>
        <v>0</v>
      </c>
      <c r="AF513" s="4">
        <f t="shared" si="596"/>
        <v>0</v>
      </c>
      <c r="AG513" s="4">
        <f t="shared" si="597"/>
        <v>-709.1583629893239</v>
      </c>
      <c r="AH513" s="4">
        <f t="shared" si="598"/>
        <v>-411.62864721485414</v>
      </c>
      <c r="AI513" s="75">
        <f t="shared" si="599"/>
        <v>-0.14215722691388455</v>
      </c>
      <c r="AK513" s="2" t="s">
        <v>193</v>
      </c>
      <c r="AL513" s="2">
        <v>2013</v>
      </c>
      <c r="AM513" s="2">
        <v>3</v>
      </c>
      <c r="AN513" s="2">
        <v>5177.6189999999997</v>
      </c>
      <c r="AO513" s="2">
        <v>111.279</v>
      </c>
      <c r="AP513" s="2">
        <v>123.7826640625</v>
      </c>
      <c r="AQ513" s="2">
        <v>21499</v>
      </c>
      <c r="AR513" s="2">
        <v>1527</v>
      </c>
      <c r="AS513" s="2">
        <v>636</v>
      </c>
      <c r="AT513" s="2">
        <v>0.41650295257568359</v>
      </c>
      <c r="AV513" s="2" t="s">
        <v>75</v>
      </c>
      <c r="AW513" s="4">
        <f t="shared" si="600"/>
        <v>0</v>
      </c>
      <c r="AX513" s="4">
        <f t="shared" si="601"/>
        <v>0</v>
      </c>
      <c r="AY513" s="4"/>
      <c r="AZ513" s="4">
        <f t="shared" si="602"/>
        <v>0</v>
      </c>
      <c r="BA513" s="4">
        <f t="shared" si="603"/>
        <v>-1.2886640625000041</v>
      </c>
      <c r="BB513" s="4">
        <f t="shared" si="604"/>
        <v>0</v>
      </c>
      <c r="BC513" s="4">
        <f t="shared" si="605"/>
        <v>-709.1583629893239</v>
      </c>
      <c r="BD513" s="4">
        <f t="shared" si="606"/>
        <v>-411.62864721485414</v>
      </c>
      <c r="BE513" s="4">
        <f t="shared" si="607"/>
        <v>-0.14215723253475476</v>
      </c>
    </row>
    <row r="514" spans="1:57" x14ac:dyDescent="0.2">
      <c r="A514" s="2" t="s">
        <v>75</v>
      </c>
      <c r="B514" s="4">
        <v>2014</v>
      </c>
      <c r="C514" s="4">
        <v>3</v>
      </c>
      <c r="D514" s="5">
        <f>'Consolidated PEG'!D513</f>
        <v>5201.6229999999996</v>
      </c>
      <c r="E514" s="5">
        <f>'Consolidated PEG'!E513</f>
        <v>98.677000000000007</v>
      </c>
      <c r="F514" s="5">
        <f>'Consolidated PEG'!F513</f>
        <v>122.494</v>
      </c>
      <c r="G514" s="5">
        <f>'Consolidated PEG'!G513</f>
        <v>21534</v>
      </c>
      <c r="H514" s="112">
        <f t="shared" si="589"/>
        <v>817.8416370106761</v>
      </c>
      <c r="I514" s="112">
        <f t="shared" si="590"/>
        <v>222.60742705570291</v>
      </c>
      <c r="J514" s="113">
        <f t="shared" si="591"/>
        <v>0.27218891406576429</v>
      </c>
      <c r="K514" s="48">
        <f>'Consolidated PEG'!K513</f>
        <v>1527</v>
      </c>
      <c r="L514" s="48">
        <f>'Consolidated PEG'!L513</f>
        <v>631</v>
      </c>
      <c r="M514" s="124">
        <f>'Consolidated PEG'!M513</f>
        <v>0.41322855271774722</v>
      </c>
      <c r="O514" s="2" t="s">
        <v>76</v>
      </c>
      <c r="P514" s="2">
        <v>2014</v>
      </c>
      <c r="Q514" s="5">
        <v>3</v>
      </c>
      <c r="R514" s="5">
        <v>5201.6229999999996</v>
      </c>
      <c r="S514" s="5">
        <v>98.677000000000007</v>
      </c>
      <c r="T514" s="5">
        <v>122.494</v>
      </c>
      <c r="U514" s="5">
        <v>21534</v>
      </c>
      <c r="V514" s="48">
        <v>1527</v>
      </c>
      <c r="W514" s="48">
        <v>631</v>
      </c>
      <c r="X514" s="146">
        <v>0.41322855271774722</v>
      </c>
      <c r="Z514" s="2" t="s">
        <v>75</v>
      </c>
      <c r="AA514" s="4">
        <f t="shared" si="608"/>
        <v>0</v>
      </c>
      <c r="AB514" s="4">
        <f t="shared" ref="AB514:AB522" si="613">C514-Q514</f>
        <v>0</v>
      </c>
      <c r="AC514" s="6">
        <f t="shared" ref="AC514:AC522" si="614">D514-R514</f>
        <v>0</v>
      </c>
      <c r="AD514" s="4">
        <f t="shared" ref="AD514:AD522" si="615">E514-S514</f>
        <v>0</v>
      </c>
      <c r="AE514" s="4">
        <f t="shared" ref="AE514:AE522" si="616">F514-T514</f>
        <v>0</v>
      </c>
      <c r="AF514" s="4">
        <f t="shared" si="596"/>
        <v>0</v>
      </c>
      <c r="AG514" s="4">
        <f t="shared" si="597"/>
        <v>-709.1583629893239</v>
      </c>
      <c r="AH514" s="4">
        <f t="shared" si="598"/>
        <v>-408.39257294429706</v>
      </c>
      <c r="AI514" s="75">
        <f t="shared" si="599"/>
        <v>-0.14103963865198293</v>
      </c>
      <c r="AK514" s="2" t="s">
        <v>193</v>
      </c>
      <c r="AL514" s="2">
        <v>2014</v>
      </c>
      <c r="AM514" s="2">
        <v>3</v>
      </c>
      <c r="AN514" s="2">
        <v>5303.7950000000001</v>
      </c>
      <c r="AO514" s="2">
        <v>98.677000000000007</v>
      </c>
      <c r="AP514" s="2">
        <v>123.7826640625</v>
      </c>
      <c r="AQ514" s="2">
        <v>21534</v>
      </c>
      <c r="AR514" s="2">
        <v>1527</v>
      </c>
      <c r="AS514" s="2">
        <v>631</v>
      </c>
      <c r="AT514" s="2">
        <v>0.41322854161262512</v>
      </c>
      <c r="AV514" s="2" t="s">
        <v>75</v>
      </c>
      <c r="AW514" s="4">
        <f t="shared" si="600"/>
        <v>0</v>
      </c>
      <c r="AX514" s="4">
        <f t="shared" si="601"/>
        <v>0</v>
      </c>
      <c r="AY514" s="4"/>
      <c r="AZ514" s="4">
        <f t="shared" si="602"/>
        <v>0</v>
      </c>
      <c r="BA514" s="4">
        <f t="shared" si="603"/>
        <v>-1.2886640625000041</v>
      </c>
      <c r="BB514" s="4">
        <f t="shared" si="604"/>
        <v>0</v>
      </c>
      <c r="BC514" s="4">
        <f t="shared" si="605"/>
        <v>-709.1583629893239</v>
      </c>
      <c r="BD514" s="4">
        <f t="shared" si="606"/>
        <v>-408.39257294429706</v>
      </c>
      <c r="BE514" s="4">
        <f t="shared" si="607"/>
        <v>-0.14103962754686084</v>
      </c>
    </row>
    <row r="515" spans="1:57" x14ac:dyDescent="0.2">
      <c r="A515" s="2" t="s">
        <v>75</v>
      </c>
      <c r="B515" s="4">
        <v>2015</v>
      </c>
      <c r="C515" s="4">
        <v>3</v>
      </c>
      <c r="D515" s="5">
        <f>'Consolidated PEG'!D514</f>
        <v>5780.0489800000005</v>
      </c>
      <c r="E515" s="5">
        <f>'Consolidated PEG'!E514</f>
        <v>101.316</v>
      </c>
      <c r="F515" s="5">
        <f>'Consolidated PEG'!F514</f>
        <v>122.494</v>
      </c>
      <c r="G515" s="5">
        <f>'Consolidated PEG'!G514</f>
        <v>21929</v>
      </c>
      <c r="H515" s="112">
        <f t="shared" si="589"/>
        <v>833.37366548042701</v>
      </c>
      <c r="I515" s="112">
        <f t="shared" si="590"/>
        <v>230.72148541114058</v>
      </c>
      <c r="J515" s="113">
        <f t="shared" si="591"/>
        <v>0.27685238323211619</v>
      </c>
      <c r="K515" s="48">
        <f>'Consolidated PEG'!K514</f>
        <v>1556</v>
      </c>
      <c r="L515" s="48">
        <f>'Consolidated PEG'!L514</f>
        <v>654</v>
      </c>
      <c r="M515" s="124">
        <f>'Consolidated PEG'!M514</f>
        <v>0.42030848329048842</v>
      </c>
      <c r="O515" s="2" t="s">
        <v>76</v>
      </c>
      <c r="P515" s="2">
        <v>2015</v>
      </c>
      <c r="Q515" s="5">
        <v>3</v>
      </c>
      <c r="R515" s="5">
        <v>5780.049</v>
      </c>
      <c r="S515" s="5">
        <v>101.316</v>
      </c>
      <c r="T515" s="5">
        <v>122.494</v>
      </c>
      <c r="U515" s="5">
        <v>21929</v>
      </c>
      <c r="V515" s="48">
        <v>1556</v>
      </c>
      <c r="W515" s="48">
        <v>654</v>
      </c>
      <c r="X515" s="146">
        <v>0.42030848329048842</v>
      </c>
      <c r="Z515" s="2" t="s">
        <v>75</v>
      </c>
      <c r="AA515" s="4">
        <f t="shared" si="608"/>
        <v>0</v>
      </c>
      <c r="AB515" s="4">
        <f t="shared" si="613"/>
        <v>0</v>
      </c>
      <c r="AC515" s="6">
        <f t="shared" si="614"/>
        <v>-1.9999999494757503E-5</v>
      </c>
      <c r="AD515" s="4">
        <f t="shared" si="615"/>
        <v>0</v>
      </c>
      <c r="AE515" s="4">
        <f t="shared" si="616"/>
        <v>0</v>
      </c>
      <c r="AF515" s="4">
        <f t="shared" si="596"/>
        <v>0</v>
      </c>
      <c r="AG515" s="4">
        <f t="shared" si="597"/>
        <v>-722.62633451957299</v>
      </c>
      <c r="AH515" s="4">
        <f t="shared" si="598"/>
        <v>-423.27851458885942</v>
      </c>
      <c r="AI515" s="75">
        <f t="shared" si="599"/>
        <v>-0.14345610005837223</v>
      </c>
      <c r="AK515" s="2" t="s">
        <v>193</v>
      </c>
      <c r="AL515" s="2">
        <v>2015</v>
      </c>
      <c r="AM515" s="2">
        <v>3</v>
      </c>
      <c r="AN515" s="2">
        <v>5893.9065999999993</v>
      </c>
      <c r="AO515" s="2">
        <v>101.316</v>
      </c>
      <c r="AP515" s="2">
        <v>123.7826640625</v>
      </c>
      <c r="AQ515" s="2">
        <v>21929</v>
      </c>
      <c r="AR515" s="2">
        <v>1556</v>
      </c>
      <c r="AS515" s="2">
        <v>654</v>
      </c>
      <c r="AT515" s="2">
        <v>0.42030847072601318</v>
      </c>
      <c r="AV515" s="2" t="s">
        <v>75</v>
      </c>
      <c r="AW515" s="4">
        <f t="shared" si="600"/>
        <v>0</v>
      </c>
      <c r="AX515" s="4">
        <f t="shared" si="601"/>
        <v>0</v>
      </c>
      <c r="AY515" s="4"/>
      <c r="AZ515" s="4">
        <f t="shared" si="602"/>
        <v>0</v>
      </c>
      <c r="BA515" s="4">
        <f t="shared" si="603"/>
        <v>-1.2886640625000041</v>
      </c>
      <c r="BB515" s="4">
        <f t="shared" si="604"/>
        <v>0</v>
      </c>
      <c r="BC515" s="4">
        <f t="shared" si="605"/>
        <v>-722.62633451957299</v>
      </c>
      <c r="BD515" s="4">
        <f t="shared" si="606"/>
        <v>-423.27851458885942</v>
      </c>
      <c r="BE515" s="4">
        <f t="shared" si="607"/>
        <v>-0.14345608749389699</v>
      </c>
    </row>
    <row r="516" spans="1:57" x14ac:dyDescent="0.2">
      <c r="A516" s="2" t="s">
        <v>75</v>
      </c>
      <c r="B516" s="4">
        <v>2016</v>
      </c>
      <c r="C516" s="4">
        <v>3</v>
      </c>
      <c r="D516" s="5">
        <f>'Consolidated PEG'!D515</f>
        <v>6128.2452800000001</v>
      </c>
      <c r="E516" s="5">
        <f>'Consolidated PEG'!E515</f>
        <v>107.53100000000001</v>
      </c>
      <c r="F516" s="5">
        <f>'Consolidated PEG'!F515</f>
        <v>122.494</v>
      </c>
      <c r="G516" s="5">
        <f>'Consolidated PEG'!G515</f>
        <v>22112</v>
      </c>
      <c r="H516" s="112">
        <f t="shared" si="589"/>
        <v>863.90213523131672</v>
      </c>
      <c r="I516" s="112">
        <f t="shared" si="590"/>
        <v>247.30238726790452</v>
      </c>
      <c r="J516" s="113">
        <f t="shared" si="591"/>
        <v>0.28626203962522601</v>
      </c>
      <c r="K516" s="48">
        <f>'Consolidated PEG'!K515</f>
        <v>1613</v>
      </c>
      <c r="L516" s="48">
        <f>'Consolidated PEG'!L515</f>
        <v>701</v>
      </c>
      <c r="M516" s="124">
        <f>'Consolidated PEG'!M515</f>
        <v>0.43459392436453814</v>
      </c>
      <c r="O516" s="2" t="s">
        <v>76</v>
      </c>
      <c r="P516" s="2">
        <v>2016</v>
      </c>
      <c r="Q516" s="5">
        <v>3</v>
      </c>
      <c r="R516" s="5">
        <v>6128.2452800000001</v>
      </c>
      <c r="S516" s="5">
        <v>107.53100000000001</v>
      </c>
      <c r="T516" s="5">
        <v>122.494</v>
      </c>
      <c r="U516" s="5">
        <v>22112</v>
      </c>
      <c r="V516" s="48">
        <v>1613</v>
      </c>
      <c r="W516" s="48">
        <v>701</v>
      </c>
      <c r="X516" s="146">
        <v>0.43459392436453814</v>
      </c>
      <c r="Z516" s="2" t="s">
        <v>75</v>
      </c>
      <c r="AA516" s="4">
        <f t="shared" si="608"/>
        <v>0</v>
      </c>
      <c r="AB516" s="4">
        <f t="shared" si="613"/>
        <v>0</v>
      </c>
      <c r="AC516" s="6">
        <f t="shared" si="614"/>
        <v>0</v>
      </c>
      <c r="AD516" s="4">
        <f t="shared" si="615"/>
        <v>0</v>
      </c>
      <c r="AE516" s="4">
        <f t="shared" si="616"/>
        <v>0</v>
      </c>
      <c r="AF516" s="4">
        <f t="shared" si="596"/>
        <v>0</v>
      </c>
      <c r="AG516" s="4">
        <f t="shared" si="597"/>
        <v>-749.09786476868328</v>
      </c>
      <c r="AH516" s="4">
        <f t="shared" si="598"/>
        <v>-453.69761273209548</v>
      </c>
      <c r="AI516" s="75">
        <f t="shared" si="599"/>
        <v>-0.14833188473931214</v>
      </c>
      <c r="AK516" s="2" t="s">
        <v>193</v>
      </c>
      <c r="AL516" s="2">
        <v>2016</v>
      </c>
      <c r="AM516" s="2">
        <v>3</v>
      </c>
      <c r="AN516" s="2">
        <v>6128.9947000000002</v>
      </c>
      <c r="AO516" s="2">
        <v>107.53100000000001</v>
      </c>
      <c r="AP516" s="2">
        <v>123.7826640625</v>
      </c>
      <c r="AQ516" s="2">
        <v>22112</v>
      </c>
      <c r="AR516" s="2">
        <v>1613</v>
      </c>
      <c r="AS516" s="2">
        <v>701</v>
      </c>
      <c r="AT516" s="2">
        <v>0.43459391593933105</v>
      </c>
      <c r="AV516" s="2" t="s">
        <v>75</v>
      </c>
      <c r="AW516" s="4">
        <f t="shared" si="600"/>
        <v>0</v>
      </c>
      <c r="AX516" s="4">
        <f t="shared" si="601"/>
        <v>0</v>
      </c>
      <c r="AY516" s="4"/>
      <c r="AZ516" s="4">
        <f t="shared" si="602"/>
        <v>0</v>
      </c>
      <c r="BA516" s="4">
        <f t="shared" si="603"/>
        <v>-1.2886640625000041</v>
      </c>
      <c r="BB516" s="4">
        <f t="shared" si="604"/>
        <v>0</v>
      </c>
      <c r="BC516" s="4">
        <f t="shared" si="605"/>
        <v>-749.09786476868328</v>
      </c>
      <c r="BD516" s="4">
        <f t="shared" si="606"/>
        <v>-453.69761273209548</v>
      </c>
      <c r="BE516" s="4">
        <f t="shared" si="607"/>
        <v>-0.14833187631410505</v>
      </c>
    </row>
    <row r="517" spans="1:57" x14ac:dyDescent="0.2">
      <c r="A517" s="2" t="s">
        <v>75</v>
      </c>
      <c r="B517" s="4">
        <v>2017</v>
      </c>
      <c r="C517" s="4">
        <v>3</v>
      </c>
      <c r="D517" s="5">
        <f>'Consolidated PEG'!D516</f>
        <v>5991.4696100000001</v>
      </c>
      <c r="E517" s="5">
        <f>'Consolidated PEG'!E516</f>
        <v>95.399000000000001</v>
      </c>
      <c r="F517" s="5">
        <f>'Consolidated PEG'!F516</f>
        <v>122.494</v>
      </c>
      <c r="G517" s="5">
        <f>'Consolidated PEG'!G516</f>
        <v>22195</v>
      </c>
      <c r="H517" s="112">
        <f t="shared" si="589"/>
        <v>881.04092526690386</v>
      </c>
      <c r="I517" s="112">
        <f t="shared" si="590"/>
        <v>255.41644562334218</v>
      </c>
      <c r="J517" s="113">
        <f t="shared" si="591"/>
        <v>0.28990304343236489</v>
      </c>
      <c r="K517" s="48">
        <f>'Consolidated PEG'!K516</f>
        <v>1645</v>
      </c>
      <c r="L517" s="48">
        <f>'Consolidated PEG'!L516</f>
        <v>724</v>
      </c>
      <c r="M517" s="124">
        <f>'Consolidated PEG'!M516</f>
        <v>0.44012158054711248</v>
      </c>
      <c r="O517" s="2" t="s">
        <v>76</v>
      </c>
      <c r="P517" s="2">
        <v>2017</v>
      </c>
      <c r="Q517" s="5">
        <v>3</v>
      </c>
      <c r="R517" s="5">
        <v>5991.4696100000001</v>
      </c>
      <c r="S517" s="5">
        <v>95.399000000000001</v>
      </c>
      <c r="T517" s="5">
        <v>122.494</v>
      </c>
      <c r="U517" s="5">
        <v>22195</v>
      </c>
      <c r="V517" s="48">
        <v>1645</v>
      </c>
      <c r="W517" s="48">
        <v>724</v>
      </c>
      <c r="X517" s="146">
        <v>0.44012158054711248</v>
      </c>
      <c r="Z517" s="2" t="s">
        <v>75</v>
      </c>
      <c r="AA517" s="4">
        <f t="shared" si="608"/>
        <v>0</v>
      </c>
      <c r="AB517" s="4">
        <f t="shared" si="613"/>
        <v>0</v>
      </c>
      <c r="AC517" s="6">
        <f t="shared" si="614"/>
        <v>0</v>
      </c>
      <c r="AD517" s="4">
        <f t="shared" si="615"/>
        <v>0</v>
      </c>
      <c r="AE517" s="4">
        <f t="shared" si="616"/>
        <v>0</v>
      </c>
      <c r="AF517" s="4">
        <f t="shared" si="596"/>
        <v>0</v>
      </c>
      <c r="AG517" s="4">
        <f t="shared" si="597"/>
        <v>-763.95907473309614</v>
      </c>
      <c r="AH517" s="4">
        <f t="shared" si="598"/>
        <v>-468.58355437665784</v>
      </c>
      <c r="AI517" s="75">
        <f t="shared" si="599"/>
        <v>-0.15021853711474759</v>
      </c>
      <c r="AK517" s="2" t="s">
        <v>193</v>
      </c>
      <c r="AL517" s="2">
        <v>2017</v>
      </c>
      <c r="AM517" s="2">
        <v>3</v>
      </c>
      <c r="AN517" s="2">
        <v>6094.6638499999999</v>
      </c>
      <c r="AO517" s="2">
        <v>95.399000000000001</v>
      </c>
      <c r="AP517" s="2">
        <v>123.7826640625</v>
      </c>
      <c r="AQ517" s="2">
        <v>22195</v>
      </c>
      <c r="AR517" s="2">
        <v>1645</v>
      </c>
      <c r="AS517" s="2">
        <v>724</v>
      </c>
      <c r="AT517" s="2">
        <v>0.44012159109115601</v>
      </c>
      <c r="AV517" s="2" t="s">
        <v>75</v>
      </c>
      <c r="AW517" s="4">
        <f t="shared" si="600"/>
        <v>0</v>
      </c>
      <c r="AX517" s="4">
        <f t="shared" si="601"/>
        <v>0</v>
      </c>
      <c r="AY517" s="4"/>
      <c r="AZ517" s="4">
        <f t="shared" si="602"/>
        <v>0</v>
      </c>
      <c r="BA517" s="4">
        <f t="shared" si="603"/>
        <v>-1.2886640625000041</v>
      </c>
      <c r="BB517" s="4">
        <f t="shared" si="604"/>
        <v>0</v>
      </c>
      <c r="BC517" s="4">
        <f t="shared" si="605"/>
        <v>-763.95907473309614</v>
      </c>
      <c r="BD517" s="4">
        <f t="shared" si="606"/>
        <v>-468.58355437665784</v>
      </c>
      <c r="BE517" s="4">
        <f t="shared" si="607"/>
        <v>-0.15021854765879111</v>
      </c>
    </row>
    <row r="518" spans="1:57" x14ac:dyDescent="0.2">
      <c r="A518" s="2" t="s">
        <v>75</v>
      </c>
      <c r="B518" s="4">
        <v>2018</v>
      </c>
      <c r="C518" s="4">
        <v>3</v>
      </c>
      <c r="D518" s="5">
        <f>'Consolidated PEG'!D517</f>
        <v>6069.6831300000013</v>
      </c>
      <c r="E518" s="5">
        <f>'Consolidated PEG'!E517</f>
        <v>104.73</v>
      </c>
      <c r="F518" s="5">
        <f>'Consolidated PEG'!F517</f>
        <v>122.494</v>
      </c>
      <c r="G518" s="5">
        <f>'Consolidated PEG'!G517</f>
        <v>22442</v>
      </c>
      <c r="H518" s="112">
        <f>$N$519*K518</f>
        <v>878.89857651245552</v>
      </c>
      <c r="I518" s="112">
        <f>$N$520*L518</f>
        <v>257.18037135278513</v>
      </c>
      <c r="J518" s="113">
        <f>I518/H518</f>
        <v>0.29261666616107035</v>
      </c>
      <c r="K518" s="48">
        <f>'Consolidated PEG'!K517</f>
        <v>1641</v>
      </c>
      <c r="L518" s="48">
        <f>'Consolidated PEG'!L517</f>
        <v>729</v>
      </c>
      <c r="M518" s="124">
        <f>'Consolidated PEG'!M517</f>
        <v>0.44424131627056673</v>
      </c>
      <c r="O518" s="2" t="s">
        <v>76</v>
      </c>
      <c r="P518" s="2">
        <v>2018</v>
      </c>
      <c r="Q518" s="5">
        <v>3</v>
      </c>
      <c r="R518" s="5">
        <v>6069.6831300000013</v>
      </c>
      <c r="S518" s="5">
        <v>104.73</v>
      </c>
      <c r="T518" s="5">
        <v>122.494</v>
      </c>
      <c r="U518" s="5">
        <v>22442</v>
      </c>
      <c r="V518" s="48">
        <v>1641</v>
      </c>
      <c r="W518" s="48">
        <v>729</v>
      </c>
      <c r="X518" s="146">
        <v>0.44424131627056673</v>
      </c>
      <c r="Z518" s="2" t="s">
        <v>75</v>
      </c>
      <c r="AA518" s="4">
        <f t="shared" si="608"/>
        <v>0</v>
      </c>
      <c r="AB518" s="4">
        <f t="shared" si="613"/>
        <v>0</v>
      </c>
      <c r="AC518" s="6">
        <f t="shared" si="614"/>
        <v>0</v>
      </c>
      <c r="AD518" s="4">
        <f t="shared" si="615"/>
        <v>0</v>
      </c>
      <c r="AE518" s="4">
        <f t="shared" si="616"/>
        <v>0</v>
      </c>
      <c r="AF518" s="4">
        <f t="shared" si="596"/>
        <v>0</v>
      </c>
      <c r="AG518" s="4">
        <f t="shared" si="597"/>
        <v>-762.10142348754448</v>
      </c>
      <c r="AH518" s="4">
        <f t="shared" si="598"/>
        <v>-471.81962864721487</v>
      </c>
      <c r="AI518" s="75">
        <f t="shared" si="599"/>
        <v>-0.15162465010949638</v>
      </c>
      <c r="AK518" s="2" t="s">
        <v>193</v>
      </c>
      <c r="AL518" s="2">
        <v>2018</v>
      </c>
      <c r="AM518" s="2">
        <v>3</v>
      </c>
      <c r="AN518" s="2">
        <v>6158.0308000000005</v>
      </c>
      <c r="AO518" s="2">
        <v>104.73</v>
      </c>
      <c r="AP518" s="2">
        <v>123.7826640625</v>
      </c>
      <c r="AQ518" s="2">
        <v>22442</v>
      </c>
      <c r="AR518" s="2">
        <v>1641</v>
      </c>
      <c r="AS518" s="2">
        <v>729</v>
      </c>
      <c r="AT518" s="2">
        <v>0.44424131512641907</v>
      </c>
      <c r="AV518" s="2" t="s">
        <v>75</v>
      </c>
      <c r="AW518" s="4">
        <f t="shared" si="600"/>
        <v>0</v>
      </c>
      <c r="AX518" s="4">
        <f t="shared" si="601"/>
        <v>0</v>
      </c>
      <c r="AY518" s="4"/>
      <c r="AZ518" s="4">
        <f t="shared" si="602"/>
        <v>0</v>
      </c>
      <c r="BA518" s="4">
        <f t="shared" si="603"/>
        <v>-1.2886640625000041</v>
      </c>
      <c r="BB518" s="4">
        <f t="shared" si="604"/>
        <v>0</v>
      </c>
      <c r="BC518" s="4">
        <f t="shared" si="605"/>
        <v>-762.10142348754448</v>
      </c>
      <c r="BD518" s="4">
        <f t="shared" si="606"/>
        <v>-471.81962864721487</v>
      </c>
      <c r="BE518" s="4">
        <f t="shared" si="607"/>
        <v>-0.15162464896534872</v>
      </c>
    </row>
    <row r="519" spans="1:57" x14ac:dyDescent="0.2">
      <c r="A519" s="2" t="s">
        <v>75</v>
      </c>
      <c r="B519" s="4">
        <v>2019</v>
      </c>
      <c r="C519" s="4">
        <v>3</v>
      </c>
      <c r="D519" s="5">
        <f>'Consolidated PEG'!D518</f>
        <v>6215.6970300000012</v>
      </c>
      <c r="E519" s="5">
        <f>'Consolidated PEG'!E518</f>
        <v>99.438999999999993</v>
      </c>
      <c r="F519" s="5">
        <f>'Consolidated PEG'!F518</f>
        <v>122.494</v>
      </c>
      <c r="G519" s="5">
        <f>'Consolidated PEG'!G518</f>
        <v>22528</v>
      </c>
      <c r="H519" s="5">
        <f>'Consolidated PEG'!H518</f>
        <v>903</v>
      </c>
      <c r="I519" s="5">
        <f>'Consolidated PEG'!I518</f>
        <v>266</v>
      </c>
      <c r="J519" s="60">
        <f>'Consolidated PEG'!J518</f>
        <v>0.29457363486289978</v>
      </c>
      <c r="K519" s="48">
        <f>'Consolidated PEG'!K518</f>
        <v>1686</v>
      </c>
      <c r="L519" s="48">
        <f>'Consolidated PEG'!L518</f>
        <v>754</v>
      </c>
      <c r="M519" s="124">
        <f>'Consolidated PEG'!M518</f>
        <v>0.4472123368920522</v>
      </c>
      <c r="N519" s="114">
        <f>H519/K519</f>
        <v>0.53558718861209964</v>
      </c>
      <c r="O519" s="2" t="s">
        <v>76</v>
      </c>
      <c r="P519" s="2">
        <v>2019</v>
      </c>
      <c r="Q519" s="5">
        <v>3</v>
      </c>
      <c r="R519" s="5">
        <v>6215.6970300000012</v>
      </c>
      <c r="S519" s="5">
        <v>99.438999999999993</v>
      </c>
      <c r="T519" s="5">
        <v>122.494</v>
      </c>
      <c r="U519" s="5">
        <v>22528</v>
      </c>
      <c r="V519" s="48">
        <v>1686</v>
      </c>
      <c r="W519" s="48">
        <v>754</v>
      </c>
      <c r="X519" s="146">
        <v>0.4472123368920522</v>
      </c>
      <c r="Z519" s="2" t="s">
        <v>75</v>
      </c>
      <c r="AA519" s="4">
        <f t="shared" si="608"/>
        <v>0</v>
      </c>
      <c r="AB519" s="4">
        <f t="shared" si="613"/>
        <v>0</v>
      </c>
      <c r="AC519" s="6">
        <f t="shared" si="614"/>
        <v>0</v>
      </c>
      <c r="AD519" s="4">
        <f t="shared" si="615"/>
        <v>0</v>
      </c>
      <c r="AE519" s="4">
        <f t="shared" si="616"/>
        <v>0</v>
      </c>
      <c r="AF519" s="4">
        <f t="shared" si="596"/>
        <v>0</v>
      </c>
      <c r="AG519" s="11">
        <f t="shared" si="597"/>
        <v>-783</v>
      </c>
      <c r="AH519" s="11">
        <f t="shared" si="598"/>
        <v>-488</v>
      </c>
      <c r="AI519" s="75">
        <f t="shared" si="599"/>
        <v>-0.15263870202915242</v>
      </c>
      <c r="AK519" s="2" t="s">
        <v>193</v>
      </c>
      <c r="AL519" s="2">
        <v>2019</v>
      </c>
      <c r="AM519" s="2">
        <v>3</v>
      </c>
      <c r="AN519" s="2">
        <v>6415.8087400000004</v>
      </c>
      <c r="AO519" s="2">
        <v>99.438999999999993</v>
      </c>
      <c r="AP519" s="2">
        <v>123.7826640625</v>
      </c>
      <c r="AQ519" s="2">
        <v>22528</v>
      </c>
      <c r="AR519" s="2">
        <v>903</v>
      </c>
      <c r="AS519" s="2">
        <v>266</v>
      </c>
      <c r="AT519" s="2">
        <v>0.29457363486289978</v>
      </c>
      <c r="AV519" s="2" t="s">
        <v>75</v>
      </c>
      <c r="AW519" s="4">
        <f t="shared" si="600"/>
        <v>0</v>
      </c>
      <c r="AX519" s="4">
        <f t="shared" si="601"/>
        <v>0</v>
      </c>
      <c r="AY519" s="4"/>
      <c r="AZ519" s="4">
        <f t="shared" si="602"/>
        <v>0</v>
      </c>
      <c r="BA519" s="4">
        <f t="shared" si="603"/>
        <v>-1.2886640625000041</v>
      </c>
      <c r="BB519" s="4">
        <f t="shared" si="604"/>
        <v>0</v>
      </c>
      <c r="BC519" s="4">
        <f t="shared" si="605"/>
        <v>0</v>
      </c>
      <c r="BD519" s="4">
        <f t="shared" si="606"/>
        <v>0</v>
      </c>
      <c r="BE519" s="4">
        <f t="shared" si="607"/>
        <v>0</v>
      </c>
    </row>
    <row r="520" spans="1:57" x14ac:dyDescent="0.2">
      <c r="A520" s="2" t="s">
        <v>75</v>
      </c>
      <c r="B520" s="4">
        <v>2020</v>
      </c>
      <c r="C520" s="4">
        <v>3</v>
      </c>
      <c r="D520" s="5">
        <f>'Consolidated PEG'!D519</f>
        <v>6452.8240799999985</v>
      </c>
      <c r="E520" s="5">
        <f>'Consolidated PEG'!E519</f>
        <v>111.08199999999999</v>
      </c>
      <c r="F520" s="5">
        <f>'Consolidated PEG'!F519</f>
        <v>122.494</v>
      </c>
      <c r="G520" s="5">
        <f>'Consolidated PEG'!G519</f>
        <v>22564</v>
      </c>
      <c r="H520" s="5">
        <f>'Consolidated PEG'!H519</f>
        <v>890</v>
      </c>
      <c r="I520" s="5">
        <f>'Consolidated PEG'!I519</f>
        <v>266</v>
      </c>
      <c r="J520" s="60">
        <f>'Consolidated PEG'!J519</f>
        <v>0.29887640476226807</v>
      </c>
      <c r="K520" s="48">
        <f>'Consolidated PEG'!K519</f>
        <v>1671</v>
      </c>
      <c r="L520" s="48">
        <f>'Consolidated PEG'!L519</f>
        <v>759</v>
      </c>
      <c r="M520" s="124">
        <f>'Consolidated PEG'!M519</f>
        <v>0.45421903052064633</v>
      </c>
      <c r="N520" s="114">
        <f>I519/L519</f>
        <v>0.35278514588859416</v>
      </c>
      <c r="O520" s="2" t="s">
        <v>76</v>
      </c>
      <c r="P520" s="2">
        <v>2020</v>
      </c>
      <c r="Q520" s="5">
        <v>3</v>
      </c>
      <c r="R520" s="5">
        <v>6452.8240799999985</v>
      </c>
      <c r="S520" s="5">
        <v>111.08199999999999</v>
      </c>
      <c r="T520" s="5">
        <v>122.494</v>
      </c>
      <c r="U520" s="5">
        <v>22564</v>
      </c>
      <c r="V520" s="48">
        <v>1671</v>
      </c>
      <c r="W520" s="48">
        <v>759</v>
      </c>
      <c r="X520" s="146">
        <v>0.45421903052064633</v>
      </c>
      <c r="Z520" s="2" t="s">
        <v>75</v>
      </c>
      <c r="AA520" s="4">
        <f t="shared" si="608"/>
        <v>0</v>
      </c>
      <c r="AB520" s="4">
        <f t="shared" si="613"/>
        <v>0</v>
      </c>
      <c r="AC520" s="6">
        <f t="shared" si="614"/>
        <v>0</v>
      </c>
      <c r="AD520" s="4">
        <f t="shared" si="615"/>
        <v>0</v>
      </c>
      <c r="AE520" s="4">
        <f t="shared" si="616"/>
        <v>0</v>
      </c>
      <c r="AF520" s="4">
        <f t="shared" si="596"/>
        <v>0</v>
      </c>
      <c r="AG520" s="11">
        <f t="shared" si="597"/>
        <v>-781</v>
      </c>
      <c r="AH520" s="11">
        <f t="shared" si="598"/>
        <v>-493</v>
      </c>
      <c r="AI520" s="75">
        <f t="shared" si="599"/>
        <v>-0.15534262575837826</v>
      </c>
      <c r="AK520" s="2" t="s">
        <v>193</v>
      </c>
      <c r="AL520" s="2">
        <v>2020</v>
      </c>
      <c r="AM520" s="2">
        <v>3</v>
      </c>
      <c r="AN520" s="2">
        <v>6721.9465799999998</v>
      </c>
      <c r="AO520" s="2">
        <v>111.08199999999999</v>
      </c>
      <c r="AP520" s="2">
        <v>123.7826640625</v>
      </c>
      <c r="AQ520" s="2">
        <v>22564</v>
      </c>
      <c r="AR520" s="2">
        <v>890</v>
      </c>
      <c r="AS520" s="2">
        <v>266</v>
      </c>
      <c r="AT520" s="2">
        <v>0.29887640476226807</v>
      </c>
      <c r="AV520" s="2" t="s">
        <v>75</v>
      </c>
      <c r="AW520" s="4">
        <f t="shared" si="600"/>
        <v>0</v>
      </c>
      <c r="AX520" s="4">
        <f t="shared" si="601"/>
        <v>0</v>
      </c>
      <c r="AY520" s="4"/>
      <c r="AZ520" s="4">
        <f t="shared" si="602"/>
        <v>0</v>
      </c>
      <c r="BA520" s="4">
        <f t="shared" si="603"/>
        <v>-1.2886640625000041</v>
      </c>
      <c r="BB520" s="4">
        <f t="shared" si="604"/>
        <v>0</v>
      </c>
      <c r="BC520" s="4">
        <f t="shared" si="605"/>
        <v>0</v>
      </c>
      <c r="BD520" s="4">
        <f t="shared" si="606"/>
        <v>0</v>
      </c>
      <c r="BE520" s="4">
        <f t="shared" si="607"/>
        <v>0</v>
      </c>
    </row>
    <row r="521" spans="1:57" x14ac:dyDescent="0.2">
      <c r="A521" s="2" t="s">
        <v>75</v>
      </c>
      <c r="B521" s="4">
        <v>2021</v>
      </c>
      <c r="C521" s="4">
        <v>3</v>
      </c>
      <c r="D521" s="5">
        <f>'Consolidated PEG'!D520</f>
        <v>6794.9481645000005</v>
      </c>
      <c r="E521" s="5">
        <f>'Consolidated PEG'!E520</f>
        <v>108.05200000000001</v>
      </c>
      <c r="F521" s="5">
        <f>'Consolidated PEG'!F520</f>
        <v>122.494</v>
      </c>
      <c r="G521" s="5">
        <f>'Consolidated PEG'!G520</f>
        <v>22738</v>
      </c>
      <c r="H521" s="5">
        <f>'Consolidated PEG'!H520</f>
        <v>899</v>
      </c>
      <c r="I521" s="5">
        <f>'Consolidated PEG'!I520</f>
        <v>268</v>
      </c>
      <c r="J521" s="60">
        <f>'Consolidated PEG'!J520</f>
        <v>0.2981090247631073</v>
      </c>
      <c r="K521" s="48">
        <f>'Consolidated PEG'!K520</f>
        <v>1691</v>
      </c>
      <c r="L521" s="48">
        <f>'Consolidated PEG'!L520</f>
        <v>764</v>
      </c>
      <c r="M521" s="124">
        <f>'Consolidated PEG'!M520</f>
        <v>0.45180366646954467</v>
      </c>
      <c r="O521" s="2" t="s">
        <v>76</v>
      </c>
      <c r="P521" s="2">
        <v>2021</v>
      </c>
      <c r="Q521" s="5">
        <v>3</v>
      </c>
      <c r="R521" s="5">
        <v>6794.9481644999996</v>
      </c>
      <c r="S521" s="5">
        <v>108.05200000000001</v>
      </c>
      <c r="T521" s="5">
        <v>122.494</v>
      </c>
      <c r="U521" s="5">
        <v>22738</v>
      </c>
      <c r="V521" s="48">
        <v>1691</v>
      </c>
      <c r="W521" s="48">
        <v>764</v>
      </c>
      <c r="X521" s="146">
        <v>0.45180366646954467</v>
      </c>
      <c r="Z521" s="2" t="s">
        <v>75</v>
      </c>
      <c r="AA521" s="4">
        <f t="shared" si="608"/>
        <v>0</v>
      </c>
      <c r="AB521" s="4">
        <f t="shared" si="613"/>
        <v>0</v>
      </c>
      <c r="AC521" s="6">
        <f t="shared" si="614"/>
        <v>0</v>
      </c>
      <c r="AD521" s="4">
        <f t="shared" si="615"/>
        <v>0</v>
      </c>
      <c r="AE521" s="4">
        <f t="shared" si="616"/>
        <v>0</v>
      </c>
      <c r="AF521" s="4">
        <f t="shared" si="596"/>
        <v>0</v>
      </c>
      <c r="AG521" s="11">
        <f t="shared" si="597"/>
        <v>-792</v>
      </c>
      <c r="AH521" s="11">
        <f t="shared" si="598"/>
        <v>-496</v>
      </c>
      <c r="AI521" s="75">
        <f t="shared" si="599"/>
        <v>-0.15369464170643737</v>
      </c>
      <c r="AK521" s="2" t="s">
        <v>193</v>
      </c>
      <c r="AL521" s="2">
        <v>2021</v>
      </c>
      <c r="AM521" s="2">
        <v>3</v>
      </c>
      <c r="AN521" s="2">
        <v>7053.4401399999997</v>
      </c>
      <c r="AO521" s="2">
        <v>108.05200000000001</v>
      </c>
      <c r="AP521" s="2">
        <v>123.7826640625</v>
      </c>
      <c r="AQ521" s="2">
        <v>22738</v>
      </c>
      <c r="AR521" s="2">
        <v>899</v>
      </c>
      <c r="AS521" s="2">
        <v>268</v>
      </c>
      <c r="AT521" s="2">
        <v>0.2981090247631073</v>
      </c>
      <c r="AV521" s="2" t="s">
        <v>75</v>
      </c>
      <c r="AW521" s="4">
        <f t="shared" si="600"/>
        <v>0</v>
      </c>
      <c r="AX521" s="4">
        <f t="shared" si="601"/>
        <v>0</v>
      </c>
      <c r="AY521" s="4"/>
      <c r="AZ521" s="4">
        <f t="shared" si="602"/>
        <v>0</v>
      </c>
      <c r="BA521" s="4">
        <f t="shared" si="603"/>
        <v>-1.2886640625000041</v>
      </c>
      <c r="BB521" s="4">
        <f t="shared" si="604"/>
        <v>0</v>
      </c>
      <c r="BC521" s="4">
        <f t="shared" si="605"/>
        <v>0</v>
      </c>
      <c r="BD521" s="4">
        <f t="shared" si="606"/>
        <v>0</v>
      </c>
      <c r="BE521" s="4">
        <f t="shared" si="607"/>
        <v>0</v>
      </c>
    </row>
    <row r="522" spans="1:57" s="7" customFormat="1" x14ac:dyDescent="0.2">
      <c r="A522" s="7" t="s">
        <v>75</v>
      </c>
      <c r="B522" s="8">
        <v>2022</v>
      </c>
      <c r="C522" s="8">
        <v>3</v>
      </c>
      <c r="D522" s="9">
        <f>'Consolidated PEG'!D521</f>
        <v>7237.0952385769997</v>
      </c>
      <c r="E522" s="9">
        <f>'Consolidated PEG'!E521</f>
        <v>106.61</v>
      </c>
      <c r="F522" s="5">
        <f>'Consolidated PEG'!F521</f>
        <v>122.494</v>
      </c>
      <c r="G522" s="9">
        <f>'Consolidated PEG'!G521</f>
        <v>22908</v>
      </c>
      <c r="H522" s="9">
        <f>'Consolidated PEG'!H521</f>
        <v>905</v>
      </c>
      <c r="I522" s="9">
        <f>'Consolidated PEG'!I521</f>
        <v>277</v>
      </c>
      <c r="J522" s="61">
        <f>'Consolidated PEG'!J521</f>
        <v>0.30607736110687256</v>
      </c>
      <c r="K522" s="50">
        <f>'Consolidated PEG'!K521</f>
        <v>1701</v>
      </c>
      <c r="L522" s="50">
        <f>'Consolidated PEG'!L521</f>
        <v>777</v>
      </c>
      <c r="M522" s="126">
        <f>'Consolidated PEG'!M521</f>
        <v>0.4567901234567901</v>
      </c>
      <c r="N522" s="64"/>
      <c r="O522" s="7" t="s">
        <v>76</v>
      </c>
      <c r="P522" s="7">
        <v>2022</v>
      </c>
      <c r="Q522" s="9">
        <v>3</v>
      </c>
      <c r="R522" s="9">
        <v>7237.0952385769997</v>
      </c>
      <c r="S522" s="9">
        <v>106.61</v>
      </c>
      <c r="T522" s="9">
        <v>122.494</v>
      </c>
      <c r="U522" s="9">
        <v>22908</v>
      </c>
      <c r="V522" s="50">
        <v>905</v>
      </c>
      <c r="W522" s="50">
        <v>277</v>
      </c>
      <c r="X522" s="147">
        <v>0.30607734806629833</v>
      </c>
      <c r="Y522" s="64"/>
      <c r="Z522" s="7" t="s">
        <v>75</v>
      </c>
      <c r="AA522" s="8">
        <f t="shared" si="608"/>
        <v>0</v>
      </c>
      <c r="AB522" s="8">
        <f t="shared" si="613"/>
        <v>0</v>
      </c>
      <c r="AC522" s="10">
        <f t="shared" si="614"/>
        <v>0</v>
      </c>
      <c r="AD522" s="8">
        <f t="shared" si="615"/>
        <v>0</v>
      </c>
      <c r="AE522" s="8">
        <f t="shared" si="616"/>
        <v>0</v>
      </c>
      <c r="AF522" s="8">
        <f t="shared" si="596"/>
        <v>0</v>
      </c>
      <c r="AG522" s="8">
        <f t="shared" si="597"/>
        <v>0</v>
      </c>
      <c r="AH522" s="8">
        <f t="shared" si="598"/>
        <v>0</v>
      </c>
      <c r="AI522" s="76">
        <f t="shared" si="599"/>
        <v>1.3040574231570901E-8</v>
      </c>
      <c r="AK522" s="7" t="s">
        <v>193</v>
      </c>
      <c r="AL522" s="7">
        <v>2022</v>
      </c>
      <c r="AM522" s="7">
        <v>3</v>
      </c>
      <c r="AN522" s="7">
        <v>7510.5604300000005</v>
      </c>
      <c r="AO522" s="7">
        <v>106.61</v>
      </c>
      <c r="AP522" s="7">
        <v>123.7826640625</v>
      </c>
      <c r="AQ522" s="7">
        <v>22908</v>
      </c>
      <c r="AR522" s="7">
        <v>905</v>
      </c>
      <c r="AS522" s="7">
        <v>277</v>
      </c>
      <c r="AT522" s="7">
        <v>0.30607736110687256</v>
      </c>
      <c r="AV522" s="7" t="s">
        <v>75</v>
      </c>
      <c r="AW522" s="8">
        <f t="shared" si="600"/>
        <v>0</v>
      </c>
      <c r="AX522" s="8">
        <f t="shared" si="601"/>
        <v>0</v>
      </c>
      <c r="AY522" s="8"/>
      <c r="AZ522" s="8">
        <f t="shared" si="602"/>
        <v>0</v>
      </c>
      <c r="BA522" s="8">
        <f t="shared" si="603"/>
        <v>-1.2886640625000041</v>
      </c>
      <c r="BB522" s="8">
        <f t="shared" si="604"/>
        <v>0</v>
      </c>
      <c r="BC522" s="8">
        <f t="shared" si="605"/>
        <v>0</v>
      </c>
      <c r="BD522" s="8">
        <f t="shared" si="606"/>
        <v>0</v>
      </c>
      <c r="BE522" s="8">
        <f t="shared" si="607"/>
        <v>0</v>
      </c>
    </row>
    <row r="523" spans="1:57" x14ac:dyDescent="0.2">
      <c r="A523" s="2" t="s">
        <v>77</v>
      </c>
      <c r="B523" s="4">
        <v>2003</v>
      </c>
      <c r="C523" s="4">
        <v>3</v>
      </c>
      <c r="D523" s="5">
        <f>'Consolidated PEG'!D522</f>
        <v>2951.6086700000001</v>
      </c>
      <c r="E523" s="5">
        <f>'Consolidated PEG'!E522</f>
        <v>102.244</v>
      </c>
      <c r="F523" s="5">
        <f>'Consolidated PEG'!F522</f>
        <v>102.244</v>
      </c>
      <c r="G523" s="5">
        <f>'Consolidated PEG'!G522</f>
        <v>18487</v>
      </c>
      <c r="H523" s="5"/>
      <c r="I523" s="5"/>
      <c r="K523" s="48">
        <f>'Consolidated PEG'!K522</f>
        <v>274.89999999999998</v>
      </c>
      <c r="L523" s="48">
        <f>'Consolidated PEG'!L522</f>
        <v>90.099998474121094</v>
      </c>
      <c r="M523" s="124">
        <f>'Consolidated PEG'!M522</f>
        <v>0.32775554192113898</v>
      </c>
      <c r="Q523" s="5"/>
      <c r="AA523" s="4"/>
      <c r="AB523" s="4"/>
      <c r="AC523" s="6"/>
      <c r="AD523" s="4"/>
      <c r="AE523" s="4"/>
      <c r="AF523" s="4"/>
      <c r="AG523" s="4"/>
      <c r="AH523" s="4"/>
      <c r="AI523" s="75"/>
      <c r="AW523" s="4"/>
      <c r="AX523" s="4"/>
      <c r="AY523" s="4"/>
      <c r="AZ523" s="4"/>
      <c r="BA523" s="4"/>
      <c r="BB523" s="4"/>
      <c r="BC523" s="4"/>
      <c r="BD523" s="4"/>
      <c r="BE523" s="4"/>
    </row>
    <row r="524" spans="1:57" x14ac:dyDescent="0.2">
      <c r="A524" s="2" t="s">
        <v>77</v>
      </c>
      <c r="B524" s="4">
        <v>2004</v>
      </c>
      <c r="C524" s="4">
        <v>3</v>
      </c>
      <c r="D524" s="5">
        <f>'Consolidated PEG'!D523</f>
        <v>3118.7858900000001</v>
      </c>
      <c r="E524" s="5">
        <f>'Consolidated PEG'!E523</f>
        <v>102.89100000000001</v>
      </c>
      <c r="F524" s="5">
        <f>'Consolidated PEG'!F523</f>
        <v>102.89100000000001</v>
      </c>
      <c r="G524" s="5">
        <f>'Consolidated PEG'!G523</f>
        <v>18684</v>
      </c>
      <c r="H524" s="5"/>
      <c r="I524" s="5"/>
      <c r="K524" s="48">
        <f>'Consolidated PEG'!K523</f>
        <v>274.89999999999998</v>
      </c>
      <c r="L524" s="48">
        <f>'Consolidated PEG'!L523</f>
        <v>90.099998474121094</v>
      </c>
      <c r="M524" s="124">
        <f>'Consolidated PEG'!M523</f>
        <v>0.32775554192113898</v>
      </c>
      <c r="Q524" s="5"/>
      <c r="AA524" s="4"/>
      <c r="AB524" s="4"/>
      <c r="AC524" s="6"/>
      <c r="AD524" s="4"/>
      <c r="AE524" s="4"/>
      <c r="AF524" s="4"/>
      <c r="AG524" s="4"/>
      <c r="AH524" s="4"/>
      <c r="AI524" s="75"/>
      <c r="AW524" s="4"/>
      <c r="AX524" s="4"/>
      <c r="AY524" s="4"/>
      <c r="AZ524" s="4"/>
      <c r="BA524" s="4"/>
      <c r="BB524" s="4"/>
      <c r="BC524" s="4"/>
      <c r="BD524" s="4"/>
      <c r="BE524" s="4"/>
    </row>
    <row r="525" spans="1:57" x14ac:dyDescent="0.2">
      <c r="A525" s="2" t="s">
        <v>77</v>
      </c>
      <c r="B525" s="4">
        <v>2005</v>
      </c>
      <c r="C525" s="4">
        <v>3</v>
      </c>
      <c r="D525" s="5">
        <f>'Consolidated PEG'!D524</f>
        <v>3037.7173399999997</v>
      </c>
      <c r="E525" s="5">
        <f>'Consolidated PEG'!E524</f>
        <v>101.863</v>
      </c>
      <c r="F525" s="5">
        <f>'Consolidated PEG'!F524</f>
        <v>102.89100000000001</v>
      </c>
      <c r="G525" s="5">
        <f>'Consolidated PEG'!G524</f>
        <v>18860</v>
      </c>
      <c r="H525" s="28"/>
      <c r="I525" s="28"/>
      <c r="J525" s="29"/>
      <c r="K525" s="48">
        <f>'Consolidated PEG'!K524</f>
        <v>275</v>
      </c>
      <c r="L525" s="48">
        <f>'Consolidated PEG'!L524</f>
        <v>90</v>
      </c>
      <c r="M525" s="124">
        <f>'Consolidated PEG'!M524</f>
        <v>0.32727272727272727</v>
      </c>
      <c r="O525" s="2" t="s">
        <v>78</v>
      </c>
      <c r="P525" s="2">
        <v>2005</v>
      </c>
      <c r="Q525" s="5">
        <v>3</v>
      </c>
      <c r="R525" s="5">
        <v>3037.7173399999997</v>
      </c>
      <c r="S525" s="5">
        <v>101.863</v>
      </c>
      <c r="T525" s="5">
        <v>101.863</v>
      </c>
      <c r="U525" s="5">
        <v>18860</v>
      </c>
      <c r="V525" s="5">
        <v>275</v>
      </c>
      <c r="W525" s="5">
        <v>90</v>
      </c>
      <c r="X525" s="6">
        <v>0.32727272727272727</v>
      </c>
      <c r="Z525" s="2" t="s">
        <v>77</v>
      </c>
      <c r="AA525" s="4">
        <f t="shared" ref="AA525:AA532" si="617">B525-P525</f>
        <v>0</v>
      </c>
      <c r="AB525" s="4">
        <f t="shared" ref="AB525:AB532" si="618">C525-Q525</f>
        <v>0</v>
      </c>
      <c r="AC525" s="6">
        <f t="shared" ref="AC525:AC532" si="619">D525-R525</f>
        <v>0</v>
      </c>
      <c r="AD525" s="4">
        <f t="shared" ref="AD525:AD532" si="620">E525-S525</f>
        <v>0</v>
      </c>
      <c r="AE525" s="4">
        <f t="shared" ref="AE525:AE532" si="621">F525-T525</f>
        <v>1.0280000000000058</v>
      </c>
      <c r="AF525" s="4">
        <f t="shared" ref="AF525" si="622">G525-U525</f>
        <v>0</v>
      </c>
      <c r="AG525" s="4"/>
      <c r="AH525" s="4"/>
      <c r="AI525" s="75"/>
      <c r="AK525" s="2" t="s">
        <v>194</v>
      </c>
      <c r="AL525" s="2">
        <v>2005</v>
      </c>
      <c r="AM525" s="2">
        <v>3</v>
      </c>
      <c r="AN525" s="2">
        <v>3180.8498899999995</v>
      </c>
      <c r="AO525" s="2">
        <v>101.863</v>
      </c>
      <c r="AP525" s="2">
        <v>101.863</v>
      </c>
      <c r="AQ525" s="2">
        <v>18860</v>
      </c>
      <c r="AR525" s="2">
        <v>275</v>
      </c>
      <c r="AS525" s="2">
        <v>90</v>
      </c>
      <c r="AT525" s="2">
        <v>0.32727271318435669</v>
      </c>
      <c r="AV525" s="2" t="s">
        <v>77</v>
      </c>
      <c r="AW525" s="4">
        <f t="shared" ref="AW525:AW542" si="623">B525-AL525</f>
        <v>0</v>
      </c>
      <c r="AX525" s="4">
        <f t="shared" ref="AX525:AX542" si="624">C525-AM525</f>
        <v>0</v>
      </c>
      <c r="AY525" s="4"/>
      <c r="AZ525" s="4">
        <f t="shared" ref="AZ525:AZ542" si="625">E525-AO525</f>
        <v>0</v>
      </c>
      <c r="BA525" s="4">
        <f t="shared" ref="BA525:BA542" si="626">F525-AP525</f>
        <v>1.0280000000000058</v>
      </c>
      <c r="BB525" s="4">
        <f t="shared" ref="BB525:BB542" si="627">G525-AQ525</f>
        <v>0</v>
      </c>
      <c r="BC525" s="4">
        <f t="shared" ref="BC525:BC542" si="628">H525-AR525</f>
        <v>-275</v>
      </c>
      <c r="BD525" s="4">
        <f t="shared" ref="BD525:BD542" si="629">I525-AS525</f>
        <v>-90</v>
      </c>
      <c r="BE525" s="4">
        <f t="shared" ref="BE525:BE542" si="630">J525-AT525</f>
        <v>-0.32727271318435669</v>
      </c>
    </row>
    <row r="526" spans="1:57" x14ac:dyDescent="0.2">
      <c r="A526" s="2" t="s">
        <v>77</v>
      </c>
      <c r="B526" s="4">
        <v>2006</v>
      </c>
      <c r="C526" s="4">
        <v>3</v>
      </c>
      <c r="D526" s="5">
        <f>'Consolidated PEG'!D525</f>
        <v>3204.6691700000001</v>
      </c>
      <c r="E526" s="5">
        <f>'Consolidated PEG'!E525</f>
        <v>111.673</v>
      </c>
      <c r="F526" s="5">
        <f>'Consolidated PEG'!F525</f>
        <v>111.673</v>
      </c>
      <c r="G526" s="5">
        <f>'Consolidated PEG'!G525</f>
        <v>19025</v>
      </c>
      <c r="H526" s="28"/>
      <c r="I526" s="28"/>
      <c r="J526" s="29"/>
      <c r="K526" s="48">
        <f>'Consolidated PEG'!K525</f>
        <v>274</v>
      </c>
      <c r="L526" s="48">
        <f>'Consolidated PEG'!L525</f>
        <v>90</v>
      </c>
      <c r="M526" s="124">
        <f>'Consolidated PEG'!M525</f>
        <v>0.32846715328467152</v>
      </c>
      <c r="O526" s="2" t="s">
        <v>78</v>
      </c>
      <c r="P526" s="2">
        <v>2006</v>
      </c>
      <c r="Q526" s="5">
        <v>3</v>
      </c>
      <c r="R526" s="5">
        <v>3204.6691700000001</v>
      </c>
      <c r="S526" s="5">
        <v>111.673</v>
      </c>
      <c r="T526" s="5">
        <v>111.673</v>
      </c>
      <c r="U526" s="5">
        <v>19025</v>
      </c>
      <c r="V526" s="5">
        <v>274</v>
      </c>
      <c r="W526" s="5">
        <v>90</v>
      </c>
      <c r="X526" s="6">
        <v>0.32846715328467152</v>
      </c>
      <c r="Z526" s="2" t="s">
        <v>77</v>
      </c>
      <c r="AA526" s="4">
        <f t="shared" si="617"/>
        <v>0</v>
      </c>
      <c r="AB526" s="4">
        <f t="shared" si="618"/>
        <v>0</v>
      </c>
      <c r="AC526" s="6">
        <f t="shared" si="619"/>
        <v>0</v>
      </c>
      <c r="AD526" s="4">
        <f t="shared" si="620"/>
        <v>0</v>
      </c>
      <c r="AE526" s="4">
        <f t="shared" si="621"/>
        <v>0</v>
      </c>
      <c r="AF526" s="4">
        <f t="shared" ref="AF526:AF533" si="631">G526-U526</f>
        <v>0</v>
      </c>
      <c r="AG526" s="4"/>
      <c r="AH526" s="4"/>
      <c r="AI526" s="75"/>
      <c r="AK526" s="2" t="s">
        <v>194</v>
      </c>
      <c r="AL526" s="2">
        <v>2006</v>
      </c>
      <c r="AM526" s="2">
        <v>3</v>
      </c>
      <c r="AN526" s="2">
        <v>3438.7749599999997</v>
      </c>
      <c r="AO526" s="2">
        <v>111.673</v>
      </c>
      <c r="AP526" s="2">
        <v>111.673</v>
      </c>
      <c r="AQ526" s="2">
        <v>19025</v>
      </c>
      <c r="AR526" s="2">
        <v>274</v>
      </c>
      <c r="AS526" s="2">
        <v>90</v>
      </c>
      <c r="AT526" s="2">
        <v>0.32846716046333313</v>
      </c>
      <c r="AV526" s="2" t="s">
        <v>77</v>
      </c>
      <c r="AW526" s="4">
        <f t="shared" si="623"/>
        <v>0</v>
      </c>
      <c r="AX526" s="4">
        <f t="shared" si="624"/>
        <v>0</v>
      </c>
      <c r="AY526" s="4"/>
      <c r="AZ526" s="4">
        <f t="shared" si="625"/>
        <v>0</v>
      </c>
      <c r="BA526" s="4">
        <f t="shared" si="626"/>
        <v>0</v>
      </c>
      <c r="BB526" s="4">
        <f t="shared" si="627"/>
        <v>0</v>
      </c>
      <c r="BC526" s="4">
        <f t="shared" si="628"/>
        <v>-274</v>
      </c>
      <c r="BD526" s="4">
        <f t="shared" si="629"/>
        <v>-90</v>
      </c>
      <c r="BE526" s="4">
        <f t="shared" si="630"/>
        <v>-0.32846716046333313</v>
      </c>
    </row>
    <row r="527" spans="1:57" x14ac:dyDescent="0.2">
      <c r="A527" s="2" t="s">
        <v>77</v>
      </c>
      <c r="B527" s="4">
        <v>2007</v>
      </c>
      <c r="C527" s="4">
        <v>3</v>
      </c>
      <c r="D527" s="5">
        <f>'Consolidated PEG'!D526</f>
        <v>3327.7473300000001</v>
      </c>
      <c r="E527" s="5">
        <f>'Consolidated PEG'!E526</f>
        <v>107.69</v>
      </c>
      <c r="F527" s="5">
        <f>'Consolidated PEG'!F526</f>
        <v>111.673</v>
      </c>
      <c r="G527" s="5">
        <f>'Consolidated PEG'!G526</f>
        <v>19262</v>
      </c>
      <c r="H527" s="28"/>
      <c r="I527" s="28"/>
      <c r="J527" s="29"/>
      <c r="K527" s="48">
        <f>'Consolidated PEG'!K526</f>
        <v>274</v>
      </c>
      <c r="L527" s="48">
        <f>'Consolidated PEG'!L526</f>
        <v>90</v>
      </c>
      <c r="M527" s="124">
        <f>'Consolidated PEG'!M526</f>
        <v>0.32846715328467152</v>
      </c>
      <c r="O527" s="2" t="s">
        <v>78</v>
      </c>
      <c r="P527" s="2">
        <v>2007</v>
      </c>
      <c r="Q527" s="5">
        <v>3</v>
      </c>
      <c r="R527" s="5">
        <v>3327.7473300000001</v>
      </c>
      <c r="S527" s="5">
        <v>107.69</v>
      </c>
      <c r="T527" s="5">
        <v>111.673</v>
      </c>
      <c r="U527" s="5">
        <v>19262</v>
      </c>
      <c r="V527" s="5">
        <v>274</v>
      </c>
      <c r="W527" s="5">
        <v>90</v>
      </c>
      <c r="X527" s="6">
        <v>0.32846715328467152</v>
      </c>
      <c r="Z527" s="2" t="s">
        <v>77</v>
      </c>
      <c r="AA527" s="4">
        <f t="shared" si="617"/>
        <v>0</v>
      </c>
      <c r="AB527" s="4">
        <f t="shared" si="618"/>
        <v>0</v>
      </c>
      <c r="AC527" s="6">
        <f t="shared" si="619"/>
        <v>0</v>
      </c>
      <c r="AD527" s="4">
        <f t="shared" si="620"/>
        <v>0</v>
      </c>
      <c r="AE527" s="4">
        <f t="shared" si="621"/>
        <v>0</v>
      </c>
      <c r="AF527" s="4">
        <f t="shared" si="631"/>
        <v>0</v>
      </c>
      <c r="AG527" s="4"/>
      <c r="AH527" s="4"/>
      <c r="AI527" s="75"/>
      <c r="AK527" s="2" t="s">
        <v>194</v>
      </c>
      <c r="AL527" s="2">
        <v>2007</v>
      </c>
      <c r="AM527" s="2">
        <v>3</v>
      </c>
      <c r="AN527" s="2">
        <v>3535.7663200000002</v>
      </c>
      <c r="AO527" s="2">
        <v>107.69</v>
      </c>
      <c r="AP527" s="2">
        <v>111.673</v>
      </c>
      <c r="AQ527" s="2">
        <v>19262</v>
      </c>
      <c r="AR527" s="2">
        <v>274</v>
      </c>
      <c r="AS527" s="2">
        <v>90</v>
      </c>
      <c r="AT527" s="2">
        <v>0.32846716046333313</v>
      </c>
      <c r="AV527" s="2" t="s">
        <v>77</v>
      </c>
      <c r="AW527" s="4">
        <f t="shared" si="623"/>
        <v>0</v>
      </c>
      <c r="AX527" s="4">
        <f t="shared" si="624"/>
        <v>0</v>
      </c>
      <c r="AY527" s="4"/>
      <c r="AZ527" s="4">
        <f t="shared" si="625"/>
        <v>0</v>
      </c>
      <c r="BA527" s="4">
        <f t="shared" si="626"/>
        <v>0</v>
      </c>
      <c r="BB527" s="4">
        <f t="shared" si="627"/>
        <v>0</v>
      </c>
      <c r="BC527" s="4">
        <f t="shared" si="628"/>
        <v>-274</v>
      </c>
      <c r="BD527" s="4">
        <f t="shared" si="629"/>
        <v>-90</v>
      </c>
      <c r="BE527" s="4">
        <f t="shared" si="630"/>
        <v>-0.32846716046333313</v>
      </c>
    </row>
    <row r="528" spans="1:57" x14ac:dyDescent="0.2">
      <c r="A528" s="2" t="s">
        <v>77</v>
      </c>
      <c r="B528" s="4">
        <v>2008</v>
      </c>
      <c r="C528" s="4">
        <v>3</v>
      </c>
      <c r="D528" s="5">
        <f>'Consolidated PEG'!D527</f>
        <v>3575.1713199999999</v>
      </c>
      <c r="E528" s="5">
        <f>'Consolidated PEG'!E527</f>
        <v>105.205</v>
      </c>
      <c r="F528" s="5">
        <f>'Consolidated PEG'!F527</f>
        <v>111.673</v>
      </c>
      <c r="G528" s="5">
        <f>'Consolidated PEG'!G527</f>
        <v>19394</v>
      </c>
      <c r="H528" s="28"/>
      <c r="I528" s="28"/>
      <c r="J528" s="29"/>
      <c r="K528" s="48">
        <f>'Consolidated PEG'!K527</f>
        <v>274</v>
      </c>
      <c r="L528" s="48">
        <f>'Consolidated PEG'!L527</f>
        <v>90</v>
      </c>
      <c r="M528" s="124">
        <f>'Consolidated PEG'!M527</f>
        <v>0.32846715328467152</v>
      </c>
      <c r="O528" s="2" t="s">
        <v>78</v>
      </c>
      <c r="P528" s="2">
        <v>2008</v>
      </c>
      <c r="Q528" s="5">
        <v>3</v>
      </c>
      <c r="R528" s="5">
        <v>3575.1713199999999</v>
      </c>
      <c r="S528" s="5">
        <v>105.205</v>
      </c>
      <c r="T528" s="5">
        <v>111.673</v>
      </c>
      <c r="U528" s="5">
        <v>19394</v>
      </c>
      <c r="V528" s="5">
        <v>274</v>
      </c>
      <c r="W528" s="5">
        <v>90</v>
      </c>
      <c r="X528" s="6">
        <v>0.32846715328467152</v>
      </c>
      <c r="Z528" s="2" t="s">
        <v>77</v>
      </c>
      <c r="AA528" s="4">
        <f t="shared" si="617"/>
        <v>0</v>
      </c>
      <c r="AB528" s="4">
        <f t="shared" si="618"/>
        <v>0</v>
      </c>
      <c r="AC528" s="6">
        <f t="shared" si="619"/>
        <v>0</v>
      </c>
      <c r="AD528" s="4">
        <f t="shared" si="620"/>
        <v>0</v>
      </c>
      <c r="AE528" s="4">
        <f t="shared" si="621"/>
        <v>0</v>
      </c>
      <c r="AF528" s="4">
        <f t="shared" si="631"/>
        <v>0</v>
      </c>
      <c r="AG528" s="4"/>
      <c r="AH528" s="4"/>
      <c r="AI528" s="75"/>
      <c r="AK528" s="2" t="s">
        <v>194</v>
      </c>
      <c r="AL528" s="2">
        <v>2008</v>
      </c>
      <c r="AM528" s="2">
        <v>3</v>
      </c>
      <c r="AN528" s="2">
        <v>3603.7819</v>
      </c>
      <c r="AO528" s="2">
        <v>105.205</v>
      </c>
      <c r="AP528" s="2">
        <v>111.673</v>
      </c>
      <c r="AQ528" s="2">
        <v>19394</v>
      </c>
      <c r="AR528" s="2">
        <v>274</v>
      </c>
      <c r="AS528" s="2">
        <v>90</v>
      </c>
      <c r="AT528" s="2">
        <v>0.32846716046333313</v>
      </c>
      <c r="AV528" s="2" t="s">
        <v>77</v>
      </c>
      <c r="AW528" s="4">
        <f t="shared" si="623"/>
        <v>0</v>
      </c>
      <c r="AX528" s="4">
        <f t="shared" si="624"/>
        <v>0</v>
      </c>
      <c r="AY528" s="4"/>
      <c r="AZ528" s="4">
        <f t="shared" si="625"/>
        <v>0</v>
      </c>
      <c r="BA528" s="4">
        <f t="shared" si="626"/>
        <v>0</v>
      </c>
      <c r="BB528" s="4">
        <f t="shared" si="627"/>
        <v>0</v>
      </c>
      <c r="BC528" s="4">
        <f t="shared" si="628"/>
        <v>-274</v>
      </c>
      <c r="BD528" s="4">
        <f t="shared" si="629"/>
        <v>-90</v>
      </c>
      <c r="BE528" s="4">
        <f t="shared" si="630"/>
        <v>-0.32846716046333313</v>
      </c>
    </row>
    <row r="529" spans="1:57" x14ac:dyDescent="0.2">
      <c r="A529" s="2" t="s">
        <v>77</v>
      </c>
      <c r="B529" s="4">
        <v>2009</v>
      </c>
      <c r="C529" s="4">
        <v>3</v>
      </c>
      <c r="D529" s="5">
        <f>'Consolidated PEG'!D528</f>
        <v>3609.0988600000001</v>
      </c>
      <c r="E529" s="5">
        <f>'Consolidated PEG'!E528</f>
        <v>99.72</v>
      </c>
      <c r="F529" s="5">
        <f>'Consolidated PEG'!F528</f>
        <v>111.673</v>
      </c>
      <c r="G529" s="5">
        <f>'Consolidated PEG'!G528</f>
        <v>19531</v>
      </c>
      <c r="H529" s="28"/>
      <c r="I529" s="28"/>
      <c r="J529" s="29"/>
      <c r="K529" s="48">
        <f>'Consolidated PEG'!K528</f>
        <v>276</v>
      </c>
      <c r="L529" s="48">
        <f>'Consolidated PEG'!L528</f>
        <v>92</v>
      </c>
      <c r="M529" s="124">
        <f>'Consolidated PEG'!M528</f>
        <v>0.33333333333333331</v>
      </c>
      <c r="O529" s="2" t="s">
        <v>78</v>
      </c>
      <c r="P529" s="2">
        <v>2009</v>
      </c>
      <c r="Q529" s="5">
        <v>3</v>
      </c>
      <c r="R529" s="5">
        <v>3609.0988600000001</v>
      </c>
      <c r="S529" s="5">
        <v>99.72</v>
      </c>
      <c r="T529" s="5">
        <v>111.673</v>
      </c>
      <c r="U529" s="5">
        <v>19531</v>
      </c>
      <c r="V529" s="5">
        <v>276</v>
      </c>
      <c r="W529" s="5">
        <v>92</v>
      </c>
      <c r="X529" s="6">
        <v>0.33333333333333331</v>
      </c>
      <c r="Z529" s="2" t="s">
        <v>77</v>
      </c>
      <c r="AA529" s="4">
        <f t="shared" si="617"/>
        <v>0</v>
      </c>
      <c r="AB529" s="4">
        <f t="shared" si="618"/>
        <v>0</v>
      </c>
      <c r="AC529" s="6">
        <f t="shared" si="619"/>
        <v>0</v>
      </c>
      <c r="AD529" s="4">
        <f t="shared" si="620"/>
        <v>0</v>
      </c>
      <c r="AE529" s="4">
        <f t="shared" si="621"/>
        <v>0</v>
      </c>
      <c r="AF529" s="4">
        <f t="shared" si="631"/>
        <v>0</v>
      </c>
      <c r="AG529" s="4"/>
      <c r="AH529" s="4"/>
      <c r="AI529" s="75"/>
      <c r="AK529" s="2" t="s">
        <v>194</v>
      </c>
      <c r="AL529" s="2">
        <v>2009</v>
      </c>
      <c r="AM529" s="2">
        <v>3</v>
      </c>
      <c r="AN529" s="2">
        <v>3655.0349999999999</v>
      </c>
      <c r="AO529" s="2">
        <v>99.72</v>
      </c>
      <c r="AP529" s="2">
        <v>111.673</v>
      </c>
      <c r="AQ529" s="2">
        <v>19531</v>
      </c>
      <c r="AR529" s="2">
        <v>276</v>
      </c>
      <c r="AS529" s="2">
        <v>92</v>
      </c>
      <c r="AT529" s="2">
        <v>0.3333333432674408</v>
      </c>
      <c r="AV529" s="2" t="s">
        <v>77</v>
      </c>
      <c r="AW529" s="4">
        <f t="shared" si="623"/>
        <v>0</v>
      </c>
      <c r="AX529" s="4">
        <f t="shared" si="624"/>
        <v>0</v>
      </c>
      <c r="AY529" s="4"/>
      <c r="AZ529" s="4">
        <f t="shared" si="625"/>
        <v>0</v>
      </c>
      <c r="BA529" s="4">
        <f t="shared" si="626"/>
        <v>0</v>
      </c>
      <c r="BB529" s="4">
        <f t="shared" si="627"/>
        <v>0</v>
      </c>
      <c r="BC529" s="4">
        <f t="shared" si="628"/>
        <v>-276</v>
      </c>
      <c r="BD529" s="4">
        <f t="shared" si="629"/>
        <v>-92</v>
      </c>
      <c r="BE529" s="4">
        <f t="shared" si="630"/>
        <v>-0.3333333432674408</v>
      </c>
    </row>
    <row r="530" spans="1:57" x14ac:dyDescent="0.2">
      <c r="A530" s="2" t="s">
        <v>77</v>
      </c>
      <c r="B530" s="4">
        <v>2010</v>
      </c>
      <c r="C530" s="4">
        <v>3</v>
      </c>
      <c r="D530" s="5">
        <f>'Consolidated PEG'!D529</f>
        <v>3818.2637799999989</v>
      </c>
      <c r="E530" s="5">
        <f>'Consolidated PEG'!E529</f>
        <v>103.1</v>
      </c>
      <c r="F530" s="5">
        <f>'Consolidated PEG'!F529</f>
        <v>111.673</v>
      </c>
      <c r="G530" s="5">
        <f>'Consolidated PEG'!G529</f>
        <v>19579</v>
      </c>
      <c r="H530" s="28"/>
      <c r="I530" s="28"/>
      <c r="J530" s="29"/>
      <c r="K530" s="48">
        <f>'Consolidated PEG'!K529</f>
        <v>277</v>
      </c>
      <c r="L530" s="48">
        <f>'Consolidated PEG'!L529</f>
        <v>92</v>
      </c>
      <c r="M530" s="124">
        <f>'Consolidated PEG'!M529</f>
        <v>0.33212996389891697</v>
      </c>
      <c r="O530" s="2" t="s">
        <v>78</v>
      </c>
      <c r="P530" s="2">
        <v>2010</v>
      </c>
      <c r="Q530" s="5">
        <v>3</v>
      </c>
      <c r="R530" s="5">
        <v>3818.2637799999993</v>
      </c>
      <c r="S530" s="5">
        <v>103.1</v>
      </c>
      <c r="T530" s="5">
        <v>111.673</v>
      </c>
      <c r="U530" s="5">
        <v>19579</v>
      </c>
      <c r="V530" s="5">
        <v>277</v>
      </c>
      <c r="W530" s="5">
        <v>92</v>
      </c>
      <c r="X530" s="6">
        <v>0.33212996389891697</v>
      </c>
      <c r="Z530" s="2" t="s">
        <v>77</v>
      </c>
      <c r="AA530" s="4">
        <f t="shared" si="617"/>
        <v>0</v>
      </c>
      <c r="AB530" s="4">
        <f t="shared" si="618"/>
        <v>0</v>
      </c>
      <c r="AC530" s="6">
        <f t="shared" si="619"/>
        <v>0</v>
      </c>
      <c r="AD530" s="4">
        <f t="shared" si="620"/>
        <v>0</v>
      </c>
      <c r="AE530" s="4">
        <f t="shared" si="621"/>
        <v>0</v>
      </c>
      <c r="AF530" s="4">
        <f t="shared" si="631"/>
        <v>0</v>
      </c>
      <c r="AG530" s="4"/>
      <c r="AH530" s="4"/>
      <c r="AI530" s="75"/>
      <c r="AK530" s="2" t="s">
        <v>194</v>
      </c>
      <c r="AL530" s="2">
        <v>2010</v>
      </c>
      <c r="AM530" s="2">
        <v>3</v>
      </c>
      <c r="AN530" s="2">
        <v>3989.8154100000002</v>
      </c>
      <c r="AO530" s="2">
        <v>103.1</v>
      </c>
      <c r="AP530" s="2">
        <v>111.673</v>
      </c>
      <c r="AQ530" s="2">
        <v>19579</v>
      </c>
      <c r="AR530" s="2">
        <v>277</v>
      </c>
      <c r="AS530" s="2">
        <v>92</v>
      </c>
      <c r="AT530" s="2">
        <v>0.33212995529174805</v>
      </c>
      <c r="AV530" s="2" t="s">
        <v>77</v>
      </c>
      <c r="AW530" s="4">
        <f t="shared" si="623"/>
        <v>0</v>
      </c>
      <c r="AX530" s="4">
        <f t="shared" si="624"/>
        <v>0</v>
      </c>
      <c r="AY530" s="4"/>
      <c r="AZ530" s="4">
        <f t="shared" si="625"/>
        <v>0</v>
      </c>
      <c r="BA530" s="4">
        <f t="shared" si="626"/>
        <v>0</v>
      </c>
      <c r="BB530" s="4">
        <f t="shared" si="627"/>
        <v>0</v>
      </c>
      <c r="BC530" s="4">
        <f t="shared" si="628"/>
        <v>-277</v>
      </c>
      <c r="BD530" s="4">
        <f t="shared" si="629"/>
        <v>-92</v>
      </c>
      <c r="BE530" s="4">
        <f t="shared" si="630"/>
        <v>-0.33212995529174805</v>
      </c>
    </row>
    <row r="531" spans="1:57" x14ac:dyDescent="0.2">
      <c r="A531" s="2" t="s">
        <v>77</v>
      </c>
      <c r="B531" s="4">
        <v>2011</v>
      </c>
      <c r="C531" s="4">
        <v>3</v>
      </c>
      <c r="D531" s="5">
        <f>'Consolidated PEG'!D530</f>
        <v>3938.5922799999998</v>
      </c>
      <c r="E531" s="5">
        <f>'Consolidated PEG'!E530</f>
        <v>107.41500000000001</v>
      </c>
      <c r="F531" s="5">
        <f>'Consolidated PEG'!F530</f>
        <v>111.673</v>
      </c>
      <c r="G531" s="5">
        <f>'Consolidated PEG'!G530</f>
        <v>19885</v>
      </c>
      <c r="H531" s="28"/>
      <c r="I531" s="28"/>
      <c r="J531" s="29"/>
      <c r="K531" s="48">
        <f>'Consolidated PEG'!K530</f>
        <v>277</v>
      </c>
      <c r="L531" s="48">
        <f>'Consolidated PEG'!L530</f>
        <v>92</v>
      </c>
      <c r="M531" s="124">
        <f>'Consolidated PEG'!M530</f>
        <v>0.33212996389891697</v>
      </c>
      <c r="O531" s="2" t="s">
        <v>78</v>
      </c>
      <c r="P531" s="2">
        <v>2011</v>
      </c>
      <c r="Q531" s="5">
        <v>3</v>
      </c>
      <c r="R531" s="5">
        <v>3938.5922799999998</v>
      </c>
      <c r="S531" s="5">
        <v>107.41500000000001</v>
      </c>
      <c r="T531" s="5">
        <v>111.673</v>
      </c>
      <c r="U531" s="5">
        <v>19885</v>
      </c>
      <c r="V531" s="5">
        <v>277</v>
      </c>
      <c r="W531" s="5">
        <v>92</v>
      </c>
      <c r="X531" s="6">
        <v>0.33212996389891697</v>
      </c>
      <c r="Z531" s="2" t="s">
        <v>77</v>
      </c>
      <c r="AA531" s="4">
        <f t="shared" si="617"/>
        <v>0</v>
      </c>
      <c r="AB531" s="4">
        <f t="shared" si="618"/>
        <v>0</v>
      </c>
      <c r="AC531" s="6">
        <f t="shared" si="619"/>
        <v>0</v>
      </c>
      <c r="AD531" s="4">
        <f t="shared" si="620"/>
        <v>0</v>
      </c>
      <c r="AE531" s="4">
        <f t="shared" si="621"/>
        <v>0</v>
      </c>
      <c r="AF531" s="4">
        <f t="shared" si="631"/>
        <v>0</v>
      </c>
      <c r="AG531" s="4"/>
      <c r="AH531" s="4"/>
      <c r="AI531" s="75"/>
      <c r="AK531" s="2" t="s">
        <v>194</v>
      </c>
      <c r="AL531" s="2">
        <v>2011</v>
      </c>
      <c r="AM531" s="2">
        <v>3</v>
      </c>
      <c r="AN531" s="2">
        <v>3967.23045</v>
      </c>
      <c r="AO531" s="2">
        <v>107.41500000000001</v>
      </c>
      <c r="AP531" s="2">
        <v>111.673</v>
      </c>
      <c r="AQ531" s="2">
        <v>19885</v>
      </c>
      <c r="AR531" s="2">
        <v>277</v>
      </c>
      <c r="AS531" s="2">
        <v>92</v>
      </c>
      <c r="AT531" s="2">
        <v>0.33212995529174805</v>
      </c>
      <c r="AV531" s="2" t="s">
        <v>77</v>
      </c>
      <c r="AW531" s="4">
        <f t="shared" si="623"/>
        <v>0</v>
      </c>
      <c r="AX531" s="4">
        <f t="shared" si="624"/>
        <v>0</v>
      </c>
      <c r="AY531" s="4"/>
      <c r="AZ531" s="4">
        <f t="shared" si="625"/>
        <v>0</v>
      </c>
      <c r="BA531" s="4">
        <f t="shared" si="626"/>
        <v>0</v>
      </c>
      <c r="BB531" s="4">
        <f t="shared" si="627"/>
        <v>0</v>
      </c>
      <c r="BC531" s="4">
        <f t="shared" si="628"/>
        <v>-277</v>
      </c>
      <c r="BD531" s="4">
        <f t="shared" si="629"/>
        <v>-92</v>
      </c>
      <c r="BE531" s="4">
        <f t="shared" si="630"/>
        <v>-0.33212995529174805</v>
      </c>
    </row>
    <row r="532" spans="1:57" x14ac:dyDescent="0.2">
      <c r="A532" s="2" t="s">
        <v>77</v>
      </c>
      <c r="B532" s="4">
        <v>2012</v>
      </c>
      <c r="C532" s="4">
        <v>3</v>
      </c>
      <c r="D532" s="5">
        <f>'Consolidated PEG'!D531</f>
        <v>4528.9112516520017</v>
      </c>
      <c r="E532" s="5">
        <f>'Consolidated PEG'!E531</f>
        <v>104.736</v>
      </c>
      <c r="F532" s="5">
        <f>'Consolidated PEG'!F531</f>
        <v>111.673</v>
      </c>
      <c r="G532" s="5">
        <f>'Consolidated PEG'!G531</f>
        <v>20057</v>
      </c>
      <c r="H532" s="28"/>
      <c r="I532" s="28"/>
      <c r="J532" s="29"/>
      <c r="K532" s="48">
        <f>'Consolidated PEG'!K531</f>
        <v>277</v>
      </c>
      <c r="L532" s="48">
        <f>'Consolidated PEG'!L531</f>
        <v>92</v>
      </c>
      <c r="M532" s="124">
        <f>'Consolidated PEG'!M531</f>
        <v>0.33212996389891697</v>
      </c>
      <c r="O532" s="2" t="s">
        <v>78</v>
      </c>
      <c r="P532" s="2">
        <v>2012</v>
      </c>
      <c r="Q532" s="5">
        <v>3</v>
      </c>
      <c r="R532" s="5">
        <v>4528.9112516520017</v>
      </c>
      <c r="S532" s="5">
        <v>104.736</v>
      </c>
      <c r="T532" s="5">
        <v>111.673</v>
      </c>
      <c r="U532" s="5">
        <v>20057</v>
      </c>
      <c r="V532" s="5">
        <v>277</v>
      </c>
      <c r="W532" s="5">
        <v>92</v>
      </c>
      <c r="X532" s="6">
        <v>0.33212996389891697</v>
      </c>
      <c r="Z532" s="2" t="s">
        <v>77</v>
      </c>
      <c r="AA532" s="4">
        <f t="shared" si="617"/>
        <v>0</v>
      </c>
      <c r="AB532" s="4">
        <f t="shared" si="618"/>
        <v>0</v>
      </c>
      <c r="AC532" s="6">
        <f t="shared" si="619"/>
        <v>0</v>
      </c>
      <c r="AD532" s="4">
        <f t="shared" si="620"/>
        <v>0</v>
      </c>
      <c r="AE532" s="4">
        <f t="shared" si="621"/>
        <v>0</v>
      </c>
      <c r="AF532" s="4">
        <f t="shared" si="631"/>
        <v>0</v>
      </c>
      <c r="AG532" s="4"/>
      <c r="AH532" s="4"/>
      <c r="AI532" s="75"/>
      <c r="AK532" s="2" t="s">
        <v>194</v>
      </c>
      <c r="AL532" s="2">
        <v>2012</v>
      </c>
      <c r="AM532" s="2">
        <v>3</v>
      </c>
      <c r="AN532" s="2">
        <v>4830.0209999999997</v>
      </c>
      <c r="AO532" s="2">
        <v>104.736</v>
      </c>
      <c r="AP532" s="2">
        <v>111.673</v>
      </c>
      <c r="AQ532" s="2">
        <v>20057</v>
      </c>
      <c r="AR532" s="2">
        <v>277</v>
      </c>
      <c r="AS532" s="2">
        <v>92</v>
      </c>
      <c r="AT532" s="2">
        <v>0.33212995529174805</v>
      </c>
      <c r="AV532" s="2" t="s">
        <v>77</v>
      </c>
      <c r="AW532" s="4">
        <f t="shared" si="623"/>
        <v>0</v>
      </c>
      <c r="AX532" s="4">
        <f t="shared" si="624"/>
        <v>0</v>
      </c>
      <c r="AY532" s="4"/>
      <c r="AZ532" s="4">
        <f t="shared" si="625"/>
        <v>0</v>
      </c>
      <c r="BA532" s="4">
        <f t="shared" si="626"/>
        <v>0</v>
      </c>
      <c r="BB532" s="4">
        <f t="shared" si="627"/>
        <v>0</v>
      </c>
      <c r="BC532" s="4">
        <f t="shared" si="628"/>
        <v>-277</v>
      </c>
      <c r="BD532" s="4">
        <f t="shared" si="629"/>
        <v>-92</v>
      </c>
      <c r="BE532" s="4">
        <f t="shared" si="630"/>
        <v>-0.33212995529174805</v>
      </c>
    </row>
    <row r="533" spans="1:57" x14ac:dyDescent="0.2">
      <c r="A533" s="2" t="s">
        <v>77</v>
      </c>
      <c r="B533" s="4">
        <v>2013</v>
      </c>
      <c r="C533" s="4">
        <v>3</v>
      </c>
      <c r="D533" s="5">
        <f>'Consolidated PEG'!D532</f>
        <v>4923.3870500000012</v>
      </c>
      <c r="E533" s="5">
        <f>'Consolidated PEG'!E532</f>
        <v>105.361</v>
      </c>
      <c r="F533" s="5">
        <f>'Consolidated PEG'!F532</f>
        <v>111.673</v>
      </c>
      <c r="G533" s="5">
        <f>'Consolidated PEG'!G532</f>
        <v>20187</v>
      </c>
      <c r="H533" s="28"/>
      <c r="I533" s="28"/>
      <c r="J533" s="29"/>
      <c r="K533" s="48">
        <f>'Consolidated PEG'!K532</f>
        <v>256</v>
      </c>
      <c r="L533" s="48">
        <f>'Consolidated PEG'!L532</f>
        <v>94</v>
      </c>
      <c r="M533" s="124">
        <f>'Consolidated PEG'!M532</f>
        <v>0.3671875</v>
      </c>
      <c r="O533" s="2" t="s">
        <v>78</v>
      </c>
      <c r="P533" s="2">
        <v>2013</v>
      </c>
      <c r="Q533" s="5">
        <v>3</v>
      </c>
      <c r="R533" s="5">
        <v>4923.3870500000012</v>
      </c>
      <c r="S533" s="5">
        <v>105.361</v>
      </c>
      <c r="T533" s="5">
        <v>111.673</v>
      </c>
      <c r="U533" s="5">
        <v>20187</v>
      </c>
      <c r="V533" s="5">
        <v>256</v>
      </c>
      <c r="W533" s="5">
        <v>94</v>
      </c>
      <c r="X533" s="6">
        <v>0.3671875</v>
      </c>
      <c r="Z533" s="2" t="s">
        <v>77</v>
      </c>
      <c r="AA533" s="4">
        <f t="shared" ref="AA533:AA542" si="632">B533-P533</f>
        <v>0</v>
      </c>
      <c r="AB533" s="4">
        <f t="shared" ref="AB533" si="633">C533-Q533</f>
        <v>0</v>
      </c>
      <c r="AC533" s="6">
        <f t="shared" ref="AC533" si="634">D533-R533</f>
        <v>0</v>
      </c>
      <c r="AD533" s="4">
        <f t="shared" ref="AD533" si="635">E533-S533</f>
        <v>0</v>
      </c>
      <c r="AE533" s="4">
        <f t="shared" ref="AE533" si="636">F533-T533</f>
        <v>0</v>
      </c>
      <c r="AF533" s="4">
        <f t="shared" si="631"/>
        <v>0</v>
      </c>
      <c r="AG533" s="4"/>
      <c r="AH533" s="4"/>
      <c r="AI533" s="75"/>
      <c r="AK533" s="2" t="s">
        <v>194</v>
      </c>
      <c r="AL533" s="2">
        <v>2013</v>
      </c>
      <c r="AM533" s="2">
        <v>3</v>
      </c>
      <c r="AN533" s="2">
        <v>5049.0507200000011</v>
      </c>
      <c r="AO533" s="2">
        <v>105.361</v>
      </c>
      <c r="AP533" s="2">
        <v>111.673</v>
      </c>
      <c r="AQ533" s="2">
        <v>20187</v>
      </c>
      <c r="AR533" s="2">
        <v>256</v>
      </c>
      <c r="AS533" s="2">
        <v>94</v>
      </c>
      <c r="AT533" s="2">
        <v>0.3671875</v>
      </c>
      <c r="AV533" s="2" t="s">
        <v>77</v>
      </c>
      <c r="AW533" s="4">
        <f t="shared" si="623"/>
        <v>0</v>
      </c>
      <c r="AX533" s="4">
        <f t="shared" si="624"/>
        <v>0</v>
      </c>
      <c r="AY533" s="4"/>
      <c r="AZ533" s="4">
        <f t="shared" si="625"/>
        <v>0</v>
      </c>
      <c r="BA533" s="4">
        <f t="shared" si="626"/>
        <v>0</v>
      </c>
      <c r="BB533" s="4">
        <f t="shared" si="627"/>
        <v>0</v>
      </c>
      <c r="BC533" s="4">
        <f t="shared" si="628"/>
        <v>-256</v>
      </c>
      <c r="BD533" s="4">
        <f t="shared" si="629"/>
        <v>-94</v>
      </c>
      <c r="BE533" s="4">
        <f t="shared" si="630"/>
        <v>-0.3671875</v>
      </c>
    </row>
    <row r="534" spans="1:57" x14ac:dyDescent="0.2">
      <c r="A534" s="2" t="s">
        <v>77</v>
      </c>
      <c r="B534" s="4">
        <v>2014</v>
      </c>
      <c r="C534" s="4">
        <v>3</v>
      </c>
      <c r="D534" s="5">
        <f>'Consolidated PEG'!D533</f>
        <v>5001.5864399999982</v>
      </c>
      <c r="E534" s="5">
        <f>'Consolidated PEG'!E533</f>
        <v>100.08</v>
      </c>
      <c r="F534" s="5">
        <f>'Consolidated PEG'!F533</f>
        <v>111.673</v>
      </c>
      <c r="G534" s="5">
        <f>'Consolidated PEG'!G533</f>
        <v>20362</v>
      </c>
      <c r="H534" s="28"/>
      <c r="I534" s="28"/>
      <c r="J534" s="29"/>
      <c r="K534" s="48">
        <f>'Consolidated PEG'!K533</f>
        <v>258</v>
      </c>
      <c r="L534" s="48">
        <f>'Consolidated PEG'!L533</f>
        <v>93</v>
      </c>
      <c r="M534" s="124">
        <f>'Consolidated PEG'!M533</f>
        <v>0.36046511627906974</v>
      </c>
      <c r="O534" s="2" t="s">
        <v>78</v>
      </c>
      <c r="P534" s="2">
        <v>2014</v>
      </c>
      <c r="Q534" s="5">
        <v>3</v>
      </c>
      <c r="R534" s="5">
        <v>5001.5860000000002</v>
      </c>
      <c r="S534" s="5">
        <v>100.08</v>
      </c>
      <c r="T534" s="5">
        <v>111.673</v>
      </c>
      <c r="U534" s="5">
        <v>20362</v>
      </c>
      <c r="V534" s="5">
        <v>258</v>
      </c>
      <c r="W534" s="5">
        <v>93</v>
      </c>
      <c r="X534" s="6">
        <v>0.36046511627906974</v>
      </c>
      <c r="Z534" s="2" t="s">
        <v>77</v>
      </c>
      <c r="AA534" s="4">
        <f t="shared" si="632"/>
        <v>0</v>
      </c>
      <c r="AB534" s="4">
        <f t="shared" ref="AB534:AB542" si="637">C534-Q534</f>
        <v>0</v>
      </c>
      <c r="AC534" s="6">
        <f t="shared" ref="AC534:AC542" si="638">D534-R534</f>
        <v>4.3999999797961209E-4</v>
      </c>
      <c r="AD534" s="4">
        <f t="shared" ref="AD534:AD542" si="639">E534-S534</f>
        <v>0</v>
      </c>
      <c r="AE534" s="4">
        <f t="shared" ref="AE534:AE542" si="640">F534-T534</f>
        <v>0</v>
      </c>
      <c r="AF534" s="4">
        <f t="shared" ref="AF534:AF542" si="641">G534-U534</f>
        <v>0</v>
      </c>
      <c r="AG534" s="4"/>
      <c r="AH534" s="4"/>
      <c r="AI534" s="75"/>
      <c r="AK534" s="2" t="s">
        <v>194</v>
      </c>
      <c r="AL534" s="2">
        <v>2014</v>
      </c>
      <c r="AM534" s="2">
        <v>3</v>
      </c>
      <c r="AN534" s="2">
        <v>6556.8169699999999</v>
      </c>
      <c r="AO534" s="2">
        <v>100.08</v>
      </c>
      <c r="AP534" s="2">
        <v>111.673</v>
      </c>
      <c r="AQ534" s="2">
        <v>20362</v>
      </c>
      <c r="AR534" s="2">
        <v>258</v>
      </c>
      <c r="AS534" s="2">
        <v>93</v>
      </c>
      <c r="AT534" s="2">
        <v>0.36046510934829712</v>
      </c>
      <c r="AV534" s="2" t="s">
        <v>77</v>
      </c>
      <c r="AW534" s="4">
        <f t="shared" si="623"/>
        <v>0</v>
      </c>
      <c r="AX534" s="4">
        <f t="shared" si="624"/>
        <v>0</v>
      </c>
      <c r="AY534" s="4"/>
      <c r="AZ534" s="4">
        <f t="shared" si="625"/>
        <v>0</v>
      </c>
      <c r="BA534" s="4">
        <f t="shared" si="626"/>
        <v>0</v>
      </c>
      <c r="BB534" s="4">
        <f t="shared" si="627"/>
        <v>0</v>
      </c>
      <c r="BC534" s="4">
        <f t="shared" si="628"/>
        <v>-258</v>
      </c>
      <c r="BD534" s="4">
        <f t="shared" si="629"/>
        <v>-93</v>
      </c>
      <c r="BE534" s="4">
        <f t="shared" si="630"/>
        <v>-0.36046510934829712</v>
      </c>
    </row>
    <row r="535" spans="1:57" x14ac:dyDescent="0.2">
      <c r="A535" s="2" t="s">
        <v>77</v>
      </c>
      <c r="B535" s="4">
        <v>2015</v>
      </c>
      <c r="C535" s="4">
        <v>3</v>
      </c>
      <c r="D535" s="5">
        <f>'Consolidated PEG'!D534</f>
        <v>5095.6535299999996</v>
      </c>
      <c r="E535" s="5">
        <f>'Consolidated PEG'!E534</f>
        <v>104.538</v>
      </c>
      <c r="F535" s="5">
        <f>'Consolidated PEG'!F534</f>
        <v>111.673</v>
      </c>
      <c r="G535" s="5">
        <f>'Consolidated PEG'!G534</f>
        <v>20556</v>
      </c>
      <c r="H535" s="28"/>
      <c r="I535" s="28"/>
      <c r="J535" s="29"/>
      <c r="K535" s="48">
        <f>'Consolidated PEG'!K534</f>
        <v>260</v>
      </c>
      <c r="L535" s="48">
        <f>'Consolidated PEG'!L534</f>
        <v>95</v>
      </c>
      <c r="M535" s="124">
        <f>'Consolidated PEG'!M534</f>
        <v>0.36538461538461536</v>
      </c>
      <c r="O535" s="2" t="s">
        <v>78</v>
      </c>
      <c r="P535" s="2">
        <v>2015</v>
      </c>
      <c r="Q535" s="5">
        <v>3</v>
      </c>
      <c r="R535" s="5">
        <v>5095.6540000000005</v>
      </c>
      <c r="S535" s="5">
        <v>104.538</v>
      </c>
      <c r="T535" s="5">
        <v>111.673</v>
      </c>
      <c r="U535" s="5">
        <v>20556</v>
      </c>
      <c r="V535" s="5">
        <v>260</v>
      </c>
      <c r="W535" s="5">
        <v>95</v>
      </c>
      <c r="X535" s="6">
        <v>0.36538461538461536</v>
      </c>
      <c r="Z535" s="2" t="s">
        <v>77</v>
      </c>
      <c r="AA535" s="4">
        <f t="shared" si="632"/>
        <v>0</v>
      </c>
      <c r="AB535" s="4">
        <f t="shared" si="637"/>
        <v>0</v>
      </c>
      <c r="AC535" s="6">
        <f t="shared" si="638"/>
        <v>-4.7000000085972715E-4</v>
      </c>
      <c r="AD535" s="4">
        <f t="shared" si="639"/>
        <v>0</v>
      </c>
      <c r="AE535" s="4">
        <f t="shared" si="640"/>
        <v>0</v>
      </c>
      <c r="AF535" s="4">
        <f t="shared" si="641"/>
        <v>0</v>
      </c>
      <c r="AG535" s="4"/>
      <c r="AH535" s="4"/>
      <c r="AI535" s="75"/>
      <c r="AK535" s="2" t="s">
        <v>194</v>
      </c>
      <c r="AL535" s="2">
        <v>2015</v>
      </c>
      <c r="AM535" s="2">
        <v>3</v>
      </c>
      <c r="AN535" s="2">
        <v>5354.4773800000003</v>
      </c>
      <c r="AO535" s="2">
        <v>104.538</v>
      </c>
      <c r="AP535" s="2">
        <v>111.673</v>
      </c>
      <c r="AQ535" s="2">
        <v>20556</v>
      </c>
      <c r="AR535" s="2">
        <v>260</v>
      </c>
      <c r="AS535" s="2">
        <v>95</v>
      </c>
      <c r="AT535" s="2">
        <v>0.36538460850715637</v>
      </c>
      <c r="AV535" s="2" t="s">
        <v>77</v>
      </c>
      <c r="AW535" s="4">
        <f t="shared" si="623"/>
        <v>0</v>
      </c>
      <c r="AX535" s="4">
        <f t="shared" si="624"/>
        <v>0</v>
      </c>
      <c r="AY535" s="4"/>
      <c r="AZ535" s="4">
        <f t="shared" si="625"/>
        <v>0</v>
      </c>
      <c r="BA535" s="4">
        <f t="shared" si="626"/>
        <v>0</v>
      </c>
      <c r="BB535" s="4">
        <f t="shared" si="627"/>
        <v>0</v>
      </c>
      <c r="BC535" s="4">
        <f t="shared" si="628"/>
        <v>-260</v>
      </c>
      <c r="BD535" s="4">
        <f t="shared" si="629"/>
        <v>-95</v>
      </c>
      <c r="BE535" s="4">
        <f t="shared" si="630"/>
        <v>-0.36538460850715637</v>
      </c>
    </row>
    <row r="536" spans="1:57" x14ac:dyDescent="0.2">
      <c r="A536" s="2" t="s">
        <v>77</v>
      </c>
      <c r="B536" s="4">
        <v>2016</v>
      </c>
      <c r="C536" s="4">
        <v>3</v>
      </c>
      <c r="D536" s="5">
        <f>'Consolidated PEG'!D535</f>
        <v>5538.9137599999995</v>
      </c>
      <c r="E536" s="5">
        <f>'Consolidated PEG'!E535</f>
        <v>107.476</v>
      </c>
      <c r="F536" s="5">
        <f>'Consolidated PEG'!F535</f>
        <v>111.673</v>
      </c>
      <c r="G536" s="5">
        <f>'Consolidated PEG'!G535</f>
        <v>20825</v>
      </c>
      <c r="H536" s="28"/>
      <c r="I536" s="28"/>
      <c r="J536" s="29"/>
      <c r="K536" s="48">
        <f>'Consolidated PEG'!K535</f>
        <v>260</v>
      </c>
      <c r="L536" s="48">
        <f>'Consolidated PEG'!L535</f>
        <v>95</v>
      </c>
      <c r="M536" s="124">
        <f>'Consolidated PEG'!M535</f>
        <v>0.36538461538461536</v>
      </c>
      <c r="O536" s="2" t="s">
        <v>78</v>
      </c>
      <c r="P536" s="2">
        <v>2016</v>
      </c>
      <c r="Q536" s="5">
        <v>3</v>
      </c>
      <c r="R536" s="5">
        <v>5538.9137599999995</v>
      </c>
      <c r="S536" s="5">
        <v>107.476</v>
      </c>
      <c r="T536" s="5">
        <v>111.673</v>
      </c>
      <c r="U536" s="5">
        <v>20825</v>
      </c>
      <c r="V536" s="5">
        <v>260</v>
      </c>
      <c r="W536" s="5">
        <v>95</v>
      </c>
      <c r="X536" s="6">
        <v>0.36538461538461536</v>
      </c>
      <c r="Z536" s="2" t="s">
        <v>77</v>
      </c>
      <c r="AA536" s="4">
        <f t="shared" si="632"/>
        <v>0</v>
      </c>
      <c r="AB536" s="4">
        <f t="shared" si="637"/>
        <v>0</v>
      </c>
      <c r="AC536" s="6">
        <f t="shared" si="638"/>
        <v>0</v>
      </c>
      <c r="AD536" s="4">
        <f t="shared" si="639"/>
        <v>0</v>
      </c>
      <c r="AE536" s="4">
        <f t="shared" si="640"/>
        <v>0</v>
      </c>
      <c r="AF536" s="4">
        <f t="shared" si="641"/>
        <v>0</v>
      </c>
      <c r="AG536" s="4"/>
      <c r="AH536" s="4"/>
      <c r="AI536" s="75"/>
      <c r="AK536" s="2" t="s">
        <v>194</v>
      </c>
      <c r="AL536" s="2">
        <v>2016</v>
      </c>
      <c r="AM536" s="2">
        <v>3</v>
      </c>
      <c r="AN536" s="2">
        <v>5743.0018599999994</v>
      </c>
      <c r="AO536" s="2">
        <v>107.476</v>
      </c>
      <c r="AP536" s="2">
        <v>111.673</v>
      </c>
      <c r="AQ536" s="2">
        <v>20825</v>
      </c>
      <c r="AR536" s="2">
        <v>260</v>
      </c>
      <c r="AS536" s="2">
        <v>95</v>
      </c>
      <c r="AT536" s="2">
        <v>0.36538460850715637</v>
      </c>
      <c r="AV536" s="2" t="s">
        <v>77</v>
      </c>
      <c r="AW536" s="4">
        <f t="shared" si="623"/>
        <v>0</v>
      </c>
      <c r="AX536" s="4">
        <f t="shared" si="624"/>
        <v>0</v>
      </c>
      <c r="AY536" s="4"/>
      <c r="AZ536" s="4">
        <f t="shared" si="625"/>
        <v>0</v>
      </c>
      <c r="BA536" s="4">
        <f t="shared" si="626"/>
        <v>0</v>
      </c>
      <c r="BB536" s="4">
        <f t="shared" si="627"/>
        <v>0</v>
      </c>
      <c r="BC536" s="4">
        <f t="shared" si="628"/>
        <v>-260</v>
      </c>
      <c r="BD536" s="4">
        <f t="shared" si="629"/>
        <v>-95</v>
      </c>
      <c r="BE536" s="4">
        <f t="shared" si="630"/>
        <v>-0.36538460850715637</v>
      </c>
    </row>
    <row r="537" spans="1:57" x14ac:dyDescent="0.2">
      <c r="A537" s="2" t="s">
        <v>77</v>
      </c>
      <c r="B537" s="4">
        <v>2017</v>
      </c>
      <c r="C537" s="4">
        <v>3</v>
      </c>
      <c r="D537" s="5">
        <f>'Consolidated PEG'!D536</f>
        <v>5423.9436699999997</v>
      </c>
      <c r="E537" s="5">
        <f>'Consolidated PEG'!E536</f>
        <v>104.45</v>
      </c>
      <c r="F537" s="5">
        <f>'Consolidated PEG'!F536</f>
        <v>111.673</v>
      </c>
      <c r="G537" s="5">
        <f>'Consolidated PEG'!G536</f>
        <v>21108</v>
      </c>
      <c r="H537" s="28"/>
      <c r="I537" s="28"/>
      <c r="J537" s="29"/>
      <c r="K537" s="48">
        <f>'Consolidated PEG'!K536</f>
        <v>262</v>
      </c>
      <c r="L537" s="48">
        <f>'Consolidated PEG'!L536</f>
        <v>97</v>
      </c>
      <c r="M537" s="124">
        <f>'Consolidated PEG'!M536</f>
        <v>0.37022900763358779</v>
      </c>
      <c r="O537" s="2" t="s">
        <v>78</v>
      </c>
      <c r="P537" s="2">
        <v>2017</v>
      </c>
      <c r="Q537" s="5">
        <v>3</v>
      </c>
      <c r="R537" s="5">
        <v>5423.9436699999997</v>
      </c>
      <c r="S537" s="5">
        <v>104.45</v>
      </c>
      <c r="T537" s="5">
        <v>111.673</v>
      </c>
      <c r="U537" s="5">
        <v>21108</v>
      </c>
      <c r="V537" s="5">
        <v>262</v>
      </c>
      <c r="W537" s="5">
        <v>97</v>
      </c>
      <c r="X537" s="6">
        <v>0.37022900763358779</v>
      </c>
      <c r="Z537" s="2" t="s">
        <v>77</v>
      </c>
      <c r="AA537" s="4">
        <f t="shared" si="632"/>
        <v>0</v>
      </c>
      <c r="AB537" s="4">
        <f t="shared" si="637"/>
        <v>0</v>
      </c>
      <c r="AC537" s="6">
        <f t="shared" si="638"/>
        <v>0</v>
      </c>
      <c r="AD537" s="4">
        <f t="shared" si="639"/>
        <v>0</v>
      </c>
      <c r="AE537" s="4">
        <f t="shared" si="640"/>
        <v>0</v>
      </c>
      <c r="AF537" s="4">
        <f t="shared" si="641"/>
        <v>0</v>
      </c>
      <c r="AG537" s="4"/>
      <c r="AH537" s="4"/>
      <c r="AI537" s="75"/>
      <c r="AK537" s="2" t="s">
        <v>194</v>
      </c>
      <c r="AL537" s="2">
        <v>2017</v>
      </c>
      <c r="AM537" s="2">
        <v>3</v>
      </c>
      <c r="AN537" s="2">
        <v>5698.82413</v>
      </c>
      <c r="AO537" s="2">
        <v>104.45</v>
      </c>
      <c r="AP537" s="2">
        <v>111.673</v>
      </c>
      <c r="AQ537" s="2">
        <v>21108</v>
      </c>
      <c r="AR537" s="2">
        <v>262</v>
      </c>
      <c r="AS537" s="2">
        <v>97</v>
      </c>
      <c r="AT537" s="2">
        <v>0.37022900581359863</v>
      </c>
      <c r="AV537" s="2" t="s">
        <v>77</v>
      </c>
      <c r="AW537" s="4">
        <f t="shared" si="623"/>
        <v>0</v>
      </c>
      <c r="AX537" s="4">
        <f t="shared" si="624"/>
        <v>0</v>
      </c>
      <c r="AY537" s="4"/>
      <c r="AZ537" s="4">
        <f t="shared" si="625"/>
        <v>0</v>
      </c>
      <c r="BA537" s="4">
        <f t="shared" si="626"/>
        <v>0</v>
      </c>
      <c r="BB537" s="4">
        <f t="shared" si="627"/>
        <v>0</v>
      </c>
      <c r="BC537" s="4">
        <f t="shared" si="628"/>
        <v>-262</v>
      </c>
      <c r="BD537" s="4">
        <f t="shared" si="629"/>
        <v>-97</v>
      </c>
      <c r="BE537" s="4">
        <f t="shared" si="630"/>
        <v>-0.37022900581359863</v>
      </c>
    </row>
    <row r="538" spans="1:57" x14ac:dyDescent="0.2">
      <c r="A538" s="2" t="s">
        <v>77</v>
      </c>
      <c r="B538" s="4">
        <v>2018</v>
      </c>
      <c r="C538" s="4">
        <v>3</v>
      </c>
      <c r="D538" s="5">
        <f>'Consolidated PEG'!D537</f>
        <v>6168.2687400000004</v>
      </c>
      <c r="E538" s="5">
        <f>'Consolidated PEG'!E537</f>
        <v>108.68899999999999</v>
      </c>
      <c r="F538" s="5">
        <f>'Consolidated PEG'!F537</f>
        <v>111.673</v>
      </c>
      <c r="G538" s="5">
        <f>'Consolidated PEG'!G537</f>
        <v>21369</v>
      </c>
      <c r="H538" s="28"/>
      <c r="I538" s="28"/>
      <c r="J538" s="29"/>
      <c r="K538" s="48">
        <f>'Consolidated PEG'!K537</f>
        <v>261</v>
      </c>
      <c r="L538" s="48">
        <f>'Consolidated PEG'!L537</f>
        <v>95</v>
      </c>
      <c r="M538" s="124">
        <f>'Consolidated PEG'!M537</f>
        <v>0.36398467432950193</v>
      </c>
      <c r="O538" s="2" t="s">
        <v>78</v>
      </c>
      <c r="P538" s="2">
        <v>2018</v>
      </c>
      <c r="Q538" s="5">
        <v>3</v>
      </c>
      <c r="R538" s="5">
        <v>6168.2687400000004</v>
      </c>
      <c r="S538" s="5">
        <v>108.68899999999999</v>
      </c>
      <c r="T538" s="5">
        <v>111.673</v>
      </c>
      <c r="U538" s="5">
        <v>21369</v>
      </c>
      <c r="V538" s="5">
        <v>261</v>
      </c>
      <c r="W538" s="5">
        <v>95</v>
      </c>
      <c r="X538" s="6">
        <v>0.36398467432950193</v>
      </c>
      <c r="Z538" s="2" t="s">
        <v>77</v>
      </c>
      <c r="AA538" s="4">
        <f t="shared" si="632"/>
        <v>0</v>
      </c>
      <c r="AB538" s="4">
        <f t="shared" si="637"/>
        <v>0</v>
      </c>
      <c r="AC538" s="6">
        <f t="shared" si="638"/>
        <v>0</v>
      </c>
      <c r="AD538" s="4">
        <f t="shared" si="639"/>
        <v>0</v>
      </c>
      <c r="AE538" s="4">
        <f t="shared" si="640"/>
        <v>0</v>
      </c>
      <c r="AF538" s="4">
        <f t="shared" si="641"/>
        <v>0</v>
      </c>
      <c r="AG538" s="4"/>
      <c r="AH538" s="4"/>
      <c r="AI538" s="75"/>
      <c r="AK538" s="2" t="s">
        <v>194</v>
      </c>
      <c r="AL538" s="2">
        <v>2018</v>
      </c>
      <c r="AM538" s="2">
        <v>3</v>
      </c>
      <c r="AN538" s="2">
        <v>6387.5636699999995</v>
      </c>
      <c r="AO538" s="2">
        <v>108.68899999999999</v>
      </c>
      <c r="AP538" s="2">
        <v>111.673</v>
      </c>
      <c r="AQ538" s="2">
        <v>21369</v>
      </c>
      <c r="AR538" s="2">
        <v>261</v>
      </c>
      <c r="AS538" s="2">
        <v>95</v>
      </c>
      <c r="AT538" s="2">
        <v>0.36398467421531677</v>
      </c>
      <c r="AV538" s="2" t="s">
        <v>77</v>
      </c>
      <c r="AW538" s="4">
        <f t="shared" si="623"/>
        <v>0</v>
      </c>
      <c r="AX538" s="4">
        <f t="shared" si="624"/>
        <v>0</v>
      </c>
      <c r="AY538" s="4"/>
      <c r="AZ538" s="4">
        <f t="shared" si="625"/>
        <v>0</v>
      </c>
      <c r="BA538" s="4">
        <f t="shared" si="626"/>
        <v>0</v>
      </c>
      <c r="BB538" s="4">
        <f t="shared" si="627"/>
        <v>0</v>
      </c>
      <c r="BC538" s="4">
        <f t="shared" si="628"/>
        <v>-261</v>
      </c>
      <c r="BD538" s="4">
        <f t="shared" si="629"/>
        <v>-95</v>
      </c>
      <c r="BE538" s="4">
        <f t="shared" si="630"/>
        <v>-0.36398467421531677</v>
      </c>
    </row>
    <row r="539" spans="1:57" x14ac:dyDescent="0.2">
      <c r="A539" s="2" t="s">
        <v>77</v>
      </c>
      <c r="B539" s="4">
        <v>2019</v>
      </c>
      <c r="C539" s="4">
        <v>3</v>
      </c>
      <c r="D539" s="5">
        <f>'Consolidated PEG'!D538</f>
        <v>5855.8531500000017</v>
      </c>
      <c r="E539" s="5">
        <f>'Consolidated PEG'!E538</f>
        <v>103.142</v>
      </c>
      <c r="F539" s="5">
        <f>'Consolidated PEG'!F538</f>
        <v>111.673</v>
      </c>
      <c r="G539" s="5">
        <f>'Consolidated PEG'!G538</f>
        <v>21382</v>
      </c>
      <c r="H539" s="5">
        <f>'Consolidated PEG'!H538</f>
        <v>261</v>
      </c>
      <c r="I539" s="5">
        <f>'Consolidated PEG'!I538</f>
        <v>96</v>
      </c>
      <c r="J539" s="60">
        <f>'Consolidated PEG'!J538</f>
        <v>0.36781609058380127</v>
      </c>
      <c r="K539" s="48">
        <f>'Consolidated PEG'!K538</f>
        <v>261</v>
      </c>
      <c r="L539" s="48">
        <f>'Consolidated PEG'!L538</f>
        <v>96</v>
      </c>
      <c r="M539" s="124">
        <f>'Consolidated PEG'!M538</f>
        <v>0.36781609195402298</v>
      </c>
      <c r="O539" s="2" t="s">
        <v>78</v>
      </c>
      <c r="P539" s="2">
        <v>2019</v>
      </c>
      <c r="Q539" s="5">
        <v>3</v>
      </c>
      <c r="R539" s="5">
        <v>5855.8531500000017</v>
      </c>
      <c r="S539" s="5">
        <v>103.142</v>
      </c>
      <c r="T539" s="5">
        <v>111.673</v>
      </c>
      <c r="U539" s="5">
        <v>21382</v>
      </c>
      <c r="V539" s="5">
        <v>261</v>
      </c>
      <c r="W539" s="5">
        <v>96</v>
      </c>
      <c r="X539" s="6">
        <v>0.36781609195402298</v>
      </c>
      <c r="Z539" s="2" t="s">
        <v>77</v>
      </c>
      <c r="AA539" s="4">
        <f t="shared" si="632"/>
        <v>0</v>
      </c>
      <c r="AB539" s="4">
        <f t="shared" si="637"/>
        <v>0</v>
      </c>
      <c r="AC539" s="6">
        <f t="shared" si="638"/>
        <v>0</v>
      </c>
      <c r="AD539" s="4">
        <f t="shared" si="639"/>
        <v>0</v>
      </c>
      <c r="AE539" s="4">
        <f t="shared" si="640"/>
        <v>0</v>
      </c>
      <c r="AF539" s="4">
        <f t="shared" si="641"/>
        <v>0</v>
      </c>
      <c r="AG539" s="4">
        <f t="shared" ref="AG539:AG542" si="642">H539-V539</f>
        <v>0</v>
      </c>
      <c r="AH539" s="4">
        <f t="shared" ref="AH539:AH542" si="643">I539-W539</f>
        <v>0</v>
      </c>
      <c r="AI539" s="75">
        <f t="shared" ref="AI539:AI542" si="644">J539-X539</f>
        <v>-1.3702217138700234E-9</v>
      </c>
      <c r="AK539" s="2" t="s">
        <v>194</v>
      </c>
      <c r="AL539" s="2">
        <v>2019</v>
      </c>
      <c r="AM539" s="2">
        <v>3</v>
      </c>
      <c r="AN539" s="2">
        <v>6114.1024299999999</v>
      </c>
      <c r="AO539" s="2">
        <v>103.142</v>
      </c>
      <c r="AP539" s="2">
        <v>111.673</v>
      </c>
      <c r="AQ539" s="2">
        <v>21382</v>
      </c>
      <c r="AR539" s="2">
        <v>261</v>
      </c>
      <c r="AS539" s="2">
        <v>96</v>
      </c>
      <c r="AT539" s="2">
        <v>0.36781609058380127</v>
      </c>
      <c r="AV539" s="2" t="s">
        <v>77</v>
      </c>
      <c r="AW539" s="4">
        <f t="shared" si="623"/>
        <v>0</v>
      </c>
      <c r="AX539" s="4">
        <f t="shared" si="624"/>
        <v>0</v>
      </c>
      <c r="AY539" s="4"/>
      <c r="AZ539" s="4">
        <f t="shared" si="625"/>
        <v>0</v>
      </c>
      <c r="BA539" s="4">
        <f t="shared" si="626"/>
        <v>0</v>
      </c>
      <c r="BB539" s="4">
        <f t="shared" si="627"/>
        <v>0</v>
      </c>
      <c r="BC539" s="4">
        <f t="shared" si="628"/>
        <v>0</v>
      </c>
      <c r="BD539" s="4">
        <f t="shared" si="629"/>
        <v>0</v>
      </c>
      <c r="BE539" s="4">
        <f t="shared" si="630"/>
        <v>0</v>
      </c>
    </row>
    <row r="540" spans="1:57" x14ac:dyDescent="0.2">
      <c r="A540" s="2" t="s">
        <v>77</v>
      </c>
      <c r="B540" s="4">
        <v>2020</v>
      </c>
      <c r="C540" s="4">
        <v>3</v>
      </c>
      <c r="D540" s="5">
        <f>'Consolidated PEG'!D539</f>
        <v>6002.7839599999998</v>
      </c>
      <c r="E540" s="5">
        <f>'Consolidated PEG'!E539</f>
        <v>116.73399999999999</v>
      </c>
      <c r="F540" s="5">
        <f>'Consolidated PEG'!F539</f>
        <v>116.73399999999999</v>
      </c>
      <c r="G540" s="5">
        <f>'Consolidated PEG'!G539</f>
        <v>21654</v>
      </c>
      <c r="H540" s="5">
        <f>'Consolidated PEG'!H539</f>
        <v>263</v>
      </c>
      <c r="I540" s="5">
        <f>'Consolidated PEG'!I539</f>
        <v>97</v>
      </c>
      <c r="J540" s="60">
        <f>'Consolidated PEG'!J539</f>
        <v>0.36882129311561584</v>
      </c>
      <c r="K540" s="48">
        <f>'Consolidated PEG'!K539</f>
        <v>263</v>
      </c>
      <c r="L540" s="48">
        <f>'Consolidated PEG'!L539</f>
        <v>97</v>
      </c>
      <c r="M540" s="124">
        <f>'Consolidated PEG'!M539</f>
        <v>0.36882129277566539</v>
      </c>
      <c r="O540" s="2" t="s">
        <v>78</v>
      </c>
      <c r="P540" s="2">
        <v>2020</v>
      </c>
      <c r="Q540" s="5">
        <v>3</v>
      </c>
      <c r="R540" s="5">
        <v>6002.7839599999998</v>
      </c>
      <c r="S540" s="5">
        <v>116.73399999999999</v>
      </c>
      <c r="T540" s="5">
        <v>116.73399999999999</v>
      </c>
      <c r="U540" s="5">
        <v>21654</v>
      </c>
      <c r="V540" s="5">
        <v>263</v>
      </c>
      <c r="W540" s="5">
        <v>97</v>
      </c>
      <c r="X540" s="6">
        <v>0.36882129277566539</v>
      </c>
      <c r="Z540" s="2" t="s">
        <v>77</v>
      </c>
      <c r="AA540" s="4">
        <f t="shared" si="632"/>
        <v>0</v>
      </c>
      <c r="AB540" s="4">
        <f t="shared" si="637"/>
        <v>0</v>
      </c>
      <c r="AC540" s="6">
        <f t="shared" si="638"/>
        <v>0</v>
      </c>
      <c r="AD540" s="4">
        <f t="shared" si="639"/>
        <v>0</v>
      </c>
      <c r="AE540" s="4">
        <f t="shared" si="640"/>
        <v>0</v>
      </c>
      <c r="AF540" s="4">
        <f t="shared" si="641"/>
        <v>0</v>
      </c>
      <c r="AG540" s="4">
        <f t="shared" si="642"/>
        <v>0</v>
      </c>
      <c r="AH540" s="4">
        <f t="shared" si="643"/>
        <v>0</v>
      </c>
      <c r="AI540" s="75">
        <f t="shared" si="644"/>
        <v>3.3995045667367663E-10</v>
      </c>
      <c r="AK540" s="2" t="s">
        <v>194</v>
      </c>
      <c r="AL540" s="2">
        <v>2020</v>
      </c>
      <c r="AM540" s="2">
        <v>3</v>
      </c>
      <c r="AN540" s="2">
        <v>6177.9721300000001</v>
      </c>
      <c r="AO540" s="2">
        <v>116.73399999999999</v>
      </c>
      <c r="AP540" s="2">
        <v>116.73399999999999</v>
      </c>
      <c r="AQ540" s="2">
        <v>21654</v>
      </c>
      <c r="AR540" s="2">
        <v>263</v>
      </c>
      <c r="AS540" s="2">
        <v>97</v>
      </c>
      <c r="AT540" s="2">
        <v>0.36882129311561584</v>
      </c>
      <c r="AV540" s="2" t="s">
        <v>77</v>
      </c>
      <c r="AW540" s="4">
        <f t="shared" si="623"/>
        <v>0</v>
      </c>
      <c r="AX540" s="4">
        <f t="shared" si="624"/>
        <v>0</v>
      </c>
      <c r="AY540" s="4"/>
      <c r="AZ540" s="4">
        <f t="shared" si="625"/>
        <v>0</v>
      </c>
      <c r="BA540" s="4">
        <f t="shared" si="626"/>
        <v>0</v>
      </c>
      <c r="BB540" s="4">
        <f t="shared" si="627"/>
        <v>0</v>
      </c>
      <c r="BC540" s="4">
        <f t="shared" si="628"/>
        <v>0</v>
      </c>
      <c r="BD540" s="4">
        <f t="shared" si="629"/>
        <v>0</v>
      </c>
      <c r="BE540" s="4">
        <f t="shared" si="630"/>
        <v>0</v>
      </c>
    </row>
    <row r="541" spans="1:57" x14ac:dyDescent="0.2">
      <c r="A541" s="2" t="s">
        <v>77</v>
      </c>
      <c r="B541" s="4">
        <v>2021</v>
      </c>
      <c r="C541" s="4">
        <v>3</v>
      </c>
      <c r="D541" s="5">
        <f>'Consolidated PEG'!D540</f>
        <v>5861.3767199999993</v>
      </c>
      <c r="E541" s="5">
        <f>'Consolidated PEG'!E540</f>
        <v>106.44799999999999</v>
      </c>
      <c r="F541" s="5">
        <f>'Consolidated PEG'!F540</f>
        <v>116.73399999999999</v>
      </c>
      <c r="G541" s="5">
        <f>'Consolidated PEG'!G540</f>
        <v>21908</v>
      </c>
      <c r="H541" s="5">
        <f>'Consolidated PEG'!H540</f>
        <v>266</v>
      </c>
      <c r="I541" s="5">
        <f>'Consolidated PEG'!I540</f>
        <v>100</v>
      </c>
      <c r="J541" s="60">
        <f>'Consolidated PEG'!J540</f>
        <v>0.37593984603881836</v>
      </c>
      <c r="K541" s="48">
        <f>'Consolidated PEG'!K540</f>
        <v>266</v>
      </c>
      <c r="L541" s="48">
        <f>'Consolidated PEG'!L540</f>
        <v>100</v>
      </c>
      <c r="M541" s="124">
        <f>'Consolidated PEG'!M540</f>
        <v>0.37593984962406013</v>
      </c>
      <c r="O541" s="2" t="s">
        <v>78</v>
      </c>
      <c r="P541" s="2">
        <v>2021</v>
      </c>
      <c r="Q541" s="5">
        <v>3</v>
      </c>
      <c r="R541" s="5">
        <v>5861.3767200000002</v>
      </c>
      <c r="S541" s="5">
        <v>106.44799999999999</v>
      </c>
      <c r="T541" s="5">
        <v>116.73399999999999</v>
      </c>
      <c r="U541" s="5">
        <v>21908</v>
      </c>
      <c r="V541" s="5">
        <v>266</v>
      </c>
      <c r="W541" s="5">
        <v>100</v>
      </c>
      <c r="X541" s="6">
        <v>0.37593984962406013</v>
      </c>
      <c r="Z541" s="2" t="s">
        <v>77</v>
      </c>
      <c r="AA541" s="4">
        <f t="shared" si="632"/>
        <v>0</v>
      </c>
      <c r="AB541" s="4">
        <f t="shared" si="637"/>
        <v>0</v>
      </c>
      <c r="AC541" s="6">
        <f t="shared" si="638"/>
        <v>0</v>
      </c>
      <c r="AD541" s="4">
        <f t="shared" si="639"/>
        <v>0</v>
      </c>
      <c r="AE541" s="4">
        <f t="shared" si="640"/>
        <v>0</v>
      </c>
      <c r="AF541" s="4">
        <f t="shared" si="641"/>
        <v>0</v>
      </c>
      <c r="AG541" s="4">
        <f t="shared" si="642"/>
        <v>0</v>
      </c>
      <c r="AH541" s="4">
        <f t="shared" si="643"/>
        <v>0</v>
      </c>
      <c r="AI541" s="75">
        <f t="shared" si="644"/>
        <v>-3.585241770132086E-9</v>
      </c>
      <c r="AK541" s="2" t="s">
        <v>194</v>
      </c>
      <c r="AL541" s="2">
        <v>2021</v>
      </c>
      <c r="AM541" s="2">
        <v>3</v>
      </c>
      <c r="AN541" s="2">
        <v>6144.8625099999999</v>
      </c>
      <c r="AO541" s="2">
        <v>106.44799999999999</v>
      </c>
      <c r="AP541" s="2">
        <v>116.73399999999999</v>
      </c>
      <c r="AQ541" s="2">
        <v>21908</v>
      </c>
      <c r="AR541" s="2">
        <v>266</v>
      </c>
      <c r="AS541" s="2">
        <v>100</v>
      </c>
      <c r="AT541" s="2">
        <v>0.37593984603881836</v>
      </c>
      <c r="AV541" s="2" t="s">
        <v>77</v>
      </c>
      <c r="AW541" s="4">
        <f t="shared" si="623"/>
        <v>0</v>
      </c>
      <c r="AX541" s="4">
        <f t="shared" si="624"/>
        <v>0</v>
      </c>
      <c r="AY541" s="4"/>
      <c r="AZ541" s="4">
        <f t="shared" si="625"/>
        <v>0</v>
      </c>
      <c r="BA541" s="4">
        <f t="shared" si="626"/>
        <v>0</v>
      </c>
      <c r="BB541" s="4">
        <f t="shared" si="627"/>
        <v>0</v>
      </c>
      <c r="BC541" s="4">
        <f t="shared" si="628"/>
        <v>0</v>
      </c>
      <c r="BD541" s="4">
        <f t="shared" si="629"/>
        <v>0</v>
      </c>
      <c r="BE541" s="4">
        <f t="shared" si="630"/>
        <v>0</v>
      </c>
    </row>
    <row r="542" spans="1:57" s="7" customFormat="1" x14ac:dyDescent="0.2">
      <c r="A542" s="7" t="s">
        <v>77</v>
      </c>
      <c r="B542" s="8">
        <v>2022</v>
      </c>
      <c r="C542" s="8">
        <v>3</v>
      </c>
      <c r="D542" s="9">
        <f>'Consolidated PEG'!D541</f>
        <v>6618.8596499999994</v>
      </c>
      <c r="E542" s="9">
        <f>'Consolidated PEG'!E541</f>
        <v>107.738</v>
      </c>
      <c r="F542" s="5">
        <f>'Consolidated PEG'!F541</f>
        <v>116.73399999999999</v>
      </c>
      <c r="G542" s="9">
        <f>'Consolidated PEG'!G541</f>
        <v>22211</v>
      </c>
      <c r="H542" s="9">
        <f>'Consolidated PEG'!H541</f>
        <v>287</v>
      </c>
      <c r="I542" s="9">
        <f>'Consolidated PEG'!I541</f>
        <v>127</v>
      </c>
      <c r="J542" s="61">
        <f>'Consolidated PEG'!J541</f>
        <v>0.44250869750976563</v>
      </c>
      <c r="K542" s="50">
        <f>'Consolidated PEG'!K541</f>
        <v>287</v>
      </c>
      <c r="L542" s="50">
        <f>'Consolidated PEG'!L541</f>
        <v>127</v>
      </c>
      <c r="M542" s="126">
        <f>'Consolidated PEG'!M541</f>
        <v>0.4425087108013937</v>
      </c>
      <c r="N542" s="64"/>
      <c r="O542" s="7" t="s">
        <v>78</v>
      </c>
      <c r="P542" s="7">
        <v>2022</v>
      </c>
      <c r="Q542" s="9">
        <v>3</v>
      </c>
      <c r="R542" s="9">
        <v>6618.8596500000003</v>
      </c>
      <c r="S542" s="9">
        <v>107.738</v>
      </c>
      <c r="T542" s="9">
        <v>116.73399999999999</v>
      </c>
      <c r="U542" s="9">
        <v>22211</v>
      </c>
      <c r="V542" s="9">
        <v>287</v>
      </c>
      <c r="W542" s="9">
        <v>127</v>
      </c>
      <c r="X542" s="10">
        <v>0.4425087108013937</v>
      </c>
      <c r="Y542" s="64"/>
      <c r="Z542" s="7" t="s">
        <v>77</v>
      </c>
      <c r="AA542" s="8">
        <f t="shared" si="632"/>
        <v>0</v>
      </c>
      <c r="AB542" s="8">
        <f t="shared" si="637"/>
        <v>0</v>
      </c>
      <c r="AC542" s="10">
        <f t="shared" si="638"/>
        <v>0</v>
      </c>
      <c r="AD542" s="8">
        <f t="shared" si="639"/>
        <v>0</v>
      </c>
      <c r="AE542" s="8">
        <f t="shared" si="640"/>
        <v>0</v>
      </c>
      <c r="AF542" s="8">
        <f t="shared" si="641"/>
        <v>0</v>
      </c>
      <c r="AG542" s="8">
        <f t="shared" si="642"/>
        <v>0</v>
      </c>
      <c r="AH542" s="8">
        <f t="shared" si="643"/>
        <v>0</v>
      </c>
      <c r="AI542" s="76">
        <f t="shared" si="644"/>
        <v>-1.3291628075950968E-8</v>
      </c>
      <c r="AK542" s="7" t="s">
        <v>194</v>
      </c>
      <c r="AL542" s="7">
        <v>2022</v>
      </c>
      <c r="AM542" s="7">
        <v>3</v>
      </c>
      <c r="AN542" s="7">
        <v>6881.6082500000002</v>
      </c>
      <c r="AO542" s="7">
        <v>107.738</v>
      </c>
      <c r="AP542" s="7">
        <v>116.73399999999999</v>
      </c>
      <c r="AQ542" s="7">
        <v>22211</v>
      </c>
      <c r="AR542" s="7">
        <v>287</v>
      </c>
      <c r="AS542" s="7">
        <v>127</v>
      </c>
      <c r="AT542" s="7">
        <v>0.44250869750976563</v>
      </c>
      <c r="AV542" s="7" t="s">
        <v>77</v>
      </c>
      <c r="AW542" s="8">
        <f t="shared" si="623"/>
        <v>0</v>
      </c>
      <c r="AX542" s="8">
        <f t="shared" si="624"/>
        <v>0</v>
      </c>
      <c r="AY542" s="8"/>
      <c r="AZ542" s="8">
        <f t="shared" si="625"/>
        <v>0</v>
      </c>
      <c r="BA542" s="8">
        <f t="shared" si="626"/>
        <v>0</v>
      </c>
      <c r="BB542" s="8">
        <f t="shared" si="627"/>
        <v>0</v>
      </c>
      <c r="BC542" s="8">
        <f t="shared" si="628"/>
        <v>0</v>
      </c>
      <c r="BD542" s="8">
        <f t="shared" si="629"/>
        <v>0</v>
      </c>
      <c r="BE542" s="8">
        <f t="shared" si="630"/>
        <v>0</v>
      </c>
    </row>
    <row r="543" spans="1:57" x14ac:dyDescent="0.2">
      <c r="A543" s="2" t="s">
        <v>79</v>
      </c>
      <c r="B543" s="4">
        <v>2003</v>
      </c>
      <c r="C543" s="4">
        <v>3</v>
      </c>
      <c r="D543" s="5">
        <f>'Consolidated PEG'!D542</f>
        <v>129315.65198</v>
      </c>
      <c r="E543" s="5">
        <f>'Consolidated PEG'!E542</f>
        <v>5355.9007799999999</v>
      </c>
      <c r="F543" s="5">
        <f>'Consolidated PEG'!F542</f>
        <v>5355.9007799999999</v>
      </c>
      <c r="G543" s="5">
        <f>'Consolidated PEG'!G542</f>
        <v>815544</v>
      </c>
      <c r="H543" s="5"/>
      <c r="I543" s="5"/>
      <c r="K543" s="48">
        <f>'Consolidated PEG'!K542</f>
        <v>19129.5</v>
      </c>
      <c r="L543" s="48">
        <f>'Consolidated PEG'!L542</f>
        <v>11845.399993896484</v>
      </c>
      <c r="M543" s="124">
        <f>'Consolidated PEG'!M542</f>
        <v>0.61922162073742049</v>
      </c>
      <c r="Q543" s="5"/>
      <c r="AA543" s="4"/>
      <c r="AB543" s="4"/>
      <c r="AC543" s="6"/>
      <c r="AD543" s="4"/>
      <c r="AE543" s="4"/>
      <c r="AF543" s="4"/>
      <c r="AG543" s="4"/>
      <c r="AH543" s="4"/>
      <c r="AI543" s="75"/>
      <c r="AW543" s="4"/>
      <c r="AX543" s="4"/>
      <c r="AY543" s="4"/>
      <c r="AZ543" s="4"/>
      <c r="BA543" s="4"/>
      <c r="BB543" s="4"/>
      <c r="BC543" s="4"/>
      <c r="BD543" s="4"/>
      <c r="BE543" s="4"/>
    </row>
    <row r="544" spans="1:57" x14ac:dyDescent="0.2">
      <c r="A544" s="2" t="s">
        <v>79</v>
      </c>
      <c r="B544" s="4">
        <v>2004</v>
      </c>
      <c r="C544" s="4">
        <v>3</v>
      </c>
      <c r="D544" s="5">
        <f>'Consolidated PEG'!D543</f>
        <v>132385.79697</v>
      </c>
      <c r="E544" s="5">
        <f>'Consolidated PEG'!E543</f>
        <v>5087.2592299999997</v>
      </c>
      <c r="F544" s="5">
        <f>'Consolidated PEG'!F543</f>
        <v>5355.9007799999999</v>
      </c>
      <c r="G544" s="5">
        <f>'Consolidated PEG'!G543</f>
        <v>838292</v>
      </c>
      <c r="H544" s="5"/>
      <c r="I544" s="5"/>
      <c r="K544" s="48">
        <f>'Consolidated PEG'!K543</f>
        <v>18775.599999999999</v>
      </c>
      <c r="L544" s="48">
        <f>'Consolidated PEG'!L543</f>
        <v>11719.599975585938</v>
      </c>
      <c r="M544" s="124">
        <f>'Consolidated PEG'!M543</f>
        <v>0.62419310038485787</v>
      </c>
      <c r="Q544" s="5"/>
      <c r="AA544" s="4"/>
      <c r="AB544" s="4"/>
      <c r="AC544" s="6"/>
      <c r="AD544" s="4"/>
      <c r="AE544" s="4"/>
      <c r="AF544" s="4"/>
      <c r="AG544" s="4"/>
      <c r="AH544" s="4"/>
      <c r="AI544" s="75"/>
      <c r="AW544" s="4"/>
      <c r="AX544" s="4"/>
      <c r="AY544" s="4"/>
      <c r="AZ544" s="4"/>
      <c r="BA544" s="4"/>
      <c r="BB544" s="4"/>
      <c r="BC544" s="4"/>
      <c r="BD544" s="4"/>
      <c r="BE544" s="4"/>
    </row>
    <row r="545" spans="1:57" x14ac:dyDescent="0.2">
      <c r="A545" s="2" t="s">
        <v>79</v>
      </c>
      <c r="B545" s="4">
        <v>2005</v>
      </c>
      <c r="C545" s="4">
        <v>3</v>
      </c>
      <c r="D545" s="5">
        <f>'Consolidated PEG'!D544</f>
        <v>140641.15166999999</v>
      </c>
      <c r="E545" s="5">
        <f>'Consolidated PEG'!E544</f>
        <v>5618.4458899999991</v>
      </c>
      <c r="F545" s="5">
        <f>'Consolidated PEG'!F544</f>
        <v>5618.4458899999991</v>
      </c>
      <c r="G545" s="5">
        <f>'Consolidated PEG'!G544</f>
        <v>854322</v>
      </c>
      <c r="H545" s="83"/>
      <c r="I545" s="83"/>
      <c r="J545" s="83"/>
      <c r="K545" s="48">
        <f>'Consolidated PEG'!K544</f>
        <v>19104</v>
      </c>
      <c r="L545" s="48">
        <f>'Consolidated PEG'!L544</f>
        <v>11995</v>
      </c>
      <c r="M545" s="124">
        <f>'Consolidated PEG'!M544</f>
        <v>0.6278789782244556</v>
      </c>
      <c r="O545" s="2" t="s">
        <v>80</v>
      </c>
      <c r="P545" s="2">
        <v>2005</v>
      </c>
      <c r="Q545" s="2">
        <v>3</v>
      </c>
      <c r="R545" s="5">
        <v>140641.15166999999</v>
      </c>
      <c r="S545" s="5">
        <v>5618.44589</v>
      </c>
      <c r="T545" s="5">
        <v>5618.44589</v>
      </c>
      <c r="U545" s="5">
        <v>866410</v>
      </c>
      <c r="V545" s="5">
        <v>19104</v>
      </c>
      <c r="W545" s="5">
        <v>11995</v>
      </c>
      <c r="X545" s="6">
        <v>0.6278789782244556</v>
      </c>
      <c r="Z545" s="2" t="s">
        <v>79</v>
      </c>
      <c r="AA545" s="4">
        <f t="shared" ref="AA545:AA551" si="645">B545-P545</f>
        <v>0</v>
      </c>
      <c r="AB545" s="4">
        <f t="shared" ref="AB545:AB551" si="646">C545-Q545</f>
        <v>0</v>
      </c>
      <c r="AC545" s="6">
        <f t="shared" ref="AC545:AC551" si="647">D545-R545</f>
        <v>0</v>
      </c>
      <c r="AD545" s="4">
        <f t="shared" ref="AD545:AD551" si="648">E545-S545</f>
        <v>0</v>
      </c>
      <c r="AE545" s="4">
        <f t="shared" ref="AE545:AE551" si="649">F545-T545</f>
        <v>0</v>
      </c>
      <c r="AF545" s="4">
        <f>G545-U545</f>
        <v>-12088</v>
      </c>
      <c r="AG545" s="4"/>
      <c r="AH545" s="4"/>
      <c r="AI545" s="75"/>
      <c r="AK545" s="2" t="s">
        <v>80</v>
      </c>
      <c r="AL545" s="2">
        <v>2005</v>
      </c>
      <c r="AM545" s="2">
        <v>3</v>
      </c>
      <c r="AN545" s="2">
        <v>149444.73130000001</v>
      </c>
      <c r="AO545" s="2">
        <v>5208.7669999999998</v>
      </c>
      <c r="AP545" s="2">
        <v>5208.7669999999998</v>
      </c>
      <c r="AQ545" s="2">
        <v>864753</v>
      </c>
      <c r="AR545" s="2">
        <v>19066</v>
      </c>
      <c r="AS545" s="2">
        <v>11968</v>
      </c>
      <c r="AT545" s="2">
        <v>0.62771427631378174</v>
      </c>
      <c r="AV545" s="2" t="s">
        <v>79</v>
      </c>
      <c r="AW545" s="4">
        <f t="shared" ref="AW545:AW562" si="650">B545-AL545</f>
        <v>0</v>
      </c>
      <c r="AX545" s="4">
        <f t="shared" ref="AX545:AX562" si="651">C545-AM545</f>
        <v>0</v>
      </c>
      <c r="AY545" s="4"/>
      <c r="AZ545" s="4">
        <f t="shared" ref="AZ545:AZ562" si="652">E545-AO545</f>
        <v>409.67888999999923</v>
      </c>
      <c r="BA545" s="4">
        <f t="shared" ref="BA545:BA562" si="653">F545-AP545</f>
        <v>409.67888999999923</v>
      </c>
      <c r="BB545" s="4">
        <f t="shared" ref="BB545:BB562" si="654">G545-AQ545</f>
        <v>-10431</v>
      </c>
      <c r="BC545" s="4">
        <f t="shared" ref="BC545:BC562" si="655">H545-AR545</f>
        <v>-19066</v>
      </c>
      <c r="BD545" s="4">
        <f t="shared" ref="BD545:BD562" si="656">I545-AS545</f>
        <v>-11968</v>
      </c>
      <c r="BE545" s="4">
        <f t="shared" ref="BE545:BE562" si="657">J545-AT545</f>
        <v>-0.62771427631378174</v>
      </c>
    </row>
    <row r="546" spans="1:57" x14ac:dyDescent="0.2">
      <c r="A546" s="2" t="s">
        <v>79</v>
      </c>
      <c r="B546" s="4">
        <v>2006</v>
      </c>
      <c r="C546" s="4">
        <v>3</v>
      </c>
      <c r="D546" s="5">
        <f>'Consolidated PEG'!D545</f>
        <v>135675.95171999998</v>
      </c>
      <c r="E546" s="5">
        <f>'Consolidated PEG'!E545</f>
        <v>5707.9449999999997</v>
      </c>
      <c r="F546" s="5">
        <f>'Consolidated PEG'!F545</f>
        <v>5707.9449999999997</v>
      </c>
      <c r="G546" s="5">
        <f>'Consolidated PEG'!G545</f>
        <v>876729</v>
      </c>
      <c r="H546" s="28"/>
      <c r="I546" s="28"/>
      <c r="J546" s="62"/>
      <c r="K546" s="48">
        <f>'Consolidated PEG'!K545</f>
        <v>19425</v>
      </c>
      <c r="L546" s="48">
        <f>'Consolidated PEG'!L545</f>
        <v>12411</v>
      </c>
      <c r="M546" s="124">
        <f>'Consolidated PEG'!M545</f>
        <v>0.63891891891891894</v>
      </c>
      <c r="O546" s="2" t="s">
        <v>80</v>
      </c>
      <c r="P546" s="2">
        <v>2006</v>
      </c>
      <c r="Q546" s="2">
        <v>3</v>
      </c>
      <c r="R546" s="5">
        <v>135675.95171999998</v>
      </c>
      <c r="S546" s="5">
        <v>5707.9449999999997</v>
      </c>
      <c r="T546" s="5">
        <v>5707.9449999999997</v>
      </c>
      <c r="U546" s="5">
        <v>889394</v>
      </c>
      <c r="V546" s="5">
        <v>19425</v>
      </c>
      <c r="W546" s="5">
        <v>12411</v>
      </c>
      <c r="X546" s="6">
        <v>0.63891891891891894</v>
      </c>
      <c r="Z546" s="2" t="s">
        <v>79</v>
      </c>
      <c r="AA546" s="4">
        <f t="shared" si="645"/>
        <v>0</v>
      </c>
      <c r="AB546" s="4">
        <f t="shared" si="646"/>
        <v>0</v>
      </c>
      <c r="AC546" s="6">
        <f t="shared" si="647"/>
        <v>0</v>
      </c>
      <c r="AD546" s="4">
        <f t="shared" si="648"/>
        <v>0</v>
      </c>
      <c r="AE546" s="4">
        <f t="shared" si="649"/>
        <v>0</v>
      </c>
      <c r="AF546" s="4">
        <f t="shared" ref="AF546:AF555" si="658">G546-U546</f>
        <v>-12665</v>
      </c>
      <c r="AG546" s="4"/>
      <c r="AH546" s="4"/>
      <c r="AI546" s="75"/>
      <c r="AK546" s="2" t="s">
        <v>80</v>
      </c>
      <c r="AL546" s="2">
        <v>2006</v>
      </c>
      <c r="AM546" s="2">
        <v>3</v>
      </c>
      <c r="AN546" s="2">
        <v>149005.71909999999</v>
      </c>
      <c r="AO546" s="2">
        <v>5707.9449999999997</v>
      </c>
      <c r="AP546" s="2">
        <v>5707.9449999999997</v>
      </c>
      <c r="AQ546" s="2">
        <v>876729</v>
      </c>
      <c r="AR546" s="2">
        <v>19425</v>
      </c>
      <c r="AS546" s="2">
        <v>12411</v>
      </c>
      <c r="AT546" s="2">
        <v>0.63891893625259399</v>
      </c>
      <c r="AV546" s="2" t="s">
        <v>79</v>
      </c>
      <c r="AW546" s="4">
        <f t="shared" si="650"/>
        <v>0</v>
      </c>
      <c r="AX546" s="4">
        <f t="shared" si="651"/>
        <v>0</v>
      </c>
      <c r="AY546" s="4"/>
      <c r="AZ546" s="4">
        <f t="shared" si="652"/>
        <v>0</v>
      </c>
      <c r="BA546" s="4">
        <f t="shared" si="653"/>
        <v>0</v>
      </c>
      <c r="BB546" s="4">
        <f t="shared" si="654"/>
        <v>0</v>
      </c>
      <c r="BC546" s="4">
        <f t="shared" si="655"/>
        <v>-19425</v>
      </c>
      <c r="BD546" s="4">
        <f t="shared" si="656"/>
        <v>-12411</v>
      </c>
      <c r="BE546" s="4">
        <f t="shared" si="657"/>
        <v>-0.63891893625259399</v>
      </c>
    </row>
    <row r="547" spans="1:57" x14ac:dyDescent="0.2">
      <c r="A547" s="2" t="s">
        <v>79</v>
      </c>
      <c r="B547" s="4">
        <v>2007</v>
      </c>
      <c r="C547" s="4">
        <v>3</v>
      </c>
      <c r="D547" s="5">
        <f>'Consolidated PEG'!D546</f>
        <v>149575.93487999999</v>
      </c>
      <c r="E547" s="5">
        <f>'Consolidated PEG'!E546</f>
        <v>5600.005000000001</v>
      </c>
      <c r="F547" s="5">
        <f>'Consolidated PEG'!F546</f>
        <v>5707.9449999999997</v>
      </c>
      <c r="G547" s="5">
        <f>'Consolidated PEG'!G546</f>
        <v>894709</v>
      </c>
      <c r="H547" s="28"/>
      <c r="I547" s="28"/>
      <c r="J547" s="62"/>
      <c r="K547" s="48">
        <f>'Consolidated PEG'!K546</f>
        <v>19900</v>
      </c>
      <c r="L547" s="48">
        <f>'Consolidated PEG'!L546</f>
        <v>12813</v>
      </c>
      <c r="M547" s="124">
        <f>'Consolidated PEG'!M546</f>
        <v>0.64386934673366836</v>
      </c>
      <c r="O547" s="2" t="s">
        <v>80</v>
      </c>
      <c r="P547" s="2">
        <v>2007</v>
      </c>
      <c r="Q547" s="2">
        <v>3</v>
      </c>
      <c r="R547" s="5">
        <v>149575.93488000002</v>
      </c>
      <c r="S547" s="5">
        <v>5600.005000000001</v>
      </c>
      <c r="T547" s="5">
        <v>5707.9449999999997</v>
      </c>
      <c r="U547" s="5">
        <v>894709</v>
      </c>
      <c r="V547" s="5">
        <v>19900</v>
      </c>
      <c r="W547" s="5">
        <v>12813</v>
      </c>
      <c r="X547" s="6">
        <v>0.64386934673366836</v>
      </c>
      <c r="Z547" s="2" t="s">
        <v>79</v>
      </c>
      <c r="AA547" s="4">
        <f t="shared" si="645"/>
        <v>0</v>
      </c>
      <c r="AB547" s="4">
        <f t="shared" si="646"/>
        <v>0</v>
      </c>
      <c r="AC547" s="6">
        <f t="shared" si="647"/>
        <v>0</v>
      </c>
      <c r="AD547" s="4">
        <f t="shared" si="648"/>
        <v>0</v>
      </c>
      <c r="AE547" s="4">
        <f t="shared" si="649"/>
        <v>0</v>
      </c>
      <c r="AF547" s="4">
        <f t="shared" si="658"/>
        <v>0</v>
      </c>
      <c r="AG547" s="4"/>
      <c r="AH547" s="4"/>
      <c r="AI547" s="75"/>
      <c r="AK547" s="2" t="s">
        <v>80</v>
      </c>
      <c r="AL547" s="2">
        <v>2007</v>
      </c>
      <c r="AM547" s="2">
        <v>3</v>
      </c>
      <c r="AN547" s="2">
        <v>161741.28268999999</v>
      </c>
      <c r="AO547" s="2">
        <v>5600.005000000001</v>
      </c>
      <c r="AP547" s="2">
        <v>5707.9449999999997</v>
      </c>
      <c r="AQ547" s="2">
        <v>894709</v>
      </c>
      <c r="AR547" s="2">
        <v>19900</v>
      </c>
      <c r="AS547" s="2">
        <v>12813</v>
      </c>
      <c r="AT547" s="2">
        <v>0.64386934041976929</v>
      </c>
      <c r="AV547" s="2" t="s">
        <v>79</v>
      </c>
      <c r="AW547" s="4">
        <f t="shared" si="650"/>
        <v>0</v>
      </c>
      <c r="AX547" s="4">
        <f t="shared" si="651"/>
        <v>0</v>
      </c>
      <c r="AY547" s="4"/>
      <c r="AZ547" s="4">
        <f t="shared" si="652"/>
        <v>0</v>
      </c>
      <c r="BA547" s="4">
        <f t="shared" si="653"/>
        <v>0</v>
      </c>
      <c r="BB547" s="4">
        <f t="shared" si="654"/>
        <v>0</v>
      </c>
      <c r="BC547" s="4">
        <f t="shared" si="655"/>
        <v>-19900</v>
      </c>
      <c r="BD547" s="4">
        <f t="shared" si="656"/>
        <v>-12813</v>
      </c>
      <c r="BE547" s="4">
        <f t="shared" si="657"/>
        <v>-0.64386934041976929</v>
      </c>
    </row>
    <row r="548" spans="1:57" x14ac:dyDescent="0.2">
      <c r="A548" s="2" t="s">
        <v>79</v>
      </c>
      <c r="B548" s="4">
        <v>2008</v>
      </c>
      <c r="C548" s="4">
        <v>3</v>
      </c>
      <c r="D548" s="5">
        <f>'Consolidated PEG'!D547</f>
        <v>161566.37872000001</v>
      </c>
      <c r="E548" s="5">
        <f>'Consolidated PEG'!E547</f>
        <v>5385.3670000000002</v>
      </c>
      <c r="F548" s="5">
        <f>'Consolidated PEG'!F547</f>
        <v>5707.9449999999997</v>
      </c>
      <c r="G548" s="5">
        <f>'Consolidated PEG'!G547</f>
        <v>913576</v>
      </c>
      <c r="H548" s="28"/>
      <c r="I548" s="28"/>
      <c r="J548" s="62"/>
      <c r="K548" s="48">
        <f>'Consolidated PEG'!K547</f>
        <v>19924</v>
      </c>
      <c r="L548" s="48">
        <f>'Consolidated PEG'!L547</f>
        <v>12762</v>
      </c>
      <c r="M548" s="124">
        <f>'Consolidated PEG'!M547</f>
        <v>0.64053402931138326</v>
      </c>
      <c r="O548" s="2" t="s">
        <v>80</v>
      </c>
      <c r="P548" s="2">
        <v>2008</v>
      </c>
      <c r="Q548" s="2">
        <v>3</v>
      </c>
      <c r="R548" s="5">
        <v>161566.37872000001</v>
      </c>
      <c r="S548" s="5">
        <v>5385.3670000000002</v>
      </c>
      <c r="T548" s="5">
        <v>5707.9449999999997</v>
      </c>
      <c r="U548" s="5">
        <v>913576</v>
      </c>
      <c r="V548" s="5">
        <v>19924</v>
      </c>
      <c r="W548" s="5">
        <v>12762</v>
      </c>
      <c r="X548" s="6">
        <v>0.64053402931138326</v>
      </c>
      <c r="Z548" s="2" t="s">
        <v>79</v>
      </c>
      <c r="AA548" s="4">
        <f t="shared" si="645"/>
        <v>0</v>
      </c>
      <c r="AB548" s="4">
        <f t="shared" si="646"/>
        <v>0</v>
      </c>
      <c r="AC548" s="6">
        <f t="shared" si="647"/>
        <v>0</v>
      </c>
      <c r="AD548" s="4">
        <f t="shared" si="648"/>
        <v>0</v>
      </c>
      <c r="AE548" s="4">
        <f t="shared" si="649"/>
        <v>0</v>
      </c>
      <c r="AF548" s="4">
        <f t="shared" si="658"/>
        <v>0</v>
      </c>
      <c r="AG548" s="4"/>
      <c r="AH548" s="4"/>
      <c r="AI548" s="75"/>
      <c r="AK548" s="2" t="s">
        <v>80</v>
      </c>
      <c r="AL548" s="2">
        <v>2008</v>
      </c>
      <c r="AM548" s="2">
        <v>3</v>
      </c>
      <c r="AN548" s="2">
        <v>170418.61282999997</v>
      </c>
      <c r="AO548" s="2">
        <v>5386.7069999999994</v>
      </c>
      <c r="AP548" s="2">
        <v>5707.9449999999997</v>
      </c>
      <c r="AQ548" s="2">
        <v>913576</v>
      </c>
      <c r="AR548" s="2">
        <v>19924</v>
      </c>
      <c r="AS548" s="2">
        <v>12762</v>
      </c>
      <c r="AT548" s="2">
        <v>0.64053404331207275</v>
      </c>
      <c r="AV548" s="2" t="s">
        <v>79</v>
      </c>
      <c r="AW548" s="4">
        <f t="shared" si="650"/>
        <v>0</v>
      </c>
      <c r="AX548" s="4">
        <f t="shared" si="651"/>
        <v>0</v>
      </c>
      <c r="AY548" s="4"/>
      <c r="AZ548" s="4">
        <f t="shared" si="652"/>
        <v>-1.339999999999236</v>
      </c>
      <c r="BA548" s="4">
        <f t="shared" si="653"/>
        <v>0</v>
      </c>
      <c r="BB548" s="4">
        <f t="shared" si="654"/>
        <v>0</v>
      </c>
      <c r="BC548" s="4">
        <f t="shared" si="655"/>
        <v>-19924</v>
      </c>
      <c r="BD548" s="4">
        <f t="shared" si="656"/>
        <v>-12762</v>
      </c>
      <c r="BE548" s="4">
        <f t="shared" si="657"/>
        <v>-0.64053404331207275</v>
      </c>
    </row>
    <row r="549" spans="1:57" x14ac:dyDescent="0.2">
      <c r="A549" s="2" t="s">
        <v>79</v>
      </c>
      <c r="B549" s="4">
        <v>2009</v>
      </c>
      <c r="C549" s="4">
        <v>3</v>
      </c>
      <c r="D549" s="5">
        <f>'Consolidated PEG'!D548</f>
        <v>166426.05099459892</v>
      </c>
      <c r="E549" s="5">
        <f>'Consolidated PEG'!E548</f>
        <v>5280.4170000000004</v>
      </c>
      <c r="F549" s="5">
        <f>'Consolidated PEG'!F548</f>
        <v>5707.9449999999997</v>
      </c>
      <c r="G549" s="5">
        <f>'Consolidated PEG'!G548</f>
        <v>943450</v>
      </c>
      <c r="H549" s="28"/>
      <c r="I549" s="28"/>
      <c r="J549" s="62"/>
      <c r="K549" s="48">
        <f>'Consolidated PEG'!K548</f>
        <v>20185</v>
      </c>
      <c r="L549" s="48">
        <f>'Consolidated PEG'!L548</f>
        <v>12830</v>
      </c>
      <c r="M549" s="124">
        <f>'Consolidated PEG'!M548</f>
        <v>0.63562051027991084</v>
      </c>
      <c r="O549" s="2" t="s">
        <v>80</v>
      </c>
      <c r="P549" s="2">
        <v>2009</v>
      </c>
      <c r="Q549" s="2">
        <v>3</v>
      </c>
      <c r="R549" s="5">
        <v>166426.05099459892</v>
      </c>
      <c r="S549" s="5">
        <v>5280.4170000000004</v>
      </c>
      <c r="T549" s="5">
        <v>5707.9449999999997</v>
      </c>
      <c r="U549" s="5">
        <v>922406</v>
      </c>
      <c r="V549" s="5">
        <v>20185</v>
      </c>
      <c r="W549" s="5">
        <v>12830</v>
      </c>
      <c r="X549" s="6">
        <v>0.63562051027991084</v>
      </c>
      <c r="Z549" s="2" t="s">
        <v>79</v>
      </c>
      <c r="AA549" s="4">
        <f t="shared" si="645"/>
        <v>0</v>
      </c>
      <c r="AB549" s="4">
        <f t="shared" si="646"/>
        <v>0</v>
      </c>
      <c r="AC549" s="6">
        <f t="shared" si="647"/>
        <v>0</v>
      </c>
      <c r="AD549" s="4">
        <f t="shared" si="648"/>
        <v>0</v>
      </c>
      <c r="AE549" s="4">
        <f t="shared" si="649"/>
        <v>0</v>
      </c>
      <c r="AF549" s="4">
        <f t="shared" si="658"/>
        <v>21044</v>
      </c>
      <c r="AG549" s="4"/>
      <c r="AH549" s="4"/>
      <c r="AI549" s="75"/>
      <c r="AK549" s="2" t="s">
        <v>80</v>
      </c>
      <c r="AL549" s="2">
        <v>2009</v>
      </c>
      <c r="AM549" s="2">
        <v>3</v>
      </c>
      <c r="AN549" s="2">
        <v>174868.70481999998</v>
      </c>
      <c r="AO549" s="2">
        <v>5280.4169999999995</v>
      </c>
      <c r="AP549" s="2">
        <v>5707.9449999999997</v>
      </c>
      <c r="AQ549" s="2">
        <v>922406</v>
      </c>
      <c r="AR549" s="2">
        <v>20185</v>
      </c>
      <c r="AS549" s="2">
        <v>12830</v>
      </c>
      <c r="AT549" s="2">
        <v>0.63562053442001343</v>
      </c>
      <c r="AV549" s="2" t="s">
        <v>79</v>
      </c>
      <c r="AW549" s="4">
        <f t="shared" si="650"/>
        <v>0</v>
      </c>
      <c r="AX549" s="4">
        <f t="shared" si="651"/>
        <v>0</v>
      </c>
      <c r="AY549" s="4"/>
      <c r="AZ549" s="4">
        <f t="shared" si="652"/>
        <v>0</v>
      </c>
      <c r="BA549" s="4">
        <f t="shared" si="653"/>
        <v>0</v>
      </c>
      <c r="BB549" s="4">
        <f t="shared" si="654"/>
        <v>21044</v>
      </c>
      <c r="BC549" s="4">
        <f t="shared" si="655"/>
        <v>-20185</v>
      </c>
      <c r="BD549" s="4">
        <f t="shared" si="656"/>
        <v>-12830</v>
      </c>
      <c r="BE549" s="4">
        <f t="shared" si="657"/>
        <v>-0.63562053442001343</v>
      </c>
    </row>
    <row r="550" spans="1:57" x14ac:dyDescent="0.2">
      <c r="A550" s="2" t="s">
        <v>79</v>
      </c>
      <c r="B550" s="4">
        <v>2010</v>
      </c>
      <c r="C550" s="4">
        <v>3</v>
      </c>
      <c r="D550" s="5">
        <f>'Consolidated PEG'!D549</f>
        <v>158465.72299273842</v>
      </c>
      <c r="E550" s="5">
        <f>'Consolidated PEG'!E549</f>
        <v>5618.8469999999998</v>
      </c>
      <c r="F550" s="5">
        <f>'Consolidated PEG'!F549</f>
        <v>5707.9449999999997</v>
      </c>
      <c r="G550" s="5">
        <f>'Consolidated PEG'!G549</f>
        <v>937442</v>
      </c>
      <c r="H550" s="28"/>
      <c r="I550" s="28"/>
      <c r="J550" s="62"/>
      <c r="K550" s="48">
        <f>'Consolidated PEG'!K549</f>
        <v>19851</v>
      </c>
      <c r="L550" s="48">
        <f>'Consolidated PEG'!L549</f>
        <v>12717</v>
      </c>
      <c r="M550" s="124">
        <f>'Consolidated PEG'!M549</f>
        <v>0.64062263865800206</v>
      </c>
      <c r="O550" s="2" t="s">
        <v>80</v>
      </c>
      <c r="P550" s="2">
        <v>2010</v>
      </c>
      <c r="Q550" s="2">
        <v>3</v>
      </c>
      <c r="R550" s="5">
        <v>158465.72299273842</v>
      </c>
      <c r="S550" s="5">
        <v>5618.8470000000007</v>
      </c>
      <c r="T550" s="5">
        <v>5707.9449999999997</v>
      </c>
      <c r="U550" s="5">
        <v>937442</v>
      </c>
      <c r="V550" s="5">
        <v>19851</v>
      </c>
      <c r="W550" s="5">
        <v>12717</v>
      </c>
      <c r="X550" s="6">
        <v>0.64062263865800206</v>
      </c>
      <c r="Z550" s="2" t="s">
        <v>79</v>
      </c>
      <c r="AA550" s="4">
        <f t="shared" si="645"/>
        <v>0</v>
      </c>
      <c r="AB550" s="4">
        <f t="shared" si="646"/>
        <v>0</v>
      </c>
      <c r="AC550" s="6">
        <f t="shared" si="647"/>
        <v>0</v>
      </c>
      <c r="AD550" s="4">
        <f t="shared" si="648"/>
        <v>0</v>
      </c>
      <c r="AE550" s="4">
        <f t="shared" si="649"/>
        <v>0</v>
      </c>
      <c r="AF550" s="4">
        <f t="shared" si="658"/>
        <v>0</v>
      </c>
      <c r="AG550" s="4"/>
      <c r="AH550" s="4"/>
      <c r="AI550" s="75"/>
      <c r="AK550" s="2" t="s">
        <v>80</v>
      </c>
      <c r="AL550" s="2">
        <v>2010</v>
      </c>
      <c r="AM550" s="2">
        <v>3</v>
      </c>
      <c r="AN550" s="2">
        <v>171526.48595</v>
      </c>
      <c r="AO550" s="2">
        <v>5618.8469999999998</v>
      </c>
      <c r="AP550" s="2">
        <v>5707.9449999999997</v>
      </c>
      <c r="AQ550" s="2">
        <v>937442</v>
      </c>
      <c r="AR550" s="2">
        <v>19851</v>
      </c>
      <c r="AS550" s="2">
        <v>12717</v>
      </c>
      <c r="AT550" s="2">
        <v>0.64062261581420898</v>
      </c>
      <c r="AV550" s="2" t="s">
        <v>79</v>
      </c>
      <c r="AW550" s="4">
        <f t="shared" si="650"/>
        <v>0</v>
      </c>
      <c r="AX550" s="4">
        <f t="shared" si="651"/>
        <v>0</v>
      </c>
      <c r="AY550" s="4"/>
      <c r="AZ550" s="4">
        <f t="shared" si="652"/>
        <v>0</v>
      </c>
      <c r="BA550" s="4">
        <f t="shared" si="653"/>
        <v>0</v>
      </c>
      <c r="BB550" s="4">
        <f t="shared" si="654"/>
        <v>0</v>
      </c>
      <c r="BC550" s="4">
        <f t="shared" si="655"/>
        <v>-19851</v>
      </c>
      <c r="BD550" s="4">
        <f t="shared" si="656"/>
        <v>-12717</v>
      </c>
      <c r="BE550" s="4">
        <f t="shared" si="657"/>
        <v>-0.64062261581420898</v>
      </c>
    </row>
    <row r="551" spans="1:57" x14ac:dyDescent="0.2">
      <c r="A551" s="2" t="s">
        <v>79</v>
      </c>
      <c r="B551" s="4">
        <v>2011</v>
      </c>
      <c r="C551" s="4">
        <v>3</v>
      </c>
      <c r="D551" s="5">
        <f>'Consolidated PEG'!D550</f>
        <v>169175.76531832284</v>
      </c>
      <c r="E551" s="5">
        <f>'Consolidated PEG'!E550</f>
        <v>5777.6980000000003</v>
      </c>
      <c r="F551" s="5">
        <f>'Consolidated PEG'!F550</f>
        <v>5777.6980000000003</v>
      </c>
      <c r="G551" s="5">
        <f>'Consolidated PEG'!G550</f>
        <v>952416</v>
      </c>
      <c r="H551" s="28"/>
      <c r="I551" s="28"/>
      <c r="J551" s="62"/>
      <c r="K551" s="48">
        <f>'Consolidated PEG'!K550</f>
        <v>19988</v>
      </c>
      <c r="L551" s="48">
        <f>'Consolidated PEG'!L550</f>
        <v>12851</v>
      </c>
      <c r="M551" s="124">
        <f>'Consolidated PEG'!M550</f>
        <v>0.64293576145687414</v>
      </c>
      <c r="O551" s="2" t="s">
        <v>80</v>
      </c>
      <c r="P551" s="2">
        <v>2011</v>
      </c>
      <c r="Q551" s="2">
        <v>3</v>
      </c>
      <c r="R551" s="5">
        <v>169175.76531832287</v>
      </c>
      <c r="S551" s="5">
        <v>5777.6979999999994</v>
      </c>
      <c r="T551" s="5">
        <v>5777.6979999999994</v>
      </c>
      <c r="U551" s="5">
        <v>952416</v>
      </c>
      <c r="V551" s="5">
        <v>19988</v>
      </c>
      <c r="W551" s="5">
        <v>12851</v>
      </c>
      <c r="X551" s="6">
        <v>0.64293576145687414</v>
      </c>
      <c r="Z551" s="2" t="s">
        <v>79</v>
      </c>
      <c r="AA551" s="4">
        <f t="shared" si="645"/>
        <v>0</v>
      </c>
      <c r="AB551" s="4">
        <f t="shared" si="646"/>
        <v>0</v>
      </c>
      <c r="AC551" s="6">
        <f t="shared" si="647"/>
        <v>0</v>
      </c>
      <c r="AD551" s="4">
        <f t="shared" si="648"/>
        <v>0</v>
      </c>
      <c r="AE551" s="4">
        <f t="shared" si="649"/>
        <v>0</v>
      </c>
      <c r="AF551" s="4">
        <f t="shared" si="658"/>
        <v>0</v>
      </c>
      <c r="AG551" s="4"/>
      <c r="AH551" s="4"/>
      <c r="AI551" s="75"/>
      <c r="AK551" s="2" t="s">
        <v>80</v>
      </c>
      <c r="AL551" s="2">
        <v>2011</v>
      </c>
      <c r="AM551" s="2">
        <v>3</v>
      </c>
      <c r="AN551" s="2">
        <v>182007.72050000002</v>
      </c>
      <c r="AO551" s="2">
        <v>5777.6980000000003</v>
      </c>
      <c r="AP551" s="2">
        <v>5777.6980000000003</v>
      </c>
      <c r="AQ551" s="2">
        <v>952416</v>
      </c>
      <c r="AR551" s="2">
        <v>19988</v>
      </c>
      <c r="AS551" s="2">
        <v>12851</v>
      </c>
      <c r="AT551" s="2">
        <v>0.64293575286865234</v>
      </c>
      <c r="AV551" s="2" t="s">
        <v>79</v>
      </c>
      <c r="AW551" s="4">
        <f t="shared" si="650"/>
        <v>0</v>
      </c>
      <c r="AX551" s="4">
        <f t="shared" si="651"/>
        <v>0</v>
      </c>
      <c r="AY551" s="4"/>
      <c r="AZ551" s="4">
        <f t="shared" si="652"/>
        <v>0</v>
      </c>
      <c r="BA551" s="4">
        <f t="shared" si="653"/>
        <v>0</v>
      </c>
      <c r="BB551" s="4">
        <f t="shared" si="654"/>
        <v>0</v>
      </c>
      <c r="BC551" s="4">
        <f t="shared" si="655"/>
        <v>-19988</v>
      </c>
      <c r="BD551" s="4">
        <f t="shared" si="656"/>
        <v>-12851</v>
      </c>
      <c r="BE551" s="4">
        <f t="shared" si="657"/>
        <v>-0.64293575286865234</v>
      </c>
    </row>
    <row r="552" spans="1:57" x14ac:dyDescent="0.2">
      <c r="A552" s="2" t="s">
        <v>79</v>
      </c>
      <c r="B552" s="4">
        <v>2012</v>
      </c>
      <c r="C552" s="4">
        <v>3</v>
      </c>
      <c r="D552" s="5">
        <f>'Consolidated PEG'!D551</f>
        <v>201406.66335976924</v>
      </c>
      <c r="E552" s="5">
        <f>'Consolidated PEG'!E551</f>
        <v>5693.875</v>
      </c>
      <c r="F552" s="5">
        <f>'Consolidated PEG'!F551</f>
        <v>5777.6980000000003</v>
      </c>
      <c r="G552" s="5">
        <f>'Consolidated PEG'!G551</f>
        <v>968622</v>
      </c>
      <c r="H552" s="28"/>
      <c r="I552" s="28"/>
      <c r="J552" s="62"/>
      <c r="K552" s="48">
        <f>'Consolidated PEG'!K551</f>
        <v>20117</v>
      </c>
      <c r="L552" s="48">
        <f>'Consolidated PEG'!L551</f>
        <v>13054</v>
      </c>
      <c r="M552" s="124">
        <f>'Consolidated PEG'!M551</f>
        <v>0.64890391211413234</v>
      </c>
      <c r="O552" s="2" t="s">
        <v>80</v>
      </c>
      <c r="P552" s="2">
        <v>2012</v>
      </c>
      <c r="Q552" s="2">
        <v>3</v>
      </c>
      <c r="R552" s="5">
        <v>201406.66335976924</v>
      </c>
      <c r="S552" s="5">
        <v>5693.875</v>
      </c>
      <c r="T552" s="5">
        <v>5777.6979999999994</v>
      </c>
      <c r="U552" s="5">
        <v>968622</v>
      </c>
      <c r="V552" s="5">
        <v>20117</v>
      </c>
      <c r="W552" s="5">
        <v>13054</v>
      </c>
      <c r="X552" s="6">
        <v>0.64890391211413234</v>
      </c>
      <c r="Z552" s="2" t="s">
        <v>79</v>
      </c>
      <c r="AA552" s="4">
        <f t="shared" ref="AA552:AA562" si="659">B552-P552</f>
        <v>0</v>
      </c>
      <c r="AB552" s="4">
        <f t="shared" ref="AB552:AB555" si="660">C552-Q552</f>
        <v>0</v>
      </c>
      <c r="AC552" s="6">
        <f t="shared" ref="AC552:AC555" si="661">D552-R552</f>
        <v>0</v>
      </c>
      <c r="AD552" s="4">
        <f t="shared" ref="AD552:AD554" si="662">E552-S552</f>
        <v>0</v>
      </c>
      <c r="AE552" s="4">
        <f t="shared" ref="AE552:AE555" si="663">F552-T552</f>
        <v>0</v>
      </c>
      <c r="AF552" s="4">
        <f>G552-U552</f>
        <v>0</v>
      </c>
      <c r="AG552" s="4"/>
      <c r="AH552" s="4"/>
      <c r="AI552" s="75"/>
      <c r="AK552" s="2" t="s">
        <v>80</v>
      </c>
      <c r="AL552" s="2">
        <v>2012</v>
      </c>
      <c r="AM552" s="2">
        <v>3</v>
      </c>
      <c r="AN552" s="2">
        <v>221775.41960999998</v>
      </c>
      <c r="AO552" s="2">
        <v>5693.8749999999991</v>
      </c>
      <c r="AP552" s="2">
        <v>5777.6980000000003</v>
      </c>
      <c r="AQ552" s="2">
        <v>968622</v>
      </c>
      <c r="AR552" s="2">
        <v>20117</v>
      </c>
      <c r="AS552" s="2">
        <v>13054</v>
      </c>
      <c r="AT552" s="2">
        <v>0.64890390634536743</v>
      </c>
      <c r="AV552" s="2" t="s">
        <v>79</v>
      </c>
      <c r="AW552" s="4">
        <f t="shared" si="650"/>
        <v>0</v>
      </c>
      <c r="AX552" s="4">
        <f t="shared" si="651"/>
        <v>0</v>
      </c>
      <c r="AY552" s="4"/>
      <c r="AZ552" s="4">
        <f t="shared" si="652"/>
        <v>0</v>
      </c>
      <c r="BA552" s="4">
        <f t="shared" si="653"/>
        <v>0</v>
      </c>
      <c r="BB552" s="4">
        <f t="shared" si="654"/>
        <v>0</v>
      </c>
      <c r="BC552" s="4">
        <f t="shared" si="655"/>
        <v>-20117</v>
      </c>
      <c r="BD552" s="4">
        <f t="shared" si="656"/>
        <v>-13054</v>
      </c>
      <c r="BE552" s="4">
        <f t="shared" si="657"/>
        <v>-0.64890390634536743</v>
      </c>
    </row>
    <row r="553" spans="1:57" x14ac:dyDescent="0.2">
      <c r="A553" s="2" t="s">
        <v>79</v>
      </c>
      <c r="B553" s="4">
        <v>2013</v>
      </c>
      <c r="C553" s="4">
        <v>3</v>
      </c>
      <c r="D553" s="5">
        <f>'Consolidated PEG'!D552</f>
        <v>221721.93867</v>
      </c>
      <c r="E553" s="5">
        <f>'Consolidated PEG'!E552</f>
        <v>5736.1530000000002</v>
      </c>
      <c r="F553" s="5">
        <f>'Consolidated PEG'!F552</f>
        <v>5777.6980000000003</v>
      </c>
      <c r="G553" s="5">
        <f>'Consolidated PEG'!G552</f>
        <v>983572</v>
      </c>
      <c r="H553" s="28"/>
      <c r="I553" s="28"/>
      <c r="J553" s="62"/>
      <c r="K553" s="48">
        <f>'Consolidated PEG'!K552</f>
        <v>20346</v>
      </c>
      <c r="L553" s="48">
        <f>'Consolidated PEG'!L552</f>
        <v>13306</v>
      </c>
      <c r="M553" s="124">
        <f>'Consolidated PEG'!M552</f>
        <v>0.65398604148235528</v>
      </c>
      <c r="O553" s="2" t="s">
        <v>80</v>
      </c>
      <c r="P553" s="2">
        <v>2013</v>
      </c>
      <c r="Q553" s="2">
        <v>3</v>
      </c>
      <c r="R553" s="5">
        <v>221721.93867</v>
      </c>
      <c r="S553" s="5">
        <v>5736.1530000000002</v>
      </c>
      <c r="T553" s="5">
        <v>5777.6979999999994</v>
      </c>
      <c r="U553" s="5">
        <v>983572</v>
      </c>
      <c r="V553" s="5">
        <v>20346</v>
      </c>
      <c r="W553" s="5">
        <v>13306</v>
      </c>
      <c r="X553" s="6">
        <v>0.65398604148235528</v>
      </c>
      <c r="Z553" s="2" t="s">
        <v>79</v>
      </c>
      <c r="AA553" s="4">
        <f t="shared" si="659"/>
        <v>0</v>
      </c>
      <c r="AB553" s="4">
        <f t="shared" si="660"/>
        <v>0</v>
      </c>
      <c r="AC553" s="6">
        <f t="shared" si="661"/>
        <v>0</v>
      </c>
      <c r="AD553" s="4">
        <f t="shared" si="662"/>
        <v>0</v>
      </c>
      <c r="AE553" s="4">
        <f t="shared" si="663"/>
        <v>0</v>
      </c>
      <c r="AF553" s="4">
        <f t="shared" si="658"/>
        <v>0</v>
      </c>
      <c r="AG553" s="4"/>
      <c r="AH553" s="4"/>
      <c r="AI553" s="75"/>
      <c r="AK553" s="2" t="s">
        <v>80</v>
      </c>
      <c r="AL553" s="2">
        <v>2013</v>
      </c>
      <c r="AM553" s="2">
        <v>3</v>
      </c>
      <c r="AN553" s="2">
        <v>230701.98509000003</v>
      </c>
      <c r="AO553" s="2">
        <v>5736.1530000000002</v>
      </c>
      <c r="AP553" s="2">
        <v>5777.6980000000003</v>
      </c>
      <c r="AQ553" s="2">
        <v>983572</v>
      </c>
      <c r="AR553" s="2">
        <v>20346</v>
      </c>
      <c r="AS553" s="2">
        <v>13306</v>
      </c>
      <c r="AT553" s="2">
        <v>0.65398603677749634</v>
      </c>
      <c r="AV553" s="2" t="s">
        <v>79</v>
      </c>
      <c r="AW553" s="4">
        <f t="shared" si="650"/>
        <v>0</v>
      </c>
      <c r="AX553" s="4">
        <f t="shared" si="651"/>
        <v>0</v>
      </c>
      <c r="AY553" s="4"/>
      <c r="AZ553" s="4">
        <f t="shared" si="652"/>
        <v>0</v>
      </c>
      <c r="BA553" s="4">
        <f t="shared" si="653"/>
        <v>0</v>
      </c>
      <c r="BB553" s="4">
        <f t="shared" si="654"/>
        <v>0</v>
      </c>
      <c r="BC553" s="4">
        <f t="shared" si="655"/>
        <v>-20346</v>
      </c>
      <c r="BD553" s="4">
        <f t="shared" si="656"/>
        <v>-13306</v>
      </c>
      <c r="BE553" s="4">
        <f t="shared" si="657"/>
        <v>-0.65398603677749634</v>
      </c>
    </row>
    <row r="554" spans="1:57" x14ac:dyDescent="0.2">
      <c r="A554" s="2" t="s">
        <v>79</v>
      </c>
      <c r="B554" s="4">
        <v>2014</v>
      </c>
      <c r="C554" s="4">
        <v>3</v>
      </c>
      <c r="D554" s="5">
        <f>'Consolidated PEG'!D553</f>
        <v>228002.39471999998</v>
      </c>
      <c r="E554" s="5">
        <f>'Consolidated PEG'!E553</f>
        <v>5003.8980000000001</v>
      </c>
      <c r="F554" s="5">
        <f>'Consolidated PEG'!F553</f>
        <v>5777.6980000000003</v>
      </c>
      <c r="G554" s="5">
        <f>'Consolidated PEG'!G553</f>
        <v>997300</v>
      </c>
      <c r="H554" s="28"/>
      <c r="I554" s="28"/>
      <c r="J554" s="62"/>
      <c r="K554" s="48">
        <f>'Consolidated PEG'!K553</f>
        <v>20605</v>
      </c>
      <c r="L554" s="48">
        <f>'Consolidated PEG'!L553</f>
        <v>13562</v>
      </c>
      <c r="M554" s="124">
        <f>'Consolidated PEG'!M553</f>
        <v>0.65818975976704686</v>
      </c>
      <c r="O554" s="2" t="s">
        <v>80</v>
      </c>
      <c r="P554" s="2">
        <v>2014</v>
      </c>
      <c r="Q554" s="2">
        <v>3</v>
      </c>
      <c r="R554" s="5">
        <v>228002.39500000002</v>
      </c>
      <c r="S554" s="5">
        <v>5003.8980000000001</v>
      </c>
      <c r="T554" s="5">
        <v>5777.6979999999994</v>
      </c>
      <c r="U554" s="5">
        <v>997300</v>
      </c>
      <c r="V554" s="5">
        <v>20605</v>
      </c>
      <c r="W554" s="5">
        <v>13562</v>
      </c>
      <c r="X554" s="6">
        <v>0.65818975976704686</v>
      </c>
      <c r="Z554" s="2" t="s">
        <v>79</v>
      </c>
      <c r="AA554" s="4">
        <f t="shared" si="659"/>
        <v>0</v>
      </c>
      <c r="AB554" s="4">
        <f t="shared" si="660"/>
        <v>0</v>
      </c>
      <c r="AC554" s="6">
        <f t="shared" si="661"/>
        <v>-2.8000003658235073E-4</v>
      </c>
      <c r="AD554" s="4">
        <f t="shared" si="662"/>
        <v>0</v>
      </c>
      <c r="AE554" s="4">
        <f t="shared" si="663"/>
        <v>0</v>
      </c>
      <c r="AF554" s="4">
        <f t="shared" si="658"/>
        <v>0</v>
      </c>
      <c r="AG554" s="4"/>
      <c r="AH554" s="4"/>
      <c r="AI554" s="75"/>
      <c r="AK554" s="2" t="s">
        <v>80</v>
      </c>
      <c r="AL554" s="2">
        <v>2014</v>
      </c>
      <c r="AM554" s="2">
        <v>3</v>
      </c>
      <c r="AN554" s="2">
        <v>239701.50632999997</v>
      </c>
      <c r="AO554" s="2">
        <v>5003.8980000000001</v>
      </c>
      <c r="AP554" s="2">
        <v>5777.6980000000003</v>
      </c>
      <c r="AQ554" s="2">
        <v>997300</v>
      </c>
      <c r="AR554" s="2">
        <v>20605</v>
      </c>
      <c r="AS554" s="2">
        <v>13562</v>
      </c>
      <c r="AT554" s="2">
        <v>0.65818977355957031</v>
      </c>
      <c r="AV554" s="2" t="s">
        <v>79</v>
      </c>
      <c r="AW554" s="4">
        <f t="shared" si="650"/>
        <v>0</v>
      </c>
      <c r="AX554" s="4">
        <f t="shared" si="651"/>
        <v>0</v>
      </c>
      <c r="AY554" s="4"/>
      <c r="AZ554" s="4">
        <f t="shared" si="652"/>
        <v>0</v>
      </c>
      <c r="BA554" s="4">
        <f t="shared" si="653"/>
        <v>0</v>
      </c>
      <c r="BB554" s="4">
        <f t="shared" si="654"/>
        <v>0</v>
      </c>
      <c r="BC554" s="4">
        <f t="shared" si="655"/>
        <v>-20605</v>
      </c>
      <c r="BD554" s="4">
        <f t="shared" si="656"/>
        <v>-13562</v>
      </c>
      <c r="BE554" s="4">
        <f t="shared" si="657"/>
        <v>-0.65818977355957031</v>
      </c>
    </row>
    <row r="555" spans="1:57" x14ac:dyDescent="0.2">
      <c r="A555" s="2" t="s">
        <v>79</v>
      </c>
      <c r="B555" s="4">
        <v>2015</v>
      </c>
      <c r="C555" s="4">
        <v>3</v>
      </c>
      <c r="D555" s="5">
        <f>'Consolidated PEG'!D554</f>
        <v>248740.48234999998</v>
      </c>
      <c r="E555" s="5">
        <f>'Consolidated PEG'!E554</f>
        <v>4446.6660000000002</v>
      </c>
      <c r="F555" s="5">
        <f>'Consolidated PEG'!F554</f>
        <v>5777.6980000000003</v>
      </c>
      <c r="G555" s="5">
        <f>'Consolidated PEG'!G554</f>
        <v>1012119</v>
      </c>
      <c r="H555" s="28"/>
      <c r="I555" s="28"/>
      <c r="J555" s="62"/>
      <c r="K555" s="48">
        <f>'Consolidated PEG'!K554</f>
        <v>20776</v>
      </c>
      <c r="L555" s="48">
        <f>'Consolidated PEG'!L554</f>
        <v>13716</v>
      </c>
      <c r="M555" s="124">
        <f>'Consolidated PEG'!M554</f>
        <v>0.66018482864844052</v>
      </c>
      <c r="O555" s="2" t="s">
        <v>80</v>
      </c>
      <c r="P555" s="2">
        <v>2015</v>
      </c>
      <c r="Q555" s="2">
        <v>3</v>
      </c>
      <c r="R555" s="5">
        <v>248740.48300000001</v>
      </c>
      <c r="S555" s="5">
        <v>5242.817</v>
      </c>
      <c r="T555" s="5">
        <v>5777.6979999999994</v>
      </c>
      <c r="U555" s="5">
        <v>1012119</v>
      </c>
      <c r="V555" s="5">
        <v>20776</v>
      </c>
      <c r="W555" s="5">
        <v>13716</v>
      </c>
      <c r="X555" s="6">
        <v>0.66018482864844052</v>
      </c>
      <c r="Z555" s="2" t="s">
        <v>79</v>
      </c>
      <c r="AA555" s="4">
        <f t="shared" si="659"/>
        <v>0</v>
      </c>
      <c r="AB555" s="4">
        <f t="shared" si="660"/>
        <v>0</v>
      </c>
      <c r="AC555" s="6">
        <f t="shared" si="661"/>
        <v>-6.5000003087334335E-4</v>
      </c>
      <c r="AD555" s="4">
        <f>E555-S555</f>
        <v>-796.15099999999984</v>
      </c>
      <c r="AE555" s="4">
        <f t="shared" si="663"/>
        <v>0</v>
      </c>
      <c r="AF555" s="4">
        <f t="shared" si="658"/>
        <v>0</v>
      </c>
      <c r="AG555" s="4"/>
      <c r="AH555" s="4"/>
      <c r="AI555" s="75"/>
      <c r="AK555" s="2" t="s">
        <v>80</v>
      </c>
      <c r="AL555" s="2">
        <v>2015</v>
      </c>
      <c r="AM555" s="2">
        <v>3</v>
      </c>
      <c r="AN555" s="2">
        <v>259529.41331</v>
      </c>
      <c r="AO555" s="2">
        <v>5242.817</v>
      </c>
      <c r="AP555" s="2">
        <v>5777.6980000000003</v>
      </c>
      <c r="AQ555" s="2">
        <v>1012118</v>
      </c>
      <c r="AR555" s="2">
        <v>20776</v>
      </c>
      <c r="AS555" s="2">
        <v>13716</v>
      </c>
      <c r="AT555" s="2">
        <v>0.66018480062484741</v>
      </c>
      <c r="AV555" s="2" t="s">
        <v>79</v>
      </c>
      <c r="AW555" s="4">
        <f t="shared" si="650"/>
        <v>0</v>
      </c>
      <c r="AX555" s="4">
        <f t="shared" si="651"/>
        <v>0</v>
      </c>
      <c r="AY555" s="4"/>
      <c r="AZ555" s="4">
        <f t="shared" si="652"/>
        <v>-796.15099999999984</v>
      </c>
      <c r="BA555" s="4">
        <f t="shared" si="653"/>
        <v>0</v>
      </c>
      <c r="BB555" s="4">
        <f t="shared" si="654"/>
        <v>1</v>
      </c>
      <c r="BC555" s="4">
        <f t="shared" si="655"/>
        <v>-20776</v>
      </c>
      <c r="BD555" s="4">
        <f t="shared" si="656"/>
        <v>-13716</v>
      </c>
      <c r="BE555" s="4">
        <f t="shared" si="657"/>
        <v>-0.66018480062484741</v>
      </c>
    </row>
    <row r="556" spans="1:57" x14ac:dyDescent="0.2">
      <c r="A556" s="2" t="s">
        <v>79</v>
      </c>
      <c r="B556" s="4">
        <v>2016</v>
      </c>
      <c r="C556" s="4">
        <v>3</v>
      </c>
      <c r="D556" s="5">
        <f>'Consolidated PEG'!D555</f>
        <v>251868.23827</v>
      </c>
      <c r="E556" s="5">
        <f>'Consolidated PEG'!E555</f>
        <v>5492.2289999999994</v>
      </c>
      <c r="F556" s="5">
        <f>'Consolidated PEG'!F555</f>
        <v>5777.6980000000003</v>
      </c>
      <c r="G556" s="5">
        <f>'Consolidated PEG'!G555</f>
        <v>1026392</v>
      </c>
      <c r="H556" s="28"/>
      <c r="I556" s="28"/>
      <c r="J556" s="62"/>
      <c r="K556" s="48">
        <f>'Consolidated PEG'!K555</f>
        <v>20984</v>
      </c>
      <c r="L556" s="48">
        <f>'Consolidated PEG'!L555</f>
        <v>13922</v>
      </c>
      <c r="M556" s="124">
        <f>'Consolidated PEG'!M555</f>
        <v>0.66345787266488754</v>
      </c>
      <c r="O556" s="2" t="s">
        <v>80</v>
      </c>
      <c r="P556" s="2">
        <v>2016</v>
      </c>
      <c r="Q556" s="2">
        <v>3</v>
      </c>
      <c r="R556" s="5">
        <v>251868.23827000003</v>
      </c>
      <c r="S556" s="5">
        <v>5492.2290000000003</v>
      </c>
      <c r="T556" s="5">
        <v>5777.6979999999994</v>
      </c>
      <c r="U556" s="5">
        <v>1026392</v>
      </c>
      <c r="V556" s="5">
        <v>20984</v>
      </c>
      <c r="W556" s="5">
        <v>13922</v>
      </c>
      <c r="X556" s="6">
        <v>0.66345787266488754</v>
      </c>
      <c r="Z556" s="2" t="s">
        <v>79</v>
      </c>
      <c r="AA556" s="4">
        <f t="shared" si="659"/>
        <v>0</v>
      </c>
      <c r="AB556" s="4">
        <f t="shared" ref="AB556:AI562" si="664">C556-Q556</f>
        <v>0</v>
      </c>
      <c r="AC556" s="6">
        <f>D556-R556</f>
        <v>0</v>
      </c>
      <c r="AD556" s="4">
        <f t="shared" si="664"/>
        <v>0</v>
      </c>
      <c r="AE556" s="4">
        <f t="shared" si="664"/>
        <v>0</v>
      </c>
      <c r="AF556" s="4">
        <f t="shared" si="664"/>
        <v>0</v>
      </c>
      <c r="AG556" s="4"/>
      <c r="AH556" s="4"/>
      <c r="AI556" s="75"/>
      <c r="AK556" s="2" t="s">
        <v>80</v>
      </c>
      <c r="AL556" s="2">
        <v>2016</v>
      </c>
      <c r="AM556" s="2">
        <v>3</v>
      </c>
      <c r="AN556" s="2">
        <v>262132.42527000001</v>
      </c>
      <c r="AO556" s="2">
        <v>5492.2290000000003</v>
      </c>
      <c r="AP556" s="2">
        <v>5777.6980000000003</v>
      </c>
      <c r="AQ556" s="2">
        <v>1026391</v>
      </c>
      <c r="AR556" s="2">
        <v>20984</v>
      </c>
      <c r="AS556" s="2">
        <v>13922</v>
      </c>
      <c r="AT556" s="2">
        <v>0.66345787048339844</v>
      </c>
      <c r="AV556" s="2" t="s">
        <v>79</v>
      </c>
      <c r="AW556" s="4">
        <f t="shared" si="650"/>
        <v>0</v>
      </c>
      <c r="AX556" s="4">
        <f t="shared" si="651"/>
        <v>0</v>
      </c>
      <c r="AY556" s="4"/>
      <c r="AZ556" s="4">
        <f t="shared" si="652"/>
        <v>0</v>
      </c>
      <c r="BA556" s="4">
        <f t="shared" si="653"/>
        <v>0</v>
      </c>
      <c r="BB556" s="4">
        <f t="shared" si="654"/>
        <v>1</v>
      </c>
      <c r="BC556" s="4">
        <f t="shared" si="655"/>
        <v>-20984</v>
      </c>
      <c r="BD556" s="4">
        <f t="shared" si="656"/>
        <v>-13922</v>
      </c>
      <c r="BE556" s="4">
        <f t="shared" si="657"/>
        <v>-0.66345787048339844</v>
      </c>
    </row>
    <row r="557" spans="1:57" x14ac:dyDescent="0.2">
      <c r="A557" s="2" t="s">
        <v>79</v>
      </c>
      <c r="B557" s="4">
        <v>2017</v>
      </c>
      <c r="C557" s="4">
        <v>3</v>
      </c>
      <c r="D557" s="5">
        <f>'Consolidated PEG'!D556</f>
        <v>268075.93622999999</v>
      </c>
      <c r="E557" s="5">
        <f>'Consolidated PEG'!E556</f>
        <v>4998.5839999999998</v>
      </c>
      <c r="F557" s="5">
        <f>'Consolidated PEG'!F556</f>
        <v>5777.6980000000003</v>
      </c>
      <c r="G557" s="5">
        <f>'Consolidated PEG'!G556</f>
        <v>1037262</v>
      </c>
      <c r="H557" s="28"/>
      <c r="I557" s="28"/>
      <c r="J557" s="62"/>
      <c r="K557" s="48">
        <f>'Consolidated PEG'!K556</f>
        <v>20922</v>
      </c>
      <c r="L557" s="48">
        <f>'Consolidated PEG'!L556</f>
        <v>13883</v>
      </c>
      <c r="M557" s="124">
        <f>'Consolidated PEG'!M556</f>
        <v>0.66355988911193964</v>
      </c>
      <c r="O557" s="2" t="s">
        <v>80</v>
      </c>
      <c r="P557" s="2">
        <v>2017</v>
      </c>
      <c r="Q557" s="2">
        <v>3</v>
      </c>
      <c r="R557" s="5">
        <v>268075.93622999999</v>
      </c>
      <c r="S557" s="5">
        <v>4998.5839999999998</v>
      </c>
      <c r="T557" s="5">
        <v>5777.6979999999994</v>
      </c>
      <c r="U557" s="5">
        <v>1037262</v>
      </c>
      <c r="V557" s="5">
        <v>20922</v>
      </c>
      <c r="W557" s="5">
        <v>13883</v>
      </c>
      <c r="X557" s="6">
        <v>0.66355988911193964</v>
      </c>
      <c r="Z557" s="2" t="s">
        <v>79</v>
      </c>
      <c r="AA557" s="4">
        <f t="shared" si="659"/>
        <v>0</v>
      </c>
      <c r="AB557" s="4">
        <f t="shared" si="664"/>
        <v>0</v>
      </c>
      <c r="AC557" s="6">
        <f t="shared" si="664"/>
        <v>0</v>
      </c>
      <c r="AD557" s="4">
        <f t="shared" si="664"/>
        <v>0</v>
      </c>
      <c r="AE557" s="4">
        <f t="shared" si="664"/>
        <v>0</v>
      </c>
      <c r="AF557" s="4">
        <f>G557-U557</f>
        <v>0</v>
      </c>
      <c r="AG557" s="4"/>
      <c r="AH557" s="4"/>
      <c r="AI557" s="75"/>
      <c r="AK557" s="2" t="s">
        <v>80</v>
      </c>
      <c r="AL557" s="2">
        <v>2017</v>
      </c>
      <c r="AM557" s="2">
        <v>3</v>
      </c>
      <c r="AN557" s="2">
        <v>248690.77405000001</v>
      </c>
      <c r="AO557" s="2">
        <v>4998.5839999999998</v>
      </c>
      <c r="AP557" s="2">
        <v>5777.6980000000003</v>
      </c>
      <c r="AQ557" s="2">
        <v>1037261</v>
      </c>
      <c r="AR557" s="2">
        <v>20922</v>
      </c>
      <c r="AS557" s="2">
        <v>13883</v>
      </c>
      <c r="AT557" s="2">
        <v>0.66355991363525391</v>
      </c>
      <c r="AV557" s="2" t="s">
        <v>79</v>
      </c>
      <c r="AW557" s="4">
        <f t="shared" si="650"/>
        <v>0</v>
      </c>
      <c r="AX557" s="4">
        <f t="shared" si="651"/>
        <v>0</v>
      </c>
      <c r="AY557" s="4"/>
      <c r="AZ557" s="4">
        <f t="shared" si="652"/>
        <v>0</v>
      </c>
      <c r="BA557" s="4">
        <f t="shared" si="653"/>
        <v>0</v>
      </c>
      <c r="BB557" s="4">
        <f t="shared" si="654"/>
        <v>1</v>
      </c>
      <c r="BC557" s="4">
        <f t="shared" si="655"/>
        <v>-20922</v>
      </c>
      <c r="BD557" s="4">
        <f t="shared" si="656"/>
        <v>-13883</v>
      </c>
      <c r="BE557" s="4">
        <f t="shared" si="657"/>
        <v>-0.66355991363525391</v>
      </c>
    </row>
    <row r="558" spans="1:57" x14ac:dyDescent="0.2">
      <c r="A558" s="2" t="s">
        <v>79</v>
      </c>
      <c r="B558" s="4">
        <v>2018</v>
      </c>
      <c r="C558" s="4">
        <v>3</v>
      </c>
      <c r="D558" s="5">
        <f>'Consolidated PEG'!D557</f>
        <v>243197.45190000001</v>
      </c>
      <c r="E558" s="5">
        <f>'Consolidated PEG'!E557</f>
        <v>5400.6859999999997</v>
      </c>
      <c r="F558" s="5">
        <f>'Consolidated PEG'!F557</f>
        <v>5777.6980000000003</v>
      </c>
      <c r="G558" s="5">
        <f>'Consolidated PEG'!G557</f>
        <v>1046776</v>
      </c>
      <c r="H558" s="28"/>
      <c r="I558" s="28"/>
      <c r="J558" s="62"/>
      <c r="K558" s="48">
        <f>'Consolidated PEG'!K557</f>
        <v>21049</v>
      </c>
      <c r="L558" s="48">
        <f>'Consolidated PEG'!L557</f>
        <v>14047</v>
      </c>
      <c r="M558" s="124">
        <f>'Consolidated PEG'!M557</f>
        <v>0.6673476174640125</v>
      </c>
      <c r="O558" s="2" t="s">
        <v>80</v>
      </c>
      <c r="P558" s="2">
        <v>2018</v>
      </c>
      <c r="Q558" s="2">
        <v>3</v>
      </c>
      <c r="R558" s="5">
        <v>243197.45190000001</v>
      </c>
      <c r="S558" s="5">
        <v>5400.6859999999997</v>
      </c>
      <c r="T558" s="5">
        <v>5777.6979999999994</v>
      </c>
      <c r="U558" s="5">
        <v>1046776</v>
      </c>
      <c r="V558" s="5">
        <v>21049</v>
      </c>
      <c r="W558" s="5">
        <v>14047</v>
      </c>
      <c r="X558" s="6">
        <v>0.6673476174640125</v>
      </c>
      <c r="Z558" s="2" t="s">
        <v>79</v>
      </c>
      <c r="AA558" s="4">
        <f t="shared" si="659"/>
        <v>0</v>
      </c>
      <c r="AB558" s="4">
        <f t="shared" si="664"/>
        <v>0</v>
      </c>
      <c r="AC558" s="6">
        <f>D558-R558</f>
        <v>0</v>
      </c>
      <c r="AD558" s="4">
        <f t="shared" si="664"/>
        <v>0</v>
      </c>
      <c r="AE558" s="4">
        <f t="shared" si="664"/>
        <v>0</v>
      </c>
      <c r="AF558" s="4">
        <f t="shared" si="664"/>
        <v>0</v>
      </c>
      <c r="AG558" s="4"/>
      <c r="AH558" s="4"/>
      <c r="AI558" s="75"/>
      <c r="AK558" s="2" t="s">
        <v>80</v>
      </c>
      <c r="AL558" s="2">
        <v>2018</v>
      </c>
      <c r="AM558" s="2">
        <v>3</v>
      </c>
      <c r="AN558" s="2">
        <v>252229.85316999999</v>
      </c>
      <c r="AO558" s="2">
        <v>5400.6859999999997</v>
      </c>
      <c r="AP558" s="2">
        <v>5777.6980000000003</v>
      </c>
      <c r="AQ558" s="2">
        <v>1046775</v>
      </c>
      <c r="AR558" s="2">
        <v>21049</v>
      </c>
      <c r="AS558" s="2">
        <v>14047</v>
      </c>
      <c r="AT558" s="2">
        <v>0.66734760999679565</v>
      </c>
      <c r="AV558" s="2" t="s">
        <v>79</v>
      </c>
      <c r="AW558" s="4">
        <f t="shared" si="650"/>
        <v>0</v>
      </c>
      <c r="AX558" s="4">
        <f t="shared" si="651"/>
        <v>0</v>
      </c>
      <c r="AY558" s="4"/>
      <c r="AZ558" s="4">
        <f t="shared" si="652"/>
        <v>0</v>
      </c>
      <c r="BA558" s="4">
        <f t="shared" si="653"/>
        <v>0</v>
      </c>
      <c r="BB558" s="4">
        <f t="shared" si="654"/>
        <v>1</v>
      </c>
      <c r="BC558" s="4">
        <f t="shared" si="655"/>
        <v>-21049</v>
      </c>
      <c r="BD558" s="4">
        <f t="shared" si="656"/>
        <v>-14047</v>
      </c>
      <c r="BE558" s="4">
        <f t="shared" si="657"/>
        <v>-0.66734760999679565</v>
      </c>
    </row>
    <row r="559" spans="1:57" x14ac:dyDescent="0.2">
      <c r="A559" s="2" t="s">
        <v>79</v>
      </c>
      <c r="B559" s="4">
        <v>2019</v>
      </c>
      <c r="C559" s="4">
        <v>3</v>
      </c>
      <c r="D559" s="5">
        <f>'Consolidated PEG'!D558</f>
        <v>257552.39223</v>
      </c>
      <c r="E559" s="5">
        <f>'Consolidated PEG'!E558</f>
        <v>4962.2169999999996</v>
      </c>
      <c r="F559" s="5">
        <f>'Consolidated PEG'!F558</f>
        <v>5777.6980000000003</v>
      </c>
      <c r="G559" s="5">
        <f>'Consolidated PEG'!G558</f>
        <v>1054614</v>
      </c>
      <c r="H559" s="5">
        <f>'Consolidated PEG'!H558</f>
        <v>21112</v>
      </c>
      <c r="I559" s="5">
        <f>'Consolidated PEG'!I558</f>
        <v>14149</v>
      </c>
      <c r="J559" s="60">
        <f>'Consolidated PEG'!J558</f>
        <v>0.67018759250640869</v>
      </c>
      <c r="K559" s="48">
        <f>'Consolidated PEG'!K558</f>
        <v>49610</v>
      </c>
      <c r="L559" s="48">
        <f>'Consolidated PEG'!L558</f>
        <v>35371</v>
      </c>
      <c r="M559" s="124">
        <f>'Consolidated PEG'!M558</f>
        <v>0.71298125377947996</v>
      </c>
      <c r="O559" s="2" t="s">
        <v>80</v>
      </c>
      <c r="P559" s="2">
        <v>2019</v>
      </c>
      <c r="Q559" s="2">
        <v>3</v>
      </c>
      <c r="R559" s="5">
        <v>257552.39223</v>
      </c>
      <c r="S559" s="5">
        <v>4962.2169999999996</v>
      </c>
      <c r="T559" s="5">
        <v>5777.6979999999994</v>
      </c>
      <c r="U559" s="5">
        <v>1054614</v>
      </c>
      <c r="V559" s="5">
        <v>21112</v>
      </c>
      <c r="W559" s="5">
        <v>14149</v>
      </c>
      <c r="X559" s="6">
        <v>0.67018757104964</v>
      </c>
      <c r="Z559" s="2" t="s">
        <v>79</v>
      </c>
      <c r="AA559" s="4">
        <f t="shared" si="659"/>
        <v>0</v>
      </c>
      <c r="AB559" s="4">
        <f t="shared" si="664"/>
        <v>0</v>
      </c>
      <c r="AC559" s="6">
        <f t="shared" si="664"/>
        <v>0</v>
      </c>
      <c r="AD559" s="4">
        <f t="shared" si="664"/>
        <v>0</v>
      </c>
      <c r="AE559" s="4">
        <f t="shared" si="664"/>
        <v>0</v>
      </c>
      <c r="AF559" s="4">
        <f t="shared" si="664"/>
        <v>0</v>
      </c>
      <c r="AG559" s="4">
        <f t="shared" si="664"/>
        <v>0</v>
      </c>
      <c r="AH559" s="4">
        <f t="shared" si="664"/>
        <v>0</v>
      </c>
      <c r="AI559" s="75">
        <f t="shared" si="664"/>
        <v>2.1456768695138351E-8</v>
      </c>
      <c r="AK559" s="2" t="s">
        <v>80</v>
      </c>
      <c r="AL559" s="2">
        <v>2019</v>
      </c>
      <c r="AM559" s="2">
        <v>3</v>
      </c>
      <c r="AN559" s="2">
        <v>267793.98692</v>
      </c>
      <c r="AO559" s="2">
        <v>4962.2169999999996</v>
      </c>
      <c r="AP559" s="2">
        <v>5777.6980000000003</v>
      </c>
      <c r="AQ559" s="2">
        <v>1054613</v>
      </c>
      <c r="AR559" s="2">
        <v>21112</v>
      </c>
      <c r="AS559" s="2">
        <v>14149</v>
      </c>
      <c r="AT559" s="2">
        <v>0.67018759250640869</v>
      </c>
      <c r="AV559" s="2" t="s">
        <v>79</v>
      </c>
      <c r="AW559" s="4">
        <f t="shared" si="650"/>
        <v>0</v>
      </c>
      <c r="AX559" s="4">
        <f t="shared" si="651"/>
        <v>0</v>
      </c>
      <c r="AY559" s="4"/>
      <c r="AZ559" s="4">
        <f t="shared" si="652"/>
        <v>0</v>
      </c>
      <c r="BA559" s="4">
        <f t="shared" si="653"/>
        <v>0</v>
      </c>
      <c r="BB559" s="4">
        <f t="shared" si="654"/>
        <v>1</v>
      </c>
      <c r="BC559" s="4">
        <f t="shared" si="655"/>
        <v>0</v>
      </c>
      <c r="BD559" s="4">
        <f t="shared" si="656"/>
        <v>0</v>
      </c>
      <c r="BE559" s="4">
        <f t="shared" si="657"/>
        <v>0</v>
      </c>
    </row>
    <row r="560" spans="1:57" x14ac:dyDescent="0.2">
      <c r="A560" s="2" t="s">
        <v>79</v>
      </c>
      <c r="B560" s="4">
        <v>2020</v>
      </c>
      <c r="C560" s="4">
        <v>3</v>
      </c>
      <c r="D560" s="5">
        <f>'Consolidated PEG'!D559</f>
        <v>246360.01624999999</v>
      </c>
      <c r="E560" s="5">
        <f>'Consolidated PEG'!E559</f>
        <v>5597.6149999999998</v>
      </c>
      <c r="F560" s="5">
        <f>'Consolidated PEG'!F559</f>
        <v>5777.6980000000003</v>
      </c>
      <c r="G560" s="5">
        <f>'Consolidated PEG'!G559</f>
        <v>1062041</v>
      </c>
      <c r="H560" s="5">
        <f>'Consolidated PEG'!H559</f>
        <v>21171</v>
      </c>
      <c r="I560" s="5">
        <f>'Consolidated PEG'!I559</f>
        <v>14192</v>
      </c>
      <c r="J560" s="60">
        <f>'Consolidated PEG'!J559</f>
        <v>0.67035096883773804</v>
      </c>
      <c r="K560" s="48">
        <f>'Consolidated PEG'!K559</f>
        <v>49478</v>
      </c>
      <c r="L560" s="48">
        <f>'Consolidated PEG'!L559</f>
        <v>35292</v>
      </c>
      <c r="M560" s="124">
        <f>'Consolidated PEG'!M559</f>
        <v>0.71328671328671334</v>
      </c>
      <c r="O560" s="2" t="s">
        <v>80</v>
      </c>
      <c r="P560" s="2">
        <v>2020</v>
      </c>
      <c r="Q560" s="2">
        <v>3</v>
      </c>
      <c r="R560" s="5">
        <v>246360.01624999999</v>
      </c>
      <c r="S560" s="5">
        <v>5597.6149999999998</v>
      </c>
      <c r="T560" s="5">
        <v>5777.6979999999994</v>
      </c>
      <c r="U560" s="5">
        <v>1062040</v>
      </c>
      <c r="V560" s="5">
        <v>21171</v>
      </c>
      <c r="W560" s="5">
        <v>14192</v>
      </c>
      <c r="X560" s="6">
        <v>0.67035095177365267</v>
      </c>
      <c r="Z560" s="2" t="s">
        <v>79</v>
      </c>
      <c r="AA560" s="4">
        <f t="shared" si="659"/>
        <v>0</v>
      </c>
      <c r="AB560" s="4">
        <f t="shared" si="664"/>
        <v>0</v>
      </c>
      <c r="AC560" s="6">
        <f t="shared" si="664"/>
        <v>0</v>
      </c>
      <c r="AD560" s="4">
        <f t="shared" si="664"/>
        <v>0</v>
      </c>
      <c r="AE560" s="4">
        <f t="shared" si="664"/>
        <v>0</v>
      </c>
      <c r="AF560" s="4">
        <f t="shared" si="664"/>
        <v>1</v>
      </c>
      <c r="AG560" s="4">
        <f t="shared" si="664"/>
        <v>0</v>
      </c>
      <c r="AH560" s="4">
        <f t="shared" si="664"/>
        <v>0</v>
      </c>
      <c r="AI560" s="75">
        <f t="shared" si="664"/>
        <v>1.7064085366946813E-8</v>
      </c>
      <c r="AK560" s="2" t="s">
        <v>80</v>
      </c>
      <c r="AL560" s="2">
        <v>2020</v>
      </c>
      <c r="AM560" s="2">
        <v>3</v>
      </c>
      <c r="AN560" s="2">
        <v>277132.59034</v>
      </c>
      <c r="AO560" s="2">
        <v>5597.6149999999998</v>
      </c>
      <c r="AP560" s="2">
        <v>5777.6980000000003</v>
      </c>
      <c r="AQ560" s="2">
        <v>1062040</v>
      </c>
      <c r="AR560" s="2">
        <v>21171</v>
      </c>
      <c r="AS560" s="2">
        <v>14192</v>
      </c>
      <c r="AT560" s="2">
        <v>0.67035096883773804</v>
      </c>
      <c r="AV560" s="2" t="s">
        <v>79</v>
      </c>
      <c r="AW560" s="4">
        <f t="shared" si="650"/>
        <v>0</v>
      </c>
      <c r="AX560" s="4">
        <f t="shared" si="651"/>
        <v>0</v>
      </c>
      <c r="AY560" s="4"/>
      <c r="AZ560" s="4">
        <f t="shared" si="652"/>
        <v>0</v>
      </c>
      <c r="BA560" s="4">
        <f t="shared" si="653"/>
        <v>0</v>
      </c>
      <c r="BB560" s="4">
        <f t="shared" si="654"/>
        <v>1</v>
      </c>
      <c r="BC560" s="4">
        <f t="shared" si="655"/>
        <v>0</v>
      </c>
      <c r="BD560" s="4">
        <f t="shared" si="656"/>
        <v>0</v>
      </c>
      <c r="BE560" s="4">
        <f t="shared" si="657"/>
        <v>0</v>
      </c>
    </row>
    <row r="561" spans="1:57" x14ac:dyDescent="0.2">
      <c r="A561" s="2" t="s">
        <v>79</v>
      </c>
      <c r="B561" s="4">
        <v>2021</v>
      </c>
      <c r="C561" s="4">
        <v>3</v>
      </c>
      <c r="D561" s="5">
        <f>'Consolidated PEG'!D560</f>
        <v>250670.04598</v>
      </c>
      <c r="E561" s="5">
        <f>'Consolidated PEG'!E560</f>
        <v>5262.4250000000002</v>
      </c>
      <c r="F561" s="5">
        <f>'Consolidated PEG'!F560</f>
        <v>5777.6980000000003</v>
      </c>
      <c r="G561" s="5">
        <f>'Consolidated PEG'!G560</f>
        <v>1069684</v>
      </c>
      <c r="H561" s="5">
        <f>'Consolidated PEG'!H560</f>
        <v>21581</v>
      </c>
      <c r="I561" s="5">
        <f>'Consolidated PEG'!I560</f>
        <v>14392</v>
      </c>
      <c r="J561" s="60">
        <f>'Consolidated PEG'!J560</f>
        <v>0.66688293218612671</v>
      </c>
      <c r="K561" s="48">
        <f>'Consolidated PEG'!K560</f>
        <v>51872</v>
      </c>
      <c r="L561" s="48">
        <f>'Consolidated PEG'!L560</f>
        <v>37104</v>
      </c>
      <c r="M561" s="124">
        <f>'Consolidated PEG'!M560</f>
        <v>0.71529919802590991</v>
      </c>
      <c r="O561" s="2" t="s">
        <v>80</v>
      </c>
      <c r="P561" s="2">
        <v>2021</v>
      </c>
      <c r="Q561" s="2">
        <v>3</v>
      </c>
      <c r="R561" s="5">
        <v>250670.04598</v>
      </c>
      <c r="S561" s="5">
        <v>5262.4250000000002</v>
      </c>
      <c r="T561" s="5">
        <v>5777.6979999999994</v>
      </c>
      <c r="U561" s="5">
        <v>1069683</v>
      </c>
      <c r="V561" s="5">
        <v>21581</v>
      </c>
      <c r="W561" s="5">
        <v>14392</v>
      </c>
      <c r="X561" s="6">
        <v>0.66688290626013624</v>
      </c>
      <c r="Z561" s="2" t="s">
        <v>79</v>
      </c>
      <c r="AA561" s="4">
        <f t="shared" si="659"/>
        <v>0</v>
      </c>
      <c r="AB561" s="4">
        <f t="shared" si="664"/>
        <v>0</v>
      </c>
      <c r="AC561" s="6">
        <f t="shared" si="664"/>
        <v>0</v>
      </c>
      <c r="AD561" s="4">
        <f t="shared" si="664"/>
        <v>0</v>
      </c>
      <c r="AE561" s="4">
        <f t="shared" si="664"/>
        <v>0</v>
      </c>
      <c r="AF561" s="4">
        <f t="shared" si="664"/>
        <v>1</v>
      </c>
      <c r="AG561" s="4">
        <f t="shared" si="664"/>
        <v>0</v>
      </c>
      <c r="AH561" s="4">
        <f t="shared" si="664"/>
        <v>0</v>
      </c>
      <c r="AI561" s="75">
        <f t="shared" si="664"/>
        <v>2.5925990465580639E-8</v>
      </c>
      <c r="AK561" s="2" t="s">
        <v>80</v>
      </c>
      <c r="AL561" s="2">
        <v>2021</v>
      </c>
      <c r="AM561" s="2">
        <v>3</v>
      </c>
      <c r="AN561" s="2">
        <v>273447.73465</v>
      </c>
      <c r="AO561" s="2">
        <v>5262.4250000000002</v>
      </c>
      <c r="AP561" s="2">
        <v>5777.6980000000003</v>
      </c>
      <c r="AQ561" s="2">
        <v>1069683</v>
      </c>
      <c r="AR561" s="2">
        <v>21581</v>
      </c>
      <c r="AS561" s="2">
        <v>14392</v>
      </c>
      <c r="AT561" s="2">
        <v>0.66688293218612671</v>
      </c>
      <c r="AV561" s="2" t="s">
        <v>79</v>
      </c>
      <c r="AW561" s="4">
        <f t="shared" si="650"/>
        <v>0</v>
      </c>
      <c r="AX561" s="4">
        <f t="shared" si="651"/>
        <v>0</v>
      </c>
      <c r="AY561" s="4"/>
      <c r="AZ561" s="4">
        <f t="shared" si="652"/>
        <v>0</v>
      </c>
      <c r="BA561" s="4">
        <f t="shared" si="653"/>
        <v>0</v>
      </c>
      <c r="BB561" s="4">
        <f t="shared" si="654"/>
        <v>1</v>
      </c>
      <c r="BC561" s="4">
        <f t="shared" si="655"/>
        <v>0</v>
      </c>
      <c r="BD561" s="4">
        <f t="shared" si="656"/>
        <v>0</v>
      </c>
      <c r="BE561" s="4">
        <f t="shared" si="657"/>
        <v>0</v>
      </c>
    </row>
    <row r="562" spans="1:57" s="7" customFormat="1" x14ac:dyDescent="0.2">
      <c r="A562" s="7" t="s">
        <v>79</v>
      </c>
      <c r="B562" s="8">
        <v>2022</v>
      </c>
      <c r="C562" s="8">
        <v>3</v>
      </c>
      <c r="D562" s="9">
        <f>'Consolidated PEG'!D561</f>
        <v>268392.85625999997</v>
      </c>
      <c r="E562" s="9">
        <f>'Consolidated PEG'!E561</f>
        <v>5406.7539999999999</v>
      </c>
      <c r="F562" s="5">
        <f>'Consolidated PEG'!F561</f>
        <v>5777.6980000000003</v>
      </c>
      <c r="G562" s="9">
        <f>'Consolidated PEG'!G561</f>
        <v>1076538</v>
      </c>
      <c r="H562" s="9">
        <f>'Consolidated PEG'!H561</f>
        <v>21684</v>
      </c>
      <c r="I562" s="9">
        <f>'Consolidated PEG'!I561</f>
        <v>14492</v>
      </c>
      <c r="J562" s="61">
        <f>'Consolidated PEG'!J561</f>
        <v>0.66832685470581055</v>
      </c>
      <c r="K562" s="50">
        <f>'Consolidated PEG'!K561</f>
        <v>50795</v>
      </c>
      <c r="L562" s="50">
        <f>'Consolidated PEG'!L561</f>
        <v>36192</v>
      </c>
      <c r="M562" s="126">
        <f>'Consolidated PEG'!M561</f>
        <v>0.71251107392459889</v>
      </c>
      <c r="N562" s="64"/>
      <c r="O562" s="7" t="s">
        <v>80</v>
      </c>
      <c r="P562" s="7">
        <v>2022</v>
      </c>
      <c r="Q562" s="7">
        <v>3</v>
      </c>
      <c r="R562" s="9">
        <v>268392.85625999997</v>
      </c>
      <c r="S562" s="9">
        <v>5406.7539999999999</v>
      </c>
      <c r="T562" s="9">
        <v>5777.6979999999994</v>
      </c>
      <c r="U562" s="9">
        <v>1076538</v>
      </c>
      <c r="V562" s="9">
        <v>21684</v>
      </c>
      <c r="W562" s="9">
        <v>14492</v>
      </c>
      <c r="X562" s="10">
        <v>0.66832687695997051</v>
      </c>
      <c r="Y562" s="64"/>
      <c r="Z562" s="7" t="s">
        <v>79</v>
      </c>
      <c r="AA562" s="8">
        <f t="shared" si="659"/>
        <v>0</v>
      </c>
      <c r="AB562" s="8">
        <f t="shared" si="664"/>
        <v>0</v>
      </c>
      <c r="AC562" s="10">
        <f t="shared" si="664"/>
        <v>0</v>
      </c>
      <c r="AD562" s="8">
        <f t="shared" si="664"/>
        <v>0</v>
      </c>
      <c r="AE562" s="8">
        <f t="shared" si="664"/>
        <v>0</v>
      </c>
      <c r="AF562" s="8">
        <f t="shared" si="664"/>
        <v>0</v>
      </c>
      <c r="AG562" s="8">
        <f t="shared" si="664"/>
        <v>0</v>
      </c>
      <c r="AH562" s="8">
        <f t="shared" si="664"/>
        <v>0</v>
      </c>
      <c r="AI562" s="76">
        <f t="shared" si="664"/>
        <v>-2.2254159959267383E-8</v>
      </c>
      <c r="AK562" s="7" t="s">
        <v>80</v>
      </c>
      <c r="AL562" s="7">
        <v>2022</v>
      </c>
      <c r="AM562" s="7">
        <v>3</v>
      </c>
      <c r="AN562" s="7">
        <v>282997.05046000006</v>
      </c>
      <c r="AO562" s="7">
        <v>5406.7539999999999</v>
      </c>
      <c r="AP562" s="7">
        <v>5777.6980000000003</v>
      </c>
      <c r="AQ562" s="7">
        <v>1076537</v>
      </c>
      <c r="AR562" s="7">
        <v>21684</v>
      </c>
      <c r="AS562" s="7">
        <v>14492</v>
      </c>
      <c r="AT562" s="7">
        <v>0.66832685470581055</v>
      </c>
      <c r="AV562" s="7" t="s">
        <v>79</v>
      </c>
      <c r="AW562" s="8">
        <f t="shared" si="650"/>
        <v>0</v>
      </c>
      <c r="AX562" s="8">
        <f t="shared" si="651"/>
        <v>0</v>
      </c>
      <c r="AY562" s="8"/>
      <c r="AZ562" s="8">
        <f t="shared" si="652"/>
        <v>0</v>
      </c>
      <c r="BA562" s="8">
        <f t="shared" si="653"/>
        <v>0</v>
      </c>
      <c r="BB562" s="8">
        <f t="shared" si="654"/>
        <v>1</v>
      </c>
      <c r="BC562" s="8">
        <f t="shared" si="655"/>
        <v>0</v>
      </c>
      <c r="BD562" s="8">
        <f t="shared" si="656"/>
        <v>0</v>
      </c>
      <c r="BE562" s="8">
        <f t="shared" si="657"/>
        <v>0</v>
      </c>
    </row>
    <row r="563" spans="1:57" x14ac:dyDescent="0.2">
      <c r="A563" s="2" t="s">
        <v>81</v>
      </c>
      <c r="B563" s="4">
        <v>2003</v>
      </c>
      <c r="C563" s="4">
        <v>3</v>
      </c>
      <c r="D563" s="5">
        <f>'Consolidated PEG'!D562</f>
        <v>5279.3008299999992</v>
      </c>
      <c r="E563" s="5">
        <f>'Consolidated PEG'!E562</f>
        <v>109.047</v>
      </c>
      <c r="F563" s="5">
        <f>'Consolidated PEG'!F562</f>
        <v>109.047</v>
      </c>
      <c r="G563" s="5">
        <f>'Consolidated PEG'!G562</f>
        <v>20708</v>
      </c>
      <c r="H563" s="5"/>
      <c r="I563" s="5"/>
      <c r="K563" s="48">
        <f>'Consolidated PEG'!K562</f>
        <v>374.9</v>
      </c>
      <c r="L563" s="48">
        <f>'Consolidated PEG'!L562</f>
        <v>73.400001525878906</v>
      </c>
      <c r="M563" s="124">
        <f>'Consolidated PEG'!M562</f>
        <v>0.19578554688151217</v>
      </c>
      <c r="AA563" s="4"/>
      <c r="AB563" s="4"/>
      <c r="AC563" s="6"/>
      <c r="AD563" s="4"/>
      <c r="AE563" s="4"/>
      <c r="AF563" s="4"/>
      <c r="AG563" s="4"/>
      <c r="AH563" s="4"/>
      <c r="AI563" s="75"/>
      <c r="AW563" s="4"/>
      <c r="AX563" s="4"/>
      <c r="AY563" s="4"/>
      <c r="AZ563" s="4"/>
      <c r="BA563" s="4"/>
      <c r="BB563" s="4"/>
      <c r="BC563" s="4"/>
      <c r="BD563" s="4"/>
      <c r="BE563" s="4"/>
    </row>
    <row r="564" spans="1:57" x14ac:dyDescent="0.2">
      <c r="A564" s="2" t="s">
        <v>81</v>
      </c>
      <c r="B564" s="4">
        <v>2004</v>
      </c>
      <c r="C564" s="4">
        <v>3</v>
      </c>
      <c r="D564" s="5">
        <f>'Consolidated PEG'!D563</f>
        <v>5774.3840100000007</v>
      </c>
      <c r="E564" s="5">
        <f>'Consolidated PEG'!E563</f>
        <v>123.167</v>
      </c>
      <c r="F564" s="5">
        <f>'Consolidated PEG'!F563</f>
        <v>123.167</v>
      </c>
      <c r="G564" s="5">
        <f>'Consolidated PEG'!G563</f>
        <v>20974</v>
      </c>
      <c r="H564" s="5"/>
      <c r="I564" s="5"/>
      <c r="K564" s="48">
        <f>'Consolidated PEG'!K563</f>
        <v>376.8</v>
      </c>
      <c r="L564" s="48">
        <f>'Consolidated PEG'!L563</f>
        <v>78.099998474121094</v>
      </c>
      <c r="M564" s="124">
        <f>'Consolidated PEG'!M563</f>
        <v>0.20727175815849547</v>
      </c>
      <c r="AA564" s="4"/>
      <c r="AB564" s="4"/>
      <c r="AC564" s="6"/>
      <c r="AD564" s="4"/>
      <c r="AE564" s="4"/>
      <c r="AF564" s="4"/>
      <c r="AG564" s="4"/>
      <c r="AH564" s="4"/>
      <c r="AI564" s="75"/>
      <c r="AW564" s="4"/>
      <c r="AX564" s="4"/>
      <c r="AY564" s="4"/>
      <c r="AZ564" s="4"/>
      <c r="BA564" s="4"/>
      <c r="BB564" s="4"/>
      <c r="BC564" s="4"/>
      <c r="BD564" s="4"/>
      <c r="BE564" s="4"/>
    </row>
    <row r="565" spans="1:57" x14ac:dyDescent="0.2">
      <c r="A565" s="2" t="s">
        <v>81</v>
      </c>
      <c r="B565" s="4">
        <v>2005</v>
      </c>
      <c r="C565" s="4">
        <v>3</v>
      </c>
      <c r="D565" s="5">
        <f>'Consolidated PEG'!D564</f>
        <v>6190.1255400000009</v>
      </c>
      <c r="E565" s="5">
        <f>'Consolidated PEG'!E564</f>
        <v>111.411</v>
      </c>
      <c r="F565" s="5">
        <f>'Consolidated PEG'!F564</f>
        <v>123.167</v>
      </c>
      <c r="G565" s="5">
        <f>'Consolidated PEG'!G564</f>
        <v>20952</v>
      </c>
      <c r="H565" s="28"/>
      <c r="I565" s="28"/>
      <c r="J565" s="62"/>
      <c r="K565" s="48">
        <f>'Consolidated PEG'!K564</f>
        <v>378</v>
      </c>
      <c r="L565" s="48">
        <f>'Consolidated PEG'!L564</f>
        <v>78</v>
      </c>
      <c r="M565" s="124">
        <f>'Consolidated PEG'!M564</f>
        <v>0.20634920634920634</v>
      </c>
      <c r="O565" s="2" t="s">
        <v>82</v>
      </c>
      <c r="P565" s="2">
        <v>2005</v>
      </c>
      <c r="Q565" s="5">
        <v>3</v>
      </c>
      <c r="R565" s="5">
        <v>6190.1255400000009</v>
      </c>
      <c r="S565" s="5">
        <v>111.411</v>
      </c>
      <c r="T565" s="5">
        <v>111.411</v>
      </c>
      <c r="U565" s="5">
        <v>20952</v>
      </c>
      <c r="V565" s="5">
        <v>378</v>
      </c>
      <c r="W565" s="5">
        <v>78</v>
      </c>
      <c r="X565" s="6">
        <v>0.20634920634920634</v>
      </c>
      <c r="Z565" s="2" t="s">
        <v>81</v>
      </c>
      <c r="AA565" s="4">
        <f t="shared" ref="AA565:AA571" si="665">B565-P565</f>
        <v>0</v>
      </c>
      <c r="AB565" s="4">
        <f t="shared" ref="AB565:AB571" si="666">C565-Q565</f>
        <v>0</v>
      </c>
      <c r="AC565" s="6">
        <f t="shared" ref="AC565:AC571" si="667">D565-R565</f>
        <v>0</v>
      </c>
      <c r="AD565" s="4">
        <f t="shared" ref="AD565:AD571" si="668">E565-S565</f>
        <v>0</v>
      </c>
      <c r="AE565" s="4">
        <f t="shared" ref="AE565:AE571" si="669">F565-T565</f>
        <v>11.756</v>
      </c>
      <c r="AF565" s="4">
        <f t="shared" ref="AF565" si="670">G565-U565</f>
        <v>0</v>
      </c>
      <c r="AG565" s="4"/>
      <c r="AH565" s="4"/>
      <c r="AI565" s="75"/>
      <c r="AK565" s="2" t="s">
        <v>82</v>
      </c>
      <c r="AL565" s="2">
        <v>2005</v>
      </c>
      <c r="AM565" s="2">
        <v>3</v>
      </c>
      <c r="AN565" s="2">
        <v>6563.0150700000013</v>
      </c>
      <c r="AO565" s="2">
        <v>122.38714648437501</v>
      </c>
      <c r="AP565" s="2">
        <v>122.38714648437501</v>
      </c>
      <c r="AQ565" s="2">
        <v>20952</v>
      </c>
      <c r="AR565" s="2">
        <v>378</v>
      </c>
      <c r="AS565" s="2">
        <v>78</v>
      </c>
      <c r="AT565" s="2">
        <v>0.2063492089509964</v>
      </c>
      <c r="AV565" s="2" t="s">
        <v>81</v>
      </c>
      <c r="AW565" s="4">
        <f t="shared" ref="AW565:AW582" si="671">B565-AL565</f>
        <v>0</v>
      </c>
      <c r="AX565" s="4">
        <f t="shared" ref="AX565:AX582" si="672">C565-AM565</f>
        <v>0</v>
      </c>
      <c r="AY565" s="4"/>
      <c r="AZ565" s="4">
        <f t="shared" ref="AZ565:AZ582" si="673">E565-AO565</f>
        <v>-10.976146484375008</v>
      </c>
      <c r="BA565" s="4">
        <f t="shared" ref="BA565:BA582" si="674">F565-AP565</f>
        <v>0.77985351562499261</v>
      </c>
      <c r="BB565" s="4">
        <f t="shared" ref="BB565:BB582" si="675">G565-AQ565</f>
        <v>0</v>
      </c>
      <c r="BC565" s="4">
        <f t="shared" ref="BC565:BC582" si="676">H565-AR565</f>
        <v>-378</v>
      </c>
      <c r="BD565" s="4">
        <f t="shared" ref="BD565:BD582" si="677">I565-AS565</f>
        <v>-78</v>
      </c>
      <c r="BE565" s="4">
        <f t="shared" ref="BE565:BE582" si="678">J565-AT565</f>
        <v>-0.2063492089509964</v>
      </c>
    </row>
    <row r="566" spans="1:57" x14ac:dyDescent="0.2">
      <c r="A566" s="2" t="s">
        <v>81</v>
      </c>
      <c r="B566" s="4">
        <v>2006</v>
      </c>
      <c r="C566" s="4">
        <v>3</v>
      </c>
      <c r="D566" s="5">
        <f>'Consolidated PEG'!D565</f>
        <v>6594.0953900000004</v>
      </c>
      <c r="E566" s="5">
        <f>'Consolidated PEG'!E565</f>
        <v>120.023</v>
      </c>
      <c r="F566" s="5">
        <f>'Consolidated PEG'!F565</f>
        <v>123.167</v>
      </c>
      <c r="G566" s="5">
        <f>'Consolidated PEG'!G565</f>
        <v>19234</v>
      </c>
      <c r="H566" s="28"/>
      <c r="I566" s="28"/>
      <c r="J566" s="62"/>
      <c r="K566" s="48">
        <f>'Consolidated PEG'!K565</f>
        <v>378</v>
      </c>
      <c r="L566" s="48">
        <f>'Consolidated PEG'!L565</f>
        <v>79</v>
      </c>
      <c r="M566" s="124">
        <f>'Consolidated PEG'!M565</f>
        <v>0.20899470899470898</v>
      </c>
      <c r="O566" s="2" t="s">
        <v>82</v>
      </c>
      <c r="P566" s="2">
        <v>2006</v>
      </c>
      <c r="Q566" s="5">
        <v>3</v>
      </c>
      <c r="R566" s="5">
        <v>6594.0953900000004</v>
      </c>
      <c r="S566" s="5">
        <v>120.023</v>
      </c>
      <c r="T566" s="5">
        <v>120.023</v>
      </c>
      <c r="U566" s="5">
        <v>19234</v>
      </c>
      <c r="V566" s="5">
        <v>378</v>
      </c>
      <c r="W566" s="5">
        <v>79</v>
      </c>
      <c r="X566" s="6">
        <v>0.20899470899470898</v>
      </c>
      <c r="Z566" s="2" t="s">
        <v>81</v>
      </c>
      <c r="AA566" s="4">
        <f t="shared" si="665"/>
        <v>0</v>
      </c>
      <c r="AB566" s="4">
        <f t="shared" si="666"/>
        <v>0</v>
      </c>
      <c r="AC566" s="6">
        <f t="shared" si="667"/>
        <v>0</v>
      </c>
      <c r="AD566" s="4">
        <f t="shared" si="668"/>
        <v>0</v>
      </c>
      <c r="AE566" s="4">
        <f t="shared" si="669"/>
        <v>3.1440000000000055</v>
      </c>
      <c r="AF566" s="4">
        <f t="shared" ref="AF566:AF575" si="679">G566-U566</f>
        <v>0</v>
      </c>
      <c r="AG566" s="4"/>
      <c r="AH566" s="4"/>
      <c r="AI566" s="75"/>
      <c r="AK566" s="2" t="s">
        <v>82</v>
      </c>
      <c r="AL566" s="2">
        <v>2006</v>
      </c>
      <c r="AM566" s="2">
        <v>3</v>
      </c>
      <c r="AN566" s="2">
        <v>6667.0417799999996</v>
      </c>
      <c r="AO566" s="2">
        <v>120.128</v>
      </c>
      <c r="AP566" s="2">
        <v>122.38714648437501</v>
      </c>
      <c r="AQ566" s="42">
        <v>21239</v>
      </c>
      <c r="AR566" s="2">
        <v>378</v>
      </c>
      <c r="AS566" s="2">
        <v>79</v>
      </c>
      <c r="AT566" s="2">
        <v>0.20899471640586853</v>
      </c>
      <c r="AV566" s="2" t="s">
        <v>81</v>
      </c>
      <c r="AW566" s="4">
        <f t="shared" si="671"/>
        <v>0</v>
      </c>
      <c r="AX566" s="4">
        <f t="shared" si="672"/>
        <v>0</v>
      </c>
      <c r="AY566" s="4"/>
      <c r="AZ566" s="4">
        <f t="shared" si="673"/>
        <v>-0.10500000000000398</v>
      </c>
      <c r="BA566" s="4">
        <f t="shared" si="674"/>
        <v>0.77985351562499261</v>
      </c>
      <c r="BB566" s="4">
        <f t="shared" si="675"/>
        <v>-2005</v>
      </c>
      <c r="BC566" s="4">
        <f t="shared" si="676"/>
        <v>-378</v>
      </c>
      <c r="BD566" s="4">
        <f t="shared" si="677"/>
        <v>-79</v>
      </c>
      <c r="BE566" s="4">
        <f t="shared" si="678"/>
        <v>-0.20899471640586853</v>
      </c>
    </row>
    <row r="567" spans="1:57" x14ac:dyDescent="0.2">
      <c r="A567" s="2" t="s">
        <v>81</v>
      </c>
      <c r="B567" s="4">
        <v>2007</v>
      </c>
      <c r="C567" s="4">
        <v>3</v>
      </c>
      <c r="D567" s="5">
        <f>'Consolidated PEG'!D566</f>
        <v>7048.0222099999983</v>
      </c>
      <c r="E567" s="5">
        <f>'Consolidated PEG'!E566</f>
        <v>120.218</v>
      </c>
      <c r="F567" s="5">
        <f>'Consolidated PEG'!F566</f>
        <v>123.167</v>
      </c>
      <c r="G567" s="5">
        <f>'Consolidated PEG'!G566</f>
        <v>21707</v>
      </c>
      <c r="H567" s="28"/>
      <c r="I567" s="28"/>
      <c r="J567" s="62"/>
      <c r="K567" s="48">
        <f>'Consolidated PEG'!K566</f>
        <v>373</v>
      </c>
      <c r="L567" s="48">
        <f>'Consolidated PEG'!L566</f>
        <v>76</v>
      </c>
      <c r="M567" s="124">
        <f>'Consolidated PEG'!M566</f>
        <v>0.20375335120643431</v>
      </c>
      <c r="O567" s="2" t="s">
        <v>82</v>
      </c>
      <c r="P567" s="2">
        <v>2007</v>
      </c>
      <c r="Q567" s="5">
        <v>3</v>
      </c>
      <c r="R567" s="5">
        <v>7048.0222099999983</v>
      </c>
      <c r="S567" s="5">
        <v>120.218</v>
      </c>
      <c r="T567" s="5">
        <v>120.218</v>
      </c>
      <c r="U567" s="5">
        <v>21707</v>
      </c>
      <c r="V567" s="5">
        <v>373</v>
      </c>
      <c r="W567" s="5">
        <v>76</v>
      </c>
      <c r="X567" s="6">
        <v>0.20375335120643431</v>
      </c>
      <c r="Z567" s="2" t="s">
        <v>81</v>
      </c>
      <c r="AA567" s="4">
        <f t="shared" si="665"/>
        <v>0</v>
      </c>
      <c r="AB567" s="4">
        <f t="shared" si="666"/>
        <v>0</v>
      </c>
      <c r="AC567" s="6">
        <f t="shared" si="667"/>
        <v>0</v>
      </c>
      <c r="AD567" s="4">
        <f t="shared" si="668"/>
        <v>0</v>
      </c>
      <c r="AE567" s="4">
        <f t="shared" si="669"/>
        <v>2.9489999999999981</v>
      </c>
      <c r="AF567" s="4">
        <f t="shared" si="679"/>
        <v>0</v>
      </c>
      <c r="AG567" s="4"/>
      <c r="AH567" s="4"/>
      <c r="AI567" s="75"/>
      <c r="AK567" s="2" t="s">
        <v>82</v>
      </c>
      <c r="AL567" s="2">
        <v>2007</v>
      </c>
      <c r="AM567" s="2">
        <v>3</v>
      </c>
      <c r="AN567" s="2">
        <v>7290.9219300000004</v>
      </c>
      <c r="AO567" s="2">
        <v>120.973</v>
      </c>
      <c r="AP567" s="2">
        <v>122.38714648437501</v>
      </c>
      <c r="AQ567" s="2">
        <v>21707</v>
      </c>
      <c r="AR567" s="2">
        <v>387</v>
      </c>
      <c r="AS567" s="2">
        <v>83</v>
      </c>
      <c r="AT567" s="2">
        <v>0.2144702821969986</v>
      </c>
      <c r="AV567" s="2" t="s">
        <v>81</v>
      </c>
      <c r="AW567" s="4">
        <f t="shared" si="671"/>
        <v>0</v>
      </c>
      <c r="AX567" s="4">
        <f t="shared" si="672"/>
        <v>0</v>
      </c>
      <c r="AY567" s="4"/>
      <c r="AZ567" s="4">
        <f t="shared" si="673"/>
        <v>-0.75499999999999545</v>
      </c>
      <c r="BA567" s="4">
        <f t="shared" si="674"/>
        <v>0.77985351562499261</v>
      </c>
      <c r="BB567" s="4">
        <f t="shared" si="675"/>
        <v>0</v>
      </c>
      <c r="BC567" s="4">
        <f t="shared" si="676"/>
        <v>-387</v>
      </c>
      <c r="BD567" s="4">
        <f t="shared" si="677"/>
        <v>-83</v>
      </c>
      <c r="BE567" s="4">
        <f t="shared" si="678"/>
        <v>-0.2144702821969986</v>
      </c>
    </row>
    <row r="568" spans="1:57" x14ac:dyDescent="0.2">
      <c r="A568" s="2" t="s">
        <v>81</v>
      </c>
      <c r="B568" s="4">
        <v>2008</v>
      </c>
      <c r="C568" s="4">
        <v>3</v>
      </c>
      <c r="D568" s="5">
        <f>'Consolidated PEG'!D567</f>
        <v>7336.5461300000006</v>
      </c>
      <c r="E568" s="5">
        <f>'Consolidated PEG'!E567</f>
        <v>113.672</v>
      </c>
      <c r="F568" s="5">
        <f>'Consolidated PEG'!F567</f>
        <v>123.167</v>
      </c>
      <c r="G568" s="5">
        <f>'Consolidated PEG'!G567</f>
        <v>20197</v>
      </c>
      <c r="H568" s="28"/>
      <c r="I568" s="28"/>
      <c r="J568" s="62"/>
      <c r="K568" s="48">
        <f>'Consolidated PEG'!K567</f>
        <v>366</v>
      </c>
      <c r="L568" s="48">
        <f>'Consolidated PEG'!L567</f>
        <v>79</v>
      </c>
      <c r="M568" s="124">
        <f>'Consolidated PEG'!M567</f>
        <v>0.21584699453551912</v>
      </c>
      <c r="O568" s="2" t="s">
        <v>82</v>
      </c>
      <c r="P568" s="2">
        <v>2008</v>
      </c>
      <c r="Q568" s="5">
        <v>3</v>
      </c>
      <c r="R568" s="5">
        <v>7336.5461300000006</v>
      </c>
      <c r="S568" s="5">
        <v>113.672</v>
      </c>
      <c r="T568" s="5">
        <v>120.218</v>
      </c>
      <c r="U568" s="5">
        <v>20197</v>
      </c>
      <c r="V568" s="5">
        <v>366</v>
      </c>
      <c r="W568" s="5">
        <v>79</v>
      </c>
      <c r="X568" s="6">
        <v>0.21584699453551912</v>
      </c>
      <c r="Z568" s="2" t="s">
        <v>81</v>
      </c>
      <c r="AA568" s="4">
        <f t="shared" si="665"/>
        <v>0</v>
      </c>
      <c r="AB568" s="4">
        <f t="shared" si="666"/>
        <v>0</v>
      </c>
      <c r="AC568" s="6">
        <f t="shared" si="667"/>
        <v>0</v>
      </c>
      <c r="AD568" s="4">
        <f t="shared" si="668"/>
        <v>0</v>
      </c>
      <c r="AE568" s="4">
        <f t="shared" si="669"/>
        <v>2.9489999999999981</v>
      </c>
      <c r="AF568" s="4">
        <f t="shared" si="679"/>
        <v>0</v>
      </c>
      <c r="AG568" s="4"/>
      <c r="AH568" s="4"/>
      <c r="AI568" s="75"/>
      <c r="AK568" s="2" t="s">
        <v>82</v>
      </c>
      <c r="AL568" s="2">
        <v>2008</v>
      </c>
      <c r="AM568" s="2">
        <v>3</v>
      </c>
      <c r="AN568" s="2">
        <v>7285.5163250000005</v>
      </c>
      <c r="AO568" s="2">
        <v>119.82600000000001</v>
      </c>
      <c r="AP568" s="2">
        <v>122.38714648437501</v>
      </c>
      <c r="AQ568" s="42">
        <v>21874.5</v>
      </c>
      <c r="AR568" s="42">
        <v>387</v>
      </c>
      <c r="AS568" s="42">
        <v>83</v>
      </c>
      <c r="AT568" s="42">
        <v>0.2144702821969986</v>
      </c>
      <c r="AV568" s="2" t="s">
        <v>81</v>
      </c>
      <c r="AW568" s="4">
        <f t="shared" si="671"/>
        <v>0</v>
      </c>
      <c r="AX568" s="4">
        <f t="shared" si="672"/>
        <v>0</v>
      </c>
      <c r="AY568" s="4"/>
      <c r="AZ568" s="4">
        <f t="shared" si="673"/>
        <v>-6.1540000000000106</v>
      </c>
      <c r="BA568" s="4">
        <f t="shared" si="674"/>
        <v>0.77985351562499261</v>
      </c>
      <c r="BB568" s="4">
        <f t="shared" si="675"/>
        <v>-1677.5</v>
      </c>
      <c r="BC568" s="4">
        <f t="shared" si="676"/>
        <v>-387</v>
      </c>
      <c r="BD568" s="4">
        <f t="shared" si="677"/>
        <v>-83</v>
      </c>
      <c r="BE568" s="4">
        <f t="shared" si="678"/>
        <v>-0.2144702821969986</v>
      </c>
    </row>
    <row r="569" spans="1:57" x14ac:dyDescent="0.2">
      <c r="A569" s="2" t="s">
        <v>81</v>
      </c>
      <c r="B569" s="4">
        <v>2009</v>
      </c>
      <c r="C569" s="4">
        <v>3</v>
      </c>
      <c r="D569" s="5">
        <f>'Consolidated PEG'!D568</f>
        <v>7064.1782200000007</v>
      </c>
      <c r="E569" s="5">
        <f>'Consolidated PEG'!E568</f>
        <v>119.511</v>
      </c>
      <c r="F569" s="5">
        <f>'Consolidated PEG'!F568</f>
        <v>123.167</v>
      </c>
      <c r="G569" s="5">
        <f>'Consolidated PEG'!G568</f>
        <v>21390</v>
      </c>
      <c r="H569" s="28"/>
      <c r="I569" s="28"/>
      <c r="J569" s="62"/>
      <c r="K569" s="48">
        <f>'Consolidated PEG'!K568</f>
        <v>392</v>
      </c>
      <c r="L569" s="48">
        <f>'Consolidated PEG'!L568</f>
        <v>86</v>
      </c>
      <c r="M569" s="124">
        <f>'Consolidated PEG'!M568</f>
        <v>0.21938775510204081</v>
      </c>
      <c r="O569" s="2" t="s">
        <v>82</v>
      </c>
      <c r="P569" s="2">
        <v>2009</v>
      </c>
      <c r="Q569" s="5">
        <v>3</v>
      </c>
      <c r="R569" s="5">
        <v>7064.1782200000007</v>
      </c>
      <c r="S569" s="5">
        <v>119.511</v>
      </c>
      <c r="T569" s="5">
        <v>120.218</v>
      </c>
      <c r="U569" s="5">
        <v>21390</v>
      </c>
      <c r="V569" s="5">
        <v>392</v>
      </c>
      <c r="W569" s="5">
        <v>86</v>
      </c>
      <c r="X569" s="6">
        <v>0.21938775510204081</v>
      </c>
      <c r="Z569" s="2" t="s">
        <v>81</v>
      </c>
      <c r="AA569" s="4">
        <f t="shared" si="665"/>
        <v>0</v>
      </c>
      <c r="AB569" s="4">
        <f t="shared" si="666"/>
        <v>0</v>
      </c>
      <c r="AC569" s="6">
        <f t="shared" si="667"/>
        <v>0</v>
      </c>
      <c r="AD569" s="4">
        <f t="shared" si="668"/>
        <v>0</v>
      </c>
      <c r="AE569" s="4">
        <f t="shared" si="669"/>
        <v>2.9489999999999981</v>
      </c>
      <c r="AF569" s="4">
        <f t="shared" si="679"/>
        <v>0</v>
      </c>
      <c r="AG569" s="4"/>
      <c r="AH569" s="4"/>
      <c r="AI569" s="75"/>
      <c r="AK569" s="2" t="s">
        <v>82</v>
      </c>
      <c r="AL569" s="2">
        <v>2009</v>
      </c>
      <c r="AM569" s="2">
        <v>3</v>
      </c>
      <c r="AN569" s="2">
        <v>7114.3665499999988</v>
      </c>
      <c r="AO569" s="2">
        <v>120.09599999999999</v>
      </c>
      <c r="AP569" s="2">
        <v>122.38714648437501</v>
      </c>
      <c r="AQ569" s="2">
        <v>21390</v>
      </c>
      <c r="AR569" s="2">
        <v>392</v>
      </c>
      <c r="AS569" s="2">
        <v>86</v>
      </c>
      <c r="AT569" s="2">
        <v>0.21938775479793549</v>
      </c>
      <c r="AV569" s="2" t="s">
        <v>81</v>
      </c>
      <c r="AW569" s="4">
        <f t="shared" si="671"/>
        <v>0</v>
      </c>
      <c r="AX569" s="4">
        <f t="shared" si="672"/>
        <v>0</v>
      </c>
      <c r="AY569" s="4"/>
      <c r="AZ569" s="4">
        <f t="shared" si="673"/>
        <v>-0.58499999999999375</v>
      </c>
      <c r="BA569" s="4">
        <f t="shared" si="674"/>
        <v>0.77985351562499261</v>
      </c>
      <c r="BB569" s="4">
        <f t="shared" si="675"/>
        <v>0</v>
      </c>
      <c r="BC569" s="4">
        <f t="shared" si="676"/>
        <v>-392</v>
      </c>
      <c r="BD569" s="4">
        <f t="shared" si="677"/>
        <v>-86</v>
      </c>
      <c r="BE569" s="4">
        <f t="shared" si="678"/>
        <v>-0.21938775479793549</v>
      </c>
    </row>
    <row r="570" spans="1:57" x14ac:dyDescent="0.2">
      <c r="A570" s="2" t="s">
        <v>81</v>
      </c>
      <c r="B570" s="4">
        <v>2010</v>
      </c>
      <c r="C570" s="4">
        <v>3</v>
      </c>
      <c r="D570" s="5">
        <f>'Consolidated PEG'!D569</f>
        <v>7109.4823500000002</v>
      </c>
      <c r="E570" s="5">
        <f>'Consolidated PEG'!E569</f>
        <v>117.25700000000001</v>
      </c>
      <c r="F570" s="5">
        <f>'Consolidated PEG'!F569</f>
        <v>123.167</v>
      </c>
      <c r="G570" s="5">
        <f>'Consolidated PEG'!G569</f>
        <v>21831</v>
      </c>
      <c r="H570" s="28"/>
      <c r="I570" s="28"/>
      <c r="J570" s="62"/>
      <c r="K570" s="48">
        <f>'Consolidated PEG'!K569</f>
        <v>392</v>
      </c>
      <c r="L570" s="48">
        <f>'Consolidated PEG'!L569</f>
        <v>86</v>
      </c>
      <c r="M570" s="124">
        <f>'Consolidated PEG'!M569</f>
        <v>0.21938775510204081</v>
      </c>
      <c r="O570" s="2" t="s">
        <v>82</v>
      </c>
      <c r="P570" s="2">
        <v>2010</v>
      </c>
      <c r="Q570" s="5">
        <v>3</v>
      </c>
      <c r="R570" s="5">
        <v>7109.4823500000002</v>
      </c>
      <c r="S570" s="5">
        <v>117.25700000000001</v>
      </c>
      <c r="T570" s="5">
        <v>120.218</v>
      </c>
      <c r="U570" s="5">
        <v>21831</v>
      </c>
      <c r="V570" s="5">
        <v>392</v>
      </c>
      <c r="W570" s="5">
        <v>86</v>
      </c>
      <c r="X570" s="6">
        <v>0.21938775510204081</v>
      </c>
      <c r="Z570" s="2" t="s">
        <v>81</v>
      </c>
      <c r="AA570" s="4">
        <f t="shared" si="665"/>
        <v>0</v>
      </c>
      <c r="AB570" s="4">
        <f t="shared" si="666"/>
        <v>0</v>
      </c>
      <c r="AC570" s="6">
        <f t="shared" si="667"/>
        <v>0</v>
      </c>
      <c r="AD570" s="4">
        <f t="shared" si="668"/>
        <v>0</v>
      </c>
      <c r="AE570" s="4">
        <f t="shared" si="669"/>
        <v>2.9489999999999981</v>
      </c>
      <c r="AF570" s="4">
        <f t="shared" si="679"/>
        <v>0</v>
      </c>
      <c r="AG570" s="4"/>
      <c r="AH570" s="4"/>
      <c r="AI570" s="75"/>
      <c r="AK570" s="2" t="s">
        <v>82</v>
      </c>
      <c r="AL570" s="2">
        <v>2010</v>
      </c>
      <c r="AM570" s="2">
        <v>3</v>
      </c>
      <c r="AN570" s="2">
        <v>7291.0705399999988</v>
      </c>
      <c r="AO570" s="2">
        <v>118.33800000000001</v>
      </c>
      <c r="AP570" s="2">
        <v>122.38714648437501</v>
      </c>
      <c r="AQ570" s="2">
        <v>21831</v>
      </c>
      <c r="AR570" s="2">
        <v>392</v>
      </c>
      <c r="AS570" s="2">
        <v>86</v>
      </c>
      <c r="AT570" s="2">
        <v>0.21938775479793549</v>
      </c>
      <c r="AV570" s="2" t="s">
        <v>81</v>
      </c>
      <c r="AW570" s="4">
        <f t="shared" si="671"/>
        <v>0</v>
      </c>
      <c r="AX570" s="4">
        <f t="shared" si="672"/>
        <v>0</v>
      </c>
      <c r="AY570" s="4"/>
      <c r="AZ570" s="4">
        <f t="shared" si="673"/>
        <v>-1.0810000000000031</v>
      </c>
      <c r="BA570" s="4">
        <f t="shared" si="674"/>
        <v>0.77985351562499261</v>
      </c>
      <c r="BB570" s="4">
        <f t="shared" si="675"/>
        <v>0</v>
      </c>
      <c r="BC570" s="4">
        <f t="shared" si="676"/>
        <v>-392</v>
      </c>
      <c r="BD570" s="4">
        <f t="shared" si="677"/>
        <v>-86</v>
      </c>
      <c r="BE570" s="4">
        <f t="shared" si="678"/>
        <v>-0.21938775479793549</v>
      </c>
    </row>
    <row r="571" spans="1:57" x14ac:dyDescent="0.2">
      <c r="A571" s="2" t="s">
        <v>81</v>
      </c>
      <c r="B571" s="4">
        <v>2011</v>
      </c>
      <c r="C571" s="4">
        <v>3</v>
      </c>
      <c r="D571" s="5">
        <f>'Consolidated PEG'!D570</f>
        <v>7063.4972300000009</v>
      </c>
      <c r="E571" s="5">
        <f>'Consolidated PEG'!E570</f>
        <v>119.49600000000001</v>
      </c>
      <c r="F571" s="5">
        <f>'Consolidated PEG'!F570</f>
        <v>123.167</v>
      </c>
      <c r="G571" s="5">
        <f>'Consolidated PEG'!G570</f>
        <v>21791</v>
      </c>
      <c r="H571" s="28"/>
      <c r="I571" s="28"/>
      <c r="J571" s="62"/>
      <c r="K571" s="48">
        <f>'Consolidated PEG'!K570</f>
        <v>395</v>
      </c>
      <c r="L571" s="48">
        <f>'Consolidated PEG'!L570</f>
        <v>88</v>
      </c>
      <c r="M571" s="124">
        <f>'Consolidated PEG'!M570</f>
        <v>0.22278481012658227</v>
      </c>
      <c r="O571" s="2" t="s">
        <v>82</v>
      </c>
      <c r="P571" s="2">
        <v>2011</v>
      </c>
      <c r="Q571" s="5">
        <v>3</v>
      </c>
      <c r="R571" s="5">
        <v>7063.4972300000009</v>
      </c>
      <c r="S571" s="5">
        <v>119.49600000000001</v>
      </c>
      <c r="T571" s="5">
        <v>120.218</v>
      </c>
      <c r="U571" s="5">
        <v>21791</v>
      </c>
      <c r="V571" s="5">
        <v>395</v>
      </c>
      <c r="W571" s="5">
        <v>88</v>
      </c>
      <c r="X571" s="6">
        <v>0.22278481012658227</v>
      </c>
      <c r="Z571" s="2" t="s">
        <v>81</v>
      </c>
      <c r="AA571" s="4">
        <f t="shared" si="665"/>
        <v>0</v>
      </c>
      <c r="AB571" s="4">
        <f t="shared" si="666"/>
        <v>0</v>
      </c>
      <c r="AC571" s="6">
        <f t="shared" si="667"/>
        <v>0</v>
      </c>
      <c r="AD571" s="4">
        <f t="shared" si="668"/>
        <v>0</v>
      </c>
      <c r="AE571" s="4">
        <f t="shared" si="669"/>
        <v>2.9489999999999981</v>
      </c>
      <c r="AF571" s="4">
        <f t="shared" si="679"/>
        <v>0</v>
      </c>
      <c r="AG571" s="4"/>
      <c r="AH571" s="4"/>
      <c r="AI571" s="75"/>
      <c r="AK571" s="2" t="s">
        <v>82</v>
      </c>
      <c r="AL571" s="2">
        <v>2011</v>
      </c>
      <c r="AM571" s="2">
        <v>3</v>
      </c>
      <c r="AN571" s="2">
        <v>7085.6295799999998</v>
      </c>
      <c r="AO571" s="2">
        <v>119.49600000000001</v>
      </c>
      <c r="AP571" s="2">
        <v>122.38714648437501</v>
      </c>
      <c r="AQ571" s="2">
        <v>21787</v>
      </c>
      <c r="AR571" s="2">
        <v>395</v>
      </c>
      <c r="AS571" s="2">
        <v>88</v>
      </c>
      <c r="AT571" s="2">
        <v>0.22278481721878052</v>
      </c>
      <c r="AV571" s="2" t="s">
        <v>81</v>
      </c>
      <c r="AW571" s="4">
        <f t="shared" si="671"/>
        <v>0</v>
      </c>
      <c r="AX571" s="4">
        <f t="shared" si="672"/>
        <v>0</v>
      </c>
      <c r="AY571" s="4"/>
      <c r="AZ571" s="4">
        <f t="shared" si="673"/>
        <v>0</v>
      </c>
      <c r="BA571" s="4">
        <f t="shared" si="674"/>
        <v>0.77985351562499261</v>
      </c>
      <c r="BB571" s="4">
        <f>G571-AQ571</f>
        <v>4</v>
      </c>
      <c r="BC571" s="4">
        <f t="shared" si="676"/>
        <v>-395</v>
      </c>
      <c r="BD571" s="4">
        <f t="shared" si="677"/>
        <v>-88</v>
      </c>
      <c r="BE571" s="4">
        <f t="shared" si="678"/>
        <v>-0.22278481721878052</v>
      </c>
    </row>
    <row r="572" spans="1:57" x14ac:dyDescent="0.2">
      <c r="A572" s="2" t="s">
        <v>81</v>
      </c>
      <c r="B572" s="4">
        <v>2012</v>
      </c>
      <c r="C572" s="4">
        <v>3</v>
      </c>
      <c r="D572" s="5">
        <f>'Consolidated PEG'!D571</f>
        <v>6514.471019999999</v>
      </c>
      <c r="E572" s="5">
        <f>'Consolidated PEG'!E571</f>
        <v>120.41300000000001</v>
      </c>
      <c r="F572" s="5">
        <f>'Consolidated PEG'!F571</f>
        <v>123.167</v>
      </c>
      <c r="G572" s="5">
        <f>'Consolidated PEG'!G571</f>
        <v>22204</v>
      </c>
      <c r="H572" s="28"/>
      <c r="I572" s="28"/>
      <c r="J572" s="62"/>
      <c r="K572" s="48">
        <f>'Consolidated PEG'!K571</f>
        <v>405</v>
      </c>
      <c r="L572" s="48">
        <f>'Consolidated PEG'!L571</f>
        <v>103</v>
      </c>
      <c r="M572" s="124">
        <f>'Consolidated PEG'!M571</f>
        <v>0.25432098765432098</v>
      </c>
      <c r="O572" s="2" t="s">
        <v>82</v>
      </c>
      <c r="P572" s="2">
        <v>2012</v>
      </c>
      <c r="Q572" s="5">
        <v>3</v>
      </c>
      <c r="R572" s="5">
        <v>6514.471019999999</v>
      </c>
      <c r="S572" s="5">
        <v>120.41300000000001</v>
      </c>
      <c r="T572" s="5">
        <v>120.41300000000001</v>
      </c>
      <c r="U572" s="5">
        <v>22204</v>
      </c>
      <c r="V572" s="5">
        <v>405</v>
      </c>
      <c r="W572" s="5">
        <v>103.00000000000001</v>
      </c>
      <c r="X572" s="6">
        <v>0.25432098765432104</v>
      </c>
      <c r="Z572" s="2" t="s">
        <v>81</v>
      </c>
      <c r="AA572" s="4">
        <f t="shared" ref="AA572:AA582" si="680">B572-P572</f>
        <v>0</v>
      </c>
      <c r="AB572" s="4">
        <f t="shared" ref="AB572:AB575" si="681">C572-Q572</f>
        <v>0</v>
      </c>
      <c r="AC572" s="6">
        <f t="shared" ref="AC572:AC575" si="682">D572-R572</f>
        <v>0</v>
      </c>
      <c r="AD572" s="4">
        <f t="shared" ref="AD572:AD575" si="683">E572-S572</f>
        <v>0</v>
      </c>
      <c r="AE572" s="4">
        <f t="shared" ref="AE572:AE575" si="684">F572-T572</f>
        <v>2.7539999999999907</v>
      </c>
      <c r="AF572" s="4">
        <f t="shared" si="679"/>
        <v>0</v>
      </c>
      <c r="AG572" s="4"/>
      <c r="AH572" s="4"/>
      <c r="AI572" s="75"/>
      <c r="AK572" s="2" t="s">
        <v>82</v>
      </c>
      <c r="AL572" s="2">
        <v>2012</v>
      </c>
      <c r="AM572" s="2">
        <v>3</v>
      </c>
      <c r="AN572" s="2">
        <v>6614.2328499999994</v>
      </c>
      <c r="AO572" s="2">
        <v>120.41300000000001</v>
      </c>
      <c r="AP572" s="2">
        <v>122.38714648437501</v>
      </c>
      <c r="AQ572" s="2">
        <v>22200</v>
      </c>
      <c r="AR572" s="2">
        <v>405</v>
      </c>
      <c r="AS572" s="2">
        <v>103</v>
      </c>
      <c r="AT572" s="2">
        <v>0.25432097911834717</v>
      </c>
      <c r="AV572" s="2" t="s">
        <v>81</v>
      </c>
      <c r="AW572" s="4">
        <f t="shared" si="671"/>
        <v>0</v>
      </c>
      <c r="AX572" s="4">
        <f t="shared" si="672"/>
        <v>0</v>
      </c>
      <c r="AY572" s="4"/>
      <c r="AZ572" s="4">
        <f t="shared" si="673"/>
        <v>0</v>
      </c>
      <c r="BA572" s="4">
        <f t="shared" si="674"/>
        <v>0.77985351562499261</v>
      </c>
      <c r="BB572" s="4">
        <f t="shared" si="675"/>
        <v>4</v>
      </c>
      <c r="BC572" s="4">
        <f t="shared" si="676"/>
        <v>-405</v>
      </c>
      <c r="BD572" s="4">
        <f t="shared" si="677"/>
        <v>-103</v>
      </c>
      <c r="BE572" s="4">
        <f t="shared" si="678"/>
        <v>-0.25432097911834717</v>
      </c>
    </row>
    <row r="573" spans="1:57" x14ac:dyDescent="0.2">
      <c r="A573" s="2" t="s">
        <v>81</v>
      </c>
      <c r="B573" s="4">
        <v>2013</v>
      </c>
      <c r="C573" s="4">
        <v>3</v>
      </c>
      <c r="D573" s="5">
        <f>'Consolidated PEG'!D572</f>
        <v>7334.4396200000001</v>
      </c>
      <c r="E573" s="5">
        <f>'Consolidated PEG'!E572</f>
        <v>136.28900000000002</v>
      </c>
      <c r="F573" s="5">
        <f>'Consolidated PEG'!F572</f>
        <v>136.28900000000002</v>
      </c>
      <c r="G573" s="5">
        <f>'Consolidated PEG'!G572</f>
        <v>21885</v>
      </c>
      <c r="H573" s="28"/>
      <c r="I573" s="28"/>
      <c r="J573" s="29"/>
      <c r="K573" s="48">
        <f>'Consolidated PEG'!K572</f>
        <v>398</v>
      </c>
      <c r="L573" s="48">
        <f>'Consolidated PEG'!L572</f>
        <v>106</v>
      </c>
      <c r="M573" s="124">
        <f>'Consolidated PEG'!M572</f>
        <v>0.26633165829145727</v>
      </c>
      <c r="O573" s="2" t="s">
        <v>82</v>
      </c>
      <c r="P573" s="2">
        <v>2013</v>
      </c>
      <c r="Q573" s="5">
        <v>3</v>
      </c>
      <c r="R573" s="5">
        <v>7334.4396200000001</v>
      </c>
      <c r="S573" s="5">
        <v>136.28900000000002</v>
      </c>
      <c r="T573" s="5">
        <v>136.28900000000002</v>
      </c>
      <c r="U573" s="5">
        <v>21885</v>
      </c>
      <c r="V573" s="5">
        <v>398</v>
      </c>
      <c r="W573" s="5">
        <v>106</v>
      </c>
      <c r="X573" s="6">
        <v>0.26633165829145727</v>
      </c>
      <c r="Z573" s="2" t="s">
        <v>81</v>
      </c>
      <c r="AA573" s="4">
        <f t="shared" si="680"/>
        <v>0</v>
      </c>
      <c r="AB573" s="4">
        <f t="shared" si="681"/>
        <v>0</v>
      </c>
      <c r="AC573" s="6">
        <f t="shared" si="682"/>
        <v>0</v>
      </c>
      <c r="AD573" s="4">
        <f t="shared" si="683"/>
        <v>0</v>
      </c>
      <c r="AE573" s="4">
        <f t="shared" si="684"/>
        <v>0</v>
      </c>
      <c r="AF573" s="4">
        <f t="shared" si="679"/>
        <v>0</v>
      </c>
      <c r="AG573" s="4"/>
      <c r="AH573" s="4"/>
      <c r="AI573" s="75"/>
      <c r="AK573" s="2" t="s">
        <v>82</v>
      </c>
      <c r="AL573" s="2">
        <v>2013</v>
      </c>
      <c r="AM573" s="2">
        <v>3</v>
      </c>
      <c r="AN573" s="2">
        <v>7523.0926500000005</v>
      </c>
      <c r="AO573" s="2">
        <v>136.28900000000002</v>
      </c>
      <c r="AP573" s="2">
        <v>136.28900000000002</v>
      </c>
      <c r="AQ573" s="2">
        <v>21881</v>
      </c>
      <c r="AR573" s="2">
        <v>398</v>
      </c>
      <c r="AS573" s="2">
        <v>106</v>
      </c>
      <c r="AT573" s="2">
        <v>0.26633167266845703</v>
      </c>
      <c r="AV573" s="2" t="s">
        <v>81</v>
      </c>
      <c r="AW573" s="4">
        <f t="shared" si="671"/>
        <v>0</v>
      </c>
      <c r="AX573" s="4">
        <f t="shared" si="672"/>
        <v>0</v>
      </c>
      <c r="AY573" s="4"/>
      <c r="AZ573" s="4">
        <f t="shared" si="673"/>
        <v>0</v>
      </c>
      <c r="BA573" s="4">
        <f t="shared" si="674"/>
        <v>0</v>
      </c>
      <c r="BB573" s="4">
        <f t="shared" si="675"/>
        <v>4</v>
      </c>
      <c r="BC573" s="4">
        <f t="shared" si="676"/>
        <v>-398</v>
      </c>
      <c r="BD573" s="4">
        <f t="shared" si="677"/>
        <v>-106</v>
      </c>
      <c r="BE573" s="4">
        <f t="shared" si="678"/>
        <v>-0.26633167266845703</v>
      </c>
    </row>
    <row r="574" spans="1:57" x14ac:dyDescent="0.2">
      <c r="A574" s="2" t="s">
        <v>81</v>
      </c>
      <c r="B574" s="4">
        <v>2014</v>
      </c>
      <c r="C574" s="4">
        <v>3</v>
      </c>
      <c r="D574" s="5">
        <f>'Consolidated PEG'!D573</f>
        <v>7244.4931100000013</v>
      </c>
      <c r="E574" s="5">
        <f>'Consolidated PEG'!E573</f>
        <v>107.577</v>
      </c>
      <c r="F574" s="5">
        <f>'Consolidated PEG'!F573</f>
        <v>136.28900000000002</v>
      </c>
      <c r="G574" s="5">
        <f>'Consolidated PEG'!G573</f>
        <v>22066</v>
      </c>
      <c r="H574" s="28"/>
      <c r="I574" s="28"/>
      <c r="J574" s="29"/>
      <c r="K574" s="48">
        <f>'Consolidated PEG'!K573</f>
        <v>403</v>
      </c>
      <c r="L574" s="48">
        <f>'Consolidated PEG'!L573</f>
        <v>109</v>
      </c>
      <c r="M574" s="124">
        <f>'Consolidated PEG'!M573</f>
        <v>0.27047146401985112</v>
      </c>
      <c r="O574" s="2" t="s">
        <v>82</v>
      </c>
      <c r="P574" s="2">
        <v>2014</v>
      </c>
      <c r="Q574" s="5">
        <v>3</v>
      </c>
      <c r="R574" s="5">
        <v>7244.4930000000004</v>
      </c>
      <c r="S574" s="5">
        <v>107.577</v>
      </c>
      <c r="T574" s="5">
        <v>136.28900000000002</v>
      </c>
      <c r="U574" s="5">
        <v>22066</v>
      </c>
      <c r="V574" s="5">
        <v>403</v>
      </c>
      <c r="W574" s="5">
        <v>109</v>
      </c>
      <c r="X574" s="6">
        <v>0.27047146401985112</v>
      </c>
      <c r="Z574" s="2" t="s">
        <v>81</v>
      </c>
      <c r="AA574" s="4">
        <f t="shared" si="680"/>
        <v>0</v>
      </c>
      <c r="AB574" s="4">
        <f t="shared" si="681"/>
        <v>0</v>
      </c>
      <c r="AC574" s="6">
        <f t="shared" si="682"/>
        <v>1.1000000085914508E-4</v>
      </c>
      <c r="AD574" s="4">
        <f t="shared" si="683"/>
        <v>0</v>
      </c>
      <c r="AE574" s="4">
        <f t="shared" si="684"/>
        <v>0</v>
      </c>
      <c r="AF574" s="4">
        <f t="shared" si="679"/>
        <v>0</v>
      </c>
      <c r="AG574" s="4"/>
      <c r="AH574" s="4"/>
      <c r="AI574" s="75"/>
      <c r="AK574" s="2" t="s">
        <v>82</v>
      </c>
      <c r="AL574" s="2">
        <v>2014</v>
      </c>
      <c r="AM574" s="2">
        <v>3</v>
      </c>
      <c r="AN574" s="2">
        <v>7361.3799199999994</v>
      </c>
      <c r="AO574" s="2">
        <v>107.577</v>
      </c>
      <c r="AP574" s="2">
        <v>136.28900000000002</v>
      </c>
      <c r="AQ574" s="2">
        <v>22062</v>
      </c>
      <c r="AR574" s="2">
        <v>403</v>
      </c>
      <c r="AS574" s="2">
        <v>109</v>
      </c>
      <c r="AT574" s="2">
        <v>0.27047145366668701</v>
      </c>
      <c r="AV574" s="2" t="s">
        <v>81</v>
      </c>
      <c r="AW574" s="4">
        <f t="shared" si="671"/>
        <v>0</v>
      </c>
      <c r="AX574" s="4">
        <f t="shared" si="672"/>
        <v>0</v>
      </c>
      <c r="AY574" s="4"/>
      <c r="AZ574" s="4">
        <f t="shared" si="673"/>
        <v>0</v>
      </c>
      <c r="BA574" s="4">
        <f t="shared" si="674"/>
        <v>0</v>
      </c>
      <c r="BB574" s="4">
        <f t="shared" si="675"/>
        <v>4</v>
      </c>
      <c r="BC574" s="4">
        <f t="shared" si="676"/>
        <v>-403</v>
      </c>
      <c r="BD574" s="4">
        <f t="shared" si="677"/>
        <v>-109</v>
      </c>
      <c r="BE574" s="4">
        <f t="shared" si="678"/>
        <v>-0.27047145366668701</v>
      </c>
    </row>
    <row r="575" spans="1:57" x14ac:dyDescent="0.2">
      <c r="A575" s="2" t="s">
        <v>81</v>
      </c>
      <c r="B575" s="4">
        <v>2015</v>
      </c>
      <c r="C575" s="4">
        <v>3</v>
      </c>
      <c r="D575" s="5">
        <f>'Consolidated PEG'!D574</f>
        <v>7403.6733899999999</v>
      </c>
      <c r="E575" s="5">
        <f>'Consolidated PEG'!E574</f>
        <v>109.042</v>
      </c>
      <c r="F575" s="5">
        <f>'Consolidated PEG'!F574</f>
        <v>136.28900000000002</v>
      </c>
      <c r="G575" s="5">
        <f>'Consolidated PEG'!G574</f>
        <v>22250</v>
      </c>
      <c r="H575" s="28"/>
      <c r="I575" s="28"/>
      <c r="J575" s="29"/>
      <c r="K575" s="48">
        <f>'Consolidated PEG'!K574</f>
        <v>413</v>
      </c>
      <c r="L575" s="48">
        <f>'Consolidated PEG'!L574</f>
        <v>121</v>
      </c>
      <c r="M575" s="124">
        <f>'Consolidated PEG'!M574</f>
        <v>0.29297820823244553</v>
      </c>
      <c r="O575" s="2" t="s">
        <v>82</v>
      </c>
      <c r="P575" s="2">
        <v>2015</v>
      </c>
      <c r="Q575" s="5">
        <v>3</v>
      </c>
      <c r="R575" s="5">
        <v>7403.6730000000007</v>
      </c>
      <c r="S575" s="5">
        <v>109.042</v>
      </c>
      <c r="T575" s="5">
        <v>136.28900000000002</v>
      </c>
      <c r="U575" s="5">
        <v>22250</v>
      </c>
      <c r="V575" s="5">
        <v>413</v>
      </c>
      <c r="W575" s="5">
        <v>121</v>
      </c>
      <c r="X575" s="6">
        <v>0.29297820823244553</v>
      </c>
      <c r="Z575" s="2" t="s">
        <v>81</v>
      </c>
      <c r="AA575" s="4">
        <f t="shared" si="680"/>
        <v>0</v>
      </c>
      <c r="AB575" s="4">
        <f t="shared" si="681"/>
        <v>0</v>
      </c>
      <c r="AC575" s="6">
        <f t="shared" si="682"/>
        <v>3.8999999924271833E-4</v>
      </c>
      <c r="AD575" s="4">
        <f t="shared" si="683"/>
        <v>0</v>
      </c>
      <c r="AE575" s="4">
        <f t="shared" si="684"/>
        <v>0</v>
      </c>
      <c r="AF575" s="4">
        <f t="shared" si="679"/>
        <v>0</v>
      </c>
      <c r="AG575" s="4"/>
      <c r="AH575" s="4"/>
      <c r="AI575" s="75"/>
      <c r="AK575" s="2" t="s">
        <v>82</v>
      </c>
      <c r="AL575" s="2">
        <v>2015</v>
      </c>
      <c r="AM575" s="2">
        <v>3</v>
      </c>
      <c r="AN575" s="2">
        <v>7619.2071899999992</v>
      </c>
      <c r="AO575" s="2">
        <v>109.042</v>
      </c>
      <c r="AP575" s="2">
        <v>136.28900000000002</v>
      </c>
      <c r="AQ575" s="2">
        <v>22246</v>
      </c>
      <c r="AR575" s="2">
        <v>413</v>
      </c>
      <c r="AS575" s="2">
        <v>121</v>
      </c>
      <c r="AT575" s="2">
        <v>0.2929781973361969</v>
      </c>
      <c r="AV575" s="2" t="s">
        <v>81</v>
      </c>
      <c r="AW575" s="4">
        <f t="shared" si="671"/>
        <v>0</v>
      </c>
      <c r="AX575" s="4">
        <f t="shared" si="672"/>
        <v>0</v>
      </c>
      <c r="AY575" s="4"/>
      <c r="AZ575" s="4">
        <f t="shared" si="673"/>
        <v>0</v>
      </c>
      <c r="BA575" s="4">
        <f t="shared" si="674"/>
        <v>0</v>
      </c>
      <c r="BB575" s="4">
        <f t="shared" si="675"/>
        <v>4</v>
      </c>
      <c r="BC575" s="4">
        <f t="shared" si="676"/>
        <v>-413</v>
      </c>
      <c r="BD575" s="4">
        <f t="shared" si="677"/>
        <v>-121</v>
      </c>
      <c r="BE575" s="4">
        <f t="shared" si="678"/>
        <v>-0.2929781973361969</v>
      </c>
    </row>
    <row r="576" spans="1:57" x14ac:dyDescent="0.2">
      <c r="A576" s="2" t="s">
        <v>81</v>
      </c>
      <c r="B576" s="4">
        <v>2016</v>
      </c>
      <c r="C576" s="4">
        <v>3</v>
      </c>
      <c r="D576" s="5">
        <f>'Consolidated PEG'!D575</f>
        <v>7840.0672599999998</v>
      </c>
      <c r="E576" s="5">
        <f>'Consolidated PEG'!E575</f>
        <v>111.491</v>
      </c>
      <c r="F576" s="5">
        <f>'Consolidated PEG'!F575</f>
        <v>136.28900000000002</v>
      </c>
      <c r="G576" s="5">
        <f>'Consolidated PEG'!G575</f>
        <v>22470</v>
      </c>
      <c r="H576" s="28"/>
      <c r="I576" s="28"/>
      <c r="J576" s="29"/>
      <c r="K576" s="48">
        <f>'Consolidated PEG'!K575</f>
        <v>406</v>
      </c>
      <c r="L576" s="48">
        <f>'Consolidated PEG'!L575</f>
        <v>120</v>
      </c>
      <c r="M576" s="124">
        <f>'Consolidated PEG'!M575</f>
        <v>0.29556650246305421</v>
      </c>
      <c r="O576" s="2" t="s">
        <v>82</v>
      </c>
      <c r="P576" s="2">
        <v>2016</v>
      </c>
      <c r="Q576" s="5">
        <v>3</v>
      </c>
      <c r="R576" s="5">
        <v>7840.0672599999998</v>
      </c>
      <c r="S576" s="5">
        <v>111.491</v>
      </c>
      <c r="T576" s="5">
        <v>136.28900000000002</v>
      </c>
      <c r="U576" s="5">
        <v>22470</v>
      </c>
      <c r="V576" s="5">
        <v>406</v>
      </c>
      <c r="W576" s="5">
        <v>120.00000000000001</v>
      </c>
      <c r="X576" s="6">
        <v>0.29556650246305421</v>
      </c>
      <c r="Z576" s="2" t="s">
        <v>81</v>
      </c>
      <c r="AA576" s="4">
        <f t="shared" si="680"/>
        <v>0</v>
      </c>
      <c r="AB576" s="4">
        <f t="shared" ref="AB576:AI582" si="685">C576-Q576</f>
        <v>0</v>
      </c>
      <c r="AC576" s="6">
        <f t="shared" si="685"/>
        <v>0</v>
      </c>
      <c r="AD576" s="4">
        <f t="shared" si="685"/>
        <v>0</v>
      </c>
      <c r="AE576" s="4">
        <f t="shared" si="685"/>
        <v>0</v>
      </c>
      <c r="AF576" s="4">
        <f t="shared" si="685"/>
        <v>0</v>
      </c>
      <c r="AG576" s="4"/>
      <c r="AH576" s="4"/>
      <c r="AI576" s="75"/>
      <c r="AK576" s="2" t="s">
        <v>82</v>
      </c>
      <c r="AL576" s="2">
        <v>2016</v>
      </c>
      <c r="AM576" s="2">
        <v>3</v>
      </c>
      <c r="AN576" s="2">
        <v>7948.7783799999997</v>
      </c>
      <c r="AO576" s="2">
        <v>111.491</v>
      </c>
      <c r="AP576" s="2">
        <v>136.28900000000002</v>
      </c>
      <c r="AQ576" s="2">
        <v>22466</v>
      </c>
      <c r="AR576" s="2">
        <v>406</v>
      </c>
      <c r="AS576" s="2">
        <v>120</v>
      </c>
      <c r="AT576" s="2">
        <v>0.29556649923324585</v>
      </c>
      <c r="AV576" s="2" t="s">
        <v>81</v>
      </c>
      <c r="AW576" s="4">
        <f t="shared" si="671"/>
        <v>0</v>
      </c>
      <c r="AX576" s="4">
        <f t="shared" si="672"/>
        <v>0</v>
      </c>
      <c r="AY576" s="4"/>
      <c r="AZ576" s="4">
        <f t="shared" si="673"/>
        <v>0</v>
      </c>
      <c r="BA576" s="4">
        <f t="shared" si="674"/>
        <v>0</v>
      </c>
      <c r="BB576" s="4">
        <f t="shared" si="675"/>
        <v>4</v>
      </c>
      <c r="BC576" s="4">
        <f t="shared" si="676"/>
        <v>-406</v>
      </c>
      <c r="BD576" s="4">
        <f t="shared" si="677"/>
        <v>-120</v>
      </c>
      <c r="BE576" s="4">
        <f t="shared" si="678"/>
        <v>-0.29556649923324585</v>
      </c>
    </row>
    <row r="577" spans="1:57" x14ac:dyDescent="0.2">
      <c r="A577" s="2" t="s">
        <v>81</v>
      </c>
      <c r="B577" s="4">
        <v>2017</v>
      </c>
      <c r="C577" s="4">
        <v>3</v>
      </c>
      <c r="D577" s="5">
        <f>'Consolidated PEG'!D576</f>
        <v>7933.7904800000006</v>
      </c>
      <c r="E577" s="5">
        <f>'Consolidated PEG'!E576</f>
        <v>108.53</v>
      </c>
      <c r="F577" s="5">
        <f>'Consolidated PEG'!F576</f>
        <v>136.28900000000002</v>
      </c>
      <c r="G577" s="5">
        <f>'Consolidated PEG'!G576</f>
        <v>22829</v>
      </c>
      <c r="H577" s="28"/>
      <c r="I577" s="28"/>
      <c r="J577" s="29"/>
      <c r="K577" s="48">
        <f>'Consolidated PEG'!K576</f>
        <v>408</v>
      </c>
      <c r="L577" s="48">
        <f>'Consolidated PEG'!L576</f>
        <v>122</v>
      </c>
      <c r="M577" s="124">
        <f>'Consolidated PEG'!M576</f>
        <v>0.29901960784313725</v>
      </c>
      <c r="O577" s="2" t="s">
        <v>82</v>
      </c>
      <c r="P577" s="2">
        <v>2017</v>
      </c>
      <c r="Q577" s="5">
        <v>3</v>
      </c>
      <c r="R577" s="5">
        <v>7933.7904799999997</v>
      </c>
      <c r="S577" s="5">
        <v>108.53</v>
      </c>
      <c r="T577" s="5">
        <v>136.28900000000002</v>
      </c>
      <c r="U577" s="5">
        <v>22829</v>
      </c>
      <c r="V577" s="5">
        <v>408</v>
      </c>
      <c r="W577" s="5">
        <v>122</v>
      </c>
      <c r="X577" s="6">
        <v>0.29901960784313725</v>
      </c>
      <c r="Z577" s="2" t="s">
        <v>81</v>
      </c>
      <c r="AA577" s="4">
        <f t="shared" si="680"/>
        <v>0</v>
      </c>
      <c r="AB577" s="4">
        <f t="shared" si="685"/>
        <v>0</v>
      </c>
      <c r="AC577" s="6">
        <f t="shared" si="685"/>
        <v>0</v>
      </c>
      <c r="AD577" s="4">
        <f t="shared" si="685"/>
        <v>0</v>
      </c>
      <c r="AE577" s="4">
        <f t="shared" si="685"/>
        <v>0</v>
      </c>
      <c r="AF577" s="4">
        <f t="shared" si="685"/>
        <v>0</v>
      </c>
      <c r="AG577" s="4"/>
      <c r="AH577" s="4"/>
      <c r="AI577" s="75"/>
      <c r="AK577" s="2" t="s">
        <v>82</v>
      </c>
      <c r="AL577" s="2">
        <v>2017</v>
      </c>
      <c r="AM577" s="2">
        <v>3</v>
      </c>
      <c r="AN577" s="2">
        <v>7484.0959499999999</v>
      </c>
      <c r="AO577" s="2">
        <v>108.53</v>
      </c>
      <c r="AP577" s="2">
        <v>136.28900000000002</v>
      </c>
      <c r="AQ577" s="2">
        <v>22825</v>
      </c>
      <c r="AR577" s="2">
        <v>408</v>
      </c>
      <c r="AS577" s="2">
        <v>122</v>
      </c>
      <c r="AT577" s="2">
        <v>0.29901960492134094</v>
      </c>
      <c r="AV577" s="2" t="s">
        <v>81</v>
      </c>
      <c r="AW577" s="4">
        <f t="shared" si="671"/>
        <v>0</v>
      </c>
      <c r="AX577" s="4">
        <f t="shared" si="672"/>
        <v>0</v>
      </c>
      <c r="AY577" s="4"/>
      <c r="AZ577" s="4">
        <f t="shared" si="673"/>
        <v>0</v>
      </c>
      <c r="BA577" s="4">
        <f t="shared" si="674"/>
        <v>0</v>
      </c>
      <c r="BB577" s="4">
        <f t="shared" si="675"/>
        <v>4</v>
      </c>
      <c r="BC577" s="4">
        <f t="shared" si="676"/>
        <v>-408</v>
      </c>
      <c r="BD577" s="4">
        <f t="shared" si="677"/>
        <v>-122</v>
      </c>
      <c r="BE577" s="4">
        <f t="shared" si="678"/>
        <v>-0.29901960492134094</v>
      </c>
    </row>
    <row r="578" spans="1:57" x14ac:dyDescent="0.2">
      <c r="A578" s="2" t="s">
        <v>81</v>
      </c>
      <c r="B578" s="4">
        <v>2018</v>
      </c>
      <c r="C578" s="4">
        <v>3</v>
      </c>
      <c r="D578" s="5">
        <f>'Consolidated PEG'!D577</f>
        <v>7895.6919000000007</v>
      </c>
      <c r="E578" s="5">
        <f>'Consolidated PEG'!E577</f>
        <v>109.94099999999999</v>
      </c>
      <c r="F578" s="5">
        <f>'Consolidated PEG'!F577</f>
        <v>136.28900000000002</v>
      </c>
      <c r="G578" s="5">
        <f>'Consolidated PEG'!G577</f>
        <v>23111</v>
      </c>
      <c r="H578" s="28"/>
      <c r="I578" s="28"/>
      <c r="J578" s="29"/>
      <c r="K578" s="48">
        <f>'Consolidated PEG'!K577</f>
        <v>413</v>
      </c>
      <c r="L578" s="48">
        <f>'Consolidated PEG'!L577</f>
        <v>121</v>
      </c>
      <c r="M578" s="124">
        <f>'Consolidated PEG'!M577</f>
        <v>0.29297820823244553</v>
      </c>
      <c r="O578" s="2" t="s">
        <v>82</v>
      </c>
      <c r="P578" s="2">
        <v>2018</v>
      </c>
      <c r="Q578" s="5">
        <v>3</v>
      </c>
      <c r="R578" s="5">
        <v>7895.6919000000007</v>
      </c>
      <c r="S578" s="5">
        <v>109.94099999999999</v>
      </c>
      <c r="T578" s="5">
        <v>136.28900000000002</v>
      </c>
      <c r="U578" s="5">
        <v>23111</v>
      </c>
      <c r="V578" s="5">
        <v>413</v>
      </c>
      <c r="W578" s="5">
        <v>121</v>
      </c>
      <c r="X578" s="6">
        <v>0.29297820823244553</v>
      </c>
      <c r="Z578" s="2" t="s">
        <v>81</v>
      </c>
      <c r="AA578" s="4">
        <f t="shared" si="680"/>
        <v>0</v>
      </c>
      <c r="AB578" s="4">
        <f t="shared" si="685"/>
        <v>0</v>
      </c>
      <c r="AC578" s="6">
        <f>D578-R578</f>
        <v>0</v>
      </c>
      <c r="AD578" s="4">
        <f t="shared" si="685"/>
        <v>0</v>
      </c>
      <c r="AE578" s="4">
        <f t="shared" si="685"/>
        <v>0</v>
      </c>
      <c r="AF578" s="4">
        <f t="shared" si="685"/>
        <v>0</v>
      </c>
      <c r="AG578" s="4"/>
      <c r="AH578" s="4"/>
      <c r="AI578" s="75"/>
      <c r="AK578" s="2" t="s">
        <v>82</v>
      </c>
      <c r="AL578" s="2">
        <v>2018</v>
      </c>
      <c r="AM578" s="2">
        <v>3</v>
      </c>
      <c r="AN578" s="2">
        <v>8064.2540399999998</v>
      </c>
      <c r="AO578" s="2">
        <v>109.941</v>
      </c>
      <c r="AP578" s="2">
        <v>136.28900000000002</v>
      </c>
      <c r="AQ578" s="2">
        <v>23107</v>
      </c>
      <c r="AR578" s="2">
        <v>413</v>
      </c>
      <c r="AS578" s="2">
        <v>121</v>
      </c>
      <c r="AT578" s="2">
        <v>0.2929781973361969</v>
      </c>
      <c r="AV578" s="2" t="s">
        <v>81</v>
      </c>
      <c r="AW578" s="4">
        <f t="shared" si="671"/>
        <v>0</v>
      </c>
      <c r="AX578" s="4">
        <f t="shared" si="672"/>
        <v>0</v>
      </c>
      <c r="AY578" s="4"/>
      <c r="AZ578" s="4">
        <f t="shared" si="673"/>
        <v>0</v>
      </c>
      <c r="BA578" s="4">
        <f t="shared" si="674"/>
        <v>0</v>
      </c>
      <c r="BB578" s="4">
        <f t="shared" si="675"/>
        <v>4</v>
      </c>
      <c r="BC578" s="4">
        <f t="shared" si="676"/>
        <v>-413</v>
      </c>
      <c r="BD578" s="4">
        <f t="shared" si="677"/>
        <v>-121</v>
      </c>
      <c r="BE578" s="4">
        <f t="shared" si="678"/>
        <v>-0.2929781973361969</v>
      </c>
    </row>
    <row r="579" spans="1:57" x14ac:dyDescent="0.2">
      <c r="A579" s="2" t="s">
        <v>81</v>
      </c>
      <c r="B579" s="4">
        <v>2019</v>
      </c>
      <c r="C579" s="4">
        <v>3</v>
      </c>
      <c r="D579" s="5">
        <f>'Consolidated PEG'!D578</f>
        <v>7261.7215700000006</v>
      </c>
      <c r="E579" s="5">
        <f>'Consolidated PEG'!E578</f>
        <v>111.736</v>
      </c>
      <c r="F579" s="5">
        <f>'Consolidated PEG'!F578</f>
        <v>136.28900000000002</v>
      </c>
      <c r="G579" s="5">
        <f>'Consolidated PEG'!G578</f>
        <v>23384</v>
      </c>
      <c r="H579" s="5">
        <f>'Consolidated PEG'!H578</f>
        <v>437</v>
      </c>
      <c r="I579" s="5">
        <f>'Consolidated PEG'!I578</f>
        <v>142</v>
      </c>
      <c r="J579" s="60">
        <f>'Consolidated PEG'!J578</f>
        <v>0.32494279742240906</v>
      </c>
      <c r="K579" s="48">
        <f>'Consolidated PEG'!K578</f>
        <v>437</v>
      </c>
      <c r="L579" s="48">
        <f>'Consolidated PEG'!L578</f>
        <v>142</v>
      </c>
      <c r="M579" s="124">
        <f>'Consolidated PEG'!M578</f>
        <v>0.32494279176201374</v>
      </c>
      <c r="O579" s="2" t="s">
        <v>82</v>
      </c>
      <c r="P579" s="2">
        <v>2019</v>
      </c>
      <c r="Q579" s="5">
        <v>3</v>
      </c>
      <c r="R579" s="5">
        <v>7261.7215700000006</v>
      </c>
      <c r="S579" s="5">
        <v>111.736</v>
      </c>
      <c r="T579" s="5">
        <v>136.28900000000002</v>
      </c>
      <c r="U579" s="5">
        <v>23384</v>
      </c>
      <c r="V579" s="5">
        <v>437</v>
      </c>
      <c r="W579" s="5">
        <v>142</v>
      </c>
      <c r="X579" s="6">
        <v>0.32494279176201374</v>
      </c>
      <c r="Z579" s="2" t="s">
        <v>81</v>
      </c>
      <c r="AA579" s="4">
        <f t="shared" si="680"/>
        <v>0</v>
      </c>
      <c r="AB579" s="4">
        <f t="shared" si="685"/>
        <v>0</v>
      </c>
      <c r="AC579" s="6">
        <f t="shared" si="685"/>
        <v>0</v>
      </c>
      <c r="AD579" s="4">
        <f t="shared" si="685"/>
        <v>0</v>
      </c>
      <c r="AE579" s="4">
        <f t="shared" si="685"/>
        <v>0</v>
      </c>
      <c r="AF579" s="4">
        <f t="shared" si="685"/>
        <v>0</v>
      </c>
      <c r="AG579" s="4">
        <f t="shared" si="685"/>
        <v>0</v>
      </c>
      <c r="AH579" s="4">
        <f t="shared" si="685"/>
        <v>0</v>
      </c>
      <c r="AI579" s="75">
        <f t="shared" si="685"/>
        <v>5.6603953191292078E-9</v>
      </c>
      <c r="AK579" s="2" t="s">
        <v>82</v>
      </c>
      <c r="AL579" s="2">
        <v>2019</v>
      </c>
      <c r="AM579" s="2">
        <v>3</v>
      </c>
      <c r="AN579" s="2">
        <v>7376.2941600000004</v>
      </c>
      <c r="AO579" s="2">
        <v>111.736</v>
      </c>
      <c r="AP579" s="2">
        <v>136.28900000000002</v>
      </c>
      <c r="AQ579" s="2">
        <v>23380</v>
      </c>
      <c r="AR579" s="2">
        <v>437</v>
      </c>
      <c r="AS579" s="2">
        <v>142</v>
      </c>
      <c r="AT579" s="2">
        <v>0.32494279742240906</v>
      </c>
      <c r="AV579" s="2" t="s">
        <v>81</v>
      </c>
      <c r="AW579" s="4">
        <f t="shared" si="671"/>
        <v>0</v>
      </c>
      <c r="AX579" s="4">
        <f t="shared" si="672"/>
        <v>0</v>
      </c>
      <c r="AY579" s="4"/>
      <c r="AZ579" s="4">
        <f t="shared" si="673"/>
        <v>0</v>
      </c>
      <c r="BA579" s="4">
        <f t="shared" si="674"/>
        <v>0</v>
      </c>
      <c r="BB579" s="4">
        <f t="shared" si="675"/>
        <v>4</v>
      </c>
      <c r="BC579" s="4">
        <f t="shared" si="676"/>
        <v>0</v>
      </c>
      <c r="BD579" s="4">
        <f t="shared" si="677"/>
        <v>0</v>
      </c>
      <c r="BE579" s="4">
        <f t="shared" si="678"/>
        <v>0</v>
      </c>
    </row>
    <row r="580" spans="1:57" x14ac:dyDescent="0.2">
      <c r="A580" s="2" t="s">
        <v>81</v>
      </c>
      <c r="B580" s="4">
        <v>2020</v>
      </c>
      <c r="C580" s="4">
        <v>3</v>
      </c>
      <c r="D580" s="5">
        <f>'Consolidated PEG'!D579</f>
        <v>7273.0168200000007</v>
      </c>
      <c r="E580" s="5">
        <f>'Consolidated PEG'!E579</f>
        <v>118.142</v>
      </c>
      <c r="F580" s="5">
        <f>'Consolidated PEG'!F579</f>
        <v>136.28900000000002</v>
      </c>
      <c r="G580" s="5">
        <f>'Consolidated PEG'!G579</f>
        <v>23551</v>
      </c>
      <c r="H580" s="5">
        <f>'Consolidated PEG'!H579</f>
        <v>443</v>
      </c>
      <c r="I580" s="5">
        <f>'Consolidated PEG'!I579</f>
        <v>152</v>
      </c>
      <c r="J580" s="60">
        <f>'Consolidated PEG'!J579</f>
        <v>0.34311512112617493</v>
      </c>
      <c r="K580" s="48">
        <f>'Consolidated PEG'!K579</f>
        <v>443</v>
      </c>
      <c r="L580" s="48">
        <f>'Consolidated PEG'!L579</f>
        <v>152</v>
      </c>
      <c r="M580" s="124">
        <f>'Consolidated PEG'!M579</f>
        <v>0.34311512415349887</v>
      </c>
      <c r="O580" s="2" t="s">
        <v>82</v>
      </c>
      <c r="P580" s="2">
        <v>2020</v>
      </c>
      <c r="Q580" s="5">
        <v>3</v>
      </c>
      <c r="R580" s="5">
        <v>7273.0168200000007</v>
      </c>
      <c r="S580" s="5">
        <v>118.142</v>
      </c>
      <c r="T580" s="5">
        <v>136.28900000000002</v>
      </c>
      <c r="U580" s="5">
        <v>23547</v>
      </c>
      <c r="V580" s="5">
        <v>443</v>
      </c>
      <c r="W580" s="5">
        <v>152</v>
      </c>
      <c r="X580" s="6">
        <v>0.34311512415349887</v>
      </c>
      <c r="Z580" s="2" t="s">
        <v>81</v>
      </c>
      <c r="AA580" s="4">
        <f t="shared" si="680"/>
        <v>0</v>
      </c>
      <c r="AB580" s="4">
        <f t="shared" si="685"/>
        <v>0</v>
      </c>
      <c r="AC580" s="6">
        <f t="shared" si="685"/>
        <v>0</v>
      </c>
      <c r="AD580" s="4">
        <f t="shared" si="685"/>
        <v>0</v>
      </c>
      <c r="AE580" s="4">
        <f t="shared" si="685"/>
        <v>0</v>
      </c>
      <c r="AF580" s="4">
        <f>G580-U580</f>
        <v>4</v>
      </c>
      <c r="AG580" s="4">
        <f t="shared" si="685"/>
        <v>0</v>
      </c>
      <c r="AH580" s="4">
        <f t="shared" si="685"/>
        <v>0</v>
      </c>
      <c r="AI580" s="75">
        <f t="shared" si="685"/>
        <v>-3.0273239470801627E-9</v>
      </c>
      <c r="AK580" s="2" t="s">
        <v>82</v>
      </c>
      <c r="AL580" s="2">
        <v>2020</v>
      </c>
      <c r="AM580" s="2">
        <v>3</v>
      </c>
      <c r="AN580" s="2">
        <v>7427.0397899999998</v>
      </c>
      <c r="AO580" s="2">
        <v>118.142</v>
      </c>
      <c r="AP580" s="2">
        <v>136.28900000000002</v>
      </c>
      <c r="AQ580" s="2">
        <v>23547</v>
      </c>
      <c r="AR580" s="2">
        <v>443</v>
      </c>
      <c r="AS580" s="2">
        <v>152</v>
      </c>
      <c r="AT580" s="2">
        <v>0.34311512112617493</v>
      </c>
      <c r="AV580" s="2" t="s">
        <v>81</v>
      </c>
      <c r="AW580" s="4">
        <f t="shared" si="671"/>
        <v>0</v>
      </c>
      <c r="AX580" s="4">
        <f t="shared" si="672"/>
        <v>0</v>
      </c>
      <c r="AY580" s="4"/>
      <c r="AZ580" s="4">
        <f t="shared" si="673"/>
        <v>0</v>
      </c>
      <c r="BA580" s="4">
        <f t="shared" si="674"/>
        <v>0</v>
      </c>
      <c r="BB580" s="4">
        <f t="shared" si="675"/>
        <v>4</v>
      </c>
      <c r="BC580" s="4">
        <f t="shared" si="676"/>
        <v>0</v>
      </c>
      <c r="BD580" s="4">
        <f t="shared" si="677"/>
        <v>0</v>
      </c>
      <c r="BE580" s="4">
        <f t="shared" si="678"/>
        <v>0</v>
      </c>
    </row>
    <row r="581" spans="1:57" x14ac:dyDescent="0.2">
      <c r="A581" s="2" t="s">
        <v>81</v>
      </c>
      <c r="B581" s="4">
        <v>2021</v>
      </c>
      <c r="C581" s="4">
        <v>3</v>
      </c>
      <c r="D581" s="5">
        <f>'Consolidated PEG'!D580</f>
        <v>7347.6563399999995</v>
      </c>
      <c r="E581" s="5">
        <f>'Consolidated PEG'!E580</f>
        <v>113.38500000000001</v>
      </c>
      <c r="F581" s="5">
        <f>'Consolidated PEG'!F580</f>
        <v>136.28900000000002</v>
      </c>
      <c r="G581" s="5">
        <f>'Consolidated PEG'!G580</f>
        <v>23980</v>
      </c>
      <c r="H581" s="5">
        <f>'Consolidated PEG'!H580</f>
        <v>453</v>
      </c>
      <c r="I581" s="5">
        <f>'Consolidated PEG'!I580</f>
        <v>162</v>
      </c>
      <c r="J581" s="60">
        <f>'Consolidated PEG'!J580</f>
        <v>0.3576158881187439</v>
      </c>
      <c r="K581" s="48">
        <f>'Consolidated PEG'!K580</f>
        <v>453</v>
      </c>
      <c r="L581" s="48">
        <f>'Consolidated PEG'!L580</f>
        <v>162</v>
      </c>
      <c r="M581" s="124">
        <f>'Consolidated PEG'!M580</f>
        <v>0.35761589403973509</v>
      </c>
      <c r="O581" s="2" t="s">
        <v>82</v>
      </c>
      <c r="P581" s="2">
        <v>2021</v>
      </c>
      <c r="Q581" s="5">
        <v>3</v>
      </c>
      <c r="R581" s="5">
        <v>7347.6563399999995</v>
      </c>
      <c r="S581" s="5">
        <v>113.38500000000001</v>
      </c>
      <c r="T581" s="5">
        <v>136.28900000000002</v>
      </c>
      <c r="U581" s="5">
        <v>23976</v>
      </c>
      <c r="V581" s="5">
        <v>453</v>
      </c>
      <c r="W581" s="5">
        <v>162</v>
      </c>
      <c r="X581" s="6">
        <v>0.35761589403973509</v>
      </c>
      <c r="Z581" s="2" t="s">
        <v>81</v>
      </c>
      <c r="AA581" s="4">
        <f t="shared" si="680"/>
        <v>0</v>
      </c>
      <c r="AB581" s="4">
        <f t="shared" si="685"/>
        <v>0</v>
      </c>
      <c r="AC581" s="6">
        <f t="shared" si="685"/>
        <v>0</v>
      </c>
      <c r="AD581" s="4">
        <f t="shared" si="685"/>
        <v>0</v>
      </c>
      <c r="AE581" s="4">
        <f t="shared" si="685"/>
        <v>0</v>
      </c>
      <c r="AF581" s="4">
        <f>G581-U581</f>
        <v>4</v>
      </c>
      <c r="AG581" s="4">
        <f t="shared" si="685"/>
        <v>0</v>
      </c>
      <c r="AH581" s="4">
        <f t="shared" si="685"/>
        <v>0</v>
      </c>
      <c r="AI581" s="75">
        <f t="shared" si="685"/>
        <v>-5.9209911973390206E-9</v>
      </c>
      <c r="AK581" s="2" t="s">
        <v>82</v>
      </c>
      <c r="AL581" s="2">
        <v>2021</v>
      </c>
      <c r="AM581" s="2">
        <v>3</v>
      </c>
      <c r="AN581" s="2">
        <v>7502.6760700000004</v>
      </c>
      <c r="AO581" s="2">
        <v>113.38500000000001</v>
      </c>
      <c r="AP581" s="2">
        <v>136.28900000000002</v>
      </c>
      <c r="AQ581" s="2">
        <v>23976</v>
      </c>
      <c r="AR581" s="2">
        <v>453</v>
      </c>
      <c r="AS581" s="2">
        <v>162</v>
      </c>
      <c r="AT581" s="2">
        <v>0.3576158881187439</v>
      </c>
      <c r="AV581" s="2" t="s">
        <v>81</v>
      </c>
      <c r="AW581" s="4">
        <f t="shared" si="671"/>
        <v>0</v>
      </c>
      <c r="AX581" s="4">
        <f t="shared" si="672"/>
        <v>0</v>
      </c>
      <c r="AY581" s="4"/>
      <c r="AZ581" s="4">
        <f t="shared" si="673"/>
        <v>0</v>
      </c>
      <c r="BA581" s="4">
        <f t="shared" si="674"/>
        <v>0</v>
      </c>
      <c r="BB581" s="4">
        <f t="shared" si="675"/>
        <v>4</v>
      </c>
      <c r="BC581" s="4">
        <f t="shared" si="676"/>
        <v>0</v>
      </c>
      <c r="BD581" s="4">
        <f t="shared" si="677"/>
        <v>0</v>
      </c>
      <c r="BE581" s="4">
        <f t="shared" si="678"/>
        <v>0</v>
      </c>
    </row>
    <row r="582" spans="1:57" s="7" customFormat="1" x14ac:dyDescent="0.2">
      <c r="A582" s="7" t="s">
        <v>81</v>
      </c>
      <c r="B582" s="8">
        <v>2022</v>
      </c>
      <c r="C582" s="8">
        <v>3</v>
      </c>
      <c r="D582" s="9">
        <f>'Consolidated PEG'!D581</f>
        <v>7750.36031</v>
      </c>
      <c r="E582" s="9">
        <f>'Consolidated PEG'!E581</f>
        <v>110.24</v>
      </c>
      <c r="F582" s="5">
        <f>'Consolidated PEG'!F581</f>
        <v>136.28900000000002</v>
      </c>
      <c r="G582" s="9">
        <f>'Consolidated PEG'!G581</f>
        <v>24390</v>
      </c>
      <c r="H582" s="9">
        <f>'Consolidated PEG'!H581</f>
        <v>458</v>
      </c>
      <c r="I582" s="9">
        <f>'Consolidated PEG'!I581</f>
        <v>165</v>
      </c>
      <c r="J582" s="61">
        <f>'Consolidated PEG'!J581</f>
        <v>0.36026200652122498</v>
      </c>
      <c r="K582" s="50">
        <f>'Consolidated PEG'!K581</f>
        <v>458</v>
      </c>
      <c r="L582" s="50">
        <f>'Consolidated PEG'!L581</f>
        <v>165</v>
      </c>
      <c r="M582" s="126">
        <f>'Consolidated PEG'!M581</f>
        <v>0.36026200873362446</v>
      </c>
      <c r="N582" s="64"/>
      <c r="O582" s="7" t="s">
        <v>82</v>
      </c>
      <c r="P582" s="7">
        <v>2022</v>
      </c>
      <c r="Q582" s="9">
        <v>3</v>
      </c>
      <c r="R582" s="9">
        <v>7750.36031</v>
      </c>
      <c r="S582" s="9">
        <v>110.24</v>
      </c>
      <c r="T582" s="9">
        <v>136.28900000000002</v>
      </c>
      <c r="U582" s="9">
        <v>24390</v>
      </c>
      <c r="V582" s="9">
        <v>458</v>
      </c>
      <c r="W582" s="9">
        <v>165</v>
      </c>
      <c r="X582" s="10">
        <v>0.36026200873362446</v>
      </c>
      <c r="Y582" s="64"/>
      <c r="Z582" s="7" t="s">
        <v>81</v>
      </c>
      <c r="AA582" s="8">
        <f t="shared" si="680"/>
        <v>0</v>
      </c>
      <c r="AB582" s="8">
        <f t="shared" si="685"/>
        <v>0</v>
      </c>
      <c r="AC582" s="10">
        <f t="shared" si="685"/>
        <v>0</v>
      </c>
      <c r="AD582" s="8">
        <f t="shared" si="685"/>
        <v>0</v>
      </c>
      <c r="AE582" s="8">
        <f t="shared" si="685"/>
        <v>0</v>
      </c>
      <c r="AF582" s="8">
        <f t="shared" si="685"/>
        <v>0</v>
      </c>
      <c r="AG582" s="8">
        <f t="shared" si="685"/>
        <v>0</v>
      </c>
      <c r="AH582" s="8">
        <f t="shared" si="685"/>
        <v>0</v>
      </c>
      <c r="AI582" s="76">
        <f t="shared" si="685"/>
        <v>-2.2123994858347373E-9</v>
      </c>
      <c r="AK582" s="7" t="s">
        <v>82</v>
      </c>
      <c r="AL582" s="7">
        <v>2022</v>
      </c>
      <c r="AM582" s="7">
        <v>3</v>
      </c>
      <c r="AN582" s="7">
        <v>7837.7387399999998</v>
      </c>
      <c r="AO582" s="7">
        <v>110.24</v>
      </c>
      <c r="AP582" s="7">
        <v>136.28900000000002</v>
      </c>
      <c r="AQ582" s="7">
        <v>24386</v>
      </c>
      <c r="AR582" s="7">
        <v>458</v>
      </c>
      <c r="AS582" s="7">
        <v>165</v>
      </c>
      <c r="AT582" s="7">
        <v>0.36026200652122498</v>
      </c>
      <c r="AV582" s="7" t="s">
        <v>81</v>
      </c>
      <c r="AW582" s="8">
        <f t="shared" si="671"/>
        <v>0</v>
      </c>
      <c r="AX582" s="8">
        <f t="shared" si="672"/>
        <v>0</v>
      </c>
      <c r="AY582" s="8"/>
      <c r="AZ582" s="8">
        <f t="shared" si="673"/>
        <v>0</v>
      </c>
      <c r="BA582" s="8">
        <f t="shared" si="674"/>
        <v>0</v>
      </c>
      <c r="BB582" s="8">
        <f t="shared" si="675"/>
        <v>4</v>
      </c>
      <c r="BC582" s="8">
        <f t="shared" si="676"/>
        <v>0</v>
      </c>
      <c r="BD582" s="8">
        <f t="shared" si="677"/>
        <v>0</v>
      </c>
      <c r="BE582" s="8">
        <f t="shared" si="678"/>
        <v>0</v>
      </c>
    </row>
    <row r="583" spans="1:57" x14ac:dyDescent="0.2">
      <c r="B583" s="4"/>
      <c r="C583" s="4"/>
      <c r="D583" s="4"/>
      <c r="E583" s="4"/>
      <c r="F583" s="4"/>
      <c r="G583" s="4"/>
      <c r="H583" s="4"/>
      <c r="I583" s="4"/>
      <c r="K583" s="80"/>
      <c r="L583" s="80"/>
    </row>
    <row r="584" spans="1:57" x14ac:dyDescent="0.2">
      <c r="B584" s="4"/>
      <c r="C584" s="4"/>
      <c r="D584" s="4"/>
      <c r="E584" s="4"/>
      <c r="F584" s="4"/>
      <c r="G584" s="4"/>
      <c r="H584" s="4"/>
      <c r="I584" s="4"/>
      <c r="K584" s="80"/>
      <c r="L584" s="80"/>
    </row>
    <row r="585" spans="1:57" x14ac:dyDescent="0.2">
      <c r="B585" s="4"/>
      <c r="C585" s="4"/>
      <c r="D585" s="4"/>
      <c r="E585" s="4"/>
      <c r="F585" s="4"/>
      <c r="G585" s="4"/>
      <c r="H585" s="4"/>
      <c r="I585" s="4"/>
      <c r="K585" s="80"/>
      <c r="L585" s="80"/>
    </row>
    <row r="586" spans="1:57" x14ac:dyDescent="0.2">
      <c r="B586" s="4"/>
      <c r="C586" s="4"/>
      <c r="D586" s="4"/>
      <c r="E586" s="4"/>
      <c r="F586" s="4"/>
      <c r="G586" s="4"/>
      <c r="H586" s="4"/>
      <c r="I586" s="4"/>
      <c r="K586" s="80"/>
      <c r="L586" s="80"/>
    </row>
    <row r="587" spans="1:57" x14ac:dyDescent="0.2">
      <c r="B587" s="4"/>
      <c r="C587" s="4"/>
      <c r="D587" s="4"/>
      <c r="E587" s="4"/>
      <c r="F587" s="4"/>
      <c r="G587" s="4"/>
      <c r="H587" s="4"/>
      <c r="I587" s="4"/>
      <c r="K587" s="80"/>
      <c r="L587" s="80"/>
    </row>
    <row r="588" spans="1:57" x14ac:dyDescent="0.2">
      <c r="B588" s="4"/>
      <c r="C588" s="4"/>
      <c r="D588" s="4"/>
      <c r="E588" s="4"/>
      <c r="F588" s="4"/>
      <c r="G588" s="4"/>
      <c r="H588" s="4"/>
      <c r="I588" s="4"/>
      <c r="K588" s="80"/>
      <c r="L588" s="80"/>
    </row>
    <row r="589" spans="1:57" x14ac:dyDescent="0.2">
      <c r="B589" s="4"/>
      <c r="C589" s="4"/>
      <c r="D589" s="4"/>
      <c r="E589" s="4"/>
      <c r="F589" s="4"/>
      <c r="G589" s="4"/>
      <c r="H589" s="4"/>
      <c r="I589" s="4"/>
      <c r="K589" s="80"/>
      <c r="L589" s="80"/>
    </row>
    <row r="590" spans="1:57" x14ac:dyDescent="0.2">
      <c r="B590" s="4"/>
      <c r="C590" s="4"/>
      <c r="D590" s="4"/>
      <c r="E590" s="4"/>
      <c r="F590" s="4"/>
      <c r="G590" s="4"/>
      <c r="H590" s="4"/>
      <c r="I590" s="4"/>
      <c r="K590" s="80"/>
      <c r="L590" s="80"/>
    </row>
    <row r="591" spans="1:57" x14ac:dyDescent="0.2">
      <c r="B591" s="4"/>
      <c r="C591" s="4"/>
      <c r="D591" s="4"/>
      <c r="E591" s="4"/>
      <c r="F591" s="4"/>
      <c r="G591" s="4"/>
      <c r="H591" s="4"/>
      <c r="I591" s="4"/>
      <c r="K591" s="80"/>
      <c r="L591" s="80"/>
    </row>
    <row r="592" spans="1:57" x14ac:dyDescent="0.2">
      <c r="B592" s="4"/>
      <c r="C592" s="4"/>
      <c r="D592" s="4"/>
      <c r="E592" s="4"/>
      <c r="F592" s="4"/>
      <c r="G592" s="4"/>
      <c r="H592" s="4"/>
      <c r="I592" s="4"/>
      <c r="K592" s="80"/>
      <c r="L592" s="80"/>
    </row>
    <row r="593" spans="2:12" x14ac:dyDescent="0.2">
      <c r="B593" s="4"/>
      <c r="C593" s="4"/>
      <c r="D593" s="4"/>
      <c r="E593" s="4"/>
      <c r="F593" s="4"/>
      <c r="G593" s="4"/>
      <c r="H593" s="4"/>
      <c r="I593" s="4"/>
      <c r="K593" s="80"/>
      <c r="L593" s="80"/>
    </row>
    <row r="594" spans="2:12" x14ac:dyDescent="0.2">
      <c r="B594" s="4"/>
      <c r="C594" s="4"/>
      <c r="D594" s="4"/>
      <c r="E594" s="4"/>
      <c r="F594" s="4"/>
      <c r="G594" s="4"/>
      <c r="H594" s="4"/>
      <c r="I594" s="4"/>
      <c r="K594" s="80"/>
      <c r="L594" s="80"/>
    </row>
    <row r="595" spans="2:12" x14ac:dyDescent="0.2">
      <c r="B595" s="4"/>
      <c r="C595" s="4"/>
      <c r="D595" s="4"/>
      <c r="E595" s="4"/>
      <c r="F595" s="4"/>
      <c r="G595" s="4"/>
      <c r="H595" s="4"/>
      <c r="I595" s="4"/>
      <c r="K595" s="80"/>
      <c r="L595" s="80"/>
    </row>
    <row r="596" spans="2:12" x14ac:dyDescent="0.2">
      <c r="B596" s="4"/>
      <c r="C596" s="4"/>
      <c r="D596" s="4"/>
      <c r="E596" s="4"/>
      <c r="F596" s="4"/>
      <c r="G596" s="4"/>
      <c r="H596" s="4"/>
      <c r="I596" s="4"/>
      <c r="K596" s="80"/>
      <c r="L596" s="80"/>
    </row>
    <row r="597" spans="2:12" x14ac:dyDescent="0.2">
      <c r="B597" s="4"/>
      <c r="C597" s="4"/>
      <c r="D597" s="4"/>
      <c r="E597" s="4"/>
      <c r="F597" s="4"/>
      <c r="G597" s="4"/>
      <c r="H597" s="4"/>
      <c r="I597" s="4"/>
      <c r="K597" s="80"/>
      <c r="L597" s="80"/>
    </row>
    <row r="598" spans="2:12" x14ac:dyDescent="0.2">
      <c r="B598" s="4"/>
      <c r="C598" s="4"/>
      <c r="D598" s="4"/>
      <c r="E598" s="4"/>
      <c r="F598" s="4"/>
      <c r="G598" s="4"/>
      <c r="H598" s="4"/>
      <c r="I598" s="4"/>
      <c r="K598" s="80"/>
      <c r="L598" s="80"/>
    </row>
    <row r="599" spans="2:12" x14ac:dyDescent="0.2">
      <c r="B599" s="4"/>
      <c r="C599" s="4"/>
      <c r="D599" s="4"/>
      <c r="E599" s="4"/>
      <c r="F599" s="4"/>
      <c r="G599" s="4"/>
      <c r="H599" s="4"/>
      <c r="I599" s="4"/>
      <c r="K599" s="80"/>
      <c r="L599" s="80"/>
    </row>
    <row r="600" spans="2:12" x14ac:dyDescent="0.2">
      <c r="B600" s="4"/>
      <c r="C600" s="4"/>
      <c r="D600" s="4"/>
      <c r="E600" s="4"/>
      <c r="F600" s="4"/>
      <c r="G600" s="4"/>
      <c r="H600" s="4"/>
      <c r="I600" s="4"/>
      <c r="K600" s="80"/>
      <c r="L600" s="80"/>
    </row>
    <row r="601" spans="2:12" x14ac:dyDescent="0.2">
      <c r="B601" s="4"/>
      <c r="C601" s="4"/>
      <c r="D601" s="4"/>
      <c r="E601" s="4"/>
      <c r="F601" s="4"/>
      <c r="G601" s="4"/>
      <c r="H601" s="4"/>
      <c r="I601" s="4"/>
      <c r="K601" s="80"/>
      <c r="L601" s="80"/>
    </row>
    <row r="602" spans="2:12" x14ac:dyDescent="0.2">
      <c r="B602" s="4"/>
      <c r="C602" s="4"/>
      <c r="D602" s="4"/>
      <c r="E602" s="4"/>
      <c r="F602" s="4"/>
      <c r="G602" s="4"/>
      <c r="H602" s="4"/>
      <c r="I602" s="4"/>
      <c r="K602" s="80"/>
      <c r="L602" s="80"/>
    </row>
    <row r="603" spans="2:12" x14ac:dyDescent="0.2">
      <c r="B603" s="4"/>
      <c r="C603" s="4"/>
      <c r="D603" s="4"/>
      <c r="E603" s="4"/>
      <c r="F603" s="4"/>
      <c r="G603" s="4"/>
      <c r="H603" s="4"/>
      <c r="I603" s="4"/>
      <c r="K603" s="80"/>
      <c r="L603" s="80"/>
    </row>
    <row r="604" spans="2:12" x14ac:dyDescent="0.2">
      <c r="B604" s="4"/>
      <c r="C604" s="4"/>
      <c r="D604" s="4"/>
      <c r="E604" s="4"/>
      <c r="F604" s="4"/>
      <c r="G604" s="4"/>
      <c r="H604" s="4"/>
      <c r="I604" s="4"/>
      <c r="K604" s="80"/>
      <c r="L604" s="80"/>
    </row>
    <row r="605" spans="2:12" x14ac:dyDescent="0.2">
      <c r="B605" s="4"/>
      <c r="C605" s="4"/>
      <c r="D605" s="4"/>
      <c r="E605" s="4"/>
      <c r="F605" s="4"/>
      <c r="G605" s="4"/>
      <c r="H605" s="4"/>
      <c r="I605" s="4"/>
      <c r="K605" s="80"/>
      <c r="L605" s="80"/>
    </row>
    <row r="606" spans="2:12" x14ac:dyDescent="0.2">
      <c r="B606" s="4"/>
      <c r="C606" s="4"/>
      <c r="D606" s="4"/>
      <c r="E606" s="4"/>
      <c r="F606" s="4"/>
      <c r="G606" s="4"/>
      <c r="H606" s="4"/>
      <c r="I606" s="4"/>
      <c r="K606" s="80"/>
      <c r="L606" s="80"/>
    </row>
    <row r="607" spans="2:12" x14ac:dyDescent="0.2">
      <c r="B607" s="4"/>
      <c r="C607" s="4"/>
      <c r="D607" s="4"/>
      <c r="E607" s="4"/>
      <c r="F607" s="4"/>
      <c r="G607" s="4"/>
      <c r="H607" s="4"/>
      <c r="I607" s="4"/>
      <c r="K607" s="80"/>
      <c r="L607" s="80"/>
    </row>
    <row r="608" spans="2:12" x14ac:dyDescent="0.2">
      <c r="B608" s="4"/>
      <c r="C608" s="4"/>
      <c r="D608" s="4"/>
      <c r="E608" s="4"/>
      <c r="F608" s="4"/>
      <c r="G608" s="4"/>
      <c r="H608" s="4"/>
      <c r="I608" s="4"/>
      <c r="K608" s="80"/>
      <c r="L608" s="80"/>
    </row>
    <row r="609" spans="2:12" x14ac:dyDescent="0.2">
      <c r="B609" s="4"/>
      <c r="C609" s="4"/>
      <c r="D609" s="4"/>
      <c r="E609" s="4"/>
      <c r="F609" s="4"/>
      <c r="G609" s="4"/>
      <c r="H609" s="4"/>
      <c r="I609" s="4"/>
      <c r="K609" s="80"/>
      <c r="L609" s="80"/>
    </row>
    <row r="610" spans="2:12" x14ac:dyDescent="0.2">
      <c r="B610" s="4"/>
      <c r="C610" s="4"/>
      <c r="D610" s="4"/>
      <c r="E610" s="4"/>
      <c r="F610" s="4"/>
      <c r="G610" s="4"/>
      <c r="H610" s="4"/>
      <c r="I610" s="4"/>
      <c r="K610" s="80"/>
      <c r="L610" s="80"/>
    </row>
    <row r="611" spans="2:12" x14ac:dyDescent="0.2">
      <c r="B611" s="4"/>
      <c r="C611" s="4"/>
      <c r="D611" s="4"/>
      <c r="E611" s="4"/>
      <c r="F611" s="4"/>
      <c r="G611" s="4"/>
      <c r="H611" s="4"/>
      <c r="I611" s="4"/>
      <c r="K611" s="80"/>
      <c r="L611" s="80"/>
    </row>
    <row r="612" spans="2:12" x14ac:dyDescent="0.2">
      <c r="B612" s="4"/>
      <c r="C612" s="4"/>
      <c r="D612" s="4"/>
      <c r="E612" s="4"/>
      <c r="F612" s="4"/>
      <c r="G612" s="4"/>
      <c r="H612" s="4"/>
      <c r="I612" s="4"/>
      <c r="K612" s="80"/>
      <c r="L612" s="80"/>
    </row>
    <row r="613" spans="2:12" x14ac:dyDescent="0.2">
      <c r="B613" s="4"/>
      <c r="C613" s="4"/>
      <c r="D613" s="4"/>
      <c r="E613" s="4"/>
      <c r="F613" s="4"/>
      <c r="G613" s="4"/>
      <c r="H613" s="4"/>
      <c r="I613" s="4"/>
      <c r="K613" s="80"/>
      <c r="L613" s="80"/>
    </row>
    <row r="614" spans="2:12" x14ac:dyDescent="0.2">
      <c r="B614" s="4"/>
      <c r="C614" s="4"/>
      <c r="D614" s="4"/>
      <c r="E614" s="4"/>
      <c r="F614" s="4"/>
      <c r="G614" s="4"/>
      <c r="H614" s="4"/>
      <c r="I614" s="4"/>
      <c r="K614" s="80"/>
      <c r="L614" s="80"/>
    </row>
    <row r="615" spans="2:12" x14ac:dyDescent="0.2">
      <c r="B615" s="4"/>
      <c r="C615" s="4"/>
      <c r="D615" s="4"/>
      <c r="E615" s="4"/>
      <c r="F615" s="4"/>
      <c r="G615" s="4"/>
      <c r="H615" s="4"/>
      <c r="I615" s="4"/>
      <c r="K615" s="80"/>
      <c r="L615" s="80"/>
    </row>
    <row r="616" spans="2:12" x14ac:dyDescent="0.2">
      <c r="B616" s="4"/>
      <c r="C616" s="4"/>
      <c r="D616" s="4"/>
      <c r="E616" s="4"/>
      <c r="F616" s="4"/>
      <c r="G616" s="4"/>
      <c r="H616" s="4"/>
      <c r="I616" s="4"/>
      <c r="K616" s="80"/>
      <c r="L616" s="80"/>
    </row>
    <row r="617" spans="2:12" x14ac:dyDescent="0.2">
      <c r="B617" s="4"/>
      <c r="C617" s="4"/>
      <c r="D617" s="4"/>
      <c r="E617" s="4"/>
      <c r="F617" s="4"/>
      <c r="G617" s="4"/>
      <c r="H617" s="4"/>
      <c r="I617" s="4"/>
      <c r="K617" s="80"/>
      <c r="L617" s="80"/>
    </row>
    <row r="618" spans="2:12" x14ac:dyDescent="0.2">
      <c r="B618" s="4"/>
      <c r="C618" s="4"/>
      <c r="D618" s="4"/>
      <c r="E618" s="4"/>
      <c r="F618" s="4"/>
      <c r="G618" s="4"/>
      <c r="H618" s="4"/>
      <c r="I618" s="4"/>
      <c r="K618" s="80"/>
      <c r="L618" s="80"/>
    </row>
    <row r="619" spans="2:12" x14ac:dyDescent="0.2">
      <c r="B619" s="4"/>
      <c r="C619" s="4"/>
      <c r="D619" s="4"/>
      <c r="E619" s="4"/>
      <c r="F619" s="4"/>
      <c r="G619" s="4"/>
      <c r="H619" s="4"/>
      <c r="I619" s="4"/>
      <c r="K619" s="80"/>
      <c r="L619" s="80"/>
    </row>
    <row r="620" spans="2:12" x14ac:dyDescent="0.2">
      <c r="B620" s="4"/>
      <c r="C620" s="4"/>
      <c r="D620" s="4"/>
      <c r="E620" s="4"/>
      <c r="F620" s="4"/>
      <c r="G620" s="4"/>
      <c r="H620" s="4"/>
      <c r="I620" s="4"/>
      <c r="K620" s="80"/>
      <c r="L620" s="80"/>
    </row>
    <row r="621" spans="2:12" x14ac:dyDescent="0.2">
      <c r="B621" s="4"/>
      <c r="C621" s="4"/>
      <c r="D621" s="4"/>
      <c r="E621" s="4"/>
      <c r="F621" s="4"/>
      <c r="G621" s="4"/>
      <c r="H621" s="4"/>
      <c r="I621" s="4"/>
      <c r="K621" s="80"/>
      <c r="L621" s="80"/>
    </row>
    <row r="622" spans="2:12" x14ac:dyDescent="0.2">
      <c r="B622" s="4"/>
      <c r="C622" s="4"/>
      <c r="D622" s="4"/>
      <c r="E622" s="4"/>
      <c r="F622" s="4"/>
      <c r="G622" s="4"/>
      <c r="H622" s="4"/>
      <c r="I622" s="4"/>
      <c r="K622" s="80"/>
      <c r="L622" s="80"/>
    </row>
    <row r="623" spans="2:12" x14ac:dyDescent="0.2">
      <c r="B623" s="4"/>
      <c r="C623" s="4"/>
      <c r="D623" s="4"/>
      <c r="E623" s="4"/>
      <c r="F623" s="4"/>
      <c r="G623" s="4"/>
      <c r="H623" s="4"/>
      <c r="I623" s="4"/>
      <c r="K623" s="80"/>
      <c r="L623" s="80"/>
    </row>
    <row r="624" spans="2:12" x14ac:dyDescent="0.2">
      <c r="B624" s="4"/>
      <c r="C624" s="4"/>
      <c r="D624" s="4"/>
      <c r="E624" s="4"/>
      <c r="F624" s="4"/>
      <c r="G624" s="4"/>
      <c r="H624" s="4"/>
      <c r="I624" s="4"/>
      <c r="K624" s="80"/>
      <c r="L624" s="80"/>
    </row>
    <row r="625" spans="2:12" x14ac:dyDescent="0.2">
      <c r="B625" s="4"/>
      <c r="C625" s="4"/>
      <c r="D625" s="4"/>
      <c r="E625" s="4"/>
      <c r="F625" s="4"/>
      <c r="G625" s="4"/>
      <c r="H625" s="4"/>
      <c r="I625" s="4"/>
      <c r="K625" s="80"/>
      <c r="L625" s="80"/>
    </row>
    <row r="626" spans="2:12" x14ac:dyDescent="0.2">
      <c r="B626" s="4"/>
      <c r="C626" s="4"/>
      <c r="D626" s="4"/>
      <c r="E626" s="4"/>
      <c r="F626" s="4"/>
      <c r="G626" s="4"/>
      <c r="H626" s="4"/>
      <c r="I626" s="4"/>
      <c r="K626" s="80"/>
      <c r="L626" s="80"/>
    </row>
    <row r="627" spans="2:12" x14ac:dyDescent="0.2">
      <c r="B627" s="4"/>
      <c r="C627" s="4"/>
      <c r="D627" s="4"/>
      <c r="E627" s="4"/>
      <c r="F627" s="4"/>
      <c r="G627" s="4"/>
      <c r="H627" s="4"/>
      <c r="I627" s="4"/>
      <c r="K627" s="80"/>
      <c r="L627" s="80"/>
    </row>
    <row r="628" spans="2:12" x14ac:dyDescent="0.2">
      <c r="B628" s="4"/>
      <c r="C628" s="4"/>
      <c r="D628" s="4"/>
      <c r="E628" s="4"/>
      <c r="F628" s="4"/>
      <c r="G628" s="4"/>
      <c r="H628" s="4"/>
      <c r="I628" s="4"/>
      <c r="K628" s="80"/>
      <c r="L628" s="80"/>
    </row>
    <row r="629" spans="2:12" x14ac:dyDescent="0.2">
      <c r="B629" s="4"/>
      <c r="C629" s="4"/>
      <c r="D629" s="4"/>
      <c r="E629" s="4"/>
      <c r="F629" s="4"/>
      <c r="G629" s="4"/>
      <c r="H629" s="4"/>
      <c r="I629" s="4"/>
      <c r="K629" s="80"/>
      <c r="L629" s="80"/>
    </row>
    <row r="630" spans="2:12" x14ac:dyDescent="0.2">
      <c r="B630" s="4"/>
      <c r="C630" s="4"/>
      <c r="D630" s="4"/>
      <c r="E630" s="4"/>
      <c r="F630" s="4"/>
      <c r="G630" s="4"/>
      <c r="H630" s="4"/>
      <c r="I630" s="4"/>
      <c r="K630" s="80"/>
      <c r="L630" s="80"/>
    </row>
    <row r="631" spans="2:12" x14ac:dyDescent="0.2">
      <c r="B631" s="4"/>
      <c r="C631" s="4"/>
      <c r="D631" s="4"/>
      <c r="E631" s="4"/>
      <c r="F631" s="4"/>
      <c r="G631" s="4"/>
      <c r="H631" s="4"/>
      <c r="I631" s="4"/>
      <c r="K631" s="80"/>
      <c r="L631" s="80"/>
    </row>
    <row r="632" spans="2:12" x14ac:dyDescent="0.2">
      <c r="B632" s="4"/>
      <c r="C632" s="4"/>
      <c r="D632" s="4"/>
      <c r="E632" s="4"/>
      <c r="F632" s="4"/>
      <c r="G632" s="4"/>
      <c r="H632" s="4"/>
      <c r="I632" s="4"/>
      <c r="K632" s="80"/>
      <c r="L632" s="80"/>
    </row>
    <row r="633" spans="2:12" x14ac:dyDescent="0.2">
      <c r="B633" s="4"/>
      <c r="C633" s="4"/>
      <c r="D633" s="4"/>
      <c r="E633" s="4"/>
      <c r="F633" s="4"/>
      <c r="G633" s="4"/>
      <c r="H633" s="4"/>
      <c r="I633" s="4"/>
      <c r="K633" s="80"/>
      <c r="L633" s="80"/>
    </row>
    <row r="634" spans="2:12" x14ac:dyDescent="0.2">
      <c r="B634" s="4"/>
      <c r="C634" s="4"/>
      <c r="D634" s="4"/>
      <c r="E634" s="4"/>
      <c r="F634" s="4"/>
      <c r="G634" s="4"/>
      <c r="H634" s="4"/>
      <c r="I634" s="4"/>
      <c r="K634" s="80"/>
      <c r="L634" s="80"/>
    </row>
    <row r="635" spans="2:12" x14ac:dyDescent="0.2">
      <c r="B635" s="4"/>
      <c r="C635" s="4"/>
      <c r="D635" s="4"/>
      <c r="E635" s="4"/>
      <c r="F635" s="4"/>
      <c r="G635" s="4"/>
      <c r="H635" s="4"/>
      <c r="I635" s="4"/>
      <c r="K635" s="80"/>
      <c r="L635" s="80"/>
    </row>
    <row r="636" spans="2:12" x14ac:dyDescent="0.2">
      <c r="B636" s="4"/>
      <c r="C636" s="4"/>
      <c r="D636" s="4"/>
      <c r="E636" s="4"/>
      <c r="F636" s="4"/>
      <c r="G636" s="4"/>
      <c r="H636" s="4"/>
      <c r="I636" s="4"/>
      <c r="K636" s="80"/>
      <c r="L636" s="80"/>
    </row>
    <row r="637" spans="2:12" x14ac:dyDescent="0.2">
      <c r="B637" s="4"/>
      <c r="C637" s="4"/>
      <c r="D637" s="4"/>
      <c r="E637" s="4"/>
      <c r="F637" s="4"/>
      <c r="G637" s="4"/>
      <c r="H637" s="4"/>
      <c r="I637" s="4"/>
      <c r="K637" s="80"/>
      <c r="L637" s="80"/>
    </row>
    <row r="638" spans="2:12" x14ac:dyDescent="0.2">
      <c r="B638" s="4"/>
      <c r="C638" s="4"/>
      <c r="D638" s="4"/>
      <c r="E638" s="4"/>
      <c r="F638" s="4"/>
      <c r="G638" s="4"/>
      <c r="H638" s="4"/>
      <c r="I638" s="4"/>
      <c r="K638" s="80"/>
      <c r="L638" s="80"/>
    </row>
    <row r="639" spans="2:12" x14ac:dyDescent="0.2">
      <c r="B639" s="4"/>
      <c r="C639" s="4"/>
      <c r="D639" s="4"/>
      <c r="E639" s="4"/>
      <c r="F639" s="4"/>
      <c r="G639" s="4"/>
      <c r="H639" s="4"/>
      <c r="I639" s="4"/>
      <c r="K639" s="80"/>
      <c r="L639" s="80"/>
    </row>
    <row r="640" spans="2:12" x14ac:dyDescent="0.2">
      <c r="B640" s="4"/>
      <c r="C640" s="4"/>
      <c r="D640" s="4"/>
      <c r="E640" s="4"/>
      <c r="F640" s="4"/>
      <c r="G640" s="4"/>
      <c r="H640" s="4"/>
      <c r="I640" s="4"/>
      <c r="K640" s="80"/>
      <c r="L640" s="80"/>
    </row>
    <row r="641" spans="2:12" x14ac:dyDescent="0.2">
      <c r="B641" s="4"/>
      <c r="C641" s="4"/>
      <c r="D641" s="4"/>
      <c r="E641" s="4"/>
      <c r="F641" s="4"/>
      <c r="G641" s="4"/>
      <c r="H641" s="4"/>
      <c r="I641" s="4"/>
      <c r="K641" s="80"/>
      <c r="L641" s="80"/>
    </row>
    <row r="642" spans="2:12" x14ac:dyDescent="0.2">
      <c r="B642" s="4"/>
      <c r="C642" s="4"/>
      <c r="D642" s="4"/>
      <c r="E642" s="4"/>
      <c r="F642" s="4"/>
      <c r="G642" s="4"/>
      <c r="H642" s="4"/>
      <c r="I642" s="4"/>
      <c r="K642" s="80"/>
      <c r="L642" s="80"/>
    </row>
    <row r="643" spans="2:12" x14ac:dyDescent="0.2">
      <c r="B643" s="4"/>
      <c r="C643" s="4"/>
      <c r="D643" s="4"/>
      <c r="E643" s="4"/>
      <c r="F643" s="4"/>
      <c r="G643" s="4"/>
      <c r="H643" s="4"/>
      <c r="I643" s="4"/>
      <c r="K643" s="80"/>
      <c r="L643" s="80"/>
    </row>
    <row r="644" spans="2:12" x14ac:dyDescent="0.2">
      <c r="B644" s="4"/>
      <c r="C644" s="4"/>
      <c r="D644" s="4"/>
      <c r="E644" s="4"/>
      <c r="F644" s="4"/>
      <c r="G644" s="4"/>
      <c r="H644" s="4"/>
      <c r="I644" s="4"/>
      <c r="K644" s="80"/>
      <c r="L644" s="80"/>
    </row>
    <row r="645" spans="2:12" x14ac:dyDescent="0.2">
      <c r="B645" s="4"/>
      <c r="C645" s="4"/>
      <c r="D645" s="4"/>
      <c r="E645" s="4"/>
      <c r="F645" s="4"/>
      <c r="G645" s="4"/>
      <c r="H645" s="4"/>
      <c r="I645" s="4"/>
      <c r="K645" s="80"/>
      <c r="L645" s="80"/>
    </row>
    <row r="646" spans="2:12" x14ac:dyDescent="0.2">
      <c r="B646" s="4"/>
      <c r="C646" s="4"/>
      <c r="D646" s="4"/>
      <c r="E646" s="4"/>
      <c r="F646" s="4"/>
      <c r="G646" s="4"/>
      <c r="H646" s="4"/>
      <c r="I646" s="4"/>
      <c r="K646" s="80"/>
      <c r="L646" s="80"/>
    </row>
    <row r="647" spans="2:12" x14ac:dyDescent="0.2">
      <c r="B647" s="4"/>
      <c r="C647" s="4"/>
      <c r="D647" s="4"/>
      <c r="E647" s="4"/>
      <c r="F647" s="4"/>
      <c r="G647" s="4"/>
      <c r="H647" s="4"/>
      <c r="I647" s="4"/>
      <c r="K647" s="80"/>
      <c r="L647" s="80"/>
    </row>
    <row r="648" spans="2:12" x14ac:dyDescent="0.2">
      <c r="B648" s="4"/>
      <c r="C648" s="4"/>
      <c r="D648" s="4"/>
      <c r="E648" s="4"/>
      <c r="F648" s="4"/>
      <c r="G648" s="4"/>
      <c r="H648" s="4"/>
      <c r="I648" s="4"/>
      <c r="K648" s="80"/>
      <c r="L648" s="80"/>
    </row>
    <row r="649" spans="2:12" x14ac:dyDescent="0.2">
      <c r="B649" s="4"/>
      <c r="C649" s="4"/>
      <c r="D649" s="4"/>
      <c r="E649" s="4"/>
      <c r="F649" s="4"/>
      <c r="G649" s="4"/>
      <c r="H649" s="4"/>
      <c r="I649" s="4"/>
      <c r="K649" s="80"/>
      <c r="L649" s="80"/>
    </row>
    <row r="650" spans="2:12" x14ac:dyDescent="0.2">
      <c r="B650" s="4"/>
      <c r="C650" s="4"/>
      <c r="D650" s="4"/>
      <c r="E650" s="4"/>
      <c r="F650" s="4"/>
      <c r="G650" s="4"/>
      <c r="H650" s="4"/>
      <c r="I650" s="4"/>
      <c r="K650" s="80"/>
      <c r="L650" s="80"/>
    </row>
    <row r="651" spans="2:12" x14ac:dyDescent="0.2">
      <c r="B651" s="4"/>
      <c r="C651" s="4"/>
      <c r="D651" s="4"/>
      <c r="E651" s="4"/>
      <c r="F651" s="4"/>
      <c r="G651" s="4"/>
      <c r="H651" s="4"/>
      <c r="I651" s="4"/>
      <c r="K651" s="80"/>
      <c r="L651" s="80"/>
    </row>
    <row r="652" spans="2:12" x14ac:dyDescent="0.2">
      <c r="B652" s="4"/>
      <c r="C652" s="4"/>
      <c r="D652" s="4"/>
      <c r="E652" s="4"/>
      <c r="F652" s="4"/>
      <c r="G652" s="4"/>
      <c r="H652" s="4"/>
      <c r="I652" s="4"/>
      <c r="K652" s="80"/>
      <c r="L652" s="80"/>
    </row>
    <row r="653" spans="2:12" x14ac:dyDescent="0.2">
      <c r="B653" s="4"/>
      <c r="C653" s="4"/>
      <c r="D653" s="4"/>
      <c r="E653" s="4"/>
      <c r="F653" s="4"/>
      <c r="G653" s="4"/>
      <c r="H653" s="4"/>
      <c r="I653" s="4"/>
      <c r="K653" s="80"/>
      <c r="L653" s="80"/>
    </row>
    <row r="654" spans="2:12" x14ac:dyDescent="0.2">
      <c r="B654" s="4"/>
      <c r="C654" s="4"/>
      <c r="D654" s="4"/>
      <c r="E654" s="4"/>
      <c r="F654" s="4"/>
      <c r="G654" s="4"/>
      <c r="H654" s="4"/>
      <c r="I654" s="4"/>
      <c r="K654" s="80"/>
      <c r="L654" s="80"/>
    </row>
    <row r="655" spans="2:12" x14ac:dyDescent="0.2">
      <c r="B655" s="4"/>
      <c r="C655" s="4"/>
      <c r="D655" s="4"/>
      <c r="E655" s="4"/>
      <c r="F655" s="4"/>
      <c r="G655" s="4"/>
      <c r="H655" s="4"/>
      <c r="I655" s="4"/>
      <c r="K655" s="80"/>
      <c r="L655" s="80"/>
    </row>
    <row r="656" spans="2:12" x14ac:dyDescent="0.2">
      <c r="B656" s="4"/>
      <c r="C656" s="4"/>
      <c r="D656" s="4"/>
      <c r="E656" s="4"/>
      <c r="F656" s="4"/>
      <c r="G656" s="4"/>
      <c r="H656" s="4"/>
      <c r="I656" s="4"/>
      <c r="K656" s="80"/>
      <c r="L656" s="80"/>
    </row>
    <row r="657" spans="2:12" x14ac:dyDescent="0.2">
      <c r="B657" s="4"/>
      <c r="C657" s="4"/>
      <c r="D657" s="4"/>
      <c r="E657" s="4"/>
      <c r="F657" s="4"/>
      <c r="G657" s="4"/>
      <c r="H657" s="4"/>
      <c r="I657" s="4"/>
      <c r="K657" s="80"/>
      <c r="L657" s="80"/>
    </row>
    <row r="658" spans="2:12" x14ac:dyDescent="0.2">
      <c r="B658" s="4"/>
      <c r="C658" s="4"/>
      <c r="D658" s="4"/>
      <c r="E658" s="4"/>
      <c r="F658" s="4"/>
      <c r="G658" s="4"/>
      <c r="H658" s="4"/>
      <c r="I658" s="4"/>
      <c r="K658" s="80"/>
      <c r="L658" s="80"/>
    </row>
    <row r="659" spans="2:12" x14ac:dyDescent="0.2">
      <c r="B659" s="4"/>
      <c r="C659" s="4"/>
      <c r="D659" s="4"/>
      <c r="E659" s="4"/>
      <c r="F659" s="4"/>
      <c r="G659" s="4"/>
      <c r="H659" s="4"/>
      <c r="I659" s="4"/>
      <c r="K659" s="80"/>
      <c r="L659" s="80"/>
    </row>
    <row r="660" spans="2:12" x14ac:dyDescent="0.2">
      <c r="B660" s="4"/>
      <c r="C660" s="4"/>
      <c r="D660" s="4"/>
      <c r="E660" s="4"/>
      <c r="F660" s="4"/>
      <c r="G660" s="4"/>
      <c r="H660" s="4"/>
      <c r="I660" s="4"/>
      <c r="K660" s="80"/>
      <c r="L660" s="80"/>
    </row>
    <row r="661" spans="2:12" x14ac:dyDescent="0.2">
      <c r="B661" s="4"/>
      <c r="C661" s="4"/>
      <c r="D661" s="4"/>
      <c r="E661" s="4"/>
      <c r="F661" s="4"/>
      <c r="G661" s="4"/>
      <c r="H661" s="4"/>
      <c r="I661" s="4"/>
      <c r="K661" s="80"/>
      <c r="L661" s="80"/>
    </row>
    <row r="662" spans="2:12" x14ac:dyDescent="0.2">
      <c r="B662" s="4"/>
      <c r="C662" s="4"/>
      <c r="D662" s="4"/>
      <c r="E662" s="4"/>
      <c r="F662" s="4"/>
      <c r="G662" s="4"/>
      <c r="H662" s="4"/>
      <c r="I662" s="4"/>
      <c r="K662" s="80"/>
      <c r="L662" s="80"/>
    </row>
    <row r="663" spans="2:12" x14ac:dyDescent="0.2">
      <c r="B663" s="4"/>
      <c r="C663" s="4"/>
      <c r="D663" s="4"/>
      <c r="E663" s="4"/>
      <c r="F663" s="4"/>
      <c r="G663" s="4"/>
      <c r="H663" s="4"/>
      <c r="I663" s="4"/>
      <c r="K663" s="80"/>
      <c r="L663" s="80"/>
    </row>
    <row r="664" spans="2:12" x14ac:dyDescent="0.2">
      <c r="B664" s="4"/>
      <c r="C664" s="4"/>
      <c r="D664" s="4"/>
      <c r="E664" s="4"/>
      <c r="F664" s="4"/>
      <c r="G664" s="4"/>
      <c r="H664" s="4"/>
      <c r="I664" s="4"/>
      <c r="K664" s="80"/>
      <c r="L664" s="80"/>
    </row>
    <row r="665" spans="2:12" x14ac:dyDescent="0.2">
      <c r="B665" s="4"/>
      <c r="C665" s="4"/>
      <c r="D665" s="4"/>
      <c r="E665" s="4"/>
      <c r="F665" s="4"/>
      <c r="G665" s="4"/>
      <c r="H665" s="4"/>
      <c r="I665" s="4"/>
      <c r="K665" s="80"/>
      <c r="L665" s="80"/>
    </row>
    <row r="666" spans="2:12" x14ac:dyDescent="0.2">
      <c r="B666" s="4"/>
      <c r="C666" s="4"/>
      <c r="D666" s="4"/>
      <c r="E666" s="4"/>
      <c r="F666" s="4"/>
      <c r="G666" s="4"/>
      <c r="H666" s="4"/>
      <c r="I666" s="4"/>
      <c r="K666" s="80"/>
      <c r="L666" s="80"/>
    </row>
    <row r="667" spans="2:12" x14ac:dyDescent="0.2">
      <c r="B667" s="4"/>
      <c r="C667" s="4"/>
      <c r="D667" s="4"/>
      <c r="E667" s="4"/>
      <c r="F667" s="4"/>
      <c r="G667" s="4"/>
      <c r="H667" s="4"/>
      <c r="I667" s="4"/>
      <c r="K667" s="80"/>
      <c r="L667" s="80"/>
    </row>
    <row r="668" spans="2:12" x14ac:dyDescent="0.2">
      <c r="B668" s="4"/>
      <c r="C668" s="4"/>
      <c r="D668" s="4"/>
      <c r="E668" s="4"/>
      <c r="F668" s="4"/>
      <c r="G668" s="4"/>
      <c r="H668" s="4"/>
      <c r="I668" s="4"/>
      <c r="K668" s="80"/>
      <c r="L668" s="80"/>
    </row>
    <row r="669" spans="2:12" x14ac:dyDescent="0.2">
      <c r="B669" s="4"/>
      <c r="C669" s="4"/>
      <c r="D669" s="4"/>
      <c r="E669" s="4"/>
      <c r="F669" s="4"/>
      <c r="G669" s="4"/>
      <c r="H669" s="4"/>
      <c r="I669" s="4"/>
      <c r="K669" s="80"/>
      <c r="L669" s="80"/>
    </row>
    <row r="670" spans="2:12" x14ac:dyDescent="0.2">
      <c r="B670" s="4"/>
      <c r="C670" s="4"/>
      <c r="D670" s="4"/>
      <c r="E670" s="4"/>
      <c r="F670" s="4"/>
      <c r="G670" s="4"/>
      <c r="H670" s="4"/>
      <c r="I670" s="4"/>
      <c r="K670" s="80"/>
      <c r="L670" s="80"/>
    </row>
    <row r="671" spans="2:12" x14ac:dyDescent="0.2">
      <c r="B671" s="4"/>
      <c r="C671" s="4"/>
      <c r="D671" s="4"/>
      <c r="E671" s="4"/>
      <c r="F671" s="4"/>
      <c r="G671" s="4"/>
      <c r="H671" s="4"/>
      <c r="I671" s="4"/>
      <c r="K671" s="80"/>
      <c r="L671" s="80"/>
    </row>
    <row r="672" spans="2:12" x14ac:dyDescent="0.2">
      <c r="B672" s="4"/>
      <c r="C672" s="4"/>
      <c r="D672" s="4"/>
      <c r="E672" s="4"/>
      <c r="F672" s="4"/>
      <c r="G672" s="4"/>
      <c r="H672" s="4"/>
      <c r="I672" s="4"/>
      <c r="K672" s="80"/>
      <c r="L672" s="80"/>
    </row>
    <row r="673" spans="2:12" x14ac:dyDescent="0.2">
      <c r="B673" s="4"/>
      <c r="C673" s="4"/>
      <c r="D673" s="4"/>
      <c r="E673" s="4"/>
      <c r="F673" s="4"/>
      <c r="G673" s="4"/>
      <c r="H673" s="4"/>
      <c r="I673" s="4"/>
      <c r="K673" s="80"/>
      <c r="L673" s="80"/>
    </row>
    <row r="674" spans="2:12" x14ac:dyDescent="0.2">
      <c r="B674" s="4"/>
      <c r="C674" s="4"/>
      <c r="D674" s="4"/>
      <c r="E674" s="4"/>
      <c r="F674" s="4"/>
      <c r="G674" s="4"/>
      <c r="H674" s="4"/>
      <c r="I674" s="4"/>
      <c r="K674" s="80"/>
      <c r="L674" s="80"/>
    </row>
    <row r="675" spans="2:12" x14ac:dyDescent="0.2">
      <c r="B675" s="4"/>
      <c r="C675" s="4"/>
      <c r="D675" s="4"/>
      <c r="E675" s="4"/>
      <c r="F675" s="4"/>
      <c r="G675" s="4"/>
      <c r="H675" s="4"/>
      <c r="I675" s="4"/>
      <c r="K675" s="80"/>
      <c r="L675" s="80"/>
    </row>
    <row r="676" spans="2:12" x14ac:dyDescent="0.2">
      <c r="B676" s="4"/>
      <c r="C676" s="4"/>
      <c r="D676" s="4"/>
      <c r="E676" s="4"/>
      <c r="F676" s="4"/>
      <c r="G676" s="4"/>
      <c r="H676" s="4"/>
      <c r="I676" s="4"/>
      <c r="K676" s="80"/>
      <c r="L676" s="80"/>
    </row>
    <row r="677" spans="2:12" x14ac:dyDescent="0.2">
      <c r="B677" s="4"/>
      <c r="C677" s="4"/>
      <c r="D677" s="4"/>
      <c r="E677" s="4"/>
      <c r="F677" s="4"/>
      <c r="G677" s="4"/>
      <c r="H677" s="4"/>
      <c r="I677" s="4"/>
      <c r="K677" s="80"/>
      <c r="L677" s="80"/>
    </row>
    <row r="678" spans="2:12" x14ac:dyDescent="0.2">
      <c r="B678" s="4"/>
      <c r="C678" s="4"/>
      <c r="D678" s="4"/>
      <c r="E678" s="4"/>
      <c r="F678" s="4"/>
      <c r="G678" s="4"/>
      <c r="H678" s="4"/>
      <c r="I678" s="4"/>
      <c r="K678" s="80"/>
      <c r="L678" s="80"/>
    </row>
    <row r="679" spans="2:12" x14ac:dyDescent="0.2">
      <c r="B679" s="4"/>
      <c r="C679" s="4"/>
      <c r="D679" s="4"/>
      <c r="E679" s="4"/>
      <c r="F679" s="4"/>
      <c r="G679" s="4"/>
      <c r="H679" s="4"/>
      <c r="I679" s="4"/>
      <c r="K679" s="80"/>
      <c r="L679" s="80"/>
    </row>
    <row r="680" spans="2:12" x14ac:dyDescent="0.2">
      <c r="B680" s="4"/>
      <c r="C680" s="4"/>
      <c r="D680" s="4"/>
      <c r="E680" s="4"/>
      <c r="F680" s="4"/>
      <c r="G680" s="4"/>
      <c r="H680" s="4"/>
      <c r="I680" s="4"/>
      <c r="K680" s="80"/>
      <c r="L680" s="80"/>
    </row>
    <row r="681" spans="2:12" x14ac:dyDescent="0.2">
      <c r="B681" s="4"/>
      <c r="C681" s="4"/>
      <c r="D681" s="4"/>
      <c r="E681" s="4"/>
      <c r="F681" s="4"/>
      <c r="G681" s="4"/>
      <c r="H681" s="4"/>
      <c r="I681" s="4"/>
      <c r="K681" s="80"/>
      <c r="L681" s="80"/>
    </row>
    <row r="682" spans="2:12" x14ac:dyDescent="0.2">
      <c r="B682" s="4"/>
      <c r="C682" s="4"/>
      <c r="D682" s="4"/>
      <c r="E682" s="4"/>
      <c r="F682" s="4"/>
      <c r="G682" s="4"/>
      <c r="H682" s="4"/>
      <c r="I682" s="4"/>
      <c r="K682" s="80"/>
      <c r="L682" s="80"/>
    </row>
    <row r="683" spans="2:12" x14ac:dyDescent="0.2">
      <c r="B683" s="4"/>
      <c r="C683" s="4"/>
      <c r="D683" s="4"/>
      <c r="E683" s="4"/>
      <c r="F683" s="4"/>
      <c r="G683" s="4"/>
      <c r="H683" s="4"/>
      <c r="I683" s="4"/>
      <c r="K683" s="80"/>
      <c r="L683" s="80"/>
    </row>
    <row r="684" spans="2:12" x14ac:dyDescent="0.2">
      <c r="B684" s="4"/>
      <c r="C684" s="4"/>
      <c r="D684" s="4"/>
      <c r="E684" s="4"/>
      <c r="F684" s="4"/>
      <c r="G684" s="4"/>
      <c r="H684" s="4"/>
      <c r="I684" s="4"/>
      <c r="K684" s="80"/>
      <c r="L684" s="80"/>
    </row>
    <row r="685" spans="2:12" x14ac:dyDescent="0.2">
      <c r="B685" s="4"/>
      <c r="C685" s="4"/>
      <c r="D685" s="4"/>
      <c r="E685" s="4"/>
      <c r="F685" s="4"/>
      <c r="G685" s="4"/>
      <c r="H685" s="4"/>
      <c r="I685" s="4"/>
      <c r="K685" s="80"/>
      <c r="L685" s="80"/>
    </row>
    <row r="686" spans="2:12" x14ac:dyDescent="0.2">
      <c r="B686" s="4"/>
      <c r="C686" s="4"/>
      <c r="D686" s="4"/>
      <c r="E686" s="4"/>
      <c r="F686" s="4"/>
      <c r="G686" s="4"/>
      <c r="H686" s="4"/>
      <c r="I686" s="4"/>
      <c r="K686" s="80"/>
      <c r="L686" s="80"/>
    </row>
    <row r="687" spans="2:12" x14ac:dyDescent="0.2">
      <c r="B687" s="4"/>
      <c r="C687" s="4"/>
      <c r="D687" s="4"/>
      <c r="E687" s="4"/>
      <c r="F687" s="4"/>
      <c r="G687" s="4"/>
      <c r="H687" s="4"/>
      <c r="I687" s="4"/>
      <c r="K687" s="80"/>
      <c r="L687" s="80"/>
    </row>
    <row r="688" spans="2:12" x14ac:dyDescent="0.2">
      <c r="B688" s="4"/>
      <c r="C688" s="4"/>
      <c r="D688" s="4"/>
      <c r="E688" s="4"/>
      <c r="F688" s="4"/>
      <c r="G688" s="4"/>
      <c r="H688" s="4"/>
      <c r="I688" s="4"/>
      <c r="K688" s="80"/>
      <c r="L688" s="80"/>
    </row>
    <row r="689" spans="2:12" x14ac:dyDescent="0.2">
      <c r="B689" s="4"/>
      <c r="C689" s="4"/>
      <c r="D689" s="4"/>
      <c r="E689" s="4"/>
      <c r="F689" s="4"/>
      <c r="G689" s="4"/>
      <c r="H689" s="4"/>
      <c r="I689" s="4"/>
      <c r="K689" s="80"/>
      <c r="L689" s="80"/>
    </row>
    <row r="690" spans="2:12" x14ac:dyDescent="0.2">
      <c r="B690" s="4"/>
      <c r="C690" s="4"/>
      <c r="D690" s="4"/>
      <c r="E690" s="4"/>
      <c r="F690" s="4"/>
      <c r="G690" s="4"/>
      <c r="H690" s="4"/>
      <c r="I690" s="4"/>
      <c r="K690" s="80"/>
      <c r="L690" s="80"/>
    </row>
    <row r="691" spans="2:12" x14ac:dyDescent="0.2">
      <c r="B691" s="4"/>
      <c r="C691" s="4"/>
      <c r="D691" s="4"/>
      <c r="E691" s="4"/>
      <c r="F691" s="4"/>
      <c r="G691" s="4"/>
      <c r="H691" s="4"/>
      <c r="I691" s="4"/>
      <c r="K691" s="80"/>
      <c r="L691" s="80"/>
    </row>
    <row r="692" spans="2:12" x14ac:dyDescent="0.2">
      <c r="B692" s="4"/>
      <c r="C692" s="4"/>
      <c r="D692" s="4"/>
      <c r="E692" s="4"/>
      <c r="F692" s="4"/>
      <c r="G692" s="4"/>
      <c r="H692" s="4"/>
      <c r="I692" s="4"/>
      <c r="K692" s="80"/>
      <c r="L692" s="80"/>
    </row>
    <row r="693" spans="2:12" x14ac:dyDescent="0.2">
      <c r="B693" s="4"/>
      <c r="C693" s="4"/>
      <c r="D693" s="4"/>
      <c r="E693" s="4"/>
      <c r="F693" s="4"/>
      <c r="G693" s="4"/>
      <c r="H693" s="4"/>
      <c r="I693" s="4"/>
      <c r="K693" s="80"/>
      <c r="L693" s="80"/>
    </row>
    <row r="694" spans="2:12" x14ac:dyDescent="0.2">
      <c r="B694" s="4"/>
      <c r="C694" s="4"/>
      <c r="D694" s="4"/>
      <c r="E694" s="4"/>
      <c r="F694" s="4"/>
      <c r="G694" s="4"/>
      <c r="H694" s="4"/>
      <c r="I694" s="4"/>
      <c r="K694" s="80"/>
      <c r="L694" s="80"/>
    </row>
    <row r="695" spans="2:12" x14ac:dyDescent="0.2">
      <c r="B695" s="4"/>
      <c r="C695" s="4"/>
      <c r="D695" s="4"/>
      <c r="E695" s="4"/>
      <c r="F695" s="4"/>
      <c r="G695" s="4"/>
      <c r="H695" s="4"/>
      <c r="I695" s="4"/>
      <c r="K695" s="80"/>
      <c r="L695" s="80"/>
    </row>
    <row r="696" spans="2:12" x14ac:dyDescent="0.2">
      <c r="B696" s="4"/>
      <c r="C696" s="4"/>
      <c r="D696" s="4"/>
      <c r="E696" s="4"/>
      <c r="F696" s="4"/>
      <c r="G696" s="4"/>
      <c r="H696" s="4"/>
      <c r="I696" s="4"/>
      <c r="K696" s="80"/>
      <c r="L696" s="80"/>
    </row>
    <row r="697" spans="2:12" x14ac:dyDescent="0.2">
      <c r="B697" s="4"/>
      <c r="C697" s="4"/>
      <c r="D697" s="4"/>
      <c r="E697" s="4"/>
      <c r="F697" s="4"/>
      <c r="G697" s="4"/>
      <c r="H697" s="4"/>
      <c r="I697" s="4"/>
      <c r="K697" s="80"/>
      <c r="L697" s="80"/>
    </row>
    <row r="698" spans="2:12" x14ac:dyDescent="0.2">
      <c r="B698" s="4"/>
      <c r="C698" s="4"/>
      <c r="D698" s="4"/>
      <c r="E698" s="4"/>
      <c r="F698" s="4"/>
      <c r="G698" s="4"/>
      <c r="H698" s="4"/>
      <c r="I698" s="4"/>
      <c r="K698" s="80"/>
      <c r="L698" s="80"/>
    </row>
    <row r="699" spans="2:12" x14ac:dyDescent="0.2">
      <c r="B699" s="4"/>
      <c r="C699" s="4"/>
      <c r="D699" s="4"/>
      <c r="E699" s="4"/>
      <c r="F699" s="4"/>
      <c r="G699" s="4"/>
      <c r="H699" s="4"/>
      <c r="I699" s="4"/>
      <c r="K699" s="80"/>
      <c r="L699" s="80"/>
    </row>
    <row r="700" spans="2:12" x14ac:dyDescent="0.2">
      <c r="B700" s="4"/>
      <c r="C700" s="4"/>
      <c r="D700" s="4"/>
      <c r="E700" s="4"/>
      <c r="F700" s="4"/>
      <c r="G700" s="4"/>
      <c r="H700" s="4"/>
      <c r="I700" s="4"/>
      <c r="K700" s="80"/>
      <c r="L700" s="80"/>
    </row>
    <row r="701" spans="2:12" x14ac:dyDescent="0.2">
      <c r="B701" s="4"/>
      <c r="C701" s="4"/>
      <c r="D701" s="4"/>
      <c r="E701" s="4"/>
      <c r="F701" s="4"/>
      <c r="G701" s="4"/>
      <c r="H701" s="4"/>
      <c r="I701" s="4"/>
      <c r="K701" s="80"/>
      <c r="L701" s="80"/>
    </row>
    <row r="702" spans="2:12" x14ac:dyDescent="0.2">
      <c r="B702" s="4"/>
      <c r="C702" s="4"/>
      <c r="D702" s="4"/>
      <c r="E702" s="4"/>
      <c r="F702" s="4"/>
      <c r="G702" s="4"/>
      <c r="H702" s="4"/>
      <c r="I702" s="4"/>
      <c r="K702" s="80"/>
      <c r="L702" s="80"/>
    </row>
    <row r="703" spans="2:12" x14ac:dyDescent="0.2">
      <c r="B703" s="4"/>
      <c r="C703" s="4"/>
      <c r="D703" s="4"/>
      <c r="E703" s="4"/>
      <c r="F703" s="4"/>
      <c r="G703" s="4"/>
      <c r="H703" s="4"/>
      <c r="I703" s="4"/>
      <c r="K703" s="80"/>
      <c r="L703" s="80"/>
    </row>
    <row r="704" spans="2:12" x14ac:dyDescent="0.2">
      <c r="B704" s="4"/>
      <c r="C704" s="4"/>
      <c r="D704" s="4"/>
      <c r="E704" s="4"/>
      <c r="F704" s="4"/>
      <c r="G704" s="4"/>
      <c r="H704" s="4"/>
      <c r="I704" s="4"/>
      <c r="K704" s="80"/>
      <c r="L704" s="80"/>
    </row>
    <row r="705" spans="2:12" x14ac:dyDescent="0.2">
      <c r="B705" s="4"/>
      <c r="C705" s="4"/>
      <c r="D705" s="4"/>
      <c r="E705" s="4"/>
      <c r="F705" s="4"/>
      <c r="G705" s="4"/>
      <c r="H705" s="4"/>
      <c r="I705" s="4"/>
      <c r="K705" s="80"/>
      <c r="L705" s="80"/>
    </row>
    <row r="706" spans="2:12" x14ac:dyDescent="0.2">
      <c r="B706" s="4"/>
      <c r="C706" s="4"/>
      <c r="D706" s="4"/>
      <c r="E706" s="4"/>
      <c r="F706" s="4"/>
      <c r="G706" s="4"/>
      <c r="H706" s="4"/>
      <c r="I706" s="4"/>
      <c r="K706" s="80"/>
      <c r="L706" s="80"/>
    </row>
    <row r="707" spans="2:12" x14ac:dyDescent="0.2">
      <c r="B707" s="4"/>
      <c r="C707" s="4"/>
      <c r="D707" s="4"/>
      <c r="E707" s="4"/>
      <c r="F707" s="4"/>
      <c r="G707" s="4"/>
      <c r="H707" s="4"/>
      <c r="I707" s="4"/>
      <c r="K707" s="80"/>
      <c r="L707" s="80"/>
    </row>
    <row r="708" spans="2:12" x14ac:dyDescent="0.2">
      <c r="B708" s="4"/>
      <c r="C708" s="4"/>
      <c r="D708" s="4"/>
      <c r="E708" s="4"/>
      <c r="F708" s="4"/>
      <c r="G708" s="4"/>
      <c r="H708" s="4"/>
      <c r="I708" s="4"/>
      <c r="K708" s="80"/>
      <c r="L708" s="80"/>
    </row>
    <row r="709" spans="2:12" x14ac:dyDescent="0.2">
      <c r="B709" s="4"/>
      <c r="C709" s="4"/>
      <c r="D709" s="4"/>
      <c r="E709" s="4"/>
      <c r="F709" s="4"/>
      <c r="G709" s="4"/>
      <c r="H709" s="4"/>
      <c r="I709" s="4"/>
      <c r="K709" s="80"/>
      <c r="L709" s="80"/>
    </row>
    <row r="710" spans="2:12" x14ac:dyDescent="0.2">
      <c r="B710" s="4"/>
      <c r="C710" s="4"/>
      <c r="D710" s="4"/>
      <c r="E710" s="4"/>
      <c r="F710" s="4"/>
      <c r="G710" s="4"/>
      <c r="H710" s="4"/>
      <c r="I710" s="4"/>
      <c r="K710" s="80"/>
      <c r="L710" s="80"/>
    </row>
    <row r="711" spans="2:12" x14ac:dyDescent="0.2">
      <c r="B711" s="4"/>
      <c r="C711" s="4"/>
      <c r="D711" s="4"/>
      <c r="E711" s="4"/>
      <c r="F711" s="4"/>
      <c r="G711" s="4"/>
      <c r="H711" s="4"/>
      <c r="I711" s="4"/>
      <c r="K711" s="80"/>
      <c r="L711" s="80"/>
    </row>
    <row r="712" spans="2:12" x14ac:dyDescent="0.2">
      <c r="B712" s="4"/>
      <c r="C712" s="4"/>
      <c r="D712" s="4"/>
      <c r="E712" s="4"/>
      <c r="F712" s="4"/>
      <c r="G712" s="4"/>
      <c r="H712" s="4"/>
      <c r="I712" s="4"/>
      <c r="K712" s="80"/>
      <c r="L712" s="80"/>
    </row>
    <row r="713" spans="2:12" x14ac:dyDescent="0.2">
      <c r="B713" s="4"/>
      <c r="C713" s="4"/>
      <c r="D713" s="4"/>
      <c r="E713" s="4"/>
      <c r="F713" s="4"/>
      <c r="G713" s="4"/>
      <c r="H713" s="4"/>
      <c r="I713" s="4"/>
      <c r="K713" s="80"/>
      <c r="L713" s="80"/>
    </row>
    <row r="714" spans="2:12" x14ac:dyDescent="0.2">
      <c r="B714" s="4"/>
      <c r="C714" s="4"/>
      <c r="D714" s="4"/>
      <c r="E714" s="4"/>
      <c r="F714" s="4"/>
      <c r="G714" s="4"/>
      <c r="H714" s="4"/>
      <c r="I714" s="4"/>
      <c r="K714" s="80"/>
      <c r="L714" s="80"/>
    </row>
    <row r="715" spans="2:12" x14ac:dyDescent="0.2">
      <c r="B715" s="4"/>
      <c r="C715" s="4"/>
      <c r="D715" s="4"/>
      <c r="E715" s="4"/>
      <c r="F715" s="4"/>
      <c r="G715" s="4"/>
      <c r="H715" s="4"/>
      <c r="I715" s="4"/>
      <c r="K715" s="80"/>
      <c r="L715" s="80"/>
    </row>
    <row r="716" spans="2:12" x14ac:dyDescent="0.2">
      <c r="B716" s="4"/>
      <c r="C716" s="4"/>
      <c r="D716" s="4"/>
      <c r="E716" s="4"/>
      <c r="F716" s="4"/>
      <c r="G716" s="4"/>
      <c r="H716" s="4"/>
      <c r="I716" s="4"/>
      <c r="K716" s="80"/>
      <c r="L716" s="80"/>
    </row>
    <row r="717" spans="2:12" x14ac:dyDescent="0.2">
      <c r="B717" s="4"/>
      <c r="C717" s="4"/>
      <c r="D717" s="4"/>
      <c r="E717" s="4"/>
      <c r="F717" s="4"/>
      <c r="G717" s="4"/>
      <c r="H717" s="4"/>
      <c r="I717" s="4"/>
      <c r="K717" s="80"/>
      <c r="L717" s="80"/>
    </row>
    <row r="718" spans="2:12" x14ac:dyDescent="0.2">
      <c r="B718" s="4"/>
      <c r="C718" s="4"/>
      <c r="D718" s="4"/>
      <c r="E718" s="4"/>
      <c r="F718" s="4"/>
      <c r="G718" s="4"/>
      <c r="H718" s="4"/>
      <c r="I718" s="4"/>
      <c r="K718" s="80"/>
      <c r="L718" s="80"/>
    </row>
    <row r="719" spans="2:12" x14ac:dyDescent="0.2">
      <c r="B719" s="4"/>
      <c r="C719" s="4"/>
      <c r="D719" s="4"/>
      <c r="E719" s="4"/>
      <c r="F719" s="4"/>
      <c r="G719" s="4"/>
      <c r="H719" s="4"/>
      <c r="I719" s="4"/>
      <c r="K719" s="80"/>
      <c r="L719" s="80"/>
    </row>
    <row r="720" spans="2:12" x14ac:dyDescent="0.2">
      <c r="B720" s="4"/>
      <c r="C720" s="4"/>
      <c r="D720" s="4"/>
      <c r="E720" s="4"/>
      <c r="F720" s="4"/>
      <c r="G720" s="4"/>
      <c r="H720" s="4"/>
      <c r="I720" s="4"/>
      <c r="K720" s="80"/>
      <c r="L720" s="80"/>
    </row>
    <row r="721" spans="2:12" x14ac:dyDescent="0.2">
      <c r="B721" s="4"/>
      <c r="C721" s="4"/>
      <c r="D721" s="4"/>
      <c r="E721" s="4"/>
      <c r="F721" s="4"/>
      <c r="G721" s="4"/>
      <c r="H721" s="4"/>
      <c r="I721" s="4"/>
      <c r="K721" s="80"/>
      <c r="L721" s="80"/>
    </row>
    <row r="722" spans="2:12" x14ac:dyDescent="0.2">
      <c r="B722" s="4"/>
      <c r="C722" s="4"/>
      <c r="D722" s="4"/>
      <c r="E722" s="4"/>
      <c r="F722" s="4"/>
      <c r="G722" s="4"/>
      <c r="H722" s="4"/>
      <c r="I722" s="4"/>
      <c r="K722" s="80"/>
      <c r="L722" s="80"/>
    </row>
    <row r="723" spans="2:12" x14ac:dyDescent="0.2">
      <c r="B723" s="4"/>
      <c r="C723" s="4"/>
      <c r="D723" s="4"/>
      <c r="E723" s="4"/>
      <c r="F723" s="4"/>
      <c r="G723" s="4"/>
      <c r="H723" s="4"/>
      <c r="I723" s="4"/>
      <c r="K723" s="80"/>
      <c r="L723" s="80"/>
    </row>
    <row r="724" spans="2:12" x14ac:dyDescent="0.2">
      <c r="B724" s="4"/>
      <c r="C724" s="4"/>
      <c r="D724" s="4"/>
      <c r="E724" s="4"/>
      <c r="F724" s="4"/>
      <c r="G724" s="4"/>
      <c r="H724" s="4"/>
      <c r="I724" s="4"/>
      <c r="K724" s="80"/>
      <c r="L724" s="80"/>
    </row>
    <row r="725" spans="2:12" x14ac:dyDescent="0.2">
      <c r="B725" s="4"/>
      <c r="C725" s="4"/>
      <c r="D725" s="4"/>
      <c r="E725" s="4"/>
      <c r="F725" s="4"/>
      <c r="G725" s="4"/>
      <c r="H725" s="4"/>
      <c r="I725" s="4"/>
      <c r="K725" s="80"/>
      <c r="L725" s="80"/>
    </row>
    <row r="726" spans="2:12" x14ac:dyDescent="0.2">
      <c r="B726" s="4"/>
      <c r="C726" s="4"/>
      <c r="D726" s="4"/>
      <c r="E726" s="4"/>
      <c r="F726" s="4"/>
      <c r="G726" s="4"/>
      <c r="H726" s="4"/>
      <c r="I726" s="4"/>
      <c r="K726" s="80"/>
      <c r="L726" s="80"/>
    </row>
    <row r="727" spans="2:12" x14ac:dyDescent="0.2">
      <c r="B727" s="4"/>
      <c r="C727" s="4"/>
      <c r="D727" s="4"/>
      <c r="E727" s="4"/>
      <c r="F727" s="4"/>
      <c r="G727" s="4"/>
      <c r="H727" s="4"/>
      <c r="I727" s="4"/>
      <c r="K727" s="80"/>
      <c r="L727" s="80"/>
    </row>
    <row r="728" spans="2:12" x14ac:dyDescent="0.2">
      <c r="B728" s="4"/>
      <c r="C728" s="4"/>
      <c r="D728" s="4"/>
      <c r="E728" s="4"/>
      <c r="F728" s="4"/>
      <c r="G728" s="4"/>
      <c r="H728" s="4"/>
      <c r="I728" s="4"/>
      <c r="K728" s="80"/>
      <c r="L728" s="80"/>
    </row>
    <row r="729" spans="2:12" x14ac:dyDescent="0.2">
      <c r="B729" s="4"/>
      <c r="C729" s="4"/>
      <c r="D729" s="4"/>
      <c r="E729" s="4"/>
      <c r="F729" s="4"/>
      <c r="G729" s="4"/>
      <c r="H729" s="4"/>
      <c r="I729" s="4"/>
      <c r="K729" s="80"/>
      <c r="L729" s="80"/>
    </row>
    <row r="730" spans="2:12" x14ac:dyDescent="0.2">
      <c r="B730" s="4"/>
      <c r="C730" s="4"/>
      <c r="D730" s="4"/>
      <c r="E730" s="4"/>
      <c r="F730" s="4"/>
      <c r="G730" s="4"/>
      <c r="H730" s="4"/>
      <c r="I730" s="4"/>
      <c r="K730" s="80"/>
      <c r="L730" s="80"/>
    </row>
    <row r="731" spans="2:12" x14ac:dyDescent="0.2">
      <c r="B731" s="4"/>
      <c r="C731" s="4"/>
      <c r="D731" s="4"/>
      <c r="E731" s="4"/>
      <c r="F731" s="4"/>
      <c r="G731" s="4"/>
      <c r="H731" s="4"/>
      <c r="I731" s="4"/>
      <c r="K731" s="80"/>
      <c r="L731" s="80"/>
    </row>
    <row r="732" spans="2:12" x14ac:dyDescent="0.2">
      <c r="B732" s="4"/>
      <c r="C732" s="4"/>
      <c r="D732" s="4"/>
      <c r="E732" s="4"/>
      <c r="F732" s="4"/>
      <c r="G732" s="4"/>
      <c r="H732" s="4"/>
      <c r="I732" s="4"/>
      <c r="K732" s="80"/>
      <c r="L732" s="80"/>
    </row>
    <row r="733" spans="2:12" x14ac:dyDescent="0.2">
      <c r="B733" s="4"/>
      <c r="C733" s="4"/>
      <c r="D733" s="4"/>
      <c r="E733" s="4"/>
      <c r="F733" s="4"/>
      <c r="G733" s="4"/>
      <c r="H733" s="4"/>
      <c r="I733" s="4"/>
      <c r="K733" s="80"/>
      <c r="L733" s="80"/>
    </row>
    <row r="734" spans="2:12" x14ac:dyDescent="0.2">
      <c r="B734" s="4"/>
      <c r="C734" s="4"/>
      <c r="D734" s="4"/>
      <c r="E734" s="4"/>
      <c r="F734" s="4"/>
      <c r="G734" s="4"/>
      <c r="H734" s="4"/>
      <c r="I734" s="4"/>
      <c r="K734" s="80"/>
      <c r="L734" s="80"/>
    </row>
    <row r="735" spans="2:12" x14ac:dyDescent="0.2">
      <c r="B735" s="4"/>
      <c r="C735" s="4"/>
      <c r="D735" s="4"/>
      <c r="E735" s="4"/>
      <c r="F735" s="4"/>
      <c r="G735" s="4"/>
      <c r="H735" s="4"/>
      <c r="I735" s="4"/>
      <c r="K735" s="80"/>
      <c r="L735" s="80"/>
    </row>
    <row r="736" spans="2:12" x14ac:dyDescent="0.2">
      <c r="B736" s="4"/>
      <c r="C736" s="4"/>
      <c r="D736" s="4"/>
      <c r="E736" s="4"/>
      <c r="F736" s="4"/>
      <c r="G736" s="4"/>
      <c r="H736" s="4"/>
      <c r="I736" s="4"/>
      <c r="K736" s="80"/>
      <c r="L736" s="80"/>
    </row>
    <row r="737" spans="2:12" x14ac:dyDescent="0.2">
      <c r="B737" s="4"/>
      <c r="C737" s="4"/>
      <c r="D737" s="4"/>
      <c r="E737" s="4"/>
      <c r="F737" s="4"/>
      <c r="G737" s="4"/>
      <c r="H737" s="4"/>
      <c r="I737" s="4"/>
      <c r="K737" s="80"/>
      <c r="L737" s="80"/>
    </row>
    <row r="738" spans="2:12" x14ac:dyDescent="0.2">
      <c r="B738" s="4"/>
      <c r="C738" s="4"/>
      <c r="D738" s="4"/>
      <c r="E738" s="4"/>
      <c r="F738" s="4"/>
      <c r="G738" s="4"/>
      <c r="H738" s="4"/>
      <c r="I738" s="4"/>
      <c r="K738" s="80"/>
      <c r="L738" s="80"/>
    </row>
    <row r="739" spans="2:12" x14ac:dyDescent="0.2">
      <c r="B739" s="4"/>
      <c r="C739" s="4"/>
      <c r="D739" s="4"/>
      <c r="E739" s="4"/>
      <c r="F739" s="4"/>
      <c r="G739" s="4"/>
      <c r="H739" s="4"/>
      <c r="I739" s="4"/>
      <c r="K739" s="80"/>
      <c r="L739" s="80"/>
    </row>
    <row r="740" spans="2:12" x14ac:dyDescent="0.2">
      <c r="B740" s="4"/>
      <c r="C740" s="4"/>
      <c r="D740" s="4"/>
      <c r="E740" s="4"/>
      <c r="F740" s="4"/>
      <c r="G740" s="4"/>
      <c r="H740" s="4"/>
      <c r="I740" s="4"/>
      <c r="K740" s="80"/>
      <c r="L740" s="80"/>
    </row>
    <row r="741" spans="2:12" x14ac:dyDescent="0.2">
      <c r="B741" s="4"/>
      <c r="C741" s="4"/>
      <c r="D741" s="4"/>
      <c r="E741" s="4"/>
      <c r="F741" s="4"/>
      <c r="G741" s="4"/>
      <c r="H741" s="4"/>
      <c r="I741" s="4"/>
      <c r="K741" s="80"/>
      <c r="L741" s="80"/>
    </row>
    <row r="742" spans="2:12" x14ac:dyDescent="0.2">
      <c r="B742" s="4"/>
      <c r="C742" s="4"/>
      <c r="D742" s="4"/>
      <c r="E742" s="4"/>
      <c r="F742" s="4"/>
      <c r="G742" s="4"/>
      <c r="H742" s="4"/>
      <c r="I742" s="4"/>
      <c r="K742" s="80"/>
      <c r="L742" s="80"/>
    </row>
    <row r="743" spans="2:12" x14ac:dyDescent="0.2">
      <c r="B743" s="4"/>
      <c r="C743" s="4"/>
      <c r="D743" s="4"/>
      <c r="E743" s="4"/>
      <c r="F743" s="4"/>
      <c r="G743" s="4"/>
      <c r="H743" s="4"/>
      <c r="I743" s="4"/>
      <c r="K743" s="80"/>
      <c r="L743" s="80"/>
    </row>
    <row r="744" spans="2:12" x14ac:dyDescent="0.2">
      <c r="B744" s="4"/>
      <c r="C744" s="4"/>
      <c r="D744" s="4"/>
      <c r="E744" s="4"/>
      <c r="F744" s="4"/>
      <c r="G744" s="4"/>
      <c r="H744" s="4"/>
      <c r="I744" s="4"/>
      <c r="K744" s="80"/>
      <c r="L744" s="80"/>
    </row>
    <row r="745" spans="2:12" x14ac:dyDescent="0.2">
      <c r="B745" s="4"/>
      <c r="C745" s="4"/>
      <c r="D745" s="4"/>
      <c r="E745" s="4"/>
      <c r="F745" s="4"/>
      <c r="G745" s="4"/>
      <c r="H745" s="4"/>
      <c r="I745" s="4"/>
      <c r="K745" s="80"/>
      <c r="L745" s="80"/>
    </row>
    <row r="746" spans="2:12" x14ac:dyDescent="0.2">
      <c r="B746" s="4"/>
      <c r="C746" s="4"/>
      <c r="D746" s="4"/>
      <c r="E746" s="4"/>
      <c r="F746" s="4"/>
      <c r="G746" s="4"/>
      <c r="H746" s="4"/>
      <c r="I746" s="4"/>
      <c r="K746" s="80"/>
      <c r="L746" s="80"/>
    </row>
    <row r="747" spans="2:12" x14ac:dyDescent="0.2">
      <c r="B747" s="4"/>
      <c r="C747" s="4"/>
      <c r="D747" s="4"/>
      <c r="E747" s="4"/>
      <c r="F747" s="4"/>
      <c r="G747" s="4"/>
      <c r="H747" s="4"/>
      <c r="I747" s="4"/>
      <c r="K747" s="80"/>
      <c r="L747" s="80"/>
    </row>
    <row r="748" spans="2:12" x14ac:dyDescent="0.2">
      <c r="B748" s="4"/>
      <c r="C748" s="4"/>
      <c r="D748" s="4"/>
      <c r="E748" s="4"/>
      <c r="F748" s="4"/>
      <c r="G748" s="4"/>
      <c r="H748" s="4"/>
      <c r="I748" s="4"/>
      <c r="K748" s="80"/>
      <c r="L748" s="80"/>
    </row>
    <row r="749" spans="2:12" x14ac:dyDescent="0.2">
      <c r="B749" s="4"/>
      <c r="C749" s="4"/>
      <c r="D749" s="4"/>
      <c r="E749" s="4"/>
      <c r="F749" s="4"/>
      <c r="G749" s="4"/>
      <c r="H749" s="4"/>
      <c r="I749" s="4"/>
      <c r="K749" s="80"/>
      <c r="L749" s="80"/>
    </row>
    <row r="750" spans="2:12" x14ac:dyDescent="0.2">
      <c r="B750" s="4"/>
      <c r="C750" s="4"/>
      <c r="D750" s="4"/>
      <c r="E750" s="4"/>
      <c r="F750" s="4"/>
      <c r="G750" s="4"/>
      <c r="H750" s="4"/>
      <c r="I750" s="4"/>
      <c r="K750" s="80"/>
      <c r="L750" s="80"/>
    </row>
    <row r="751" spans="2:12" x14ac:dyDescent="0.2">
      <c r="B751" s="4"/>
      <c r="C751" s="4"/>
      <c r="D751" s="4"/>
      <c r="E751" s="4"/>
      <c r="F751" s="4"/>
      <c r="G751" s="4"/>
      <c r="H751" s="4"/>
      <c r="I751" s="4"/>
      <c r="K751" s="80"/>
      <c r="L751" s="80"/>
    </row>
    <row r="752" spans="2:12" x14ac:dyDescent="0.2">
      <c r="B752" s="4"/>
      <c r="C752" s="4"/>
      <c r="D752" s="4"/>
      <c r="E752" s="4"/>
      <c r="F752" s="4"/>
      <c r="G752" s="4"/>
      <c r="H752" s="4"/>
      <c r="I752" s="4"/>
      <c r="K752" s="80"/>
      <c r="L752" s="80"/>
    </row>
    <row r="753" spans="2:12" x14ac:dyDescent="0.2">
      <c r="B753" s="4"/>
      <c r="C753" s="4"/>
      <c r="D753" s="4"/>
      <c r="E753" s="4"/>
      <c r="F753" s="4"/>
      <c r="G753" s="4"/>
      <c r="H753" s="4"/>
      <c r="I753" s="4"/>
      <c r="K753" s="80"/>
      <c r="L753" s="80"/>
    </row>
    <row r="754" spans="2:12" x14ac:dyDescent="0.2">
      <c r="B754" s="4"/>
      <c r="C754" s="4"/>
      <c r="D754" s="4"/>
      <c r="E754" s="4"/>
      <c r="F754" s="4"/>
      <c r="G754" s="4"/>
      <c r="H754" s="4"/>
      <c r="I754" s="4"/>
      <c r="K754" s="80"/>
      <c r="L754" s="80"/>
    </row>
    <row r="755" spans="2:12" x14ac:dyDescent="0.2">
      <c r="B755" s="4"/>
      <c r="C755" s="4"/>
      <c r="D755" s="4"/>
      <c r="E755" s="4"/>
      <c r="F755" s="4"/>
      <c r="G755" s="4"/>
      <c r="H755" s="4"/>
      <c r="I755" s="4"/>
      <c r="K755" s="80"/>
      <c r="L755" s="80"/>
    </row>
    <row r="756" spans="2:12" x14ac:dyDescent="0.2">
      <c r="B756" s="4"/>
      <c r="C756" s="4"/>
      <c r="D756" s="4"/>
      <c r="E756" s="4"/>
      <c r="F756" s="4"/>
      <c r="G756" s="4"/>
      <c r="H756" s="4"/>
      <c r="I756" s="4"/>
      <c r="K756" s="80"/>
      <c r="L756" s="80"/>
    </row>
    <row r="757" spans="2:12" x14ac:dyDescent="0.2">
      <c r="B757" s="4"/>
      <c r="C757" s="4"/>
      <c r="D757" s="4"/>
      <c r="E757" s="4"/>
      <c r="F757" s="4"/>
      <c r="G757" s="4"/>
      <c r="H757" s="4"/>
      <c r="I757" s="4"/>
      <c r="K757" s="80"/>
      <c r="L757" s="80"/>
    </row>
    <row r="758" spans="2:12" x14ac:dyDescent="0.2">
      <c r="B758" s="4"/>
      <c r="C758" s="4"/>
      <c r="D758" s="4"/>
      <c r="E758" s="4"/>
      <c r="F758" s="4"/>
      <c r="G758" s="4"/>
      <c r="H758" s="4"/>
      <c r="I758" s="4"/>
      <c r="K758" s="80"/>
      <c r="L758" s="80"/>
    </row>
    <row r="759" spans="2:12" x14ac:dyDescent="0.2">
      <c r="B759" s="4"/>
      <c r="C759" s="4"/>
      <c r="D759" s="4"/>
      <c r="E759" s="4"/>
      <c r="F759" s="4"/>
      <c r="G759" s="4"/>
      <c r="H759" s="4"/>
      <c r="I759" s="4"/>
      <c r="K759" s="80"/>
      <c r="L759" s="80"/>
    </row>
    <row r="760" spans="2:12" x14ac:dyDescent="0.2">
      <c r="B760" s="4"/>
      <c r="C760" s="4"/>
      <c r="D760" s="4"/>
      <c r="E760" s="4"/>
      <c r="F760" s="4"/>
      <c r="G760" s="4"/>
      <c r="H760" s="4"/>
      <c r="I760" s="4"/>
      <c r="K760" s="80"/>
      <c r="L760" s="80"/>
    </row>
    <row r="761" spans="2:12" x14ac:dyDescent="0.2">
      <c r="B761" s="4"/>
      <c r="C761" s="4"/>
      <c r="D761" s="4"/>
      <c r="E761" s="4"/>
      <c r="F761" s="4"/>
      <c r="G761" s="4"/>
      <c r="H761" s="4"/>
      <c r="I761" s="4"/>
      <c r="K761" s="80"/>
      <c r="L761" s="80"/>
    </row>
    <row r="762" spans="2:12" x14ac:dyDescent="0.2">
      <c r="B762" s="4"/>
      <c r="C762" s="4"/>
      <c r="D762" s="4"/>
      <c r="E762" s="4"/>
      <c r="F762" s="4"/>
      <c r="G762" s="4"/>
      <c r="H762" s="4"/>
      <c r="I762" s="4"/>
      <c r="K762" s="80"/>
      <c r="L762" s="80"/>
    </row>
    <row r="763" spans="2:12" x14ac:dyDescent="0.2">
      <c r="B763" s="4"/>
      <c r="C763" s="4"/>
      <c r="D763" s="4"/>
      <c r="E763" s="4"/>
      <c r="F763" s="4"/>
      <c r="G763" s="4"/>
      <c r="H763" s="4"/>
      <c r="I763" s="4"/>
      <c r="K763" s="80"/>
      <c r="L763" s="80"/>
    </row>
    <row r="764" spans="2:12" x14ac:dyDescent="0.2">
      <c r="B764" s="4"/>
      <c r="C764" s="4"/>
      <c r="D764" s="4"/>
      <c r="E764" s="4"/>
      <c r="F764" s="4"/>
      <c r="G764" s="4"/>
      <c r="H764" s="4"/>
      <c r="I764" s="4"/>
      <c r="K764" s="80"/>
      <c r="L764" s="80"/>
    </row>
    <row r="765" spans="2:12" x14ac:dyDescent="0.2">
      <c r="B765" s="4"/>
      <c r="C765" s="4"/>
      <c r="D765" s="4"/>
      <c r="E765" s="4"/>
      <c r="F765" s="4"/>
      <c r="G765" s="4"/>
      <c r="H765" s="4"/>
      <c r="I765" s="4"/>
      <c r="K765" s="80"/>
      <c r="L765" s="80"/>
    </row>
    <row r="766" spans="2:12" x14ac:dyDescent="0.2">
      <c r="B766" s="4"/>
      <c r="C766" s="4"/>
      <c r="D766" s="4"/>
      <c r="E766" s="4"/>
      <c r="F766" s="4"/>
      <c r="G766" s="4"/>
      <c r="H766" s="4"/>
      <c r="I766" s="4"/>
      <c r="K766" s="80"/>
      <c r="L766" s="80"/>
    </row>
    <row r="767" spans="2:12" x14ac:dyDescent="0.2">
      <c r="B767" s="4"/>
      <c r="C767" s="4"/>
      <c r="D767" s="4"/>
      <c r="E767" s="4"/>
      <c r="F767" s="4"/>
      <c r="G767" s="4"/>
      <c r="H767" s="4"/>
      <c r="I767" s="4"/>
      <c r="K767" s="80"/>
      <c r="L767" s="80"/>
    </row>
    <row r="768" spans="2:12" x14ac:dyDescent="0.2">
      <c r="B768" s="4"/>
      <c r="C768" s="4"/>
      <c r="D768" s="4"/>
      <c r="E768" s="4"/>
      <c r="F768" s="4"/>
      <c r="G768" s="4"/>
      <c r="H768" s="4"/>
      <c r="I768" s="4"/>
      <c r="K768" s="80"/>
      <c r="L768" s="80"/>
    </row>
    <row r="769" spans="2:12" x14ac:dyDescent="0.2">
      <c r="B769" s="4"/>
      <c r="C769" s="4"/>
      <c r="D769" s="4"/>
      <c r="E769" s="4"/>
      <c r="F769" s="4"/>
      <c r="G769" s="4"/>
      <c r="H769" s="4"/>
      <c r="I769" s="4"/>
      <c r="K769" s="80"/>
      <c r="L769" s="80"/>
    </row>
    <row r="770" spans="2:12" x14ac:dyDescent="0.2">
      <c r="B770" s="4"/>
      <c r="C770" s="4"/>
      <c r="D770" s="4"/>
      <c r="E770" s="4"/>
      <c r="F770" s="4"/>
      <c r="G770" s="4"/>
      <c r="H770" s="4"/>
      <c r="I770" s="4"/>
      <c r="K770" s="80"/>
      <c r="L770" s="80"/>
    </row>
    <row r="771" spans="2:12" x14ac:dyDescent="0.2">
      <c r="B771" s="4"/>
      <c r="C771" s="4"/>
      <c r="D771" s="4"/>
      <c r="E771" s="4"/>
      <c r="F771" s="4"/>
      <c r="G771" s="4"/>
      <c r="H771" s="4"/>
      <c r="I771" s="4"/>
      <c r="K771" s="80"/>
      <c r="L771" s="80"/>
    </row>
    <row r="772" spans="2:12" x14ac:dyDescent="0.2">
      <c r="B772" s="4"/>
      <c r="C772" s="4"/>
      <c r="D772" s="4"/>
      <c r="E772" s="4"/>
      <c r="F772" s="4"/>
      <c r="G772" s="4"/>
      <c r="H772" s="4"/>
      <c r="I772" s="4"/>
      <c r="K772" s="80"/>
      <c r="L772" s="80"/>
    </row>
    <row r="773" spans="2:12" x14ac:dyDescent="0.2">
      <c r="B773" s="4"/>
      <c r="C773" s="4"/>
      <c r="D773" s="4"/>
      <c r="E773" s="4"/>
      <c r="F773" s="4"/>
      <c r="G773" s="4"/>
      <c r="H773" s="4"/>
      <c r="I773" s="4"/>
      <c r="K773" s="80"/>
      <c r="L773" s="80"/>
    </row>
    <row r="774" spans="2:12" x14ac:dyDescent="0.2">
      <c r="B774" s="4"/>
      <c r="C774" s="4"/>
      <c r="D774" s="4"/>
      <c r="E774" s="4"/>
      <c r="F774" s="4"/>
      <c r="G774" s="4"/>
      <c r="H774" s="4"/>
      <c r="I774" s="4"/>
      <c r="K774" s="80"/>
      <c r="L774" s="80"/>
    </row>
    <row r="775" spans="2:12" x14ac:dyDescent="0.2">
      <c r="B775" s="4"/>
      <c r="C775" s="4"/>
      <c r="D775" s="4"/>
      <c r="E775" s="4"/>
      <c r="F775" s="4"/>
      <c r="G775" s="4"/>
      <c r="H775" s="4"/>
      <c r="I775" s="4"/>
      <c r="K775" s="80"/>
      <c r="L775" s="80"/>
    </row>
    <row r="776" spans="2:12" x14ac:dyDescent="0.2">
      <c r="B776" s="4"/>
      <c r="C776" s="4"/>
      <c r="D776" s="4"/>
      <c r="E776" s="4"/>
      <c r="F776" s="4"/>
      <c r="G776" s="4"/>
      <c r="H776" s="4"/>
      <c r="I776" s="4"/>
      <c r="K776" s="80"/>
      <c r="L776" s="80"/>
    </row>
    <row r="777" spans="2:12" x14ac:dyDescent="0.2">
      <c r="B777" s="4"/>
      <c r="C777" s="4"/>
      <c r="D777" s="4"/>
      <c r="E777" s="4"/>
      <c r="F777" s="4"/>
      <c r="G777" s="4"/>
      <c r="H777" s="4"/>
      <c r="I777" s="4"/>
      <c r="K777" s="80"/>
      <c r="L777" s="80"/>
    </row>
    <row r="778" spans="2:12" x14ac:dyDescent="0.2">
      <c r="B778" s="4"/>
      <c r="C778" s="4"/>
      <c r="D778" s="4"/>
      <c r="E778" s="4"/>
      <c r="F778" s="4"/>
      <c r="G778" s="4"/>
      <c r="H778" s="4"/>
      <c r="I778" s="4"/>
      <c r="K778" s="80"/>
      <c r="L778" s="80"/>
    </row>
    <row r="779" spans="2:12" x14ac:dyDescent="0.2">
      <c r="B779" s="4"/>
      <c r="C779" s="4"/>
      <c r="D779" s="4"/>
      <c r="E779" s="4"/>
      <c r="F779" s="4"/>
      <c r="G779" s="4"/>
      <c r="H779" s="4"/>
      <c r="I779" s="4"/>
      <c r="K779" s="80"/>
      <c r="L779" s="80"/>
    </row>
    <row r="780" spans="2:12" x14ac:dyDescent="0.2">
      <c r="B780" s="4"/>
      <c r="C780" s="4"/>
      <c r="D780" s="4"/>
      <c r="E780" s="4"/>
      <c r="F780" s="4"/>
      <c r="G780" s="4"/>
      <c r="H780" s="4"/>
      <c r="I780" s="4"/>
      <c r="K780" s="80"/>
      <c r="L780" s="80"/>
    </row>
    <row r="781" spans="2:12" x14ac:dyDescent="0.2">
      <c r="B781" s="4"/>
      <c r="C781" s="4"/>
      <c r="D781" s="4"/>
      <c r="E781" s="4"/>
      <c r="F781" s="4"/>
      <c r="G781" s="4"/>
      <c r="H781" s="4"/>
      <c r="I781" s="4"/>
      <c r="K781" s="80"/>
      <c r="L781" s="80"/>
    </row>
    <row r="782" spans="2:12" x14ac:dyDescent="0.2">
      <c r="B782" s="4"/>
      <c r="C782" s="4"/>
      <c r="D782" s="4"/>
      <c r="E782" s="4"/>
      <c r="F782" s="4"/>
      <c r="G782" s="4"/>
      <c r="H782" s="4"/>
      <c r="I782" s="4"/>
      <c r="K782" s="80"/>
      <c r="L782" s="80"/>
    </row>
    <row r="783" spans="2:12" x14ac:dyDescent="0.2">
      <c r="B783" s="4"/>
      <c r="C783" s="4"/>
      <c r="D783" s="4"/>
      <c r="E783" s="4"/>
      <c r="F783" s="4"/>
      <c r="G783" s="4"/>
      <c r="H783" s="4"/>
      <c r="I783" s="4"/>
      <c r="K783" s="80"/>
      <c r="L783" s="80"/>
    </row>
    <row r="784" spans="2:12" x14ac:dyDescent="0.2">
      <c r="B784" s="4"/>
      <c r="C784" s="4"/>
      <c r="D784" s="4"/>
      <c r="E784" s="4"/>
      <c r="F784" s="4"/>
      <c r="G784" s="4"/>
      <c r="H784" s="4"/>
      <c r="I784" s="4"/>
      <c r="K784" s="80"/>
      <c r="L784" s="80"/>
    </row>
    <row r="785" spans="2:12" x14ac:dyDescent="0.2">
      <c r="B785" s="4"/>
      <c r="C785" s="4"/>
      <c r="D785" s="4"/>
      <c r="E785" s="4"/>
      <c r="F785" s="4"/>
      <c r="G785" s="4"/>
      <c r="H785" s="4"/>
      <c r="I785" s="4"/>
      <c r="K785" s="80"/>
      <c r="L785" s="80"/>
    </row>
    <row r="786" spans="2:12" x14ac:dyDescent="0.2">
      <c r="B786" s="4"/>
      <c r="C786" s="4"/>
      <c r="D786" s="4"/>
      <c r="E786" s="4"/>
      <c r="F786" s="4"/>
      <c r="G786" s="4"/>
      <c r="H786" s="4"/>
      <c r="I786" s="4"/>
      <c r="K786" s="80"/>
      <c r="L786" s="80"/>
    </row>
    <row r="787" spans="2:12" x14ac:dyDescent="0.2">
      <c r="B787" s="4"/>
      <c r="C787" s="4"/>
      <c r="D787" s="4"/>
      <c r="E787" s="4"/>
      <c r="F787" s="4"/>
      <c r="G787" s="4"/>
      <c r="H787" s="4"/>
      <c r="I787" s="4"/>
      <c r="K787" s="80"/>
      <c r="L787" s="80"/>
    </row>
    <row r="788" spans="2:12" x14ac:dyDescent="0.2">
      <c r="B788" s="4"/>
      <c r="C788" s="4"/>
      <c r="D788" s="4"/>
      <c r="E788" s="4"/>
      <c r="F788" s="4"/>
      <c r="G788" s="4"/>
      <c r="H788" s="4"/>
      <c r="I788" s="4"/>
      <c r="K788" s="80"/>
      <c r="L788" s="80"/>
    </row>
    <row r="789" spans="2:12" x14ac:dyDescent="0.2">
      <c r="B789" s="4"/>
      <c r="C789" s="4"/>
      <c r="D789" s="4"/>
      <c r="E789" s="4"/>
      <c r="F789" s="4"/>
      <c r="G789" s="4"/>
      <c r="H789" s="4"/>
      <c r="I789" s="4"/>
      <c r="K789" s="80"/>
      <c r="L789" s="80"/>
    </row>
    <row r="790" spans="2:12" x14ac:dyDescent="0.2">
      <c r="B790" s="4"/>
      <c r="C790" s="4"/>
      <c r="D790" s="4"/>
      <c r="E790" s="4"/>
      <c r="F790" s="4"/>
      <c r="G790" s="4"/>
      <c r="H790" s="4"/>
      <c r="I790" s="4"/>
      <c r="K790" s="80"/>
      <c r="L790" s="80"/>
    </row>
    <row r="791" spans="2:12" x14ac:dyDescent="0.2">
      <c r="B791" s="4"/>
      <c r="C791" s="4"/>
      <c r="D791" s="4"/>
      <c r="E791" s="4"/>
      <c r="F791" s="4"/>
      <c r="G791" s="4"/>
      <c r="H791" s="4"/>
      <c r="I791" s="4"/>
      <c r="K791" s="80"/>
      <c r="L791" s="80"/>
    </row>
    <row r="792" spans="2:12" x14ac:dyDescent="0.2">
      <c r="B792" s="4"/>
      <c r="C792" s="4"/>
      <c r="D792" s="4"/>
      <c r="E792" s="4"/>
      <c r="F792" s="4"/>
      <c r="G792" s="4"/>
      <c r="H792" s="4"/>
      <c r="I792" s="4"/>
      <c r="K792" s="80"/>
      <c r="L792" s="80"/>
    </row>
    <row r="793" spans="2:12" x14ac:dyDescent="0.2">
      <c r="B793" s="4"/>
      <c r="C793" s="4"/>
      <c r="D793" s="4"/>
      <c r="E793" s="4"/>
      <c r="F793" s="4"/>
      <c r="G793" s="4"/>
      <c r="H793" s="4"/>
      <c r="I793" s="4"/>
      <c r="K793" s="80"/>
      <c r="L793" s="80"/>
    </row>
    <row r="794" spans="2:12" x14ac:dyDescent="0.2">
      <c r="B794" s="4"/>
      <c r="C794" s="4"/>
      <c r="D794" s="4"/>
      <c r="E794" s="4"/>
      <c r="F794" s="4"/>
      <c r="G794" s="4"/>
      <c r="H794" s="4"/>
      <c r="I794" s="4"/>
      <c r="K794" s="80"/>
      <c r="L794" s="80"/>
    </row>
    <row r="795" spans="2:12" x14ac:dyDescent="0.2">
      <c r="B795" s="4"/>
      <c r="C795" s="4"/>
      <c r="D795" s="4"/>
      <c r="E795" s="4"/>
      <c r="F795" s="4"/>
      <c r="G795" s="4"/>
      <c r="H795" s="4"/>
      <c r="I795" s="4"/>
      <c r="K795" s="80"/>
      <c r="L795" s="80"/>
    </row>
    <row r="796" spans="2:12" x14ac:dyDescent="0.2">
      <c r="B796" s="4"/>
      <c r="C796" s="4"/>
      <c r="D796" s="4"/>
      <c r="E796" s="4"/>
      <c r="F796" s="4"/>
      <c r="G796" s="4"/>
      <c r="H796" s="4"/>
      <c r="I796" s="4"/>
      <c r="K796" s="80"/>
      <c r="L796" s="80"/>
    </row>
    <row r="797" spans="2:12" x14ac:dyDescent="0.2">
      <c r="B797" s="4"/>
      <c r="C797" s="4"/>
      <c r="D797" s="4"/>
      <c r="E797" s="4"/>
      <c r="F797" s="4"/>
      <c r="G797" s="4"/>
      <c r="H797" s="4"/>
      <c r="I797" s="4"/>
      <c r="K797" s="80"/>
      <c r="L797" s="80"/>
    </row>
    <row r="798" spans="2:12" x14ac:dyDescent="0.2">
      <c r="B798" s="4"/>
      <c r="C798" s="4"/>
      <c r="D798" s="4"/>
      <c r="E798" s="4"/>
      <c r="F798" s="4"/>
      <c r="G798" s="4"/>
      <c r="H798" s="4"/>
      <c r="I798" s="4"/>
      <c r="K798" s="80"/>
      <c r="L798" s="80"/>
    </row>
    <row r="799" spans="2:12" x14ac:dyDescent="0.2">
      <c r="B799" s="4"/>
      <c r="C799" s="4"/>
      <c r="D799" s="4"/>
      <c r="E799" s="4"/>
      <c r="F799" s="4"/>
      <c r="G799" s="4"/>
      <c r="H799" s="4"/>
      <c r="I799" s="4"/>
      <c r="K799" s="80"/>
      <c r="L799" s="80"/>
    </row>
    <row r="800" spans="2:12" x14ac:dyDescent="0.2">
      <c r="B800" s="4"/>
      <c r="C800" s="4"/>
      <c r="D800" s="4"/>
      <c r="E800" s="4"/>
      <c r="F800" s="4"/>
      <c r="G800" s="4"/>
      <c r="H800" s="4"/>
      <c r="I800" s="4"/>
      <c r="K800" s="80"/>
      <c r="L800" s="80"/>
    </row>
    <row r="801" spans="2:12" x14ac:dyDescent="0.2">
      <c r="B801" s="4"/>
      <c r="C801" s="4"/>
      <c r="D801" s="4"/>
      <c r="E801" s="4"/>
      <c r="F801" s="4"/>
      <c r="G801" s="4"/>
      <c r="H801" s="4"/>
      <c r="I801" s="4"/>
      <c r="K801" s="80"/>
      <c r="L801" s="80"/>
    </row>
    <row r="802" spans="2:12" x14ac:dyDescent="0.2">
      <c r="B802" s="4"/>
      <c r="C802" s="4"/>
      <c r="D802" s="4"/>
      <c r="E802" s="4"/>
      <c r="F802" s="4"/>
      <c r="G802" s="4"/>
      <c r="H802" s="4"/>
      <c r="I802" s="4"/>
      <c r="K802" s="80"/>
      <c r="L802" s="80"/>
    </row>
    <row r="803" spans="2:12" x14ac:dyDescent="0.2">
      <c r="B803" s="4"/>
      <c r="C803" s="4"/>
      <c r="D803" s="4"/>
      <c r="E803" s="4"/>
      <c r="F803" s="4"/>
      <c r="G803" s="4"/>
      <c r="H803" s="4"/>
      <c r="I803" s="4"/>
      <c r="K803" s="80"/>
      <c r="L803" s="80"/>
    </row>
    <row r="804" spans="2:12" x14ac:dyDescent="0.2">
      <c r="B804" s="4"/>
      <c r="C804" s="4"/>
      <c r="D804" s="4"/>
      <c r="E804" s="4"/>
      <c r="F804" s="4"/>
      <c r="G804" s="4"/>
      <c r="H804" s="4"/>
      <c r="I804" s="4"/>
      <c r="K804" s="80"/>
      <c r="L804" s="80"/>
    </row>
    <row r="805" spans="2:12" x14ac:dyDescent="0.2">
      <c r="B805" s="4"/>
      <c r="C805" s="4"/>
      <c r="D805" s="4"/>
      <c r="E805" s="4"/>
      <c r="F805" s="4"/>
      <c r="G805" s="4"/>
      <c r="H805" s="4"/>
      <c r="I805" s="4"/>
      <c r="K805" s="80"/>
      <c r="L805" s="80"/>
    </row>
    <row r="806" spans="2:12" x14ac:dyDescent="0.2">
      <c r="B806" s="4"/>
      <c r="C806" s="4"/>
      <c r="D806" s="4"/>
      <c r="E806" s="4"/>
      <c r="F806" s="4"/>
      <c r="G806" s="4"/>
      <c r="H806" s="4"/>
      <c r="I806" s="4"/>
      <c r="K806" s="80"/>
      <c r="L806" s="80"/>
    </row>
    <row r="807" spans="2:12" x14ac:dyDescent="0.2">
      <c r="B807" s="4"/>
      <c r="C807" s="4"/>
      <c r="D807" s="4"/>
      <c r="E807" s="4"/>
      <c r="F807" s="4"/>
      <c r="G807" s="4"/>
      <c r="H807" s="4"/>
      <c r="I807" s="4"/>
      <c r="K807" s="80"/>
      <c r="L807" s="80"/>
    </row>
    <row r="808" spans="2:12" x14ac:dyDescent="0.2">
      <c r="B808" s="4"/>
      <c r="C808" s="4"/>
      <c r="D808" s="4"/>
      <c r="E808" s="4"/>
      <c r="F808" s="4"/>
      <c r="G808" s="4"/>
      <c r="H808" s="4"/>
      <c r="I808" s="4"/>
      <c r="K808" s="80"/>
      <c r="L808" s="80"/>
    </row>
    <row r="809" spans="2:12" x14ac:dyDescent="0.2">
      <c r="B809" s="4"/>
      <c r="C809" s="4"/>
      <c r="D809" s="4"/>
      <c r="E809" s="4"/>
      <c r="F809" s="4"/>
      <c r="G809" s="4"/>
      <c r="H809" s="4"/>
      <c r="I809" s="4"/>
      <c r="K809" s="80"/>
      <c r="L809" s="80"/>
    </row>
    <row r="810" spans="2:12" x14ac:dyDescent="0.2">
      <c r="B810" s="4"/>
      <c r="C810" s="4"/>
      <c r="D810" s="4"/>
      <c r="E810" s="4"/>
      <c r="F810" s="4"/>
      <c r="G810" s="4"/>
      <c r="H810" s="4"/>
      <c r="I810" s="4"/>
      <c r="K810" s="80"/>
      <c r="L810" s="80"/>
    </row>
    <row r="811" spans="2:12" x14ac:dyDescent="0.2">
      <c r="B811" s="4"/>
      <c r="C811" s="4"/>
      <c r="D811" s="4"/>
      <c r="E811" s="4"/>
      <c r="F811" s="4"/>
      <c r="G811" s="4"/>
      <c r="H811" s="4"/>
      <c r="I811" s="4"/>
      <c r="K811" s="80"/>
      <c r="L811" s="80"/>
    </row>
    <row r="812" spans="2:12" x14ac:dyDescent="0.2">
      <c r="B812" s="4"/>
      <c r="C812" s="4"/>
      <c r="D812" s="4"/>
      <c r="E812" s="4"/>
      <c r="F812" s="4"/>
      <c r="G812" s="4"/>
      <c r="H812" s="4"/>
      <c r="I812" s="4"/>
      <c r="K812" s="80"/>
      <c r="L812" s="80"/>
    </row>
    <row r="813" spans="2:12" x14ac:dyDescent="0.2">
      <c r="B813" s="4"/>
      <c r="C813" s="4"/>
      <c r="D813" s="4"/>
      <c r="E813" s="4"/>
      <c r="F813" s="4"/>
      <c r="G813" s="4"/>
      <c r="H813" s="4"/>
      <c r="I813" s="4"/>
      <c r="K813" s="80"/>
      <c r="L813" s="80"/>
    </row>
    <row r="814" spans="2:12" x14ac:dyDescent="0.2">
      <c r="B814" s="4"/>
      <c r="C814" s="4"/>
      <c r="D814" s="4"/>
      <c r="E814" s="4"/>
      <c r="F814" s="4"/>
      <c r="G814" s="4"/>
      <c r="H814" s="4"/>
      <c r="I814" s="4"/>
      <c r="K814" s="80"/>
      <c r="L814" s="80"/>
    </row>
    <row r="815" spans="2:12" x14ac:dyDescent="0.2">
      <c r="B815" s="4"/>
      <c r="C815" s="4"/>
      <c r="D815" s="4"/>
      <c r="E815" s="4"/>
      <c r="F815" s="4"/>
      <c r="G815" s="4"/>
      <c r="H815" s="4"/>
      <c r="I815" s="4"/>
      <c r="K815" s="80"/>
      <c r="L815" s="80"/>
    </row>
    <row r="816" spans="2:12" x14ac:dyDescent="0.2">
      <c r="B816" s="4"/>
      <c r="C816" s="4"/>
      <c r="D816" s="4"/>
      <c r="E816" s="4"/>
      <c r="F816" s="4"/>
      <c r="G816" s="4"/>
      <c r="H816" s="4"/>
      <c r="I816" s="4"/>
      <c r="K816" s="80"/>
      <c r="L816" s="80"/>
    </row>
    <row r="817" spans="2:12" x14ac:dyDescent="0.2">
      <c r="B817" s="4"/>
      <c r="C817" s="4"/>
      <c r="D817" s="4"/>
      <c r="E817" s="4"/>
      <c r="F817" s="4"/>
      <c r="G817" s="4"/>
      <c r="H817" s="4"/>
      <c r="I817" s="4"/>
      <c r="K817" s="80"/>
      <c r="L817" s="80"/>
    </row>
    <row r="818" spans="2:12" x14ac:dyDescent="0.2">
      <c r="B818" s="4"/>
      <c r="C818" s="4"/>
      <c r="D818" s="4"/>
      <c r="E818" s="4"/>
      <c r="F818" s="4"/>
      <c r="G818" s="4"/>
      <c r="H818" s="4"/>
      <c r="I818" s="4"/>
      <c r="K818" s="80"/>
      <c r="L818" s="80"/>
    </row>
    <row r="819" spans="2:12" x14ac:dyDescent="0.2">
      <c r="B819" s="4"/>
      <c r="C819" s="4"/>
      <c r="D819" s="4"/>
      <c r="E819" s="4"/>
      <c r="F819" s="4"/>
      <c r="G819" s="4"/>
      <c r="H819" s="4"/>
      <c r="I819" s="4"/>
      <c r="K819" s="80"/>
      <c r="L819" s="80"/>
    </row>
    <row r="820" spans="2:12" x14ac:dyDescent="0.2">
      <c r="B820" s="4"/>
      <c r="C820" s="4"/>
      <c r="D820" s="4"/>
      <c r="E820" s="4"/>
      <c r="F820" s="4"/>
      <c r="G820" s="4"/>
      <c r="H820" s="4"/>
      <c r="I820" s="4"/>
      <c r="K820" s="80"/>
      <c r="L820" s="80"/>
    </row>
    <row r="821" spans="2:12" x14ac:dyDescent="0.2">
      <c r="B821" s="4"/>
      <c r="C821" s="4"/>
      <c r="D821" s="4"/>
      <c r="E821" s="4"/>
      <c r="F821" s="4"/>
      <c r="G821" s="4"/>
      <c r="H821" s="4"/>
      <c r="I821" s="4"/>
      <c r="K821" s="80"/>
      <c r="L821" s="80"/>
    </row>
    <row r="822" spans="2:12" x14ac:dyDescent="0.2">
      <c r="B822" s="4"/>
      <c r="C822" s="4"/>
      <c r="D822" s="4"/>
      <c r="E822" s="4"/>
      <c r="F822" s="4"/>
      <c r="G822" s="4"/>
      <c r="H822" s="4"/>
      <c r="I822" s="4"/>
      <c r="K822" s="80"/>
      <c r="L822" s="80"/>
    </row>
    <row r="823" spans="2:12" x14ac:dyDescent="0.2">
      <c r="B823" s="4"/>
      <c r="C823" s="4"/>
      <c r="D823" s="4"/>
      <c r="E823" s="4"/>
      <c r="F823" s="4"/>
      <c r="G823" s="4"/>
      <c r="H823" s="4"/>
      <c r="I823" s="4"/>
      <c r="K823" s="80"/>
      <c r="L823" s="80"/>
    </row>
    <row r="824" spans="2:12" x14ac:dyDescent="0.2">
      <c r="B824" s="4"/>
      <c r="C824" s="4"/>
      <c r="D824" s="4"/>
      <c r="E824" s="4"/>
      <c r="F824" s="4"/>
      <c r="G824" s="4"/>
      <c r="H824" s="4"/>
      <c r="I824" s="4"/>
      <c r="K824" s="80"/>
      <c r="L824" s="80"/>
    </row>
    <row r="825" spans="2:12" x14ac:dyDescent="0.2">
      <c r="B825" s="4"/>
      <c r="C825" s="4"/>
      <c r="D825" s="4"/>
      <c r="E825" s="4"/>
      <c r="F825" s="4"/>
      <c r="G825" s="4"/>
      <c r="H825" s="4"/>
      <c r="I825" s="4"/>
      <c r="K825" s="80"/>
      <c r="L825" s="80"/>
    </row>
    <row r="826" spans="2:12" x14ac:dyDescent="0.2">
      <c r="B826" s="4"/>
      <c r="C826" s="4"/>
      <c r="D826" s="4"/>
      <c r="E826" s="4"/>
      <c r="F826" s="4"/>
      <c r="G826" s="4"/>
      <c r="H826" s="4"/>
      <c r="I826" s="4"/>
      <c r="K826" s="80"/>
      <c r="L826" s="80"/>
    </row>
    <row r="827" spans="2:12" x14ac:dyDescent="0.2">
      <c r="B827" s="4"/>
      <c r="C827" s="4"/>
      <c r="D827" s="4"/>
      <c r="E827" s="4"/>
      <c r="F827" s="4"/>
      <c r="G827" s="4"/>
      <c r="H827" s="4"/>
      <c r="I827" s="4"/>
      <c r="K827" s="80"/>
      <c r="L827" s="80"/>
    </row>
    <row r="828" spans="2:12" x14ac:dyDescent="0.2">
      <c r="B828" s="4"/>
      <c r="C828" s="4"/>
      <c r="D828" s="4"/>
      <c r="E828" s="4"/>
      <c r="F828" s="4"/>
      <c r="G828" s="4"/>
      <c r="H828" s="4"/>
      <c r="I828" s="4"/>
      <c r="K828" s="80"/>
      <c r="L828" s="80"/>
    </row>
    <row r="829" spans="2:12" x14ac:dyDescent="0.2">
      <c r="B829" s="4"/>
      <c r="C829" s="4"/>
      <c r="D829" s="4"/>
      <c r="E829" s="4"/>
      <c r="F829" s="4"/>
      <c r="G829" s="4"/>
      <c r="H829" s="4"/>
      <c r="I829" s="4"/>
      <c r="K829" s="80"/>
      <c r="L829" s="80"/>
    </row>
    <row r="830" spans="2:12" x14ac:dyDescent="0.2">
      <c r="B830" s="4"/>
      <c r="C830" s="4"/>
      <c r="D830" s="4"/>
      <c r="E830" s="4"/>
      <c r="F830" s="4"/>
      <c r="G830" s="4"/>
      <c r="H830" s="4"/>
      <c r="I830" s="4"/>
      <c r="K830" s="80"/>
      <c r="L830" s="80"/>
    </row>
    <row r="831" spans="2:12" x14ac:dyDescent="0.2">
      <c r="B831" s="4"/>
      <c r="C831" s="4"/>
      <c r="D831" s="4"/>
      <c r="E831" s="4"/>
      <c r="F831" s="4"/>
      <c r="G831" s="4"/>
      <c r="H831" s="4"/>
      <c r="I831" s="4"/>
      <c r="K831" s="80"/>
      <c r="L831" s="80"/>
    </row>
    <row r="832" spans="2:12" x14ac:dyDescent="0.2">
      <c r="B832" s="4"/>
      <c r="C832" s="4"/>
      <c r="D832" s="4"/>
      <c r="E832" s="4"/>
      <c r="F832" s="4"/>
      <c r="G832" s="4"/>
      <c r="H832" s="4"/>
      <c r="I832" s="4"/>
      <c r="K832" s="80"/>
      <c r="L832" s="80"/>
    </row>
    <row r="833" spans="2:12" x14ac:dyDescent="0.2">
      <c r="B833" s="4"/>
      <c r="C833" s="4"/>
      <c r="D833" s="4"/>
      <c r="E833" s="4"/>
      <c r="F833" s="4"/>
      <c r="G833" s="4"/>
      <c r="H833" s="4"/>
      <c r="I833" s="4"/>
      <c r="K833" s="80"/>
      <c r="L833" s="80"/>
    </row>
    <row r="834" spans="2:12" x14ac:dyDescent="0.2">
      <c r="B834" s="4"/>
      <c r="C834" s="4"/>
      <c r="D834" s="4"/>
      <c r="E834" s="4"/>
      <c r="F834" s="4"/>
      <c r="G834" s="4"/>
      <c r="H834" s="4"/>
      <c r="I834" s="4"/>
      <c r="K834" s="80"/>
      <c r="L834" s="80"/>
    </row>
    <row r="835" spans="2:12" x14ac:dyDescent="0.2">
      <c r="B835" s="4"/>
      <c r="C835" s="4"/>
      <c r="D835" s="4"/>
      <c r="E835" s="4"/>
      <c r="F835" s="4"/>
      <c r="G835" s="4"/>
      <c r="H835" s="4"/>
      <c r="I835" s="4"/>
      <c r="K835" s="80"/>
      <c r="L835" s="80"/>
    </row>
    <row r="836" spans="2:12" x14ac:dyDescent="0.2">
      <c r="B836" s="4"/>
      <c r="C836" s="4"/>
      <c r="D836" s="4"/>
      <c r="E836" s="4"/>
      <c r="F836" s="4"/>
      <c r="G836" s="4"/>
      <c r="H836" s="4"/>
      <c r="I836" s="4"/>
      <c r="K836" s="80"/>
      <c r="L836" s="80"/>
    </row>
    <row r="837" spans="2:12" x14ac:dyDescent="0.2">
      <c r="B837" s="4"/>
      <c r="C837" s="4"/>
      <c r="D837" s="4"/>
      <c r="E837" s="4"/>
      <c r="F837" s="4"/>
      <c r="G837" s="4"/>
      <c r="H837" s="4"/>
      <c r="I837" s="4"/>
      <c r="K837" s="80"/>
      <c r="L837" s="80"/>
    </row>
    <row r="838" spans="2:12" x14ac:dyDescent="0.2">
      <c r="B838" s="4"/>
      <c r="C838" s="4"/>
      <c r="D838" s="4"/>
      <c r="E838" s="4"/>
      <c r="F838" s="4"/>
      <c r="G838" s="4"/>
      <c r="H838" s="4"/>
      <c r="I838" s="4"/>
      <c r="K838" s="80"/>
      <c r="L838" s="80"/>
    </row>
    <row r="839" spans="2:12" x14ac:dyDescent="0.2">
      <c r="B839" s="4"/>
      <c r="C839" s="4"/>
      <c r="D839" s="4"/>
      <c r="E839" s="4"/>
      <c r="F839" s="4"/>
      <c r="G839" s="4"/>
      <c r="H839" s="4"/>
      <c r="I839" s="4"/>
      <c r="K839" s="80"/>
      <c r="L839" s="80"/>
    </row>
    <row r="840" spans="2:12" x14ac:dyDescent="0.2">
      <c r="B840" s="4"/>
      <c r="C840" s="4"/>
      <c r="D840" s="4"/>
      <c r="E840" s="4"/>
      <c r="F840" s="4"/>
      <c r="G840" s="4"/>
      <c r="H840" s="4"/>
      <c r="I840" s="4"/>
      <c r="K840" s="80"/>
      <c r="L840" s="80"/>
    </row>
    <row r="841" spans="2:12" x14ac:dyDescent="0.2">
      <c r="B841" s="4"/>
      <c r="C841" s="4"/>
      <c r="D841" s="4"/>
      <c r="E841" s="4"/>
      <c r="F841" s="4"/>
      <c r="G841" s="4"/>
      <c r="H841" s="4"/>
      <c r="I841" s="4"/>
      <c r="K841" s="80"/>
      <c r="L841" s="80"/>
    </row>
    <row r="842" spans="2:12" x14ac:dyDescent="0.2">
      <c r="B842" s="4"/>
      <c r="C842" s="4"/>
      <c r="D842" s="4"/>
      <c r="E842" s="4"/>
      <c r="F842" s="4"/>
      <c r="G842" s="4"/>
      <c r="H842" s="4"/>
      <c r="I842" s="4"/>
      <c r="K842" s="80"/>
      <c r="L842" s="80"/>
    </row>
    <row r="843" spans="2:12" x14ac:dyDescent="0.2">
      <c r="B843" s="4"/>
      <c r="C843" s="4"/>
      <c r="D843" s="4"/>
      <c r="E843" s="4"/>
      <c r="F843" s="4"/>
      <c r="G843" s="4"/>
      <c r="H843" s="4"/>
      <c r="I843" s="4"/>
      <c r="K843" s="80"/>
      <c r="L843" s="80"/>
    </row>
    <row r="844" spans="2:12" x14ac:dyDescent="0.2">
      <c r="B844" s="4"/>
      <c r="C844" s="4"/>
      <c r="D844" s="4"/>
      <c r="E844" s="4"/>
      <c r="F844" s="4"/>
      <c r="G844" s="4"/>
      <c r="H844" s="4"/>
      <c r="I844" s="4"/>
      <c r="K844" s="80"/>
      <c r="L844" s="80"/>
    </row>
    <row r="845" spans="2:12" x14ac:dyDescent="0.2">
      <c r="B845" s="4"/>
      <c r="C845" s="4"/>
      <c r="D845" s="4"/>
      <c r="E845" s="4"/>
      <c r="F845" s="4"/>
      <c r="G845" s="4"/>
      <c r="H845" s="4"/>
      <c r="I845" s="4"/>
      <c r="K845" s="80"/>
      <c r="L845" s="80"/>
    </row>
    <row r="846" spans="2:12" x14ac:dyDescent="0.2">
      <c r="B846" s="4"/>
      <c r="C846" s="4"/>
      <c r="D846" s="4"/>
      <c r="E846" s="4"/>
      <c r="F846" s="4"/>
      <c r="G846" s="4"/>
      <c r="H846" s="4"/>
      <c r="I846" s="4"/>
      <c r="K846" s="80"/>
      <c r="L846" s="80"/>
    </row>
    <row r="847" spans="2:12" x14ac:dyDescent="0.2">
      <c r="B847" s="4"/>
      <c r="C847" s="4"/>
      <c r="D847" s="4"/>
      <c r="E847" s="4"/>
      <c r="F847" s="4"/>
      <c r="G847" s="4"/>
      <c r="H847" s="4"/>
      <c r="I847" s="4"/>
      <c r="K847" s="80"/>
      <c r="L847" s="80"/>
    </row>
    <row r="848" spans="2:12" x14ac:dyDescent="0.2">
      <c r="B848" s="4"/>
      <c r="C848" s="4"/>
      <c r="D848" s="4"/>
      <c r="E848" s="4"/>
      <c r="F848" s="4"/>
      <c r="G848" s="4"/>
      <c r="H848" s="4"/>
      <c r="I848" s="4"/>
      <c r="K848" s="80"/>
      <c r="L848" s="80"/>
    </row>
    <row r="849" spans="2:12" x14ac:dyDescent="0.2">
      <c r="B849" s="4"/>
      <c r="C849" s="4"/>
      <c r="D849" s="4"/>
      <c r="E849" s="4"/>
      <c r="F849" s="4"/>
      <c r="G849" s="4"/>
      <c r="H849" s="4"/>
      <c r="I849" s="4"/>
      <c r="K849" s="80"/>
      <c r="L849" s="80"/>
    </row>
    <row r="850" spans="2:12" x14ac:dyDescent="0.2">
      <c r="B850" s="4"/>
      <c r="C850" s="4"/>
      <c r="D850" s="4"/>
      <c r="E850" s="4"/>
      <c r="F850" s="4"/>
      <c r="G850" s="4"/>
      <c r="H850" s="4"/>
      <c r="I850" s="4"/>
      <c r="K850" s="80"/>
      <c r="L850" s="80"/>
    </row>
    <row r="851" spans="2:12" x14ac:dyDescent="0.2">
      <c r="B851" s="4"/>
      <c r="C851" s="4"/>
      <c r="D851" s="4"/>
      <c r="E851" s="4"/>
      <c r="F851" s="4"/>
      <c r="G851" s="4"/>
      <c r="H851" s="4"/>
      <c r="I851" s="4"/>
      <c r="K851" s="80"/>
      <c r="L851" s="80"/>
    </row>
    <row r="852" spans="2:12" x14ac:dyDescent="0.2">
      <c r="B852" s="4"/>
      <c r="C852" s="4"/>
      <c r="D852" s="4"/>
      <c r="E852" s="4"/>
      <c r="F852" s="4"/>
      <c r="G852" s="4"/>
      <c r="H852" s="4"/>
      <c r="I852" s="4"/>
      <c r="K852" s="80"/>
      <c r="L852" s="80"/>
    </row>
    <row r="853" spans="2:12" x14ac:dyDescent="0.2">
      <c r="B853" s="4"/>
      <c r="C853" s="4"/>
      <c r="D853" s="4"/>
      <c r="E853" s="4"/>
      <c r="F853" s="4"/>
      <c r="G853" s="4"/>
      <c r="H853" s="4"/>
      <c r="I853" s="4"/>
      <c r="K853" s="80"/>
      <c r="L853" s="80"/>
    </row>
    <row r="854" spans="2:12" x14ac:dyDescent="0.2">
      <c r="B854" s="4"/>
      <c r="C854" s="4"/>
      <c r="D854" s="4"/>
      <c r="E854" s="4"/>
      <c r="F854" s="4"/>
      <c r="G854" s="4"/>
      <c r="H854" s="4"/>
      <c r="I854" s="4"/>
      <c r="K854" s="80"/>
      <c r="L854" s="80"/>
    </row>
    <row r="855" spans="2:12" x14ac:dyDescent="0.2">
      <c r="B855" s="4"/>
      <c r="C855" s="4"/>
      <c r="D855" s="4"/>
      <c r="E855" s="4"/>
      <c r="F855" s="4"/>
      <c r="G855" s="4"/>
      <c r="H855" s="4"/>
      <c r="I855" s="4"/>
      <c r="K855" s="80"/>
      <c r="L855" s="80"/>
    </row>
    <row r="856" spans="2:12" x14ac:dyDescent="0.2">
      <c r="B856" s="4"/>
      <c r="C856" s="4"/>
      <c r="D856" s="4"/>
      <c r="E856" s="4"/>
      <c r="F856" s="4"/>
      <c r="G856" s="4"/>
      <c r="H856" s="4"/>
      <c r="I856" s="4"/>
      <c r="K856" s="80"/>
      <c r="L856" s="80"/>
    </row>
    <row r="857" spans="2:12" x14ac:dyDescent="0.2">
      <c r="B857" s="4"/>
      <c r="C857" s="4"/>
      <c r="D857" s="4"/>
      <c r="E857" s="4"/>
      <c r="F857" s="4"/>
      <c r="G857" s="4"/>
      <c r="H857" s="4"/>
      <c r="I857" s="4"/>
      <c r="K857" s="80"/>
      <c r="L857" s="80"/>
    </row>
    <row r="858" spans="2:12" x14ac:dyDescent="0.2">
      <c r="B858" s="4"/>
      <c r="C858" s="4"/>
      <c r="D858" s="4"/>
      <c r="E858" s="4"/>
      <c r="F858" s="4"/>
      <c r="G858" s="4"/>
      <c r="H858" s="4"/>
      <c r="I858" s="4"/>
      <c r="K858" s="80"/>
      <c r="L858" s="80"/>
    </row>
    <row r="859" spans="2:12" x14ac:dyDescent="0.2">
      <c r="B859" s="4"/>
      <c r="C859" s="4"/>
      <c r="D859" s="4"/>
      <c r="E859" s="4"/>
      <c r="F859" s="4"/>
      <c r="G859" s="4"/>
      <c r="H859" s="4"/>
      <c r="I859" s="4"/>
      <c r="K859" s="80"/>
      <c r="L859" s="80"/>
    </row>
    <row r="860" spans="2:12" x14ac:dyDescent="0.2">
      <c r="B860" s="4"/>
      <c r="C860" s="4"/>
      <c r="D860" s="4"/>
      <c r="E860" s="4"/>
      <c r="F860" s="4"/>
      <c r="G860" s="4"/>
      <c r="H860" s="4"/>
      <c r="I860" s="4"/>
      <c r="K860" s="80"/>
      <c r="L860" s="80"/>
    </row>
    <row r="861" spans="2:12" x14ac:dyDescent="0.2">
      <c r="B861" s="4"/>
      <c r="C861" s="4"/>
      <c r="D861" s="4"/>
      <c r="E861" s="4"/>
      <c r="F861" s="4"/>
      <c r="G861" s="4"/>
      <c r="H861" s="4"/>
      <c r="I861" s="4"/>
      <c r="K861" s="80"/>
      <c r="L861" s="80"/>
    </row>
    <row r="862" spans="2:12" x14ac:dyDescent="0.2">
      <c r="B862" s="4"/>
      <c r="C862" s="4"/>
      <c r="D862" s="4"/>
      <c r="E862" s="4"/>
      <c r="F862" s="4"/>
      <c r="G862" s="4"/>
      <c r="H862" s="4"/>
      <c r="I862" s="4"/>
      <c r="K862" s="80"/>
      <c r="L862" s="80"/>
    </row>
    <row r="863" spans="2:12" x14ac:dyDescent="0.2">
      <c r="B863" s="4"/>
      <c r="C863" s="4"/>
      <c r="D863" s="4"/>
      <c r="E863" s="4"/>
      <c r="F863" s="4"/>
      <c r="G863" s="4"/>
      <c r="H863" s="4"/>
      <c r="I863" s="4"/>
      <c r="K863" s="80"/>
      <c r="L863" s="80"/>
    </row>
    <row r="864" spans="2:12" x14ac:dyDescent="0.2">
      <c r="B864" s="4"/>
      <c r="C864" s="4"/>
      <c r="D864" s="4"/>
      <c r="E864" s="4"/>
      <c r="F864" s="4"/>
      <c r="G864" s="4"/>
      <c r="H864" s="4"/>
      <c r="I864" s="4"/>
      <c r="K864" s="80"/>
      <c r="L864" s="80"/>
    </row>
    <row r="865" spans="2:12" x14ac:dyDescent="0.2">
      <c r="B865" s="4"/>
      <c r="C865" s="4"/>
      <c r="D865" s="4"/>
      <c r="E865" s="4"/>
      <c r="F865" s="4"/>
      <c r="G865" s="4"/>
      <c r="H865" s="4"/>
      <c r="I865" s="4"/>
      <c r="K865" s="80"/>
      <c r="L865" s="80"/>
    </row>
    <row r="866" spans="2:12" x14ac:dyDescent="0.2">
      <c r="B866" s="4"/>
      <c r="C866" s="4"/>
      <c r="D866" s="4"/>
      <c r="E866" s="4"/>
      <c r="F866" s="4"/>
      <c r="G866" s="4"/>
      <c r="H866" s="4"/>
      <c r="I866" s="4"/>
      <c r="K866" s="80"/>
      <c r="L866" s="80"/>
    </row>
    <row r="867" spans="2:12" x14ac:dyDescent="0.2">
      <c r="B867" s="4"/>
      <c r="C867" s="4"/>
      <c r="D867" s="4"/>
      <c r="E867" s="4"/>
      <c r="F867" s="4"/>
      <c r="G867" s="4"/>
      <c r="H867" s="4"/>
      <c r="I867" s="4"/>
      <c r="K867" s="80"/>
      <c r="L867" s="80"/>
    </row>
    <row r="868" spans="2:12" x14ac:dyDescent="0.2">
      <c r="B868" s="4"/>
      <c r="C868" s="4"/>
      <c r="D868" s="4"/>
      <c r="E868" s="4"/>
      <c r="F868" s="4"/>
      <c r="G868" s="4"/>
      <c r="H868" s="4"/>
      <c r="I868" s="4"/>
      <c r="K868" s="80"/>
      <c r="L868" s="80"/>
    </row>
    <row r="869" spans="2:12" x14ac:dyDescent="0.2">
      <c r="B869" s="4"/>
      <c r="C869" s="4"/>
      <c r="D869" s="4"/>
      <c r="E869" s="4"/>
      <c r="F869" s="4"/>
      <c r="G869" s="4"/>
      <c r="H869" s="4"/>
      <c r="I869" s="4"/>
      <c r="K869" s="80"/>
      <c r="L869" s="80"/>
    </row>
    <row r="870" spans="2:12" x14ac:dyDescent="0.2">
      <c r="B870" s="4"/>
      <c r="C870" s="4"/>
      <c r="D870" s="4"/>
      <c r="E870" s="4"/>
      <c r="F870" s="4"/>
      <c r="G870" s="4"/>
      <c r="H870" s="4"/>
      <c r="I870" s="4"/>
      <c r="K870" s="80"/>
      <c r="L870" s="80"/>
    </row>
    <row r="871" spans="2:12" x14ac:dyDescent="0.2">
      <c r="B871" s="4"/>
      <c r="C871" s="4"/>
      <c r="D871" s="4"/>
      <c r="E871" s="4"/>
      <c r="F871" s="4"/>
      <c r="G871" s="4"/>
      <c r="H871" s="4"/>
      <c r="I871" s="4"/>
      <c r="K871" s="80"/>
      <c r="L871" s="80"/>
    </row>
    <row r="872" spans="2:12" x14ac:dyDescent="0.2">
      <c r="B872" s="4"/>
      <c r="C872" s="4"/>
      <c r="D872" s="4"/>
      <c r="E872" s="4"/>
      <c r="F872" s="4"/>
      <c r="G872" s="4"/>
      <c r="H872" s="4"/>
      <c r="I872" s="4"/>
      <c r="K872" s="80"/>
      <c r="L872" s="80"/>
    </row>
    <row r="873" spans="2:12" x14ac:dyDescent="0.2">
      <c r="B873" s="4"/>
      <c r="C873" s="4"/>
      <c r="D873" s="4"/>
      <c r="E873" s="4"/>
      <c r="F873" s="4"/>
      <c r="G873" s="4"/>
      <c r="H873" s="4"/>
      <c r="I873" s="4"/>
      <c r="K873" s="80"/>
      <c r="L873" s="80"/>
    </row>
    <row r="874" spans="2:12" x14ac:dyDescent="0.2">
      <c r="B874" s="4"/>
      <c r="C874" s="4"/>
      <c r="D874" s="4"/>
      <c r="E874" s="4"/>
      <c r="F874" s="4"/>
      <c r="G874" s="4"/>
      <c r="H874" s="4"/>
      <c r="I874" s="4"/>
      <c r="K874" s="80"/>
      <c r="L874" s="80"/>
    </row>
    <row r="875" spans="2:12" x14ac:dyDescent="0.2">
      <c r="B875" s="4"/>
      <c r="C875" s="4"/>
      <c r="D875" s="4"/>
      <c r="E875" s="4"/>
      <c r="F875" s="4"/>
      <c r="G875" s="4"/>
      <c r="H875" s="4"/>
      <c r="I875" s="4"/>
      <c r="K875" s="80"/>
      <c r="L875" s="80"/>
    </row>
    <row r="876" spans="2:12" x14ac:dyDescent="0.2">
      <c r="B876" s="4"/>
      <c r="C876" s="4"/>
      <c r="D876" s="4"/>
      <c r="E876" s="4"/>
      <c r="F876" s="4"/>
      <c r="G876" s="4"/>
      <c r="H876" s="4"/>
      <c r="I876" s="4"/>
      <c r="K876" s="80"/>
      <c r="L876" s="80"/>
    </row>
    <row r="877" spans="2:12" x14ac:dyDescent="0.2">
      <c r="B877" s="4"/>
      <c r="C877" s="4"/>
      <c r="D877" s="4"/>
      <c r="E877" s="4"/>
      <c r="F877" s="4"/>
      <c r="G877" s="4"/>
      <c r="H877" s="4"/>
      <c r="I877" s="4"/>
      <c r="K877" s="80"/>
      <c r="L877" s="80"/>
    </row>
    <row r="878" spans="2:12" x14ac:dyDescent="0.2">
      <c r="B878" s="4"/>
      <c r="C878" s="4"/>
      <c r="D878" s="4"/>
      <c r="E878" s="4"/>
      <c r="F878" s="4"/>
      <c r="G878" s="4"/>
      <c r="H878" s="4"/>
      <c r="I878" s="4"/>
      <c r="K878" s="80"/>
      <c r="L878" s="80"/>
    </row>
    <row r="879" spans="2:12" x14ac:dyDescent="0.2">
      <c r="B879" s="4"/>
      <c r="C879" s="4"/>
      <c r="D879" s="4"/>
      <c r="E879" s="4"/>
      <c r="F879" s="4"/>
      <c r="G879" s="4"/>
      <c r="H879" s="4"/>
      <c r="I879" s="4"/>
      <c r="K879" s="80"/>
      <c r="L879" s="80"/>
    </row>
    <row r="880" spans="2:12" x14ac:dyDescent="0.2">
      <c r="B880" s="4"/>
      <c r="C880" s="4"/>
      <c r="D880" s="4"/>
      <c r="E880" s="4"/>
      <c r="F880" s="4"/>
      <c r="G880" s="4"/>
      <c r="H880" s="4"/>
      <c r="I880" s="4"/>
      <c r="K880" s="80"/>
      <c r="L880" s="80"/>
    </row>
    <row r="881" spans="2:12" x14ac:dyDescent="0.2">
      <c r="B881" s="4"/>
      <c r="C881" s="4"/>
      <c r="D881" s="4"/>
      <c r="E881" s="4"/>
      <c r="F881" s="4"/>
      <c r="G881" s="4"/>
      <c r="H881" s="4"/>
      <c r="I881" s="4"/>
      <c r="K881" s="80"/>
      <c r="L881" s="80"/>
    </row>
    <row r="882" spans="2:12" x14ac:dyDescent="0.2">
      <c r="B882" s="4"/>
      <c r="C882" s="4"/>
      <c r="D882" s="4"/>
      <c r="E882" s="4"/>
      <c r="F882" s="4"/>
      <c r="G882" s="4"/>
      <c r="H882" s="4"/>
      <c r="I882" s="4"/>
      <c r="K882" s="80"/>
      <c r="L882" s="80"/>
    </row>
    <row r="883" spans="2:12" x14ac:dyDescent="0.2">
      <c r="B883" s="4"/>
      <c r="C883" s="4"/>
      <c r="D883" s="4"/>
      <c r="E883" s="4"/>
      <c r="F883" s="4"/>
      <c r="G883" s="4"/>
      <c r="H883" s="4"/>
      <c r="I883" s="4"/>
      <c r="K883" s="80"/>
      <c r="L883" s="80"/>
    </row>
    <row r="884" spans="2:12" x14ac:dyDescent="0.2">
      <c r="B884" s="4"/>
      <c r="C884" s="4"/>
      <c r="D884" s="4"/>
      <c r="E884" s="4"/>
      <c r="F884" s="4"/>
      <c r="G884" s="4"/>
      <c r="H884" s="4"/>
      <c r="I884" s="4"/>
      <c r="K884" s="80"/>
      <c r="L884" s="80"/>
    </row>
    <row r="885" spans="2:12" x14ac:dyDescent="0.2">
      <c r="B885" s="4"/>
      <c r="C885" s="4"/>
      <c r="D885" s="4"/>
      <c r="E885" s="4"/>
      <c r="F885" s="4"/>
      <c r="G885" s="4"/>
      <c r="H885" s="4"/>
      <c r="I885" s="4"/>
      <c r="K885" s="80"/>
      <c r="L885" s="80"/>
    </row>
    <row r="886" spans="2:12" x14ac:dyDescent="0.2">
      <c r="B886" s="4"/>
      <c r="C886" s="4"/>
      <c r="D886" s="4"/>
      <c r="E886" s="4"/>
      <c r="F886" s="4"/>
      <c r="G886" s="4"/>
      <c r="H886" s="4"/>
      <c r="I886" s="4"/>
      <c r="K886" s="80"/>
      <c r="L886" s="80"/>
    </row>
    <row r="887" spans="2:12" x14ac:dyDescent="0.2">
      <c r="B887" s="4"/>
      <c r="C887" s="4"/>
      <c r="D887" s="4"/>
      <c r="E887" s="4"/>
      <c r="F887" s="4"/>
      <c r="G887" s="4"/>
      <c r="H887" s="4"/>
      <c r="I887" s="4"/>
      <c r="K887" s="80"/>
      <c r="L887" s="80"/>
    </row>
    <row r="888" spans="2:12" x14ac:dyDescent="0.2">
      <c r="B888" s="4"/>
      <c r="C888" s="4"/>
      <c r="D888" s="4"/>
      <c r="E888" s="4"/>
      <c r="F888" s="4"/>
      <c r="G888" s="4"/>
      <c r="H888" s="4"/>
      <c r="I888" s="4"/>
      <c r="K888" s="80"/>
      <c r="L888" s="80"/>
    </row>
    <row r="889" spans="2:12" x14ac:dyDescent="0.2">
      <c r="B889" s="4"/>
      <c r="C889" s="4"/>
      <c r="D889" s="4"/>
      <c r="E889" s="4"/>
      <c r="F889" s="4"/>
      <c r="G889" s="4"/>
      <c r="H889" s="4"/>
      <c r="I889" s="4"/>
      <c r="K889" s="80"/>
      <c r="L889" s="80"/>
    </row>
    <row r="890" spans="2:12" x14ac:dyDescent="0.2">
      <c r="B890" s="4"/>
      <c r="C890" s="4"/>
      <c r="D890" s="4"/>
      <c r="E890" s="4"/>
      <c r="F890" s="4"/>
      <c r="G890" s="4"/>
      <c r="H890" s="4"/>
      <c r="I890" s="4"/>
      <c r="K890" s="80"/>
      <c r="L890" s="80"/>
    </row>
    <row r="891" spans="2:12" x14ac:dyDescent="0.2">
      <c r="B891" s="4"/>
      <c r="C891" s="4"/>
      <c r="D891" s="4"/>
      <c r="E891" s="4"/>
      <c r="F891" s="4"/>
      <c r="G891" s="4"/>
      <c r="H891" s="4"/>
      <c r="I891" s="4"/>
      <c r="K891" s="80"/>
      <c r="L891" s="80"/>
    </row>
    <row r="892" spans="2:12" x14ac:dyDescent="0.2">
      <c r="B892" s="4"/>
      <c r="C892" s="4"/>
      <c r="D892" s="4"/>
      <c r="E892" s="4"/>
      <c r="F892" s="4"/>
      <c r="G892" s="4"/>
      <c r="H892" s="4"/>
      <c r="I892" s="4"/>
      <c r="K892" s="80"/>
      <c r="L892" s="80"/>
    </row>
    <row r="893" spans="2:12" x14ac:dyDescent="0.2">
      <c r="B893" s="4"/>
      <c r="C893" s="4"/>
      <c r="D893" s="4"/>
      <c r="E893" s="4"/>
      <c r="F893" s="4"/>
      <c r="G893" s="4"/>
      <c r="H893" s="4"/>
      <c r="I893" s="4"/>
      <c r="K893" s="80"/>
      <c r="L893" s="80"/>
    </row>
    <row r="894" spans="2:12" x14ac:dyDescent="0.2">
      <c r="B894" s="4"/>
      <c r="C894" s="4"/>
      <c r="D894" s="4"/>
      <c r="E894" s="4"/>
      <c r="F894" s="4"/>
      <c r="G894" s="4"/>
      <c r="H894" s="4"/>
      <c r="I894" s="4"/>
      <c r="K894" s="80"/>
      <c r="L894" s="80"/>
    </row>
    <row r="895" spans="2:12" x14ac:dyDescent="0.2">
      <c r="B895" s="4"/>
      <c r="C895" s="4"/>
      <c r="D895" s="4"/>
      <c r="E895" s="4"/>
      <c r="F895" s="4"/>
      <c r="G895" s="4"/>
      <c r="H895" s="4"/>
      <c r="I895" s="4"/>
      <c r="K895" s="80"/>
      <c r="L895" s="80"/>
    </row>
    <row r="896" spans="2:12" x14ac:dyDescent="0.2">
      <c r="B896" s="4"/>
      <c r="C896" s="4"/>
      <c r="D896" s="4"/>
      <c r="E896" s="4"/>
      <c r="F896" s="4"/>
      <c r="G896" s="4"/>
      <c r="H896" s="4"/>
      <c r="I896" s="4"/>
      <c r="K896" s="80"/>
      <c r="L896" s="80"/>
    </row>
    <row r="897" spans="2:12" x14ac:dyDescent="0.2">
      <c r="B897" s="4"/>
      <c r="C897" s="4"/>
      <c r="D897" s="4"/>
      <c r="E897" s="4"/>
      <c r="F897" s="4"/>
      <c r="G897" s="4"/>
      <c r="H897" s="4"/>
      <c r="I897" s="4"/>
      <c r="K897" s="80"/>
      <c r="L897" s="80"/>
    </row>
    <row r="898" spans="2:12" x14ac:dyDescent="0.2">
      <c r="B898" s="4"/>
      <c r="C898" s="4"/>
      <c r="D898" s="4"/>
      <c r="E898" s="4"/>
      <c r="F898" s="4"/>
      <c r="G898" s="4"/>
      <c r="H898" s="4"/>
      <c r="I898" s="4"/>
      <c r="K898" s="80"/>
      <c r="L898" s="80"/>
    </row>
    <row r="899" spans="2:12" x14ac:dyDescent="0.2">
      <c r="B899" s="4"/>
      <c r="C899" s="4"/>
      <c r="D899" s="4"/>
      <c r="E899" s="4"/>
      <c r="F899" s="4"/>
      <c r="G899" s="4"/>
      <c r="H899" s="4"/>
      <c r="I899" s="4"/>
      <c r="K899" s="80"/>
      <c r="L899" s="80"/>
    </row>
    <row r="900" spans="2:12" x14ac:dyDescent="0.2">
      <c r="B900" s="4"/>
      <c r="C900" s="4"/>
      <c r="D900" s="4"/>
      <c r="E900" s="4"/>
      <c r="F900" s="4"/>
      <c r="G900" s="4"/>
      <c r="H900" s="4"/>
      <c r="I900" s="4"/>
      <c r="K900" s="80"/>
      <c r="L900" s="80"/>
    </row>
    <row r="901" spans="2:12" x14ac:dyDescent="0.2">
      <c r="B901" s="4"/>
      <c r="C901" s="4"/>
      <c r="D901" s="4"/>
      <c r="E901" s="4"/>
      <c r="F901" s="4"/>
      <c r="G901" s="4"/>
      <c r="H901" s="4"/>
      <c r="I901" s="4"/>
      <c r="K901" s="80"/>
      <c r="L901" s="80"/>
    </row>
    <row r="902" spans="2:12" x14ac:dyDescent="0.2">
      <c r="B902" s="4"/>
      <c r="C902" s="4"/>
      <c r="D902" s="4"/>
      <c r="E902" s="4"/>
      <c r="F902" s="4"/>
      <c r="G902" s="4"/>
      <c r="H902" s="4"/>
      <c r="I902" s="4"/>
      <c r="K902" s="80"/>
      <c r="L902" s="80"/>
    </row>
    <row r="903" spans="2:12" x14ac:dyDescent="0.2">
      <c r="B903" s="4"/>
      <c r="C903" s="4"/>
      <c r="D903" s="4"/>
      <c r="E903" s="4"/>
      <c r="F903" s="4"/>
      <c r="G903" s="4"/>
      <c r="H903" s="4"/>
      <c r="I903" s="4"/>
      <c r="K903" s="80"/>
      <c r="L903" s="80"/>
    </row>
    <row r="904" spans="2:12" x14ac:dyDescent="0.2">
      <c r="B904" s="4"/>
      <c r="C904" s="4"/>
      <c r="D904" s="4"/>
      <c r="E904" s="4"/>
      <c r="F904" s="4"/>
      <c r="G904" s="4"/>
      <c r="H904" s="4"/>
      <c r="I904" s="4"/>
      <c r="K904" s="80"/>
      <c r="L904" s="80"/>
    </row>
    <row r="905" spans="2:12" x14ac:dyDescent="0.2">
      <c r="B905" s="4"/>
      <c r="C905" s="4"/>
      <c r="D905" s="4"/>
      <c r="E905" s="4"/>
      <c r="F905" s="4"/>
      <c r="G905" s="4"/>
      <c r="H905" s="4"/>
      <c r="I905" s="4"/>
      <c r="K905" s="80"/>
      <c r="L905" s="80"/>
    </row>
    <row r="906" spans="2:12" x14ac:dyDescent="0.2">
      <c r="B906" s="4"/>
      <c r="C906" s="4"/>
      <c r="D906" s="4"/>
      <c r="E906" s="4"/>
      <c r="F906" s="4"/>
      <c r="G906" s="4"/>
      <c r="H906" s="4"/>
      <c r="I906" s="4"/>
      <c r="K906" s="80"/>
      <c r="L906" s="80"/>
    </row>
    <row r="907" spans="2:12" x14ac:dyDescent="0.2">
      <c r="B907" s="4"/>
      <c r="C907" s="4"/>
      <c r="D907" s="4"/>
      <c r="E907" s="4"/>
      <c r="F907" s="4"/>
      <c r="G907" s="4"/>
      <c r="H907" s="4"/>
      <c r="I907" s="4"/>
      <c r="K907" s="80"/>
      <c r="L907" s="80"/>
    </row>
    <row r="908" spans="2:12" x14ac:dyDescent="0.2">
      <c r="B908" s="4"/>
      <c r="C908" s="4"/>
      <c r="D908" s="4"/>
      <c r="E908" s="4"/>
      <c r="F908" s="4"/>
      <c r="G908" s="4"/>
      <c r="H908" s="4"/>
      <c r="I908" s="4"/>
      <c r="K908" s="80"/>
      <c r="L908" s="80"/>
    </row>
    <row r="909" spans="2:12" x14ac:dyDescent="0.2">
      <c r="B909" s="4"/>
      <c r="C909" s="4"/>
      <c r="D909" s="4"/>
      <c r="E909" s="4"/>
      <c r="F909" s="4"/>
      <c r="G909" s="4"/>
      <c r="H909" s="4"/>
      <c r="I909" s="4"/>
      <c r="K909" s="80"/>
      <c r="L909" s="80"/>
    </row>
    <row r="910" spans="2:12" x14ac:dyDescent="0.2">
      <c r="B910" s="4"/>
      <c r="C910" s="4"/>
      <c r="D910" s="4"/>
      <c r="E910" s="4"/>
      <c r="F910" s="4"/>
      <c r="G910" s="4"/>
      <c r="H910" s="4"/>
      <c r="I910" s="4"/>
      <c r="K910" s="80"/>
      <c r="L910" s="80"/>
    </row>
    <row r="911" spans="2:12" x14ac:dyDescent="0.2">
      <c r="B911" s="4"/>
      <c r="C911" s="4"/>
      <c r="D911" s="4"/>
      <c r="E911" s="4"/>
      <c r="F911" s="4"/>
      <c r="G911" s="4"/>
      <c r="H911" s="4"/>
      <c r="I911" s="4"/>
      <c r="K911" s="80"/>
      <c r="L911" s="80"/>
    </row>
    <row r="912" spans="2:12" x14ac:dyDescent="0.2">
      <c r="B912" s="4"/>
      <c r="C912" s="4"/>
      <c r="D912" s="4"/>
      <c r="E912" s="4"/>
      <c r="F912" s="4"/>
      <c r="G912" s="4"/>
      <c r="H912" s="4"/>
      <c r="I912" s="4"/>
      <c r="K912" s="80"/>
      <c r="L912" s="80"/>
    </row>
    <row r="913" spans="2:12" x14ac:dyDescent="0.2">
      <c r="B913" s="4"/>
      <c r="C913" s="4"/>
      <c r="D913" s="4"/>
      <c r="E913" s="4"/>
      <c r="F913" s="4"/>
      <c r="G913" s="4"/>
      <c r="H913" s="4"/>
      <c r="I913" s="4"/>
      <c r="K913" s="80"/>
      <c r="L913" s="80"/>
    </row>
    <row r="914" spans="2:12" x14ac:dyDescent="0.2">
      <c r="B914" s="4"/>
      <c r="C914" s="4"/>
      <c r="D914" s="4"/>
      <c r="E914" s="4"/>
      <c r="F914" s="4"/>
      <c r="G914" s="4"/>
      <c r="H914" s="4"/>
      <c r="I914" s="4"/>
      <c r="K914" s="80"/>
      <c r="L914" s="80"/>
    </row>
    <row r="915" spans="2:12" x14ac:dyDescent="0.2">
      <c r="B915" s="4"/>
      <c r="C915" s="4"/>
      <c r="D915" s="4"/>
      <c r="E915" s="4"/>
      <c r="F915" s="4"/>
      <c r="G915" s="4"/>
      <c r="H915" s="4"/>
      <c r="I915" s="4"/>
      <c r="K915" s="80"/>
      <c r="L915" s="80"/>
    </row>
    <row r="916" spans="2:12" x14ac:dyDescent="0.2">
      <c r="B916" s="4"/>
      <c r="C916" s="4"/>
      <c r="D916" s="4"/>
      <c r="E916" s="4"/>
      <c r="F916" s="4"/>
      <c r="G916" s="4"/>
      <c r="H916" s="4"/>
      <c r="I916" s="4"/>
      <c r="K916" s="80"/>
      <c r="L916" s="80"/>
    </row>
    <row r="917" spans="2:12" x14ac:dyDescent="0.2">
      <c r="B917" s="4"/>
      <c r="C917" s="4"/>
      <c r="D917" s="4"/>
      <c r="E917" s="4"/>
      <c r="F917" s="4"/>
      <c r="G917" s="4"/>
      <c r="H917" s="4"/>
      <c r="I917" s="4"/>
      <c r="K917" s="80"/>
      <c r="L917" s="80"/>
    </row>
    <row r="918" spans="2:12" x14ac:dyDescent="0.2">
      <c r="B918" s="4"/>
      <c r="C918" s="4"/>
      <c r="D918" s="4"/>
      <c r="E918" s="4"/>
      <c r="F918" s="4"/>
      <c r="G918" s="4"/>
      <c r="H918" s="4"/>
      <c r="I918" s="4"/>
      <c r="K918" s="80"/>
      <c r="L918" s="80"/>
    </row>
    <row r="919" spans="2:12" x14ac:dyDescent="0.2">
      <c r="B919" s="4"/>
      <c r="C919" s="4"/>
      <c r="D919" s="4"/>
      <c r="E919" s="4"/>
      <c r="F919" s="4"/>
      <c r="G919" s="4"/>
      <c r="H919" s="4"/>
      <c r="I919" s="4"/>
      <c r="K919" s="80"/>
      <c r="L919" s="80"/>
    </row>
    <row r="920" spans="2:12" x14ac:dyDescent="0.2">
      <c r="B920" s="4"/>
      <c r="C920" s="4"/>
      <c r="D920" s="4"/>
      <c r="E920" s="4"/>
      <c r="F920" s="4"/>
      <c r="G920" s="4"/>
      <c r="H920" s="4"/>
      <c r="I920" s="4"/>
      <c r="K920" s="80"/>
      <c r="L920" s="80"/>
    </row>
    <row r="921" spans="2:12" x14ac:dyDescent="0.2">
      <c r="B921" s="4"/>
      <c r="C921" s="4"/>
      <c r="D921" s="4"/>
      <c r="E921" s="4"/>
      <c r="F921" s="4"/>
      <c r="G921" s="4"/>
      <c r="H921" s="4"/>
      <c r="I921" s="4"/>
      <c r="K921" s="80"/>
      <c r="L921" s="80"/>
    </row>
    <row r="922" spans="2:12" x14ac:dyDescent="0.2">
      <c r="B922" s="4"/>
      <c r="C922" s="4"/>
      <c r="D922" s="4"/>
      <c r="E922" s="4"/>
      <c r="F922" s="4"/>
      <c r="G922" s="4"/>
      <c r="H922" s="4"/>
      <c r="I922" s="4"/>
      <c r="K922" s="80"/>
      <c r="L922" s="80"/>
    </row>
    <row r="923" spans="2:12" x14ac:dyDescent="0.2">
      <c r="B923" s="4"/>
      <c r="C923" s="4"/>
      <c r="D923" s="4"/>
      <c r="E923" s="4"/>
      <c r="F923" s="4"/>
      <c r="G923" s="4"/>
      <c r="H923" s="4"/>
      <c r="I923" s="4"/>
      <c r="K923" s="80"/>
      <c r="L923" s="80"/>
    </row>
    <row r="924" spans="2:12" x14ac:dyDescent="0.2">
      <c r="B924" s="4"/>
      <c r="C924" s="4"/>
      <c r="D924" s="4"/>
      <c r="E924" s="4"/>
      <c r="F924" s="4"/>
      <c r="G924" s="4"/>
      <c r="H924" s="4"/>
      <c r="I924" s="4"/>
      <c r="K924" s="80"/>
      <c r="L924" s="80"/>
    </row>
    <row r="925" spans="2:12" x14ac:dyDescent="0.2">
      <c r="B925" s="4"/>
      <c r="C925" s="4"/>
      <c r="D925" s="4"/>
      <c r="E925" s="4"/>
      <c r="F925" s="4"/>
      <c r="G925" s="4"/>
      <c r="H925" s="4"/>
      <c r="I925" s="4"/>
      <c r="K925" s="80"/>
      <c r="L925" s="80"/>
    </row>
    <row r="926" spans="2:12" x14ac:dyDescent="0.2">
      <c r="B926" s="4"/>
      <c r="C926" s="4"/>
      <c r="D926" s="4"/>
      <c r="E926" s="4"/>
      <c r="F926" s="4"/>
      <c r="G926" s="4"/>
      <c r="H926" s="4"/>
      <c r="I926" s="4"/>
      <c r="K926" s="80"/>
      <c r="L926" s="80"/>
    </row>
    <row r="927" spans="2:12" x14ac:dyDescent="0.2">
      <c r="B927" s="4"/>
      <c r="C927" s="4"/>
      <c r="D927" s="4"/>
      <c r="E927" s="4"/>
      <c r="F927" s="4"/>
      <c r="G927" s="4"/>
      <c r="H927" s="4"/>
      <c r="I927" s="4"/>
      <c r="K927" s="80"/>
      <c r="L927" s="80"/>
    </row>
    <row r="928" spans="2:12" x14ac:dyDescent="0.2">
      <c r="B928" s="4"/>
      <c r="C928" s="4"/>
      <c r="D928" s="4"/>
      <c r="E928" s="4"/>
      <c r="F928" s="4"/>
      <c r="G928" s="4"/>
      <c r="H928" s="4"/>
      <c r="I928" s="4"/>
      <c r="K928" s="80"/>
      <c r="L928" s="80"/>
    </row>
    <row r="929" spans="2:12" x14ac:dyDescent="0.2">
      <c r="B929" s="4"/>
      <c r="C929" s="4"/>
      <c r="D929" s="4"/>
      <c r="E929" s="4"/>
      <c r="F929" s="4"/>
      <c r="G929" s="4"/>
      <c r="H929" s="4"/>
      <c r="I929" s="4"/>
      <c r="K929" s="80"/>
      <c r="L929" s="80"/>
    </row>
    <row r="930" spans="2:12" x14ac:dyDescent="0.2">
      <c r="B930" s="4"/>
      <c r="C930" s="4"/>
      <c r="D930" s="4"/>
      <c r="E930" s="4"/>
      <c r="F930" s="4"/>
      <c r="G930" s="4"/>
      <c r="H930" s="4"/>
      <c r="I930" s="4"/>
      <c r="K930" s="80"/>
      <c r="L930" s="80"/>
    </row>
    <row r="931" spans="2:12" x14ac:dyDescent="0.2">
      <c r="B931" s="4"/>
      <c r="C931" s="4"/>
      <c r="D931" s="4"/>
      <c r="E931" s="4"/>
      <c r="F931" s="4"/>
      <c r="G931" s="4"/>
      <c r="H931" s="4"/>
      <c r="I931" s="4"/>
      <c r="K931" s="80"/>
      <c r="L931" s="80"/>
    </row>
    <row r="932" spans="2:12" x14ac:dyDescent="0.2">
      <c r="B932" s="4"/>
      <c r="C932" s="4"/>
      <c r="D932" s="4"/>
      <c r="E932" s="4"/>
      <c r="F932" s="4"/>
      <c r="G932" s="4"/>
      <c r="H932" s="4"/>
      <c r="I932" s="4"/>
      <c r="K932" s="80"/>
      <c r="L932" s="80"/>
    </row>
    <row r="933" spans="2:12" x14ac:dyDescent="0.2">
      <c r="B933" s="4"/>
      <c r="C933" s="4"/>
      <c r="D933" s="4"/>
      <c r="E933" s="4"/>
      <c r="F933" s="4"/>
      <c r="G933" s="4"/>
      <c r="H933" s="4"/>
      <c r="I933" s="4"/>
      <c r="K933" s="80"/>
      <c r="L933" s="80"/>
    </row>
    <row r="934" spans="2:12" x14ac:dyDescent="0.2">
      <c r="B934" s="4"/>
      <c r="C934" s="4"/>
      <c r="D934" s="4"/>
      <c r="E934" s="4"/>
      <c r="F934" s="4"/>
      <c r="G934" s="4"/>
      <c r="H934" s="4"/>
      <c r="I934" s="4"/>
      <c r="K934" s="80"/>
      <c r="L934" s="80"/>
    </row>
    <row r="935" spans="2:12" x14ac:dyDescent="0.2">
      <c r="B935" s="4"/>
      <c r="C935" s="4"/>
      <c r="D935" s="4"/>
      <c r="E935" s="4"/>
      <c r="F935" s="4"/>
      <c r="G935" s="4"/>
      <c r="H935" s="4"/>
      <c r="I935" s="4"/>
      <c r="K935" s="80"/>
      <c r="L935" s="80"/>
    </row>
    <row r="936" spans="2:12" x14ac:dyDescent="0.2">
      <c r="B936" s="4"/>
      <c r="C936" s="4"/>
      <c r="D936" s="4"/>
      <c r="E936" s="4"/>
      <c r="F936" s="4"/>
      <c r="G936" s="4"/>
      <c r="H936" s="4"/>
      <c r="I936" s="4"/>
      <c r="K936" s="80"/>
      <c r="L936" s="80"/>
    </row>
    <row r="937" spans="2:12" x14ac:dyDescent="0.2">
      <c r="B937" s="4"/>
      <c r="C937" s="4"/>
      <c r="D937" s="4"/>
      <c r="E937" s="4"/>
      <c r="F937" s="4"/>
      <c r="G937" s="4"/>
      <c r="H937" s="4"/>
      <c r="I937" s="4"/>
      <c r="K937" s="80"/>
      <c r="L937" s="80"/>
    </row>
    <row r="938" spans="2:12" x14ac:dyDescent="0.2">
      <c r="B938" s="4"/>
      <c r="C938" s="4"/>
      <c r="D938" s="4"/>
      <c r="E938" s="4"/>
      <c r="F938" s="4"/>
      <c r="G938" s="4"/>
      <c r="H938" s="4"/>
      <c r="I938" s="4"/>
      <c r="K938" s="80"/>
      <c r="L938" s="80"/>
    </row>
    <row r="939" spans="2:12" x14ac:dyDescent="0.2">
      <c r="B939" s="4"/>
      <c r="C939" s="4"/>
      <c r="D939" s="4"/>
      <c r="E939" s="4"/>
      <c r="F939" s="4"/>
      <c r="G939" s="4"/>
      <c r="H939" s="4"/>
      <c r="I939" s="4"/>
      <c r="K939" s="80"/>
      <c r="L939" s="80"/>
    </row>
    <row r="940" spans="2:12" x14ac:dyDescent="0.2">
      <c r="B940" s="4"/>
      <c r="C940" s="4"/>
      <c r="D940" s="4"/>
      <c r="E940" s="4"/>
      <c r="F940" s="4"/>
      <c r="G940" s="4"/>
      <c r="H940" s="4"/>
      <c r="I940" s="4"/>
      <c r="K940" s="80"/>
      <c r="L940" s="80"/>
    </row>
    <row r="941" spans="2:12" x14ac:dyDescent="0.2">
      <c r="B941" s="4"/>
      <c r="C941" s="4"/>
      <c r="D941" s="4"/>
      <c r="E941" s="4"/>
      <c r="F941" s="4"/>
      <c r="G941" s="4"/>
      <c r="H941" s="4"/>
      <c r="I941" s="4"/>
      <c r="K941" s="80"/>
      <c r="L941" s="80"/>
    </row>
    <row r="942" spans="2:12" x14ac:dyDescent="0.2">
      <c r="B942" s="4"/>
      <c r="C942" s="4"/>
      <c r="D942" s="4"/>
      <c r="E942" s="4"/>
      <c r="F942" s="4"/>
      <c r="G942" s="4"/>
      <c r="H942" s="4"/>
      <c r="I942" s="4"/>
      <c r="K942" s="80"/>
      <c r="L942" s="80"/>
    </row>
    <row r="943" spans="2:12" x14ac:dyDescent="0.2">
      <c r="B943" s="4"/>
      <c r="C943" s="4"/>
      <c r="D943" s="4"/>
      <c r="E943" s="4"/>
      <c r="F943" s="4"/>
      <c r="G943" s="4"/>
      <c r="H943" s="4"/>
      <c r="I943" s="4"/>
      <c r="K943" s="80"/>
      <c r="L943" s="80"/>
    </row>
    <row r="944" spans="2:12" x14ac:dyDescent="0.2">
      <c r="B944" s="4"/>
      <c r="C944" s="4"/>
      <c r="D944" s="4"/>
      <c r="E944" s="4"/>
      <c r="F944" s="4"/>
      <c r="G944" s="4"/>
      <c r="H944" s="4"/>
      <c r="I944" s="4"/>
      <c r="K944" s="80"/>
      <c r="L944" s="80"/>
    </row>
    <row r="945" spans="2:12" x14ac:dyDescent="0.2">
      <c r="B945" s="4"/>
      <c r="C945" s="4"/>
      <c r="D945" s="4"/>
      <c r="E945" s="4"/>
      <c r="F945" s="4"/>
      <c r="G945" s="4"/>
      <c r="H945" s="4"/>
      <c r="I945" s="4"/>
      <c r="K945" s="80"/>
      <c r="L945" s="80"/>
    </row>
    <row r="946" spans="2:12" x14ac:dyDescent="0.2">
      <c r="B946" s="4"/>
      <c r="C946" s="4"/>
      <c r="D946" s="4"/>
      <c r="E946" s="4"/>
      <c r="F946" s="4"/>
      <c r="G946" s="4"/>
      <c r="H946" s="4"/>
      <c r="I946" s="4"/>
      <c r="K946" s="80"/>
      <c r="L946" s="80"/>
    </row>
    <row r="947" spans="2:12" x14ac:dyDescent="0.2">
      <c r="B947" s="4"/>
      <c r="C947" s="4"/>
      <c r="D947" s="4"/>
      <c r="E947" s="4"/>
      <c r="F947" s="4"/>
      <c r="G947" s="4"/>
      <c r="H947" s="4"/>
      <c r="I947" s="4"/>
      <c r="K947" s="80"/>
      <c r="L947" s="80"/>
    </row>
    <row r="948" spans="2:12" x14ac:dyDescent="0.2">
      <c r="B948" s="4"/>
      <c r="C948" s="4"/>
      <c r="D948" s="4"/>
      <c r="E948" s="4"/>
      <c r="F948" s="4"/>
      <c r="G948" s="4"/>
      <c r="H948" s="4"/>
      <c r="I948" s="4"/>
      <c r="K948" s="80"/>
      <c r="L948" s="80"/>
    </row>
    <row r="949" spans="2:12" x14ac:dyDescent="0.2">
      <c r="B949" s="4"/>
      <c r="C949" s="4"/>
      <c r="D949" s="4"/>
      <c r="E949" s="4"/>
      <c r="F949" s="4"/>
      <c r="G949" s="4"/>
      <c r="H949" s="4"/>
      <c r="I949" s="4"/>
      <c r="K949" s="80"/>
      <c r="L949" s="80"/>
    </row>
    <row r="950" spans="2:12" x14ac:dyDescent="0.2">
      <c r="B950" s="4"/>
      <c r="C950" s="4"/>
      <c r="D950" s="4"/>
      <c r="E950" s="4"/>
      <c r="F950" s="4"/>
      <c r="G950" s="4"/>
      <c r="H950" s="4"/>
      <c r="I950" s="4"/>
      <c r="K950" s="80"/>
      <c r="L950" s="80"/>
    </row>
    <row r="951" spans="2:12" x14ac:dyDescent="0.2">
      <c r="B951" s="4"/>
      <c r="C951" s="4"/>
      <c r="D951" s="4"/>
      <c r="E951" s="4"/>
      <c r="F951" s="4"/>
      <c r="G951" s="4"/>
      <c r="H951" s="4"/>
      <c r="I951" s="4"/>
      <c r="K951" s="80"/>
      <c r="L951" s="80"/>
    </row>
    <row r="952" spans="2:12" x14ac:dyDescent="0.2">
      <c r="B952" s="4"/>
      <c r="C952" s="4"/>
      <c r="D952" s="4"/>
      <c r="E952" s="4"/>
      <c r="F952" s="4"/>
      <c r="G952" s="4"/>
      <c r="H952" s="4"/>
      <c r="I952" s="4"/>
      <c r="K952" s="80"/>
      <c r="L952" s="80"/>
    </row>
    <row r="953" spans="2:12" x14ac:dyDescent="0.2">
      <c r="B953" s="4"/>
      <c r="C953" s="4"/>
      <c r="D953" s="4"/>
      <c r="E953" s="4"/>
      <c r="F953" s="4"/>
      <c r="G953" s="4"/>
      <c r="H953" s="4"/>
      <c r="I953" s="4"/>
      <c r="K953" s="80"/>
      <c r="L953" s="80"/>
    </row>
    <row r="954" spans="2:12" x14ac:dyDescent="0.2">
      <c r="B954" s="4"/>
      <c r="C954" s="4"/>
      <c r="D954" s="4"/>
      <c r="E954" s="4"/>
      <c r="F954" s="4"/>
      <c r="G954" s="4"/>
      <c r="H954" s="4"/>
      <c r="I954" s="4"/>
      <c r="K954" s="80"/>
      <c r="L954" s="80"/>
    </row>
    <row r="955" spans="2:12" x14ac:dyDescent="0.2">
      <c r="B955" s="4"/>
      <c r="C955" s="4"/>
      <c r="D955" s="4"/>
      <c r="E955" s="4"/>
      <c r="F955" s="4"/>
      <c r="G955" s="4"/>
      <c r="H955" s="4"/>
      <c r="I955" s="4"/>
      <c r="K955" s="80"/>
      <c r="L955" s="80"/>
    </row>
    <row r="956" spans="2:12" x14ac:dyDescent="0.2">
      <c r="B956" s="4"/>
      <c r="C956" s="4"/>
      <c r="D956" s="4"/>
      <c r="E956" s="4"/>
      <c r="F956" s="4"/>
      <c r="G956" s="4"/>
      <c r="H956" s="4"/>
      <c r="I956" s="4"/>
      <c r="K956" s="80"/>
      <c r="L956" s="80"/>
    </row>
    <row r="957" spans="2:12" x14ac:dyDescent="0.2">
      <c r="B957" s="4"/>
      <c r="C957" s="4"/>
      <c r="D957" s="4"/>
      <c r="E957" s="4"/>
      <c r="F957" s="4"/>
      <c r="G957" s="4"/>
      <c r="H957" s="4"/>
      <c r="I957" s="4"/>
      <c r="K957" s="80"/>
      <c r="L957" s="80"/>
    </row>
    <row r="958" spans="2:12" x14ac:dyDescent="0.2">
      <c r="B958" s="4"/>
      <c r="C958" s="4"/>
      <c r="D958" s="4"/>
      <c r="E958" s="4"/>
      <c r="F958" s="4"/>
      <c r="G958" s="4"/>
      <c r="H958" s="4"/>
      <c r="I958" s="4"/>
      <c r="K958" s="80"/>
      <c r="L958" s="80"/>
    </row>
    <row r="959" spans="2:12" x14ac:dyDescent="0.2">
      <c r="B959" s="4"/>
      <c r="C959" s="4"/>
      <c r="D959" s="4"/>
      <c r="E959" s="4"/>
      <c r="F959" s="4"/>
      <c r="G959" s="4"/>
      <c r="H959" s="4"/>
      <c r="I959" s="4"/>
      <c r="K959" s="80"/>
      <c r="L959" s="80"/>
    </row>
    <row r="960" spans="2:12" x14ac:dyDescent="0.2">
      <c r="B960" s="4"/>
      <c r="C960" s="4"/>
      <c r="D960" s="4"/>
      <c r="E960" s="4"/>
      <c r="F960" s="4"/>
      <c r="G960" s="4"/>
      <c r="H960" s="4"/>
      <c r="I960" s="4"/>
      <c r="K960" s="80"/>
      <c r="L960" s="80"/>
    </row>
    <row r="961" spans="2:12" x14ac:dyDescent="0.2">
      <c r="B961" s="4"/>
      <c r="C961" s="4"/>
      <c r="D961" s="4"/>
      <c r="E961" s="4"/>
      <c r="F961" s="4"/>
      <c r="G961" s="4"/>
      <c r="H961" s="4"/>
      <c r="I961" s="4"/>
      <c r="K961" s="80"/>
      <c r="L961" s="80"/>
    </row>
    <row r="962" spans="2:12" x14ac:dyDescent="0.2">
      <c r="B962" s="4"/>
      <c r="C962" s="4"/>
      <c r="D962" s="4"/>
      <c r="E962" s="4"/>
      <c r="F962" s="4"/>
      <c r="G962" s="4"/>
      <c r="H962" s="4"/>
      <c r="I962" s="4"/>
      <c r="K962" s="80"/>
      <c r="L962" s="80"/>
    </row>
    <row r="963" spans="2:12" x14ac:dyDescent="0.2">
      <c r="B963" s="4"/>
      <c r="C963" s="4"/>
      <c r="D963" s="4"/>
      <c r="E963" s="4"/>
      <c r="F963" s="4"/>
      <c r="G963" s="4"/>
      <c r="H963" s="4"/>
      <c r="I963" s="4"/>
      <c r="K963" s="80"/>
      <c r="L963" s="80"/>
    </row>
    <row r="964" spans="2:12" x14ac:dyDescent="0.2">
      <c r="B964" s="4"/>
      <c r="C964" s="4"/>
      <c r="D964" s="4"/>
      <c r="E964" s="4"/>
      <c r="F964" s="4"/>
      <c r="G964" s="4"/>
      <c r="H964" s="4"/>
      <c r="I964" s="4"/>
      <c r="K964" s="80"/>
      <c r="L964" s="80"/>
    </row>
    <row r="965" spans="2:12" x14ac:dyDescent="0.2">
      <c r="B965" s="4"/>
      <c r="C965" s="4"/>
      <c r="D965" s="4"/>
      <c r="E965" s="4"/>
      <c r="F965" s="4"/>
      <c r="G965" s="4"/>
      <c r="H965" s="4"/>
      <c r="I965" s="4"/>
      <c r="K965" s="80"/>
      <c r="L965" s="80"/>
    </row>
    <row r="966" spans="2:12" x14ac:dyDescent="0.2">
      <c r="B966" s="4"/>
      <c r="C966" s="4"/>
      <c r="D966" s="4"/>
      <c r="E966" s="4"/>
      <c r="F966" s="4"/>
      <c r="G966" s="4"/>
      <c r="H966" s="4"/>
      <c r="I966" s="4"/>
      <c r="K966" s="80"/>
      <c r="L966" s="80"/>
    </row>
    <row r="967" spans="2:12" x14ac:dyDescent="0.2">
      <c r="B967" s="4"/>
      <c r="C967" s="4"/>
      <c r="D967" s="4"/>
      <c r="E967" s="4"/>
      <c r="F967" s="4"/>
      <c r="G967" s="4"/>
      <c r="H967" s="4"/>
      <c r="I967" s="4"/>
      <c r="K967" s="80"/>
      <c r="L967" s="80"/>
    </row>
    <row r="968" spans="2:12" x14ac:dyDescent="0.2">
      <c r="B968" s="4"/>
      <c r="C968" s="4"/>
      <c r="D968" s="4"/>
      <c r="E968" s="4"/>
      <c r="F968" s="4"/>
      <c r="G968" s="4"/>
      <c r="H968" s="4"/>
      <c r="I968" s="4"/>
      <c r="K968" s="80"/>
      <c r="L968" s="80"/>
    </row>
    <row r="969" spans="2:12" x14ac:dyDescent="0.2">
      <c r="B969" s="4"/>
      <c r="C969" s="4"/>
      <c r="D969" s="4"/>
      <c r="E969" s="4"/>
      <c r="F969" s="4"/>
      <c r="G969" s="4"/>
      <c r="H969" s="4"/>
      <c r="I969" s="4"/>
      <c r="K969" s="80"/>
      <c r="L969" s="80"/>
    </row>
    <row r="970" spans="2:12" x14ac:dyDescent="0.2">
      <c r="B970" s="4"/>
      <c r="C970" s="4"/>
      <c r="D970" s="4"/>
      <c r="E970" s="4"/>
      <c r="F970" s="4"/>
      <c r="G970" s="4"/>
      <c r="H970" s="4"/>
      <c r="I970" s="4"/>
      <c r="K970" s="80"/>
      <c r="L970" s="80"/>
    </row>
    <row r="971" spans="2:12" x14ac:dyDescent="0.2">
      <c r="B971" s="4"/>
      <c r="C971" s="4"/>
      <c r="D971" s="4"/>
      <c r="E971" s="4"/>
      <c r="F971" s="4"/>
      <c r="G971" s="4"/>
      <c r="H971" s="4"/>
      <c r="I971" s="4"/>
      <c r="K971" s="80"/>
      <c r="L971" s="80"/>
    </row>
    <row r="972" spans="2:12" x14ac:dyDescent="0.2">
      <c r="B972" s="4"/>
      <c r="C972" s="4"/>
      <c r="D972" s="4"/>
      <c r="E972" s="4"/>
      <c r="F972" s="4"/>
      <c r="G972" s="4"/>
      <c r="H972" s="4"/>
      <c r="I972" s="4"/>
      <c r="K972" s="80"/>
      <c r="L972" s="80"/>
    </row>
    <row r="973" spans="2:12" x14ac:dyDescent="0.2">
      <c r="B973" s="4"/>
      <c r="C973" s="4"/>
      <c r="D973" s="4"/>
      <c r="E973" s="4"/>
      <c r="F973" s="4"/>
      <c r="G973" s="4"/>
      <c r="H973" s="4"/>
      <c r="I973" s="4"/>
      <c r="K973" s="80"/>
      <c r="L973" s="80"/>
    </row>
    <row r="974" spans="2:12" x14ac:dyDescent="0.2">
      <c r="B974" s="4"/>
      <c r="C974" s="4"/>
      <c r="D974" s="4"/>
      <c r="E974" s="4"/>
      <c r="F974" s="4"/>
      <c r="G974" s="4"/>
      <c r="H974" s="4"/>
      <c r="I974" s="4"/>
      <c r="K974" s="80"/>
      <c r="L974" s="80"/>
    </row>
    <row r="975" spans="2:12" x14ac:dyDescent="0.2">
      <c r="B975" s="4"/>
      <c r="C975" s="4"/>
      <c r="D975" s="4"/>
      <c r="E975" s="4"/>
      <c r="F975" s="4"/>
      <c r="G975" s="4"/>
      <c r="H975" s="4"/>
      <c r="I975" s="4"/>
      <c r="K975" s="80"/>
      <c r="L975" s="80"/>
    </row>
    <row r="976" spans="2:12" x14ac:dyDescent="0.2">
      <c r="B976" s="4"/>
      <c r="C976" s="4"/>
      <c r="D976" s="4"/>
      <c r="E976" s="4"/>
      <c r="F976" s="4"/>
      <c r="G976" s="4"/>
      <c r="H976" s="4"/>
      <c r="I976" s="4"/>
      <c r="K976" s="80"/>
      <c r="L976" s="80"/>
    </row>
    <row r="977" spans="2:12" x14ac:dyDescent="0.2">
      <c r="B977" s="4"/>
      <c r="C977" s="4"/>
      <c r="D977" s="4"/>
      <c r="E977" s="4"/>
      <c r="F977" s="4"/>
      <c r="G977" s="4"/>
      <c r="H977" s="4"/>
      <c r="I977" s="4"/>
      <c r="K977" s="80"/>
      <c r="L977" s="80"/>
    </row>
    <row r="978" spans="2:12" x14ac:dyDescent="0.2">
      <c r="B978" s="4"/>
      <c r="C978" s="4"/>
      <c r="D978" s="4"/>
      <c r="E978" s="4"/>
      <c r="F978" s="4"/>
      <c r="G978" s="4"/>
      <c r="H978" s="4"/>
      <c r="I978" s="4"/>
      <c r="K978" s="80"/>
      <c r="L978" s="80"/>
    </row>
    <row r="979" spans="2:12" x14ac:dyDescent="0.2">
      <c r="B979" s="4"/>
      <c r="C979" s="4"/>
      <c r="D979" s="4"/>
      <c r="E979" s="4"/>
      <c r="F979" s="4"/>
      <c r="G979" s="4"/>
      <c r="H979" s="4"/>
      <c r="I979" s="4"/>
      <c r="K979" s="80"/>
      <c r="L979" s="80"/>
    </row>
    <row r="980" spans="2:12" x14ac:dyDescent="0.2">
      <c r="B980" s="4"/>
      <c r="C980" s="4"/>
      <c r="D980" s="4"/>
      <c r="E980" s="4"/>
      <c r="F980" s="4"/>
      <c r="G980" s="4"/>
      <c r="H980" s="4"/>
      <c r="I980" s="4"/>
      <c r="K980" s="80"/>
      <c r="L980" s="80"/>
    </row>
    <row r="981" spans="2:12" x14ac:dyDescent="0.2">
      <c r="B981" s="4"/>
      <c r="C981" s="4"/>
      <c r="D981" s="4"/>
      <c r="E981" s="4"/>
      <c r="F981" s="4"/>
      <c r="G981" s="4"/>
      <c r="H981" s="4"/>
      <c r="I981" s="4"/>
      <c r="K981" s="80"/>
      <c r="L981" s="80"/>
    </row>
    <row r="982" spans="2:12" x14ac:dyDescent="0.2">
      <c r="B982" s="4"/>
      <c r="C982" s="4"/>
      <c r="D982" s="4"/>
      <c r="E982" s="4"/>
      <c r="F982" s="4"/>
      <c r="G982" s="4"/>
      <c r="H982" s="4"/>
      <c r="I982" s="4"/>
      <c r="K982" s="80"/>
      <c r="L982" s="80"/>
    </row>
    <row r="983" spans="2:12" x14ac:dyDescent="0.2">
      <c r="B983" s="4"/>
      <c r="C983" s="4"/>
      <c r="D983" s="4"/>
      <c r="E983" s="4"/>
      <c r="F983" s="4"/>
      <c r="G983" s="4"/>
      <c r="H983" s="4"/>
      <c r="I983" s="4"/>
      <c r="K983" s="80"/>
      <c r="L983" s="80"/>
    </row>
    <row r="984" spans="2:12" x14ac:dyDescent="0.2">
      <c r="B984" s="4"/>
      <c r="C984" s="4"/>
      <c r="D984" s="4"/>
      <c r="E984" s="4"/>
      <c r="F984" s="4"/>
      <c r="G984" s="4"/>
      <c r="H984" s="4"/>
      <c r="I984" s="4"/>
      <c r="K984" s="80"/>
      <c r="L984" s="80"/>
    </row>
    <row r="985" spans="2:12" x14ac:dyDescent="0.2">
      <c r="B985" s="4"/>
      <c r="C985" s="4"/>
      <c r="D985" s="4"/>
      <c r="E985" s="4"/>
      <c r="F985" s="4"/>
      <c r="G985" s="4"/>
      <c r="H985" s="4"/>
      <c r="I985" s="4"/>
      <c r="K985" s="80"/>
      <c r="L985" s="80"/>
    </row>
    <row r="986" spans="2:12" x14ac:dyDescent="0.2">
      <c r="B986" s="4"/>
      <c r="C986" s="4"/>
      <c r="D986" s="4"/>
      <c r="E986" s="4"/>
      <c r="F986" s="4"/>
      <c r="G986" s="4"/>
      <c r="H986" s="4"/>
      <c r="I986" s="4"/>
      <c r="K986" s="80"/>
      <c r="L986" s="80"/>
    </row>
    <row r="987" spans="2:12" x14ac:dyDescent="0.2">
      <c r="B987" s="4"/>
      <c r="C987" s="4"/>
      <c r="D987" s="4"/>
      <c r="E987" s="4"/>
      <c r="F987" s="4"/>
      <c r="G987" s="4"/>
      <c r="H987" s="4"/>
      <c r="I987" s="4"/>
      <c r="K987" s="80"/>
      <c r="L987" s="80"/>
    </row>
    <row r="988" spans="2:12" x14ac:dyDescent="0.2">
      <c r="B988" s="4"/>
      <c r="C988" s="4"/>
      <c r="D988" s="4"/>
      <c r="E988" s="4"/>
      <c r="F988" s="4"/>
      <c r="G988" s="4"/>
      <c r="H988" s="4"/>
      <c r="I988" s="4"/>
      <c r="K988" s="80"/>
      <c r="L988" s="80"/>
    </row>
    <row r="989" spans="2:12" x14ac:dyDescent="0.2">
      <c r="B989" s="4"/>
      <c r="C989" s="4"/>
      <c r="D989" s="4"/>
      <c r="E989" s="4"/>
      <c r="F989" s="4"/>
      <c r="G989" s="4"/>
      <c r="H989" s="4"/>
      <c r="I989" s="4"/>
      <c r="K989" s="80"/>
      <c r="L989" s="80"/>
    </row>
    <row r="990" spans="2:12" x14ac:dyDescent="0.2">
      <c r="B990" s="4"/>
      <c r="C990" s="4"/>
      <c r="D990" s="4"/>
      <c r="E990" s="4"/>
      <c r="F990" s="4"/>
      <c r="G990" s="4"/>
      <c r="H990" s="4"/>
      <c r="I990" s="4"/>
      <c r="K990" s="80"/>
      <c r="L990" s="80"/>
    </row>
    <row r="991" spans="2:12" x14ac:dyDescent="0.2">
      <c r="B991" s="4"/>
      <c r="C991" s="4"/>
      <c r="D991" s="4"/>
      <c r="E991" s="4"/>
      <c r="F991" s="4"/>
      <c r="G991" s="4"/>
      <c r="H991" s="4"/>
      <c r="I991" s="4"/>
      <c r="K991" s="80"/>
      <c r="L991" s="80"/>
    </row>
    <row r="992" spans="2:12" x14ac:dyDescent="0.2">
      <c r="B992" s="4"/>
      <c r="C992" s="4"/>
      <c r="D992" s="4"/>
      <c r="E992" s="4"/>
      <c r="F992" s="4"/>
      <c r="G992" s="4"/>
      <c r="H992" s="4"/>
      <c r="I992" s="4"/>
      <c r="K992" s="80"/>
      <c r="L992" s="80"/>
    </row>
    <row r="993" spans="2:12" x14ac:dyDescent="0.2">
      <c r="B993" s="4"/>
      <c r="C993" s="4"/>
      <c r="D993" s="4"/>
      <c r="E993" s="4"/>
      <c r="F993" s="4"/>
      <c r="G993" s="4"/>
      <c r="H993" s="4"/>
      <c r="I993" s="4"/>
      <c r="K993" s="80"/>
      <c r="L993" s="80"/>
    </row>
    <row r="994" spans="2:12" x14ac:dyDescent="0.2">
      <c r="B994" s="4"/>
      <c r="C994" s="4"/>
      <c r="D994" s="4"/>
      <c r="E994" s="4"/>
      <c r="F994" s="4"/>
      <c r="G994" s="4"/>
      <c r="H994" s="4"/>
      <c r="I994" s="4"/>
      <c r="K994" s="80"/>
      <c r="L994" s="80"/>
    </row>
    <row r="995" spans="2:12" x14ac:dyDescent="0.2">
      <c r="B995" s="4"/>
      <c r="C995" s="4"/>
      <c r="D995" s="4"/>
      <c r="E995" s="4"/>
      <c r="F995" s="4"/>
      <c r="G995" s="4"/>
      <c r="H995" s="4"/>
      <c r="I995" s="4"/>
      <c r="K995" s="80"/>
      <c r="L995" s="80"/>
    </row>
    <row r="996" spans="2:12" x14ac:dyDescent="0.2">
      <c r="B996" s="4"/>
      <c r="C996" s="4"/>
      <c r="D996" s="4"/>
      <c r="E996" s="4"/>
      <c r="F996" s="4"/>
      <c r="G996" s="4"/>
      <c r="H996" s="4"/>
      <c r="I996" s="4"/>
      <c r="K996" s="80"/>
      <c r="L996" s="80"/>
    </row>
    <row r="997" spans="2:12" x14ac:dyDescent="0.2">
      <c r="B997" s="4"/>
      <c r="C997" s="4"/>
      <c r="D997" s="4"/>
      <c r="E997" s="4"/>
      <c r="F997" s="4"/>
      <c r="G997" s="4"/>
      <c r="H997" s="4"/>
      <c r="I997" s="4"/>
      <c r="K997" s="80"/>
      <c r="L997" s="80"/>
    </row>
    <row r="998" spans="2:12" x14ac:dyDescent="0.2">
      <c r="B998" s="4"/>
      <c r="C998" s="4"/>
      <c r="D998" s="4"/>
      <c r="E998" s="4"/>
      <c r="F998" s="4"/>
      <c r="G998" s="4"/>
      <c r="H998" s="4"/>
      <c r="I998" s="4"/>
      <c r="K998" s="80"/>
      <c r="L998" s="80"/>
    </row>
    <row r="999" spans="2:12" x14ac:dyDescent="0.2">
      <c r="B999" s="4"/>
      <c r="C999" s="4"/>
      <c r="D999" s="4"/>
      <c r="E999" s="4"/>
      <c r="F999" s="4"/>
      <c r="G999" s="4"/>
      <c r="H999" s="4"/>
      <c r="I999" s="4"/>
      <c r="K999" s="80"/>
      <c r="L999" s="80"/>
    </row>
    <row r="1000" spans="2:12" x14ac:dyDescent="0.2">
      <c r="B1000" s="4"/>
      <c r="C1000" s="4"/>
      <c r="D1000" s="4"/>
      <c r="E1000" s="4"/>
      <c r="F1000" s="4"/>
      <c r="G1000" s="4"/>
      <c r="H1000" s="4"/>
      <c r="I1000" s="4"/>
      <c r="K1000" s="80"/>
      <c r="L1000" s="80"/>
    </row>
    <row r="1001" spans="2:12" x14ac:dyDescent="0.2">
      <c r="B1001" s="4"/>
      <c r="C1001" s="4"/>
      <c r="D1001" s="4"/>
      <c r="E1001" s="4"/>
      <c r="F1001" s="4"/>
      <c r="G1001" s="4"/>
      <c r="H1001" s="4"/>
      <c r="I1001" s="4"/>
      <c r="K1001" s="80"/>
      <c r="L1001" s="80"/>
    </row>
    <row r="1002" spans="2:12" x14ac:dyDescent="0.2">
      <c r="B1002" s="4"/>
      <c r="C1002" s="4"/>
      <c r="D1002" s="4"/>
      <c r="E1002" s="4"/>
      <c r="F1002" s="4"/>
      <c r="G1002" s="4"/>
      <c r="H1002" s="4"/>
      <c r="I1002" s="4"/>
      <c r="K1002" s="80"/>
      <c r="L1002" s="80"/>
    </row>
    <row r="1003" spans="2:12" x14ac:dyDescent="0.2">
      <c r="B1003" s="4"/>
      <c r="C1003" s="4"/>
      <c r="D1003" s="4"/>
      <c r="E1003" s="4"/>
      <c r="F1003" s="4"/>
      <c r="G1003" s="4"/>
      <c r="H1003" s="4"/>
      <c r="I1003" s="4"/>
      <c r="K1003" s="80"/>
      <c r="L1003" s="80"/>
    </row>
    <row r="1004" spans="2:12" x14ac:dyDescent="0.2">
      <c r="B1004" s="4"/>
      <c r="C1004" s="4"/>
      <c r="D1004" s="4"/>
      <c r="E1004" s="4"/>
      <c r="F1004" s="4"/>
      <c r="G1004" s="4"/>
      <c r="H1004" s="4"/>
      <c r="I1004" s="4"/>
      <c r="K1004" s="80"/>
      <c r="L1004" s="80"/>
    </row>
    <row r="1005" spans="2:12" x14ac:dyDescent="0.2">
      <c r="B1005" s="4"/>
      <c r="C1005" s="4"/>
      <c r="D1005" s="4"/>
      <c r="E1005" s="4"/>
      <c r="F1005" s="4"/>
      <c r="G1005" s="4"/>
      <c r="H1005" s="4"/>
      <c r="I1005" s="4"/>
      <c r="K1005" s="80"/>
      <c r="L1005" s="80"/>
    </row>
    <row r="1006" spans="2:12" x14ac:dyDescent="0.2">
      <c r="B1006" s="4"/>
      <c r="C1006" s="4"/>
      <c r="D1006" s="4"/>
      <c r="E1006" s="4"/>
      <c r="F1006" s="4"/>
      <c r="G1006" s="4"/>
      <c r="H1006" s="4"/>
      <c r="I1006" s="4"/>
      <c r="K1006" s="80"/>
      <c r="L1006" s="80"/>
    </row>
    <row r="1007" spans="2:12" x14ac:dyDescent="0.2">
      <c r="B1007" s="4"/>
      <c r="C1007" s="4"/>
      <c r="D1007" s="4"/>
      <c r="E1007" s="4"/>
      <c r="F1007" s="4"/>
      <c r="G1007" s="4"/>
      <c r="H1007" s="4"/>
      <c r="I1007" s="4"/>
      <c r="K1007" s="80"/>
      <c r="L1007" s="80"/>
    </row>
    <row r="1008" spans="2:12" x14ac:dyDescent="0.2">
      <c r="B1008" s="4"/>
      <c r="C1008" s="4"/>
      <c r="D1008" s="4"/>
      <c r="E1008" s="4"/>
      <c r="F1008" s="4"/>
      <c r="G1008" s="4"/>
      <c r="H1008" s="4"/>
      <c r="I1008" s="4"/>
      <c r="K1008" s="80"/>
      <c r="L1008" s="80"/>
    </row>
    <row r="1009" spans="2:12" x14ac:dyDescent="0.2">
      <c r="B1009" s="4"/>
      <c r="C1009" s="4"/>
      <c r="D1009" s="4"/>
      <c r="E1009" s="4"/>
      <c r="F1009" s="4"/>
      <c r="G1009" s="4"/>
      <c r="H1009" s="4"/>
      <c r="I1009" s="4"/>
      <c r="K1009" s="80"/>
      <c r="L1009" s="80"/>
    </row>
    <row r="1010" spans="2:12" x14ac:dyDescent="0.2">
      <c r="B1010" s="4"/>
      <c r="C1010" s="4"/>
      <c r="D1010" s="4"/>
      <c r="E1010" s="4"/>
      <c r="F1010" s="4"/>
      <c r="G1010" s="4"/>
      <c r="H1010" s="4"/>
      <c r="I1010" s="4"/>
      <c r="K1010" s="80"/>
      <c r="L1010" s="80"/>
    </row>
    <row r="1011" spans="2:12" x14ac:dyDescent="0.2">
      <c r="B1011" s="4"/>
      <c r="C1011" s="4"/>
      <c r="D1011" s="4"/>
      <c r="E1011" s="4"/>
      <c r="F1011" s="4"/>
      <c r="G1011" s="4"/>
      <c r="H1011" s="4"/>
      <c r="I1011" s="4"/>
      <c r="K1011" s="80"/>
      <c r="L1011" s="80"/>
    </row>
    <row r="1012" spans="2:12" x14ac:dyDescent="0.2">
      <c r="B1012" s="4"/>
      <c r="C1012" s="4"/>
      <c r="D1012" s="4"/>
      <c r="E1012" s="4"/>
      <c r="F1012" s="4"/>
      <c r="G1012" s="4"/>
      <c r="H1012" s="4"/>
      <c r="I1012" s="4"/>
      <c r="K1012" s="80"/>
      <c r="L1012" s="80"/>
    </row>
    <row r="1013" spans="2:12" x14ac:dyDescent="0.2">
      <c r="B1013" s="4"/>
      <c r="C1013" s="4"/>
      <c r="D1013" s="4"/>
      <c r="E1013" s="4"/>
      <c r="F1013" s="4"/>
      <c r="G1013" s="4"/>
      <c r="H1013" s="4"/>
      <c r="I1013" s="4"/>
      <c r="K1013" s="80"/>
      <c r="L1013" s="80"/>
    </row>
    <row r="1014" spans="2:12" x14ac:dyDescent="0.2">
      <c r="B1014" s="4"/>
      <c r="C1014" s="4"/>
      <c r="D1014" s="4"/>
      <c r="E1014" s="4"/>
      <c r="F1014" s="4"/>
      <c r="G1014" s="4"/>
      <c r="H1014" s="4"/>
      <c r="I1014" s="4"/>
      <c r="K1014" s="80"/>
      <c r="L1014" s="80"/>
    </row>
    <row r="1015" spans="2:12" x14ac:dyDescent="0.2">
      <c r="B1015" s="4"/>
      <c r="C1015" s="4"/>
      <c r="D1015" s="4"/>
      <c r="E1015" s="4"/>
      <c r="F1015" s="4"/>
      <c r="G1015" s="4"/>
      <c r="H1015" s="4"/>
      <c r="I1015" s="4"/>
      <c r="K1015" s="80"/>
      <c r="L1015" s="80"/>
    </row>
    <row r="1016" spans="2:12" x14ac:dyDescent="0.2">
      <c r="B1016" s="4"/>
      <c r="C1016" s="4"/>
      <c r="D1016" s="4"/>
      <c r="E1016" s="4"/>
      <c r="F1016" s="4"/>
      <c r="G1016" s="4"/>
      <c r="H1016" s="4"/>
      <c r="I1016" s="4"/>
      <c r="K1016" s="80"/>
      <c r="L1016" s="80"/>
    </row>
    <row r="1017" spans="2:12" x14ac:dyDescent="0.2">
      <c r="B1017" s="4"/>
      <c r="C1017" s="4"/>
      <c r="D1017" s="4"/>
      <c r="E1017" s="4"/>
      <c r="F1017" s="4"/>
      <c r="G1017" s="4"/>
      <c r="H1017" s="4"/>
      <c r="I1017" s="4"/>
      <c r="K1017" s="80"/>
      <c r="L1017" s="80"/>
    </row>
    <row r="1018" spans="2:12" x14ac:dyDescent="0.2">
      <c r="B1018" s="4"/>
      <c r="C1018" s="4"/>
      <c r="D1018" s="4"/>
      <c r="E1018" s="4"/>
      <c r="F1018" s="4"/>
      <c r="G1018" s="4"/>
      <c r="H1018" s="4"/>
      <c r="I1018" s="4"/>
      <c r="K1018" s="80"/>
      <c r="L1018" s="80"/>
    </row>
    <row r="1019" spans="2:12" x14ac:dyDescent="0.2">
      <c r="B1019" s="4"/>
      <c r="C1019" s="4"/>
      <c r="D1019" s="4"/>
      <c r="E1019" s="4"/>
      <c r="F1019" s="4"/>
      <c r="G1019" s="4"/>
      <c r="H1019" s="4"/>
      <c r="I1019" s="4"/>
      <c r="K1019" s="80"/>
      <c r="L1019" s="80"/>
    </row>
    <row r="1020" spans="2:12" x14ac:dyDescent="0.2">
      <c r="B1020" s="4"/>
      <c r="C1020" s="4"/>
      <c r="D1020" s="4"/>
      <c r="E1020" s="4"/>
      <c r="F1020" s="4"/>
      <c r="G1020" s="4"/>
      <c r="H1020" s="4"/>
      <c r="I1020" s="4"/>
      <c r="K1020" s="80"/>
      <c r="L1020" s="80"/>
    </row>
    <row r="1021" spans="2:12" x14ac:dyDescent="0.2">
      <c r="B1021" s="4"/>
      <c r="C1021" s="4"/>
      <c r="D1021" s="4"/>
      <c r="E1021" s="4"/>
      <c r="F1021" s="4"/>
      <c r="G1021" s="4"/>
      <c r="H1021" s="4"/>
      <c r="I1021" s="4"/>
      <c r="K1021" s="80"/>
      <c r="L1021" s="80"/>
    </row>
    <row r="1022" spans="2:12" x14ac:dyDescent="0.2">
      <c r="B1022" s="4"/>
      <c r="C1022" s="4"/>
      <c r="D1022" s="4"/>
      <c r="E1022" s="4"/>
      <c r="F1022" s="4"/>
      <c r="G1022" s="4"/>
      <c r="H1022" s="4"/>
      <c r="I1022" s="4"/>
      <c r="K1022" s="80"/>
      <c r="L1022" s="80"/>
    </row>
    <row r="1023" spans="2:12" x14ac:dyDescent="0.2">
      <c r="B1023" s="4"/>
      <c r="C1023" s="4"/>
      <c r="D1023" s="4"/>
      <c r="E1023" s="4"/>
      <c r="F1023" s="4"/>
      <c r="G1023" s="4"/>
      <c r="H1023" s="4"/>
      <c r="I1023" s="4"/>
      <c r="K1023" s="80"/>
      <c r="L1023" s="80"/>
    </row>
    <row r="1024" spans="2:12" x14ac:dyDescent="0.2">
      <c r="B1024" s="4"/>
      <c r="C1024" s="4"/>
      <c r="D1024" s="4"/>
      <c r="E1024" s="4"/>
      <c r="F1024" s="4"/>
      <c r="G1024" s="4"/>
      <c r="H1024" s="4"/>
      <c r="I1024" s="4"/>
      <c r="K1024" s="80"/>
      <c r="L1024" s="80"/>
    </row>
    <row r="1025" spans="2:12" x14ac:dyDescent="0.2">
      <c r="B1025" s="4"/>
      <c r="C1025" s="4"/>
      <c r="D1025" s="4"/>
      <c r="E1025" s="4"/>
      <c r="F1025" s="4"/>
      <c r="G1025" s="4"/>
      <c r="H1025" s="4"/>
      <c r="I1025" s="4"/>
      <c r="K1025" s="80"/>
      <c r="L1025" s="80"/>
    </row>
    <row r="1026" spans="2:12" x14ac:dyDescent="0.2">
      <c r="B1026" s="4"/>
      <c r="C1026" s="4"/>
      <c r="D1026" s="4"/>
      <c r="E1026" s="4"/>
      <c r="F1026" s="4"/>
      <c r="G1026" s="4"/>
      <c r="H1026" s="4"/>
      <c r="I1026" s="4"/>
      <c r="K1026" s="80"/>
      <c r="L1026" s="80"/>
    </row>
    <row r="1027" spans="2:12" x14ac:dyDescent="0.2">
      <c r="B1027" s="4"/>
      <c r="C1027" s="4"/>
      <c r="D1027" s="4"/>
      <c r="E1027" s="4"/>
      <c r="F1027" s="4"/>
      <c r="G1027" s="4"/>
      <c r="H1027" s="4"/>
      <c r="I1027" s="4"/>
      <c r="K1027" s="80"/>
      <c r="L1027" s="80"/>
    </row>
    <row r="1028" spans="2:12" x14ac:dyDescent="0.2">
      <c r="B1028" s="4"/>
      <c r="C1028" s="4"/>
      <c r="D1028" s="4"/>
      <c r="E1028" s="4"/>
      <c r="F1028" s="4"/>
      <c r="G1028" s="4"/>
      <c r="H1028" s="4"/>
      <c r="I1028" s="4"/>
      <c r="K1028" s="80"/>
      <c r="L1028" s="80"/>
    </row>
    <row r="1029" spans="2:12" x14ac:dyDescent="0.2">
      <c r="B1029" s="4"/>
      <c r="C1029" s="4"/>
      <c r="D1029" s="4"/>
      <c r="E1029" s="4"/>
      <c r="F1029" s="4"/>
      <c r="G1029" s="4"/>
      <c r="H1029" s="4"/>
      <c r="I1029" s="4"/>
      <c r="K1029" s="80"/>
      <c r="L1029" s="80"/>
    </row>
    <row r="1030" spans="2:12" x14ac:dyDescent="0.2">
      <c r="B1030" s="4"/>
      <c r="C1030" s="4"/>
      <c r="D1030" s="4"/>
      <c r="E1030" s="4"/>
      <c r="F1030" s="4"/>
      <c r="G1030" s="4"/>
      <c r="H1030" s="4"/>
      <c r="I1030" s="4"/>
      <c r="K1030" s="80"/>
      <c r="L1030" s="80"/>
    </row>
    <row r="1031" spans="2:12" x14ac:dyDescent="0.2">
      <c r="B1031" s="4"/>
      <c r="C1031" s="4"/>
      <c r="D1031" s="4"/>
      <c r="E1031" s="4"/>
      <c r="F1031" s="4"/>
      <c r="G1031" s="4"/>
      <c r="H1031" s="4"/>
      <c r="I1031" s="4"/>
      <c r="K1031" s="80"/>
      <c r="L1031" s="80"/>
    </row>
    <row r="1032" spans="2:12" x14ac:dyDescent="0.2">
      <c r="B1032" s="4"/>
      <c r="C1032" s="4"/>
      <c r="D1032" s="4"/>
      <c r="E1032" s="4"/>
      <c r="F1032" s="4"/>
      <c r="G1032" s="4"/>
      <c r="H1032" s="4"/>
      <c r="I1032" s="4"/>
      <c r="K1032" s="80"/>
      <c r="L1032" s="80"/>
    </row>
    <row r="1033" spans="2:12" x14ac:dyDescent="0.2">
      <c r="B1033" s="4"/>
      <c r="C1033" s="4"/>
      <c r="D1033" s="4"/>
      <c r="E1033" s="4"/>
      <c r="F1033" s="4"/>
      <c r="G1033" s="4"/>
      <c r="H1033" s="4"/>
      <c r="I1033" s="4"/>
      <c r="K1033" s="80"/>
      <c r="L1033" s="80"/>
    </row>
    <row r="1034" spans="2:12" x14ac:dyDescent="0.2">
      <c r="B1034" s="4"/>
      <c r="C1034" s="4"/>
      <c r="D1034" s="4"/>
      <c r="E1034" s="4"/>
      <c r="F1034" s="4"/>
      <c r="G1034" s="4"/>
      <c r="H1034" s="4"/>
      <c r="I1034" s="4"/>
      <c r="K1034" s="80"/>
      <c r="L1034" s="80"/>
    </row>
    <row r="1035" spans="2:12" x14ac:dyDescent="0.2">
      <c r="B1035" s="4"/>
      <c r="C1035" s="4"/>
      <c r="D1035" s="4"/>
      <c r="E1035" s="4"/>
      <c r="F1035" s="4"/>
      <c r="G1035" s="4"/>
      <c r="H1035" s="4"/>
      <c r="I1035" s="4"/>
      <c r="K1035" s="80"/>
      <c r="L1035" s="80"/>
    </row>
    <row r="1036" spans="2:12" x14ac:dyDescent="0.2">
      <c r="B1036" s="4"/>
      <c r="C1036" s="4"/>
      <c r="D1036" s="4"/>
      <c r="E1036" s="4"/>
      <c r="F1036" s="4"/>
      <c r="G1036" s="4"/>
      <c r="H1036" s="4"/>
      <c r="I1036" s="4"/>
      <c r="K1036" s="80"/>
      <c r="L1036" s="80"/>
    </row>
    <row r="1037" spans="2:12" x14ac:dyDescent="0.2">
      <c r="B1037" s="4"/>
      <c r="C1037" s="4"/>
      <c r="D1037" s="4"/>
      <c r="E1037" s="4"/>
      <c r="F1037" s="4"/>
      <c r="G1037" s="4"/>
      <c r="H1037" s="4"/>
      <c r="I1037" s="4"/>
      <c r="K1037" s="80"/>
      <c r="L1037" s="80"/>
    </row>
    <row r="1038" spans="2:12" x14ac:dyDescent="0.2">
      <c r="B1038" s="4"/>
      <c r="C1038" s="4"/>
      <c r="D1038" s="4"/>
      <c r="E1038" s="4"/>
      <c r="F1038" s="4"/>
      <c r="G1038" s="4"/>
      <c r="H1038" s="4"/>
      <c r="I1038" s="4"/>
      <c r="K1038" s="80"/>
      <c r="L1038" s="80"/>
    </row>
    <row r="1039" spans="2:12" x14ac:dyDescent="0.2">
      <c r="B1039" s="4"/>
      <c r="C1039" s="4"/>
      <c r="D1039" s="4"/>
      <c r="E1039" s="4"/>
      <c r="F1039" s="4"/>
      <c r="G1039" s="4"/>
      <c r="H1039" s="4"/>
      <c r="I1039" s="4"/>
      <c r="K1039" s="80"/>
      <c r="L1039" s="80"/>
    </row>
    <row r="1040" spans="2:12" x14ac:dyDescent="0.2">
      <c r="B1040" s="4"/>
      <c r="C1040" s="4"/>
      <c r="D1040" s="4"/>
      <c r="E1040" s="4"/>
      <c r="F1040" s="4"/>
      <c r="G1040" s="4"/>
      <c r="H1040" s="4"/>
      <c r="I1040" s="4"/>
      <c r="K1040" s="80"/>
      <c r="L1040" s="80"/>
    </row>
    <row r="1041" spans="2:12" x14ac:dyDescent="0.2">
      <c r="B1041" s="4"/>
      <c r="C1041" s="4"/>
      <c r="D1041" s="4"/>
      <c r="E1041" s="4"/>
      <c r="F1041" s="4"/>
      <c r="G1041" s="4"/>
      <c r="H1041" s="4"/>
      <c r="I1041" s="4"/>
      <c r="K1041" s="80"/>
      <c r="L1041" s="80"/>
    </row>
    <row r="1042" spans="2:12" x14ac:dyDescent="0.2">
      <c r="B1042" s="4"/>
      <c r="C1042" s="4"/>
      <c r="D1042" s="4"/>
      <c r="E1042" s="4"/>
      <c r="F1042" s="4"/>
      <c r="G1042" s="4"/>
      <c r="H1042" s="4"/>
      <c r="I1042" s="4"/>
      <c r="K1042" s="80"/>
      <c r="L1042" s="80"/>
    </row>
    <row r="1043" spans="2:12" x14ac:dyDescent="0.2">
      <c r="B1043" s="4"/>
      <c r="C1043" s="4"/>
      <c r="D1043" s="4"/>
      <c r="E1043" s="4"/>
      <c r="F1043" s="4"/>
      <c r="G1043" s="4"/>
      <c r="H1043" s="4"/>
      <c r="I1043" s="4"/>
      <c r="K1043" s="80"/>
      <c r="L1043" s="80"/>
    </row>
    <row r="1044" spans="2:12" x14ac:dyDescent="0.2">
      <c r="B1044" s="4"/>
      <c r="C1044" s="4"/>
      <c r="D1044" s="4"/>
      <c r="E1044" s="4"/>
      <c r="F1044" s="4"/>
      <c r="G1044" s="4"/>
      <c r="H1044" s="4"/>
      <c r="I1044" s="4"/>
      <c r="K1044" s="80"/>
      <c r="L1044" s="80"/>
    </row>
    <row r="1045" spans="2:12" x14ac:dyDescent="0.2">
      <c r="B1045" s="4"/>
      <c r="C1045" s="4"/>
      <c r="D1045" s="4"/>
      <c r="E1045" s="4"/>
      <c r="F1045" s="4"/>
      <c r="G1045" s="4"/>
      <c r="H1045" s="4"/>
      <c r="I1045" s="4"/>
      <c r="K1045" s="80"/>
      <c r="L1045" s="80"/>
    </row>
    <row r="1046" spans="2:12" x14ac:dyDescent="0.2">
      <c r="B1046" s="4"/>
      <c r="C1046" s="4"/>
      <c r="D1046" s="4"/>
      <c r="E1046" s="4"/>
      <c r="F1046" s="4"/>
      <c r="G1046" s="4"/>
      <c r="H1046" s="4"/>
      <c r="I1046" s="4"/>
      <c r="K1046" s="80"/>
      <c r="L1046" s="80"/>
    </row>
    <row r="1047" spans="2:12" x14ac:dyDescent="0.2">
      <c r="B1047" s="4"/>
      <c r="C1047" s="4"/>
      <c r="D1047" s="4"/>
      <c r="E1047" s="4"/>
      <c r="F1047" s="4"/>
      <c r="G1047" s="4"/>
      <c r="H1047" s="4"/>
      <c r="I1047" s="4"/>
      <c r="K1047" s="80"/>
      <c r="L1047" s="80"/>
    </row>
    <row r="1048" spans="2:12" x14ac:dyDescent="0.2">
      <c r="B1048" s="4"/>
      <c r="C1048" s="4"/>
      <c r="D1048" s="4"/>
      <c r="E1048" s="4"/>
      <c r="F1048" s="4"/>
      <c r="G1048" s="4"/>
      <c r="H1048" s="4"/>
      <c r="I1048" s="4"/>
      <c r="K1048" s="80"/>
      <c r="L1048" s="80"/>
    </row>
    <row r="1049" spans="2:12" x14ac:dyDescent="0.2">
      <c r="B1049" s="4"/>
      <c r="C1049" s="4"/>
      <c r="D1049" s="4"/>
      <c r="E1049" s="4"/>
      <c r="F1049" s="4"/>
      <c r="G1049" s="4"/>
      <c r="H1049" s="4"/>
      <c r="I1049" s="4"/>
      <c r="K1049" s="80"/>
      <c r="L1049" s="80"/>
    </row>
    <row r="1050" spans="2:12" x14ac:dyDescent="0.2">
      <c r="B1050" s="4"/>
      <c r="C1050" s="4"/>
      <c r="D1050" s="4"/>
      <c r="E1050" s="4"/>
      <c r="F1050" s="4"/>
      <c r="G1050" s="4"/>
      <c r="H1050" s="4"/>
      <c r="I1050" s="4"/>
      <c r="K1050" s="80"/>
      <c r="L1050" s="80"/>
    </row>
    <row r="1051" spans="2:12" x14ac:dyDescent="0.2">
      <c r="B1051" s="4"/>
      <c r="C1051" s="4"/>
      <c r="D1051" s="4"/>
      <c r="E1051" s="4"/>
      <c r="F1051" s="4"/>
      <c r="G1051" s="4"/>
      <c r="H1051" s="4"/>
      <c r="I1051" s="4"/>
      <c r="K1051" s="80"/>
      <c r="L1051" s="80"/>
    </row>
    <row r="1052" spans="2:12" x14ac:dyDescent="0.2">
      <c r="B1052" s="4"/>
      <c r="C1052" s="4"/>
      <c r="D1052" s="4"/>
      <c r="E1052" s="4"/>
      <c r="F1052" s="4"/>
      <c r="G1052" s="4"/>
      <c r="H1052" s="4"/>
      <c r="I1052" s="4"/>
      <c r="K1052" s="80"/>
      <c r="L1052" s="80"/>
    </row>
    <row r="1053" spans="2:12" x14ac:dyDescent="0.2">
      <c r="B1053" s="4"/>
      <c r="C1053" s="4"/>
      <c r="D1053" s="4"/>
      <c r="E1053" s="4"/>
      <c r="F1053" s="4"/>
      <c r="G1053" s="4"/>
      <c r="H1053" s="4"/>
      <c r="I1053" s="4"/>
      <c r="K1053" s="80"/>
      <c r="L1053" s="80"/>
    </row>
    <row r="1054" spans="2:12" x14ac:dyDescent="0.2">
      <c r="B1054" s="4"/>
      <c r="C1054" s="4"/>
      <c r="D1054" s="4"/>
      <c r="E1054" s="4"/>
      <c r="F1054" s="4"/>
      <c r="G1054" s="4"/>
      <c r="H1054" s="4"/>
      <c r="I1054" s="4"/>
      <c r="K1054" s="80"/>
      <c r="L1054" s="80"/>
    </row>
    <row r="1055" spans="2:12" x14ac:dyDescent="0.2">
      <c r="B1055" s="4"/>
      <c r="C1055" s="4"/>
      <c r="D1055" s="4"/>
      <c r="E1055" s="4"/>
      <c r="F1055" s="4"/>
      <c r="G1055" s="4"/>
      <c r="H1055" s="4"/>
      <c r="I1055" s="4"/>
      <c r="K1055" s="80"/>
      <c r="L1055" s="80"/>
    </row>
    <row r="1056" spans="2:12" x14ac:dyDescent="0.2">
      <c r="B1056" s="4"/>
      <c r="C1056" s="4"/>
      <c r="D1056" s="4"/>
      <c r="E1056" s="4"/>
      <c r="F1056" s="4"/>
      <c r="G1056" s="4"/>
      <c r="H1056" s="4"/>
      <c r="I1056" s="4"/>
      <c r="K1056" s="80"/>
      <c r="L1056" s="80"/>
    </row>
    <row r="1057" spans="2:12" x14ac:dyDescent="0.2">
      <c r="B1057" s="4"/>
      <c r="C1057" s="4"/>
      <c r="D1057" s="4"/>
      <c r="E1057" s="4"/>
      <c r="F1057" s="4"/>
      <c r="G1057" s="4"/>
      <c r="H1057" s="4"/>
      <c r="I1057" s="4"/>
      <c r="K1057" s="80"/>
      <c r="L1057" s="80"/>
    </row>
    <row r="1058" spans="2:12" x14ac:dyDescent="0.2">
      <c r="B1058" s="4"/>
      <c r="C1058" s="4"/>
      <c r="D1058" s="4"/>
      <c r="E1058" s="4"/>
      <c r="F1058" s="4"/>
      <c r="G1058" s="4"/>
      <c r="H1058" s="4"/>
      <c r="I1058" s="4"/>
      <c r="K1058" s="80"/>
      <c r="L1058" s="80"/>
    </row>
    <row r="1059" spans="2:12" x14ac:dyDescent="0.2">
      <c r="B1059" s="4"/>
      <c r="C1059" s="4"/>
      <c r="D1059" s="4"/>
      <c r="E1059" s="4"/>
      <c r="F1059" s="4"/>
      <c r="G1059" s="4"/>
      <c r="H1059" s="4"/>
      <c r="I1059" s="4"/>
      <c r="K1059" s="80"/>
      <c r="L1059" s="80"/>
    </row>
    <row r="1060" spans="2:12" x14ac:dyDescent="0.2">
      <c r="B1060" s="4"/>
      <c r="C1060" s="4"/>
      <c r="D1060" s="4"/>
      <c r="E1060" s="4"/>
      <c r="F1060" s="4"/>
      <c r="G1060" s="4"/>
      <c r="H1060" s="4"/>
      <c r="I1060" s="4"/>
      <c r="K1060" s="80"/>
      <c r="L1060" s="80"/>
    </row>
    <row r="1061" spans="2:12" x14ac:dyDescent="0.2">
      <c r="B1061" s="4"/>
      <c r="C1061" s="4"/>
      <c r="D1061" s="4"/>
      <c r="E1061" s="4"/>
      <c r="F1061" s="4"/>
      <c r="G1061" s="4"/>
      <c r="H1061" s="4"/>
      <c r="I1061" s="4"/>
      <c r="K1061" s="80"/>
      <c r="L1061" s="80"/>
    </row>
    <row r="1062" spans="2:12" x14ac:dyDescent="0.2">
      <c r="B1062" s="4"/>
      <c r="C1062" s="4"/>
      <c r="D1062" s="4"/>
      <c r="E1062" s="4"/>
      <c r="F1062" s="4"/>
      <c r="G1062" s="4"/>
      <c r="H1062" s="4"/>
      <c r="I1062" s="4"/>
      <c r="K1062" s="80"/>
      <c r="L1062" s="80"/>
    </row>
    <row r="1063" spans="2:12" x14ac:dyDescent="0.2">
      <c r="B1063" s="4"/>
      <c r="C1063" s="4"/>
      <c r="D1063" s="4"/>
      <c r="E1063" s="4"/>
      <c r="F1063" s="4"/>
      <c r="G1063" s="4"/>
      <c r="H1063" s="4"/>
      <c r="I1063" s="4"/>
      <c r="K1063" s="80"/>
      <c r="L1063" s="80"/>
    </row>
    <row r="1064" spans="2:12" x14ac:dyDescent="0.2">
      <c r="B1064" s="4"/>
      <c r="C1064" s="4"/>
      <c r="D1064" s="4"/>
      <c r="E1064" s="4"/>
      <c r="F1064" s="4"/>
      <c r="G1064" s="4"/>
      <c r="H1064" s="4"/>
      <c r="I1064" s="4"/>
      <c r="K1064" s="80"/>
      <c r="L1064" s="80"/>
    </row>
    <row r="1065" spans="2:12" x14ac:dyDescent="0.2">
      <c r="B1065" s="4"/>
      <c r="C1065" s="4"/>
      <c r="D1065" s="4"/>
      <c r="E1065" s="4"/>
      <c r="F1065" s="4"/>
      <c r="G1065" s="4"/>
      <c r="H1065" s="4"/>
      <c r="I1065" s="4"/>
      <c r="K1065" s="80"/>
      <c r="L1065" s="80"/>
    </row>
    <row r="1066" spans="2:12" x14ac:dyDescent="0.2">
      <c r="B1066" s="4"/>
      <c r="C1066" s="4"/>
      <c r="D1066" s="4"/>
      <c r="E1066" s="4"/>
      <c r="F1066" s="4"/>
      <c r="G1066" s="4"/>
      <c r="H1066" s="4"/>
      <c r="I1066" s="4"/>
      <c r="K1066" s="80"/>
      <c r="L1066" s="80"/>
    </row>
    <row r="1067" spans="2:12" x14ac:dyDescent="0.2">
      <c r="B1067" s="4"/>
      <c r="C1067" s="4"/>
      <c r="D1067" s="4"/>
      <c r="E1067" s="4"/>
      <c r="F1067" s="4"/>
      <c r="G1067" s="4"/>
      <c r="H1067" s="4"/>
      <c r="I1067" s="4"/>
      <c r="K1067" s="80"/>
      <c r="L1067" s="80"/>
    </row>
    <row r="1068" spans="2:12" x14ac:dyDescent="0.2">
      <c r="B1068" s="4"/>
      <c r="C1068" s="4"/>
      <c r="D1068" s="4"/>
      <c r="E1068" s="4"/>
      <c r="F1068" s="4"/>
      <c r="G1068" s="4"/>
      <c r="H1068" s="4"/>
      <c r="I1068" s="4"/>
      <c r="K1068" s="80"/>
      <c r="L1068" s="80"/>
    </row>
    <row r="1069" spans="2:12" x14ac:dyDescent="0.2">
      <c r="B1069" s="4"/>
      <c r="C1069" s="4"/>
      <c r="D1069" s="4"/>
      <c r="E1069" s="4"/>
      <c r="F1069" s="4"/>
      <c r="G1069" s="4"/>
      <c r="H1069" s="4"/>
      <c r="I1069" s="4"/>
      <c r="K1069" s="80"/>
      <c r="L1069" s="80"/>
    </row>
    <row r="1070" spans="2:12" x14ac:dyDescent="0.2">
      <c r="B1070" s="4"/>
      <c r="C1070" s="4"/>
      <c r="D1070" s="4"/>
      <c r="E1070" s="4"/>
      <c r="F1070" s="4"/>
      <c r="G1070" s="4"/>
      <c r="H1070" s="4"/>
      <c r="I1070" s="4"/>
      <c r="K1070" s="80"/>
      <c r="L1070" s="80"/>
    </row>
    <row r="1071" spans="2:12" x14ac:dyDescent="0.2">
      <c r="B1071" s="4"/>
      <c r="C1071" s="4"/>
      <c r="D1071" s="4"/>
      <c r="E1071" s="4"/>
      <c r="F1071" s="4"/>
      <c r="G1071" s="4"/>
      <c r="H1071" s="4"/>
      <c r="I1071" s="4"/>
      <c r="K1071" s="80"/>
      <c r="L1071" s="80"/>
    </row>
    <row r="1072" spans="2:12" x14ac:dyDescent="0.2">
      <c r="B1072" s="4"/>
      <c r="C1072" s="4"/>
      <c r="D1072" s="4"/>
      <c r="E1072" s="4"/>
      <c r="F1072" s="4"/>
      <c r="G1072" s="4"/>
      <c r="H1072" s="4"/>
      <c r="I1072" s="4"/>
      <c r="K1072" s="80"/>
      <c r="L1072" s="80"/>
    </row>
    <row r="1073" spans="2:12" x14ac:dyDescent="0.2">
      <c r="B1073" s="4"/>
      <c r="C1073" s="4"/>
      <c r="D1073" s="4"/>
      <c r="E1073" s="4"/>
      <c r="F1073" s="4"/>
      <c r="G1073" s="4"/>
      <c r="H1073" s="4"/>
      <c r="I1073" s="4"/>
      <c r="K1073" s="80"/>
      <c r="L1073" s="80"/>
    </row>
    <row r="1074" spans="2:12" x14ac:dyDescent="0.2">
      <c r="B1074" s="4"/>
      <c r="C1074" s="4"/>
      <c r="D1074" s="4"/>
      <c r="E1074" s="4"/>
      <c r="F1074" s="4"/>
      <c r="G1074" s="4"/>
      <c r="H1074" s="4"/>
      <c r="I1074" s="4"/>
      <c r="K1074" s="80"/>
      <c r="L1074" s="80"/>
    </row>
    <row r="1075" spans="2:12" x14ac:dyDescent="0.2">
      <c r="B1075" s="4"/>
      <c r="C1075" s="4"/>
      <c r="D1075" s="4"/>
      <c r="E1075" s="4"/>
      <c r="F1075" s="4"/>
      <c r="G1075" s="4"/>
      <c r="H1075" s="4"/>
      <c r="I1075" s="4"/>
      <c r="K1075" s="80"/>
      <c r="L1075" s="80"/>
    </row>
    <row r="1076" spans="2:12" x14ac:dyDescent="0.2">
      <c r="B1076" s="4"/>
      <c r="C1076" s="4"/>
      <c r="D1076" s="4"/>
      <c r="E1076" s="4"/>
      <c r="F1076" s="4"/>
      <c r="G1076" s="4"/>
      <c r="H1076" s="4"/>
      <c r="I1076" s="4"/>
      <c r="K1076" s="80"/>
      <c r="L1076" s="80"/>
    </row>
    <row r="1077" spans="2:12" x14ac:dyDescent="0.2">
      <c r="B1077" s="4"/>
      <c r="C1077" s="4"/>
      <c r="D1077" s="4"/>
      <c r="E1077" s="4"/>
      <c r="F1077" s="4"/>
      <c r="G1077" s="4"/>
      <c r="H1077" s="4"/>
      <c r="I1077" s="4"/>
      <c r="K1077" s="80"/>
      <c r="L1077" s="80"/>
    </row>
    <row r="1078" spans="2:12" x14ac:dyDescent="0.2">
      <c r="B1078" s="4"/>
      <c r="C1078" s="4"/>
      <c r="D1078" s="4"/>
      <c r="E1078" s="4"/>
      <c r="F1078" s="4"/>
      <c r="G1078" s="4"/>
      <c r="H1078" s="4"/>
      <c r="I1078" s="4"/>
      <c r="K1078" s="80"/>
      <c r="L1078" s="80"/>
    </row>
    <row r="1079" spans="2:12" x14ac:dyDescent="0.2">
      <c r="B1079" s="4"/>
      <c r="C1079" s="4"/>
      <c r="D1079" s="4"/>
      <c r="E1079" s="4"/>
      <c r="F1079" s="4"/>
      <c r="G1079" s="4"/>
      <c r="H1079" s="4"/>
      <c r="I1079" s="4"/>
      <c r="K1079" s="80"/>
      <c r="L1079" s="80"/>
    </row>
    <row r="1080" spans="2:12" x14ac:dyDescent="0.2">
      <c r="B1080" s="4"/>
      <c r="C1080" s="4"/>
      <c r="D1080" s="4"/>
      <c r="E1080" s="4"/>
      <c r="F1080" s="4"/>
      <c r="G1080" s="4"/>
      <c r="H1080" s="4"/>
      <c r="I1080" s="4"/>
      <c r="K1080" s="80"/>
      <c r="L1080" s="80"/>
    </row>
    <row r="1081" spans="2:12" x14ac:dyDescent="0.2">
      <c r="B1081" s="4"/>
      <c r="C1081" s="4"/>
      <c r="D1081" s="4"/>
      <c r="E1081" s="4"/>
      <c r="F1081" s="4"/>
      <c r="G1081" s="4"/>
      <c r="H1081" s="4"/>
      <c r="I1081" s="4"/>
      <c r="K1081" s="80"/>
      <c r="L1081" s="80"/>
    </row>
    <row r="1082" spans="2:12" x14ac:dyDescent="0.2">
      <c r="B1082" s="4"/>
      <c r="C1082" s="4"/>
      <c r="D1082" s="4"/>
      <c r="E1082" s="4"/>
      <c r="F1082" s="4"/>
      <c r="G1082" s="4"/>
      <c r="H1082" s="4"/>
      <c r="I1082" s="4"/>
      <c r="K1082" s="80"/>
      <c r="L1082" s="80"/>
    </row>
    <row r="1083" spans="2:12" x14ac:dyDescent="0.2">
      <c r="B1083" s="4"/>
      <c r="C1083" s="4"/>
      <c r="D1083" s="4"/>
      <c r="E1083" s="4"/>
      <c r="F1083" s="4"/>
      <c r="G1083" s="4"/>
      <c r="H1083" s="4"/>
      <c r="I1083" s="4"/>
      <c r="K1083" s="80"/>
      <c r="L1083" s="80"/>
    </row>
    <row r="1084" spans="2:12" x14ac:dyDescent="0.2">
      <c r="B1084" s="4"/>
      <c r="C1084" s="4"/>
      <c r="D1084" s="4"/>
      <c r="E1084" s="4"/>
      <c r="F1084" s="4"/>
      <c r="G1084" s="4"/>
      <c r="H1084" s="4"/>
      <c r="I1084" s="4"/>
      <c r="K1084" s="80"/>
      <c r="L1084" s="80"/>
    </row>
    <row r="1085" spans="2:12" x14ac:dyDescent="0.2">
      <c r="B1085" s="4"/>
      <c r="C1085" s="4"/>
      <c r="D1085" s="4"/>
      <c r="E1085" s="4"/>
      <c r="F1085" s="4"/>
      <c r="G1085" s="4"/>
      <c r="H1085" s="4"/>
      <c r="I1085" s="4"/>
      <c r="K1085" s="80"/>
      <c r="L1085" s="80"/>
    </row>
    <row r="1086" spans="2:12" x14ac:dyDescent="0.2">
      <c r="B1086" s="4"/>
      <c r="C1086" s="4"/>
      <c r="D1086" s="4"/>
      <c r="E1086" s="4"/>
      <c r="F1086" s="4"/>
      <c r="G1086" s="4"/>
      <c r="H1086" s="4"/>
      <c r="I1086" s="4"/>
      <c r="K1086" s="80"/>
      <c r="L1086" s="80"/>
    </row>
    <row r="1087" spans="2:12" x14ac:dyDescent="0.2">
      <c r="B1087" s="4"/>
      <c r="C1087" s="4"/>
      <c r="D1087" s="4"/>
      <c r="E1087" s="4"/>
      <c r="F1087" s="4"/>
      <c r="G1087" s="4"/>
      <c r="H1087" s="4"/>
      <c r="I1087" s="4"/>
      <c r="K1087" s="80"/>
      <c r="L1087" s="80"/>
    </row>
    <row r="1088" spans="2:12" x14ac:dyDescent="0.2">
      <c r="B1088" s="4"/>
      <c r="C1088" s="4"/>
      <c r="D1088" s="4"/>
      <c r="E1088" s="4"/>
      <c r="F1088" s="4"/>
      <c r="G1088" s="4"/>
      <c r="H1088" s="4"/>
      <c r="I1088" s="4"/>
      <c r="K1088" s="80"/>
      <c r="L1088" s="80"/>
    </row>
    <row r="1089" spans="2:12" x14ac:dyDescent="0.2">
      <c r="B1089" s="4"/>
      <c r="C1089" s="4"/>
      <c r="D1089" s="4"/>
      <c r="E1089" s="4"/>
      <c r="F1089" s="4"/>
      <c r="G1089" s="4"/>
      <c r="H1089" s="4"/>
      <c r="I1089" s="4"/>
      <c r="K1089" s="80"/>
      <c r="L1089" s="80"/>
    </row>
    <row r="1090" spans="2:12" x14ac:dyDescent="0.2">
      <c r="B1090" s="4"/>
      <c r="C1090" s="4"/>
      <c r="D1090" s="4"/>
      <c r="E1090" s="4"/>
      <c r="F1090" s="4"/>
      <c r="G1090" s="4"/>
      <c r="H1090" s="4"/>
      <c r="I1090" s="4"/>
      <c r="K1090" s="80"/>
      <c r="L1090" s="80"/>
    </row>
    <row r="1091" spans="2:12" x14ac:dyDescent="0.2">
      <c r="B1091" s="4"/>
      <c r="C1091" s="4"/>
      <c r="D1091" s="4"/>
      <c r="E1091" s="4"/>
      <c r="F1091" s="4"/>
      <c r="G1091" s="4"/>
      <c r="H1091" s="4"/>
      <c r="I1091" s="4"/>
      <c r="K1091" s="80"/>
      <c r="L1091" s="80"/>
    </row>
    <row r="1092" spans="2:12" x14ac:dyDescent="0.2">
      <c r="B1092" s="4"/>
      <c r="C1092" s="4"/>
      <c r="D1092" s="4"/>
      <c r="E1092" s="4"/>
      <c r="F1092" s="4"/>
      <c r="G1092" s="4"/>
      <c r="H1092" s="4"/>
      <c r="I1092" s="4"/>
      <c r="K1092" s="80"/>
      <c r="L1092" s="80"/>
    </row>
    <row r="1093" spans="2:12" x14ac:dyDescent="0.2">
      <c r="B1093" s="4"/>
      <c r="C1093" s="4"/>
      <c r="D1093" s="4"/>
      <c r="E1093" s="4"/>
      <c r="F1093" s="4"/>
      <c r="G1093" s="4"/>
      <c r="H1093" s="4"/>
      <c r="I1093" s="4"/>
      <c r="K1093" s="80"/>
      <c r="L1093" s="80"/>
    </row>
    <row r="1094" spans="2:12" x14ac:dyDescent="0.2">
      <c r="B1094" s="4"/>
      <c r="C1094" s="4"/>
      <c r="D1094" s="4"/>
      <c r="E1094" s="4"/>
      <c r="F1094" s="4"/>
      <c r="G1094" s="4"/>
      <c r="H1094" s="4"/>
      <c r="I1094" s="4"/>
      <c r="K1094" s="80"/>
      <c r="L1094" s="80"/>
    </row>
    <row r="1095" spans="2:12" x14ac:dyDescent="0.2">
      <c r="B1095" s="4"/>
      <c r="C1095" s="4"/>
      <c r="D1095" s="4"/>
      <c r="E1095" s="4"/>
      <c r="F1095" s="4"/>
      <c r="G1095" s="4"/>
      <c r="H1095" s="4"/>
      <c r="I1095" s="4"/>
      <c r="K1095" s="80"/>
      <c r="L1095" s="80"/>
    </row>
    <row r="1096" spans="2:12" x14ac:dyDescent="0.2">
      <c r="B1096" s="4"/>
      <c r="C1096" s="4"/>
      <c r="D1096" s="4"/>
      <c r="E1096" s="4"/>
      <c r="F1096" s="4"/>
      <c r="G1096" s="4"/>
      <c r="H1096" s="4"/>
      <c r="I1096" s="4"/>
      <c r="K1096" s="80"/>
      <c r="L1096" s="80"/>
    </row>
    <row r="1097" spans="2:12" x14ac:dyDescent="0.2">
      <c r="B1097" s="4"/>
      <c r="C1097" s="4"/>
      <c r="D1097" s="4"/>
      <c r="E1097" s="4"/>
      <c r="F1097" s="4"/>
      <c r="G1097" s="4"/>
      <c r="H1097" s="4"/>
      <c r="I1097" s="4"/>
      <c r="K1097" s="80"/>
      <c r="L1097" s="80"/>
    </row>
    <row r="1098" spans="2:12" x14ac:dyDescent="0.2">
      <c r="B1098" s="4"/>
      <c r="C1098" s="4"/>
      <c r="D1098" s="4"/>
      <c r="E1098" s="4"/>
      <c r="F1098" s="4"/>
      <c r="G1098" s="4"/>
      <c r="H1098" s="4"/>
      <c r="I1098" s="4"/>
      <c r="K1098" s="80"/>
      <c r="L1098" s="80"/>
    </row>
    <row r="1099" spans="2:12" x14ac:dyDescent="0.2">
      <c r="B1099" s="4"/>
      <c r="C1099" s="4"/>
      <c r="D1099" s="4"/>
      <c r="E1099" s="4"/>
      <c r="F1099" s="4"/>
      <c r="G1099" s="4"/>
      <c r="H1099" s="4"/>
      <c r="I1099" s="4"/>
      <c r="K1099" s="80"/>
      <c r="L1099" s="80"/>
    </row>
    <row r="1100" spans="2:12" x14ac:dyDescent="0.2">
      <c r="B1100" s="4"/>
      <c r="C1100" s="4"/>
      <c r="D1100" s="4"/>
      <c r="E1100" s="4"/>
      <c r="F1100" s="4"/>
      <c r="G1100" s="4"/>
      <c r="H1100" s="4"/>
      <c r="I1100" s="4"/>
      <c r="K1100" s="80"/>
      <c r="L1100" s="80"/>
    </row>
    <row r="1101" spans="2:12" x14ac:dyDescent="0.2">
      <c r="B1101" s="4"/>
      <c r="C1101" s="4"/>
      <c r="D1101" s="4"/>
      <c r="E1101" s="4"/>
      <c r="F1101" s="4"/>
      <c r="G1101" s="4"/>
      <c r="H1101" s="4"/>
      <c r="I1101" s="4"/>
      <c r="K1101" s="80"/>
      <c r="L1101" s="80"/>
    </row>
    <row r="1102" spans="2:12" x14ac:dyDescent="0.2">
      <c r="B1102" s="4"/>
      <c r="C1102" s="4"/>
      <c r="D1102" s="4"/>
      <c r="E1102" s="4"/>
      <c r="F1102" s="4"/>
      <c r="G1102" s="4"/>
      <c r="H1102" s="4"/>
      <c r="I1102" s="4"/>
      <c r="K1102" s="80"/>
      <c r="L1102" s="80"/>
    </row>
    <row r="1103" spans="2:12" x14ac:dyDescent="0.2">
      <c r="B1103" s="4"/>
      <c r="C1103" s="4"/>
      <c r="D1103" s="4"/>
      <c r="E1103" s="4"/>
      <c r="F1103" s="4"/>
      <c r="G1103" s="4"/>
      <c r="H1103" s="4"/>
      <c r="I1103" s="4"/>
      <c r="K1103" s="80"/>
      <c r="L1103" s="80"/>
    </row>
    <row r="1104" spans="2:12" x14ac:dyDescent="0.2">
      <c r="B1104" s="4"/>
      <c r="C1104" s="4"/>
      <c r="D1104" s="4"/>
      <c r="E1104" s="4"/>
      <c r="F1104" s="4"/>
      <c r="G1104" s="4"/>
      <c r="H1104" s="4"/>
      <c r="I1104" s="4"/>
      <c r="K1104" s="80"/>
      <c r="L1104" s="80"/>
    </row>
    <row r="1105" spans="2:12" x14ac:dyDescent="0.2">
      <c r="B1105" s="4"/>
      <c r="C1105" s="4"/>
      <c r="D1105" s="4"/>
      <c r="E1105" s="4"/>
      <c r="F1105" s="4"/>
      <c r="G1105" s="4"/>
      <c r="H1105" s="4"/>
      <c r="I1105" s="4"/>
      <c r="K1105" s="80"/>
      <c r="L1105" s="80"/>
    </row>
    <row r="1106" spans="2:12" x14ac:dyDescent="0.2">
      <c r="B1106" s="4"/>
      <c r="C1106" s="4"/>
      <c r="D1106" s="4"/>
      <c r="E1106" s="4"/>
      <c r="F1106" s="4"/>
      <c r="G1106" s="4"/>
      <c r="H1106" s="4"/>
      <c r="I1106" s="4"/>
      <c r="K1106" s="80"/>
      <c r="L1106" s="80"/>
    </row>
    <row r="1107" spans="2:12" x14ac:dyDescent="0.2">
      <c r="B1107" s="4"/>
      <c r="C1107" s="4"/>
      <c r="D1107" s="4"/>
      <c r="E1107" s="4"/>
      <c r="F1107" s="4"/>
      <c r="G1107" s="4"/>
      <c r="H1107" s="4"/>
      <c r="I1107" s="4"/>
      <c r="K1107" s="80"/>
      <c r="L1107" s="80"/>
    </row>
    <row r="1108" spans="2:12" x14ac:dyDescent="0.2">
      <c r="B1108" s="4"/>
      <c r="C1108" s="4"/>
      <c r="D1108" s="4"/>
      <c r="E1108" s="4"/>
      <c r="F1108" s="4"/>
      <c r="G1108" s="4"/>
      <c r="H1108" s="4"/>
      <c r="I1108" s="4"/>
      <c r="K1108" s="80"/>
      <c r="L1108" s="80"/>
    </row>
    <row r="1109" spans="2:12" x14ac:dyDescent="0.2">
      <c r="B1109" s="4"/>
      <c r="C1109" s="4"/>
      <c r="D1109" s="4"/>
      <c r="E1109" s="4"/>
      <c r="F1109" s="4"/>
      <c r="G1109" s="4"/>
      <c r="H1109" s="4"/>
      <c r="I1109" s="4"/>
      <c r="K1109" s="80"/>
      <c r="L1109" s="80"/>
    </row>
    <row r="1110" spans="2:12" x14ac:dyDescent="0.2">
      <c r="B1110" s="4"/>
      <c r="C1110" s="4"/>
      <c r="D1110" s="4"/>
      <c r="E1110" s="4"/>
      <c r="F1110" s="4"/>
      <c r="G1110" s="4"/>
      <c r="H1110" s="4"/>
      <c r="I1110" s="4"/>
      <c r="K1110" s="80"/>
      <c r="L1110" s="80"/>
    </row>
    <row r="1111" spans="2:12" x14ac:dyDescent="0.2">
      <c r="B1111" s="4"/>
      <c r="C1111" s="4"/>
      <c r="D1111" s="4"/>
      <c r="E1111" s="4"/>
      <c r="F1111" s="4"/>
      <c r="G1111" s="4"/>
      <c r="H1111" s="4"/>
      <c r="I1111" s="4"/>
      <c r="K1111" s="80"/>
      <c r="L1111" s="80"/>
    </row>
    <row r="1112" spans="2:12" x14ac:dyDescent="0.2">
      <c r="B1112" s="4"/>
      <c r="C1112" s="4"/>
      <c r="D1112" s="4"/>
      <c r="E1112" s="4"/>
      <c r="F1112" s="4"/>
      <c r="G1112" s="4"/>
      <c r="H1112" s="4"/>
      <c r="I1112" s="4"/>
      <c r="K1112" s="80"/>
      <c r="L1112" s="80"/>
    </row>
    <row r="1113" spans="2:12" x14ac:dyDescent="0.2">
      <c r="B1113" s="4"/>
      <c r="C1113" s="4"/>
      <c r="D1113" s="4"/>
      <c r="E1113" s="4"/>
      <c r="F1113" s="4"/>
      <c r="G1113" s="4"/>
      <c r="H1113" s="4"/>
      <c r="I1113" s="4"/>
      <c r="K1113" s="80"/>
      <c r="L1113" s="80"/>
    </row>
    <row r="1114" spans="2:12" x14ac:dyDescent="0.2">
      <c r="B1114" s="4"/>
      <c r="C1114" s="4"/>
      <c r="D1114" s="4"/>
      <c r="E1114" s="4"/>
      <c r="F1114" s="4"/>
      <c r="G1114" s="4"/>
      <c r="H1114" s="4"/>
      <c r="I1114" s="4"/>
      <c r="K1114" s="80"/>
      <c r="L1114" s="80"/>
    </row>
    <row r="1115" spans="2:12" x14ac:dyDescent="0.2">
      <c r="B1115" s="4"/>
      <c r="C1115" s="4"/>
      <c r="D1115" s="4"/>
      <c r="E1115" s="4"/>
      <c r="F1115" s="4"/>
      <c r="G1115" s="4"/>
      <c r="H1115" s="4"/>
      <c r="I1115" s="4"/>
      <c r="K1115" s="80"/>
      <c r="L1115" s="80"/>
    </row>
    <row r="1116" spans="2:12" x14ac:dyDescent="0.2">
      <c r="B1116" s="4"/>
      <c r="C1116" s="4"/>
      <c r="D1116" s="4"/>
      <c r="E1116" s="4"/>
      <c r="F1116" s="4"/>
      <c r="G1116" s="4"/>
      <c r="H1116" s="4"/>
      <c r="I1116" s="4"/>
      <c r="K1116" s="80"/>
      <c r="L1116" s="80"/>
    </row>
    <row r="1117" spans="2:12" x14ac:dyDescent="0.2">
      <c r="B1117" s="4"/>
      <c r="C1117" s="4"/>
      <c r="D1117" s="4"/>
      <c r="E1117" s="4"/>
      <c r="F1117" s="4"/>
      <c r="G1117" s="4"/>
      <c r="H1117" s="4"/>
      <c r="I1117" s="4"/>
      <c r="K1117" s="80"/>
      <c r="L1117" s="80"/>
    </row>
    <row r="1118" spans="2:12" x14ac:dyDescent="0.2">
      <c r="B1118" s="4"/>
      <c r="C1118" s="4"/>
      <c r="D1118" s="4"/>
      <c r="E1118" s="4"/>
      <c r="F1118" s="4"/>
      <c r="G1118" s="4"/>
      <c r="H1118" s="4"/>
      <c r="I1118" s="4"/>
      <c r="K1118" s="80"/>
      <c r="L1118" s="80"/>
    </row>
    <row r="1119" spans="2:12" x14ac:dyDescent="0.2">
      <c r="B1119" s="4"/>
      <c r="C1119" s="4"/>
      <c r="D1119" s="4"/>
      <c r="E1119" s="4"/>
      <c r="F1119" s="4"/>
      <c r="G1119" s="4"/>
      <c r="H1119" s="4"/>
      <c r="I1119" s="4"/>
      <c r="K1119" s="80"/>
      <c r="L1119" s="80"/>
    </row>
    <row r="1120" spans="2:12" x14ac:dyDescent="0.2">
      <c r="B1120" s="4"/>
      <c r="C1120" s="4"/>
      <c r="D1120" s="4"/>
      <c r="E1120" s="4"/>
      <c r="F1120" s="4"/>
      <c r="G1120" s="4"/>
      <c r="H1120" s="4"/>
      <c r="I1120" s="4"/>
      <c r="K1120" s="80"/>
      <c r="L1120" s="80"/>
    </row>
    <row r="1121" spans="2:12" x14ac:dyDescent="0.2">
      <c r="B1121" s="4"/>
      <c r="C1121" s="4"/>
      <c r="D1121" s="4"/>
      <c r="E1121" s="4"/>
      <c r="F1121" s="4"/>
      <c r="G1121" s="4"/>
      <c r="H1121" s="4"/>
      <c r="I1121" s="4"/>
      <c r="K1121" s="80"/>
      <c r="L1121" s="80"/>
    </row>
    <row r="1122" spans="2:12" x14ac:dyDescent="0.2">
      <c r="B1122" s="4"/>
      <c r="C1122" s="4"/>
      <c r="D1122" s="4"/>
      <c r="E1122" s="4"/>
      <c r="F1122" s="4"/>
      <c r="G1122" s="4"/>
      <c r="H1122" s="4"/>
      <c r="I1122" s="4"/>
      <c r="K1122" s="80"/>
      <c r="L1122" s="80"/>
    </row>
    <row r="1123" spans="2:12" x14ac:dyDescent="0.2">
      <c r="B1123" s="4"/>
      <c r="C1123" s="4"/>
      <c r="D1123" s="4"/>
      <c r="E1123" s="4"/>
      <c r="F1123" s="4"/>
      <c r="G1123" s="4"/>
      <c r="H1123" s="4"/>
      <c r="I1123" s="4"/>
      <c r="K1123" s="80"/>
      <c r="L1123" s="80"/>
    </row>
    <row r="1124" spans="2:12" x14ac:dyDescent="0.2">
      <c r="B1124" s="4"/>
      <c r="C1124" s="4"/>
      <c r="D1124" s="4"/>
      <c r="E1124" s="4"/>
      <c r="F1124" s="4"/>
      <c r="G1124" s="4"/>
      <c r="H1124" s="4"/>
      <c r="I1124" s="4"/>
      <c r="K1124" s="80"/>
      <c r="L1124" s="80"/>
    </row>
    <row r="1125" spans="2:12" x14ac:dyDescent="0.2">
      <c r="B1125" s="4"/>
      <c r="C1125" s="4"/>
      <c r="D1125" s="4"/>
      <c r="E1125" s="4"/>
      <c r="F1125" s="4"/>
      <c r="G1125" s="4"/>
      <c r="H1125" s="4"/>
      <c r="I1125" s="4"/>
      <c r="K1125" s="80"/>
      <c r="L1125" s="80"/>
    </row>
    <row r="1126" spans="2:12" x14ac:dyDescent="0.2">
      <c r="B1126" s="4"/>
      <c r="C1126" s="4"/>
      <c r="D1126" s="4"/>
      <c r="E1126" s="4"/>
      <c r="F1126" s="4"/>
      <c r="G1126" s="4"/>
      <c r="H1126" s="4"/>
      <c r="I1126" s="4"/>
      <c r="K1126" s="80"/>
      <c r="L1126" s="80"/>
    </row>
    <row r="1127" spans="2:12" x14ac:dyDescent="0.2">
      <c r="B1127" s="4"/>
      <c r="C1127" s="4"/>
      <c r="D1127" s="4"/>
      <c r="E1127" s="4"/>
      <c r="F1127" s="4"/>
      <c r="G1127" s="4"/>
      <c r="H1127" s="4"/>
      <c r="I1127" s="4"/>
      <c r="K1127" s="80"/>
      <c r="L1127" s="80"/>
    </row>
    <row r="1128" spans="2:12" x14ac:dyDescent="0.2">
      <c r="B1128" s="4"/>
      <c r="C1128" s="4"/>
      <c r="D1128" s="4"/>
      <c r="E1128" s="4"/>
      <c r="F1128" s="4"/>
      <c r="G1128" s="4"/>
      <c r="H1128" s="4"/>
      <c r="I1128" s="4"/>
      <c r="K1128" s="80"/>
      <c r="L1128" s="80"/>
    </row>
    <row r="1129" spans="2:12" x14ac:dyDescent="0.2">
      <c r="B1129" s="4"/>
      <c r="C1129" s="4"/>
      <c r="D1129" s="4"/>
      <c r="E1129" s="4"/>
      <c r="F1129" s="4"/>
      <c r="G1129" s="4"/>
      <c r="H1129" s="4"/>
      <c r="I1129" s="4"/>
      <c r="K1129" s="80"/>
      <c r="L1129" s="80"/>
    </row>
    <row r="1130" spans="2:12" x14ac:dyDescent="0.2">
      <c r="B1130" s="4"/>
      <c r="C1130" s="4"/>
      <c r="D1130" s="4"/>
      <c r="E1130" s="4"/>
      <c r="F1130" s="4"/>
      <c r="G1130" s="4"/>
      <c r="H1130" s="4"/>
      <c r="I1130" s="4"/>
      <c r="K1130" s="80"/>
      <c r="L1130" s="80"/>
    </row>
    <row r="1131" spans="2:12" x14ac:dyDescent="0.2">
      <c r="B1131" s="4"/>
      <c r="C1131" s="4"/>
      <c r="D1131" s="4"/>
      <c r="E1131" s="4"/>
      <c r="F1131" s="4"/>
      <c r="G1131" s="4"/>
      <c r="H1131" s="4"/>
      <c r="I1131" s="4"/>
      <c r="K1131" s="80"/>
      <c r="L1131" s="80"/>
    </row>
    <row r="1132" spans="2:12" x14ac:dyDescent="0.2">
      <c r="B1132" s="4"/>
      <c r="C1132" s="4"/>
      <c r="D1132" s="4"/>
      <c r="E1132" s="4"/>
      <c r="F1132" s="4"/>
      <c r="G1132" s="4"/>
      <c r="H1132" s="4"/>
      <c r="I1132" s="4"/>
      <c r="K1132" s="80"/>
      <c r="L1132" s="80"/>
    </row>
    <row r="1133" spans="2:12" x14ac:dyDescent="0.2">
      <c r="B1133" s="4"/>
      <c r="C1133" s="4"/>
      <c r="D1133" s="4"/>
      <c r="E1133" s="4"/>
      <c r="F1133" s="4"/>
      <c r="G1133" s="4"/>
      <c r="H1133" s="4"/>
      <c r="I1133" s="4"/>
      <c r="K1133" s="80"/>
      <c r="L1133" s="80"/>
    </row>
    <row r="1134" spans="2:12" x14ac:dyDescent="0.2">
      <c r="B1134" s="4"/>
      <c r="C1134" s="4"/>
      <c r="D1134" s="4"/>
      <c r="E1134" s="4"/>
      <c r="F1134" s="4"/>
      <c r="G1134" s="4"/>
      <c r="H1134" s="4"/>
      <c r="I1134" s="4"/>
      <c r="K1134" s="80"/>
      <c r="L1134" s="80"/>
    </row>
    <row r="1135" spans="2:12" x14ac:dyDescent="0.2">
      <c r="B1135" s="4"/>
      <c r="C1135" s="4"/>
      <c r="D1135" s="4"/>
      <c r="E1135" s="4"/>
      <c r="F1135" s="4"/>
      <c r="G1135" s="4"/>
      <c r="H1135" s="4"/>
      <c r="I1135" s="4"/>
      <c r="K1135" s="80"/>
      <c r="L1135" s="80"/>
    </row>
    <row r="1136" spans="2:12" x14ac:dyDescent="0.2">
      <c r="B1136" s="4"/>
      <c r="C1136" s="4"/>
      <c r="D1136" s="4"/>
      <c r="E1136" s="4"/>
      <c r="F1136" s="4"/>
      <c r="G1136" s="4"/>
      <c r="H1136" s="4"/>
      <c r="I1136" s="4"/>
      <c r="K1136" s="80"/>
      <c r="L1136" s="80"/>
    </row>
    <row r="1137" spans="2:12" x14ac:dyDescent="0.2">
      <c r="B1137" s="4"/>
      <c r="C1137" s="4"/>
      <c r="D1137" s="4"/>
      <c r="E1137" s="4"/>
      <c r="F1137" s="4"/>
      <c r="G1137" s="4"/>
      <c r="H1137" s="4"/>
      <c r="I1137" s="4"/>
      <c r="K1137" s="80"/>
      <c r="L1137" s="80"/>
    </row>
    <row r="1138" spans="2:12" x14ac:dyDescent="0.2">
      <c r="B1138" s="4"/>
      <c r="C1138" s="4"/>
      <c r="D1138" s="4"/>
      <c r="E1138" s="4"/>
      <c r="F1138" s="4"/>
      <c r="G1138" s="4"/>
      <c r="H1138" s="4"/>
      <c r="I1138" s="4"/>
      <c r="K1138" s="80"/>
      <c r="L1138" s="80"/>
    </row>
    <row r="1139" spans="2:12" x14ac:dyDescent="0.2">
      <c r="B1139" s="4"/>
      <c r="C1139" s="4"/>
      <c r="D1139" s="4"/>
      <c r="E1139" s="4"/>
      <c r="F1139" s="4"/>
      <c r="G1139" s="4"/>
      <c r="H1139" s="4"/>
      <c r="I1139" s="4"/>
      <c r="K1139" s="80"/>
      <c r="L1139" s="80"/>
    </row>
    <row r="1140" spans="2:12" x14ac:dyDescent="0.2">
      <c r="B1140" s="4"/>
      <c r="C1140" s="4"/>
      <c r="D1140" s="4"/>
      <c r="E1140" s="4"/>
      <c r="F1140" s="4"/>
      <c r="G1140" s="4"/>
      <c r="H1140" s="4"/>
      <c r="I1140" s="4"/>
      <c r="K1140" s="80"/>
      <c r="L1140" s="80"/>
    </row>
    <row r="1141" spans="2:12" x14ac:dyDescent="0.2">
      <c r="B1141" s="4"/>
      <c r="C1141" s="4"/>
      <c r="D1141" s="4"/>
      <c r="E1141" s="4"/>
      <c r="F1141" s="4"/>
      <c r="G1141" s="4"/>
      <c r="H1141" s="4"/>
      <c r="I1141" s="4"/>
      <c r="K1141" s="80"/>
      <c r="L1141" s="80"/>
    </row>
    <row r="1142" spans="2:12" x14ac:dyDescent="0.2">
      <c r="B1142" s="4"/>
      <c r="C1142" s="4"/>
      <c r="D1142" s="4"/>
      <c r="E1142" s="4"/>
      <c r="F1142" s="4"/>
      <c r="G1142" s="4"/>
      <c r="H1142" s="4"/>
      <c r="I1142" s="4"/>
      <c r="K1142" s="80"/>
      <c r="L1142" s="80"/>
    </row>
    <row r="1143" spans="2:12" x14ac:dyDescent="0.2">
      <c r="B1143" s="4"/>
      <c r="C1143" s="4"/>
      <c r="D1143" s="4"/>
      <c r="E1143" s="4"/>
      <c r="F1143" s="4"/>
      <c r="G1143" s="4"/>
      <c r="H1143" s="4"/>
      <c r="I1143" s="4"/>
      <c r="K1143" s="80"/>
      <c r="L1143" s="80"/>
    </row>
    <row r="1144" spans="2:12" x14ac:dyDescent="0.2">
      <c r="B1144" s="4"/>
      <c r="C1144" s="4"/>
      <c r="D1144" s="4"/>
      <c r="E1144" s="4"/>
      <c r="F1144" s="4"/>
      <c r="G1144" s="4"/>
      <c r="H1144" s="4"/>
      <c r="I1144" s="4"/>
      <c r="K1144" s="80"/>
      <c r="L1144" s="80"/>
    </row>
    <row r="1145" spans="2:12" x14ac:dyDescent="0.2">
      <c r="B1145" s="4"/>
      <c r="C1145" s="4"/>
      <c r="D1145" s="4"/>
      <c r="E1145" s="4"/>
      <c r="F1145" s="4"/>
      <c r="G1145" s="4"/>
      <c r="H1145" s="4"/>
      <c r="I1145" s="4"/>
      <c r="K1145" s="80"/>
      <c r="L1145" s="80"/>
    </row>
    <row r="1146" spans="2:12" x14ac:dyDescent="0.2">
      <c r="B1146" s="4"/>
      <c r="C1146" s="4"/>
      <c r="D1146" s="4"/>
      <c r="E1146" s="4"/>
      <c r="F1146" s="4"/>
      <c r="G1146" s="4"/>
      <c r="H1146" s="4"/>
      <c r="I1146" s="4"/>
      <c r="K1146" s="80"/>
      <c r="L1146" s="80"/>
    </row>
    <row r="1147" spans="2:12" x14ac:dyDescent="0.2">
      <c r="B1147" s="4"/>
      <c r="C1147" s="4"/>
      <c r="D1147" s="4"/>
      <c r="E1147" s="4"/>
      <c r="F1147" s="4"/>
      <c r="G1147" s="4"/>
      <c r="H1147" s="4"/>
      <c r="I1147" s="4"/>
      <c r="K1147" s="80"/>
      <c r="L1147" s="80"/>
    </row>
    <row r="1148" spans="2:12" x14ac:dyDescent="0.2">
      <c r="B1148" s="4"/>
      <c r="C1148" s="4"/>
      <c r="D1148" s="4"/>
      <c r="E1148" s="4"/>
      <c r="F1148" s="4"/>
      <c r="G1148" s="4"/>
      <c r="H1148" s="4"/>
      <c r="I1148" s="4"/>
      <c r="K1148" s="80"/>
      <c r="L1148" s="80"/>
    </row>
    <row r="1149" spans="2:12" x14ac:dyDescent="0.2">
      <c r="B1149" s="4"/>
      <c r="C1149" s="4"/>
      <c r="D1149" s="4"/>
      <c r="E1149" s="4"/>
      <c r="F1149" s="4"/>
      <c r="G1149" s="4"/>
      <c r="H1149" s="4"/>
      <c r="I1149" s="4"/>
      <c r="K1149" s="80"/>
      <c r="L1149" s="80"/>
    </row>
    <row r="1150" spans="2:12" x14ac:dyDescent="0.2">
      <c r="B1150" s="4"/>
      <c r="C1150" s="4"/>
      <c r="D1150" s="4"/>
      <c r="E1150" s="4"/>
      <c r="F1150" s="4"/>
      <c r="G1150" s="4"/>
      <c r="H1150" s="4"/>
      <c r="I1150" s="4"/>
      <c r="K1150" s="80"/>
      <c r="L1150" s="80"/>
    </row>
    <row r="1151" spans="2:12" x14ac:dyDescent="0.2">
      <c r="B1151" s="4"/>
      <c r="C1151" s="4"/>
      <c r="D1151" s="4"/>
      <c r="E1151" s="4"/>
      <c r="F1151" s="4"/>
      <c r="G1151" s="4"/>
      <c r="H1151" s="4"/>
      <c r="I1151" s="4"/>
      <c r="K1151" s="80"/>
      <c r="L1151" s="80"/>
    </row>
    <row r="1152" spans="2:12" x14ac:dyDescent="0.2">
      <c r="B1152" s="4"/>
      <c r="C1152" s="4"/>
      <c r="D1152" s="4"/>
      <c r="E1152" s="4"/>
      <c r="F1152" s="4"/>
      <c r="G1152" s="4"/>
      <c r="H1152" s="4"/>
      <c r="I1152" s="4"/>
      <c r="K1152" s="80"/>
      <c r="L1152" s="80"/>
    </row>
    <row r="1153" spans="2:12" x14ac:dyDescent="0.2">
      <c r="B1153" s="4"/>
      <c r="C1153" s="4"/>
      <c r="D1153" s="4"/>
      <c r="E1153" s="4"/>
      <c r="F1153" s="4"/>
      <c r="G1153" s="4"/>
      <c r="H1153" s="4"/>
      <c r="I1153" s="4"/>
      <c r="K1153" s="80"/>
      <c r="L1153" s="80"/>
    </row>
    <row r="1154" spans="2:12" x14ac:dyDescent="0.2">
      <c r="B1154" s="4"/>
      <c r="C1154" s="4"/>
      <c r="D1154" s="4"/>
      <c r="E1154" s="4"/>
      <c r="F1154" s="4"/>
      <c r="G1154" s="4"/>
      <c r="H1154" s="4"/>
      <c r="I1154" s="4"/>
      <c r="K1154" s="80"/>
      <c r="L1154" s="80"/>
    </row>
    <row r="1155" spans="2:12" x14ac:dyDescent="0.2">
      <c r="B1155" s="4"/>
      <c r="C1155" s="4"/>
      <c r="D1155" s="4"/>
      <c r="E1155" s="4"/>
      <c r="F1155" s="4"/>
      <c r="G1155" s="4"/>
      <c r="H1155" s="4"/>
      <c r="I1155" s="4"/>
      <c r="K1155" s="80"/>
      <c r="L1155" s="80"/>
    </row>
    <row r="1156" spans="2:12" x14ac:dyDescent="0.2">
      <c r="B1156" s="4"/>
      <c r="C1156" s="4"/>
      <c r="D1156" s="4"/>
      <c r="E1156" s="4"/>
      <c r="F1156" s="4"/>
      <c r="G1156" s="4"/>
      <c r="H1156" s="4"/>
      <c r="I1156" s="4"/>
      <c r="K1156" s="80"/>
      <c r="L1156" s="80"/>
    </row>
    <row r="1157" spans="2:12" x14ac:dyDescent="0.2">
      <c r="B1157" s="4"/>
      <c r="C1157" s="4"/>
      <c r="D1157" s="4"/>
      <c r="E1157" s="4"/>
      <c r="F1157" s="4"/>
      <c r="G1157" s="4"/>
      <c r="H1157" s="4"/>
      <c r="I1157" s="4"/>
      <c r="K1157" s="80"/>
      <c r="L1157" s="80"/>
    </row>
    <row r="1158" spans="2:12" x14ac:dyDescent="0.2">
      <c r="B1158" s="4"/>
      <c r="C1158" s="4"/>
      <c r="D1158" s="4"/>
      <c r="E1158" s="4"/>
      <c r="F1158" s="4"/>
      <c r="G1158" s="4"/>
      <c r="H1158" s="4"/>
      <c r="I1158" s="4"/>
      <c r="K1158" s="80"/>
      <c r="L1158" s="80"/>
    </row>
    <row r="1159" spans="2:12" x14ac:dyDescent="0.2">
      <c r="B1159" s="4"/>
      <c r="C1159" s="4"/>
      <c r="D1159" s="4"/>
      <c r="E1159" s="4"/>
      <c r="F1159" s="4"/>
      <c r="G1159" s="4"/>
      <c r="H1159" s="4"/>
      <c r="I1159" s="4"/>
      <c r="K1159" s="80"/>
      <c r="L1159" s="80"/>
    </row>
    <row r="1160" spans="2:12" x14ac:dyDescent="0.2">
      <c r="B1160" s="4"/>
      <c r="C1160" s="4"/>
      <c r="D1160" s="4"/>
      <c r="E1160" s="4"/>
      <c r="F1160" s="4"/>
      <c r="G1160" s="4"/>
      <c r="H1160" s="4"/>
      <c r="I1160" s="4"/>
      <c r="K1160" s="80"/>
      <c r="L1160" s="80"/>
    </row>
    <row r="1161" spans="2:12" x14ac:dyDescent="0.2">
      <c r="B1161" s="4"/>
      <c r="C1161" s="4"/>
      <c r="D1161" s="4"/>
      <c r="E1161" s="4"/>
      <c r="F1161" s="4"/>
      <c r="G1161" s="4"/>
      <c r="H1161" s="4"/>
      <c r="I1161" s="4"/>
      <c r="K1161" s="80"/>
      <c r="L1161" s="80"/>
    </row>
    <row r="1162" spans="2:12" x14ac:dyDescent="0.2">
      <c r="B1162" s="4"/>
      <c r="C1162" s="4"/>
      <c r="D1162" s="4"/>
      <c r="E1162" s="4"/>
      <c r="F1162" s="4"/>
      <c r="G1162" s="4"/>
      <c r="H1162" s="4"/>
      <c r="I1162" s="4"/>
      <c r="K1162" s="80"/>
      <c r="L1162" s="80"/>
    </row>
    <row r="1163" spans="2:12" x14ac:dyDescent="0.2">
      <c r="B1163" s="4"/>
      <c r="C1163" s="4"/>
      <c r="D1163" s="4"/>
      <c r="E1163" s="4"/>
      <c r="F1163" s="4"/>
      <c r="G1163" s="4"/>
      <c r="H1163" s="4"/>
      <c r="I1163" s="4"/>
      <c r="K1163" s="80"/>
      <c r="L1163" s="80"/>
    </row>
    <row r="1164" spans="2:12" x14ac:dyDescent="0.2">
      <c r="B1164" s="4"/>
      <c r="C1164" s="4"/>
      <c r="D1164" s="4"/>
      <c r="E1164" s="4"/>
      <c r="F1164" s="4"/>
      <c r="G1164" s="4"/>
      <c r="H1164" s="4"/>
      <c r="I1164" s="4"/>
      <c r="K1164" s="80"/>
      <c r="L1164" s="80"/>
    </row>
    <row r="1165" spans="2:12" x14ac:dyDescent="0.2">
      <c r="B1165" s="4"/>
      <c r="C1165" s="4"/>
      <c r="D1165" s="4"/>
      <c r="E1165" s="4"/>
      <c r="F1165" s="4"/>
      <c r="G1165" s="4"/>
      <c r="H1165" s="4"/>
      <c r="I1165" s="4"/>
      <c r="K1165" s="80"/>
      <c r="L1165" s="80"/>
    </row>
    <row r="1166" spans="2:12" x14ac:dyDescent="0.2">
      <c r="B1166" s="4"/>
      <c r="C1166" s="4"/>
      <c r="D1166" s="4"/>
      <c r="E1166" s="4"/>
      <c r="F1166" s="4"/>
      <c r="G1166" s="4"/>
      <c r="H1166" s="4"/>
      <c r="I1166" s="4"/>
      <c r="K1166" s="80"/>
      <c r="L1166" s="80"/>
    </row>
    <row r="1167" spans="2:12" x14ac:dyDescent="0.2">
      <c r="B1167" s="4"/>
      <c r="C1167" s="4"/>
      <c r="D1167" s="4"/>
      <c r="E1167" s="4"/>
      <c r="F1167" s="4"/>
      <c r="G1167" s="4"/>
      <c r="H1167" s="4"/>
      <c r="I1167" s="4"/>
      <c r="K1167" s="80"/>
      <c r="L1167" s="80"/>
    </row>
    <row r="1168" spans="2:12" x14ac:dyDescent="0.2">
      <c r="B1168" s="4"/>
      <c r="C1168" s="4"/>
      <c r="D1168" s="4"/>
      <c r="E1168" s="4"/>
      <c r="F1168" s="4"/>
      <c r="G1168" s="4"/>
      <c r="H1168" s="4"/>
      <c r="I1168" s="4"/>
      <c r="K1168" s="80"/>
      <c r="L1168" s="80"/>
    </row>
    <row r="1169" spans="2:12" x14ac:dyDescent="0.2">
      <c r="B1169" s="4"/>
      <c r="C1169" s="4"/>
      <c r="D1169" s="4"/>
      <c r="E1169" s="4"/>
      <c r="F1169" s="4"/>
      <c r="G1169" s="4"/>
      <c r="H1169" s="4"/>
      <c r="I1169" s="4"/>
      <c r="K1169" s="80"/>
      <c r="L1169" s="80"/>
    </row>
    <row r="1170" spans="2:12" x14ac:dyDescent="0.2">
      <c r="B1170" s="4"/>
      <c r="C1170" s="4"/>
      <c r="D1170" s="4"/>
      <c r="E1170" s="4"/>
      <c r="F1170" s="4"/>
      <c r="G1170" s="4"/>
      <c r="H1170" s="4"/>
      <c r="I1170" s="4"/>
      <c r="K1170" s="80"/>
      <c r="L1170" s="80"/>
    </row>
    <row r="1171" spans="2:12" x14ac:dyDescent="0.2">
      <c r="B1171" s="4"/>
      <c r="C1171" s="4"/>
      <c r="D1171" s="4"/>
      <c r="E1171" s="4"/>
      <c r="F1171" s="4"/>
      <c r="G1171" s="4"/>
      <c r="H1171" s="4"/>
      <c r="I1171" s="4"/>
      <c r="K1171" s="80"/>
      <c r="L1171" s="80"/>
    </row>
    <row r="1172" spans="2:12" x14ac:dyDescent="0.2">
      <c r="B1172" s="4"/>
      <c r="C1172" s="4"/>
      <c r="D1172" s="4"/>
      <c r="E1172" s="4"/>
      <c r="F1172" s="4"/>
      <c r="G1172" s="4"/>
      <c r="H1172" s="4"/>
      <c r="I1172" s="4"/>
      <c r="K1172" s="80"/>
      <c r="L1172" s="80"/>
    </row>
    <row r="1173" spans="2:12" x14ac:dyDescent="0.2">
      <c r="B1173" s="4"/>
      <c r="C1173" s="4"/>
      <c r="D1173" s="4"/>
      <c r="E1173" s="4"/>
      <c r="F1173" s="4"/>
      <c r="G1173" s="4"/>
      <c r="H1173" s="4"/>
      <c r="I1173" s="4"/>
      <c r="K1173" s="80"/>
      <c r="L1173" s="80"/>
    </row>
    <row r="1174" spans="2:12" x14ac:dyDescent="0.2">
      <c r="B1174" s="4"/>
      <c r="C1174" s="4"/>
      <c r="D1174" s="4"/>
      <c r="E1174" s="4"/>
      <c r="F1174" s="4"/>
      <c r="G1174" s="4"/>
      <c r="H1174" s="4"/>
      <c r="I1174" s="4"/>
      <c r="K1174" s="80"/>
      <c r="L1174" s="80"/>
    </row>
    <row r="1175" spans="2:12" x14ac:dyDescent="0.2">
      <c r="B1175" s="4"/>
      <c r="C1175" s="4"/>
      <c r="D1175" s="4"/>
      <c r="E1175" s="4"/>
      <c r="F1175" s="4"/>
      <c r="G1175" s="4"/>
      <c r="H1175" s="4"/>
      <c r="I1175" s="4"/>
      <c r="K1175" s="80"/>
      <c r="L1175" s="80"/>
    </row>
    <row r="1176" spans="2:12" x14ac:dyDescent="0.2">
      <c r="B1176" s="4"/>
      <c r="C1176" s="4"/>
      <c r="D1176" s="4"/>
      <c r="E1176" s="4"/>
      <c r="F1176" s="4"/>
      <c r="G1176" s="4"/>
      <c r="H1176" s="4"/>
      <c r="I1176" s="4"/>
      <c r="K1176" s="80"/>
      <c r="L1176" s="80"/>
    </row>
    <row r="1177" spans="2:12" x14ac:dyDescent="0.2">
      <c r="B1177" s="4"/>
      <c r="C1177" s="4"/>
      <c r="D1177" s="4"/>
      <c r="E1177" s="4"/>
      <c r="F1177" s="4"/>
      <c r="G1177" s="4"/>
      <c r="H1177" s="4"/>
      <c r="I1177" s="4"/>
      <c r="K1177" s="80"/>
      <c r="L1177" s="80"/>
    </row>
    <row r="1178" spans="2:12" x14ac:dyDescent="0.2">
      <c r="B1178" s="4"/>
      <c r="C1178" s="4"/>
      <c r="D1178" s="4"/>
      <c r="E1178" s="4"/>
      <c r="F1178" s="4"/>
      <c r="G1178" s="4"/>
      <c r="H1178" s="4"/>
      <c r="I1178" s="4"/>
      <c r="K1178" s="80"/>
      <c r="L1178" s="80"/>
    </row>
    <row r="1179" spans="2:12" x14ac:dyDescent="0.2">
      <c r="B1179" s="4"/>
      <c r="C1179" s="4"/>
      <c r="D1179" s="4"/>
      <c r="E1179" s="4"/>
      <c r="F1179" s="4"/>
      <c r="G1179" s="4"/>
      <c r="H1179" s="4"/>
      <c r="I1179" s="4"/>
      <c r="K1179" s="80"/>
      <c r="L1179" s="80"/>
    </row>
    <row r="1180" spans="2:12" x14ac:dyDescent="0.2">
      <c r="B1180" s="4"/>
      <c r="C1180" s="4"/>
      <c r="D1180" s="4"/>
      <c r="E1180" s="4"/>
      <c r="F1180" s="4"/>
      <c r="G1180" s="4"/>
      <c r="H1180" s="4"/>
      <c r="I1180" s="4"/>
      <c r="K1180" s="80"/>
      <c r="L1180" s="80"/>
    </row>
    <row r="1181" spans="2:12" x14ac:dyDescent="0.2">
      <c r="B1181" s="4"/>
      <c r="C1181" s="4"/>
      <c r="D1181" s="4"/>
      <c r="E1181" s="4"/>
      <c r="F1181" s="4"/>
      <c r="G1181" s="4"/>
      <c r="H1181" s="4"/>
      <c r="I1181" s="4"/>
      <c r="K1181" s="80"/>
      <c r="L1181" s="80"/>
    </row>
    <row r="1182" spans="2:12" x14ac:dyDescent="0.2">
      <c r="B1182" s="4"/>
      <c r="C1182" s="4"/>
      <c r="D1182" s="4"/>
      <c r="E1182" s="4"/>
      <c r="F1182" s="4"/>
      <c r="G1182" s="4"/>
      <c r="H1182" s="4"/>
      <c r="I1182" s="4"/>
      <c r="K1182" s="80"/>
      <c r="L1182" s="80"/>
    </row>
    <row r="1183" spans="2:12" x14ac:dyDescent="0.2">
      <c r="B1183" s="4"/>
      <c r="C1183" s="4"/>
      <c r="D1183" s="4"/>
      <c r="E1183" s="4"/>
      <c r="F1183" s="4"/>
      <c r="G1183" s="4"/>
      <c r="H1183" s="4"/>
      <c r="I1183" s="4"/>
      <c r="K1183" s="80"/>
      <c r="L1183" s="80"/>
    </row>
    <row r="1184" spans="2:12" x14ac:dyDescent="0.2">
      <c r="B1184" s="4"/>
      <c r="C1184" s="4"/>
      <c r="D1184" s="4"/>
      <c r="E1184" s="4"/>
      <c r="F1184" s="4"/>
      <c r="G1184" s="4"/>
      <c r="H1184" s="4"/>
      <c r="I1184" s="4"/>
      <c r="K1184" s="80"/>
      <c r="L1184" s="80"/>
    </row>
    <row r="1185" spans="2:12" x14ac:dyDescent="0.2">
      <c r="B1185" s="4"/>
      <c r="C1185" s="4"/>
      <c r="D1185" s="4"/>
      <c r="E1185" s="4"/>
      <c r="F1185" s="4"/>
      <c r="G1185" s="4"/>
      <c r="H1185" s="4"/>
      <c r="I1185" s="4"/>
      <c r="K1185" s="80"/>
      <c r="L1185" s="80"/>
    </row>
    <row r="1186" spans="2:12" x14ac:dyDescent="0.2">
      <c r="B1186" s="4"/>
      <c r="C1186" s="4"/>
      <c r="D1186" s="4"/>
      <c r="E1186" s="4"/>
      <c r="F1186" s="4"/>
      <c r="G1186" s="4"/>
      <c r="H1186" s="4"/>
      <c r="I1186" s="4"/>
      <c r="K1186" s="80"/>
      <c r="L1186" s="80"/>
    </row>
    <row r="1187" spans="2:12" x14ac:dyDescent="0.2">
      <c r="B1187" s="4"/>
      <c r="C1187" s="4"/>
      <c r="D1187" s="4"/>
      <c r="E1187" s="4"/>
      <c r="F1187" s="4"/>
      <c r="G1187" s="4"/>
      <c r="H1187" s="4"/>
      <c r="I1187" s="4"/>
      <c r="K1187" s="80"/>
      <c r="L1187" s="80"/>
    </row>
    <row r="1188" spans="2:12" x14ac:dyDescent="0.2">
      <c r="B1188" s="4"/>
      <c r="C1188" s="4"/>
      <c r="D1188" s="4"/>
      <c r="E1188" s="4"/>
      <c r="F1188" s="4"/>
      <c r="G1188" s="4"/>
      <c r="H1188" s="4"/>
      <c r="I1188" s="4"/>
      <c r="K1188" s="80"/>
      <c r="L1188" s="80"/>
    </row>
    <row r="1189" spans="2:12" x14ac:dyDescent="0.2">
      <c r="B1189" s="4"/>
      <c r="C1189" s="4"/>
      <c r="D1189" s="4"/>
      <c r="E1189" s="4"/>
      <c r="F1189" s="4"/>
      <c r="G1189" s="4"/>
      <c r="H1189" s="4"/>
      <c r="I1189" s="4"/>
      <c r="K1189" s="80"/>
      <c r="L1189" s="80"/>
    </row>
    <row r="1190" spans="2:12" x14ac:dyDescent="0.2">
      <c r="B1190" s="4"/>
      <c r="C1190" s="4"/>
      <c r="D1190" s="4"/>
      <c r="E1190" s="4"/>
      <c r="F1190" s="4"/>
      <c r="G1190" s="4"/>
      <c r="H1190" s="4"/>
      <c r="I1190" s="4"/>
      <c r="K1190" s="80"/>
      <c r="L1190" s="80"/>
    </row>
    <row r="1191" spans="2:12" x14ac:dyDescent="0.2">
      <c r="B1191" s="4"/>
      <c r="C1191" s="4"/>
      <c r="D1191" s="4"/>
      <c r="E1191" s="4"/>
      <c r="F1191" s="4"/>
      <c r="G1191" s="4"/>
      <c r="H1191" s="4"/>
      <c r="I1191" s="4"/>
      <c r="K1191" s="80"/>
      <c r="L1191" s="80"/>
    </row>
    <row r="1192" spans="2:12" x14ac:dyDescent="0.2">
      <c r="B1192" s="4"/>
      <c r="C1192" s="4"/>
      <c r="D1192" s="4"/>
      <c r="E1192" s="4"/>
      <c r="F1192" s="4"/>
      <c r="G1192" s="4"/>
      <c r="H1192" s="4"/>
      <c r="I1192" s="4"/>
      <c r="K1192" s="80"/>
      <c r="L1192" s="80"/>
    </row>
    <row r="1193" spans="2:12" x14ac:dyDescent="0.2">
      <c r="B1193" s="4"/>
      <c r="C1193" s="4"/>
      <c r="D1193" s="4"/>
      <c r="E1193" s="4"/>
      <c r="F1193" s="4"/>
      <c r="G1193" s="4"/>
      <c r="H1193" s="4"/>
      <c r="I1193" s="4"/>
      <c r="K1193" s="80"/>
      <c r="L1193" s="80"/>
    </row>
    <row r="1194" spans="2:12" x14ac:dyDescent="0.2">
      <c r="B1194" s="4"/>
      <c r="C1194" s="4"/>
      <c r="D1194" s="4"/>
      <c r="E1194" s="4"/>
      <c r="F1194" s="4"/>
      <c r="G1194" s="4"/>
      <c r="H1194" s="4"/>
      <c r="I1194" s="4"/>
      <c r="K1194" s="80"/>
      <c r="L1194" s="80"/>
    </row>
    <row r="1195" spans="2:12" x14ac:dyDescent="0.2">
      <c r="B1195" s="4"/>
      <c r="C1195" s="4"/>
      <c r="D1195" s="4"/>
      <c r="E1195" s="4"/>
      <c r="F1195" s="4"/>
      <c r="G1195" s="4"/>
      <c r="H1195" s="4"/>
      <c r="I1195" s="4"/>
      <c r="K1195" s="80"/>
      <c r="L1195" s="80"/>
    </row>
    <row r="1196" spans="2:12" x14ac:dyDescent="0.2">
      <c r="B1196" s="4"/>
      <c r="C1196" s="4"/>
      <c r="D1196" s="4"/>
      <c r="E1196" s="4"/>
      <c r="F1196" s="4"/>
      <c r="G1196" s="4"/>
      <c r="H1196" s="4"/>
      <c r="I1196" s="4"/>
      <c r="K1196" s="80"/>
      <c r="L1196" s="80"/>
    </row>
    <row r="1197" spans="2:12" x14ac:dyDescent="0.2">
      <c r="B1197" s="4"/>
      <c r="C1197" s="4"/>
      <c r="D1197" s="4"/>
      <c r="E1197" s="4"/>
      <c r="F1197" s="4"/>
      <c r="G1197" s="4"/>
      <c r="H1197" s="4"/>
      <c r="I1197" s="4"/>
      <c r="K1197" s="80"/>
      <c r="L1197" s="80"/>
    </row>
    <row r="1198" spans="2:12" x14ac:dyDescent="0.2">
      <c r="B1198" s="4"/>
      <c r="C1198" s="4"/>
      <c r="D1198" s="4"/>
      <c r="E1198" s="4"/>
      <c r="F1198" s="4"/>
      <c r="G1198" s="4"/>
      <c r="H1198" s="4"/>
      <c r="I1198" s="4"/>
      <c r="K1198" s="80"/>
      <c r="L1198" s="80"/>
    </row>
    <row r="1199" spans="2:12" x14ac:dyDescent="0.2">
      <c r="B1199" s="4"/>
      <c r="C1199" s="4"/>
      <c r="D1199" s="4"/>
      <c r="E1199" s="4"/>
      <c r="F1199" s="4"/>
      <c r="G1199" s="4"/>
      <c r="H1199" s="4"/>
      <c r="I1199" s="4"/>
      <c r="K1199" s="80"/>
      <c r="L1199" s="80"/>
    </row>
    <row r="1200" spans="2:12" x14ac:dyDescent="0.2">
      <c r="B1200" s="4"/>
      <c r="C1200" s="4"/>
      <c r="D1200" s="4"/>
      <c r="E1200" s="4"/>
      <c r="F1200" s="4"/>
      <c r="G1200" s="4"/>
      <c r="H1200" s="4"/>
      <c r="I1200" s="4"/>
      <c r="K1200" s="80"/>
      <c r="L1200" s="80"/>
    </row>
    <row r="1201" spans="2:12" x14ac:dyDescent="0.2">
      <c r="B1201" s="4"/>
      <c r="C1201" s="4"/>
      <c r="D1201" s="4"/>
      <c r="E1201" s="4"/>
      <c r="F1201" s="4"/>
      <c r="G1201" s="4"/>
      <c r="H1201" s="4"/>
      <c r="I1201" s="4"/>
      <c r="K1201" s="80"/>
      <c r="L1201" s="80"/>
    </row>
    <row r="1202" spans="2:12" x14ac:dyDescent="0.2">
      <c r="B1202" s="4"/>
      <c r="C1202" s="4"/>
      <c r="D1202" s="4"/>
      <c r="E1202" s="4"/>
      <c r="F1202" s="4"/>
      <c r="G1202" s="4"/>
      <c r="H1202" s="4"/>
      <c r="I1202" s="4"/>
      <c r="K1202" s="80"/>
      <c r="L1202" s="80"/>
    </row>
    <row r="1203" spans="2:12" x14ac:dyDescent="0.2">
      <c r="B1203" s="4"/>
      <c r="C1203" s="4"/>
      <c r="D1203" s="4"/>
      <c r="E1203" s="4"/>
      <c r="F1203" s="4"/>
      <c r="G1203" s="4"/>
      <c r="H1203" s="4"/>
      <c r="I1203" s="4"/>
      <c r="K1203" s="80"/>
      <c r="L1203" s="80"/>
    </row>
    <row r="1204" spans="2:12" x14ac:dyDescent="0.2">
      <c r="B1204" s="4"/>
      <c r="C1204" s="4"/>
      <c r="D1204" s="4"/>
      <c r="E1204" s="4"/>
      <c r="F1204" s="4"/>
      <c r="G1204" s="4"/>
      <c r="H1204" s="4"/>
      <c r="I1204" s="4"/>
      <c r="K1204" s="80"/>
      <c r="L1204" s="80"/>
    </row>
    <row r="1205" spans="2:12" x14ac:dyDescent="0.2">
      <c r="B1205" s="4"/>
      <c r="C1205" s="4"/>
      <c r="D1205" s="4"/>
      <c r="E1205" s="4"/>
      <c r="F1205" s="4"/>
      <c r="G1205" s="4"/>
      <c r="H1205" s="4"/>
      <c r="I1205" s="4"/>
      <c r="K1205" s="80"/>
      <c r="L1205" s="80"/>
    </row>
    <row r="1206" spans="2:12" x14ac:dyDescent="0.2">
      <c r="B1206" s="4"/>
      <c r="C1206" s="4"/>
      <c r="D1206" s="4"/>
      <c r="E1206" s="4"/>
      <c r="F1206" s="4"/>
      <c r="G1206" s="4"/>
      <c r="H1206" s="4"/>
      <c r="I1206" s="4"/>
      <c r="K1206" s="80"/>
      <c r="L1206" s="80"/>
    </row>
    <row r="1207" spans="2:12" x14ac:dyDescent="0.2">
      <c r="B1207" s="4"/>
      <c r="C1207" s="4"/>
      <c r="D1207" s="4"/>
      <c r="E1207" s="4"/>
      <c r="F1207" s="4"/>
      <c r="G1207" s="4"/>
      <c r="H1207" s="4"/>
      <c r="I1207" s="4"/>
      <c r="K1207" s="80"/>
      <c r="L1207" s="80"/>
    </row>
    <row r="1208" spans="2:12" x14ac:dyDescent="0.2">
      <c r="B1208" s="4"/>
      <c r="C1208" s="4"/>
      <c r="D1208" s="4"/>
      <c r="E1208" s="4"/>
      <c r="F1208" s="4"/>
      <c r="G1208" s="4"/>
      <c r="H1208" s="4"/>
      <c r="I1208" s="4"/>
      <c r="K1208" s="80"/>
      <c r="L1208" s="80"/>
    </row>
    <row r="1209" spans="2:12" x14ac:dyDescent="0.2">
      <c r="B1209" s="4"/>
      <c r="C1209" s="4"/>
      <c r="D1209" s="4"/>
      <c r="E1209" s="4"/>
      <c r="F1209" s="4"/>
      <c r="G1209" s="4"/>
      <c r="H1209" s="4"/>
      <c r="I1209" s="4"/>
      <c r="K1209" s="80"/>
      <c r="L1209" s="80"/>
    </row>
    <row r="1210" spans="2:12" x14ac:dyDescent="0.2">
      <c r="B1210" s="4"/>
      <c r="C1210" s="4"/>
      <c r="D1210" s="4"/>
      <c r="E1210" s="4"/>
      <c r="F1210" s="4"/>
      <c r="G1210" s="4"/>
      <c r="H1210" s="4"/>
      <c r="I1210" s="4"/>
      <c r="K1210" s="80"/>
      <c r="L1210" s="80"/>
    </row>
    <row r="1211" spans="2:12" x14ac:dyDescent="0.2">
      <c r="B1211" s="4"/>
      <c r="C1211" s="4"/>
      <c r="D1211" s="4"/>
      <c r="E1211" s="4"/>
      <c r="F1211" s="4"/>
      <c r="G1211" s="4"/>
      <c r="H1211" s="4"/>
      <c r="I1211" s="4"/>
      <c r="K1211" s="80"/>
      <c r="L1211" s="80"/>
    </row>
    <row r="1212" spans="2:12" x14ac:dyDescent="0.2">
      <c r="B1212" s="4"/>
      <c r="C1212" s="4"/>
      <c r="D1212" s="4"/>
      <c r="E1212" s="4"/>
      <c r="F1212" s="4"/>
      <c r="G1212" s="4"/>
      <c r="H1212" s="4"/>
      <c r="I1212" s="4"/>
      <c r="K1212" s="80"/>
      <c r="L1212" s="80"/>
    </row>
    <row r="1213" spans="2:12" x14ac:dyDescent="0.2">
      <c r="B1213" s="4"/>
      <c r="C1213" s="4"/>
      <c r="D1213" s="4"/>
      <c r="E1213" s="4"/>
      <c r="F1213" s="4"/>
      <c r="G1213" s="4"/>
      <c r="H1213" s="4"/>
      <c r="I1213" s="4"/>
      <c r="K1213" s="80"/>
      <c r="L1213" s="80"/>
    </row>
    <row r="1214" spans="2:12" x14ac:dyDescent="0.2">
      <c r="B1214" s="4"/>
      <c r="C1214" s="4"/>
      <c r="D1214" s="4"/>
      <c r="E1214" s="4"/>
      <c r="F1214" s="4"/>
      <c r="G1214" s="4"/>
      <c r="H1214" s="4"/>
      <c r="I1214" s="4"/>
      <c r="K1214" s="80"/>
      <c r="L1214" s="80"/>
    </row>
    <row r="1215" spans="2:12" x14ac:dyDescent="0.2">
      <c r="B1215" s="4"/>
      <c r="C1215" s="4"/>
      <c r="D1215" s="4"/>
      <c r="E1215" s="4"/>
      <c r="F1215" s="4"/>
      <c r="G1215" s="4"/>
      <c r="H1215" s="4"/>
      <c r="I1215" s="4"/>
      <c r="K1215" s="80"/>
      <c r="L1215" s="80"/>
    </row>
    <row r="1216" spans="2:12" x14ac:dyDescent="0.2">
      <c r="B1216" s="4"/>
      <c r="C1216" s="4"/>
      <c r="D1216" s="4"/>
      <c r="E1216" s="4"/>
      <c r="F1216" s="4"/>
      <c r="G1216" s="4"/>
      <c r="H1216" s="4"/>
      <c r="I1216" s="4"/>
      <c r="K1216" s="80"/>
      <c r="L1216" s="80"/>
    </row>
    <row r="1217" spans="2:12" x14ac:dyDescent="0.2">
      <c r="B1217" s="4"/>
      <c r="C1217" s="4"/>
      <c r="D1217" s="4"/>
      <c r="E1217" s="4"/>
      <c r="F1217" s="4"/>
      <c r="G1217" s="4"/>
      <c r="H1217" s="4"/>
      <c r="I1217" s="4"/>
      <c r="K1217" s="80"/>
      <c r="L1217" s="80"/>
    </row>
    <row r="1218" spans="2:12" x14ac:dyDescent="0.2">
      <c r="B1218" s="4"/>
      <c r="C1218" s="4"/>
      <c r="D1218" s="4"/>
      <c r="E1218" s="4"/>
      <c r="F1218" s="4"/>
      <c r="G1218" s="4"/>
      <c r="H1218" s="4"/>
      <c r="I1218" s="4"/>
      <c r="K1218" s="80"/>
      <c r="L1218" s="80"/>
    </row>
    <row r="1219" spans="2:12" x14ac:dyDescent="0.2">
      <c r="B1219" s="4"/>
      <c r="C1219" s="4"/>
      <c r="D1219" s="4"/>
      <c r="E1219" s="4"/>
      <c r="F1219" s="4"/>
      <c r="G1219" s="4"/>
      <c r="H1219" s="4"/>
      <c r="I1219" s="4"/>
      <c r="K1219" s="80"/>
      <c r="L1219" s="80"/>
    </row>
    <row r="1220" spans="2:12" x14ac:dyDescent="0.2">
      <c r="B1220" s="4"/>
      <c r="C1220" s="4"/>
      <c r="D1220" s="4"/>
      <c r="E1220" s="4"/>
      <c r="F1220" s="4"/>
      <c r="G1220" s="4"/>
      <c r="H1220" s="4"/>
      <c r="I1220" s="4"/>
      <c r="K1220" s="80"/>
      <c r="L1220" s="80"/>
    </row>
    <row r="1221" spans="2:12" x14ac:dyDescent="0.2">
      <c r="B1221" s="4"/>
      <c r="C1221" s="4"/>
      <c r="D1221" s="4"/>
      <c r="E1221" s="4"/>
      <c r="F1221" s="4"/>
      <c r="G1221" s="4"/>
      <c r="H1221" s="4"/>
      <c r="I1221" s="4"/>
      <c r="K1221" s="80"/>
      <c r="L1221" s="80"/>
    </row>
    <row r="1222" spans="2:12" x14ac:dyDescent="0.2">
      <c r="B1222" s="4"/>
      <c r="C1222" s="4"/>
      <c r="D1222" s="4"/>
      <c r="E1222" s="4"/>
      <c r="F1222" s="4"/>
      <c r="G1222" s="4"/>
      <c r="H1222" s="4"/>
      <c r="I1222" s="4"/>
      <c r="K1222" s="80"/>
      <c r="L1222" s="80"/>
    </row>
    <row r="1223" spans="2:12" x14ac:dyDescent="0.2">
      <c r="B1223" s="4"/>
      <c r="C1223" s="4"/>
      <c r="D1223" s="4"/>
      <c r="E1223" s="4"/>
      <c r="F1223" s="4"/>
      <c r="G1223" s="4"/>
      <c r="H1223" s="4"/>
      <c r="I1223" s="4"/>
      <c r="K1223" s="80"/>
      <c r="L1223" s="80"/>
    </row>
    <row r="1224" spans="2:12" x14ac:dyDescent="0.2">
      <c r="B1224" s="4"/>
      <c r="C1224" s="4"/>
      <c r="D1224" s="4"/>
      <c r="E1224" s="4"/>
      <c r="F1224" s="4"/>
      <c r="G1224" s="4"/>
      <c r="H1224" s="4"/>
      <c r="I1224" s="4"/>
      <c r="K1224" s="80"/>
      <c r="L1224" s="80"/>
    </row>
    <row r="1225" spans="2:12" x14ac:dyDescent="0.2">
      <c r="B1225" s="4"/>
      <c r="C1225" s="4"/>
      <c r="D1225" s="4"/>
      <c r="E1225" s="4"/>
      <c r="F1225" s="4"/>
      <c r="G1225" s="4"/>
      <c r="H1225" s="4"/>
      <c r="I1225" s="4"/>
      <c r="K1225" s="80"/>
      <c r="L1225" s="80"/>
    </row>
    <row r="1226" spans="2:12" x14ac:dyDescent="0.2">
      <c r="B1226" s="4"/>
      <c r="C1226" s="4"/>
      <c r="D1226" s="4"/>
      <c r="E1226" s="4"/>
      <c r="F1226" s="4"/>
      <c r="G1226" s="4"/>
      <c r="H1226" s="4"/>
      <c r="I1226" s="4"/>
      <c r="K1226" s="80"/>
      <c r="L1226" s="80"/>
    </row>
    <row r="1227" spans="2:12" x14ac:dyDescent="0.2">
      <c r="B1227" s="4"/>
      <c r="C1227" s="4"/>
      <c r="D1227" s="4"/>
      <c r="E1227" s="4"/>
      <c r="F1227" s="4"/>
      <c r="G1227" s="4"/>
      <c r="H1227" s="4"/>
      <c r="I1227" s="4"/>
      <c r="K1227" s="80"/>
      <c r="L1227" s="80"/>
    </row>
    <row r="1228" spans="2:12" x14ac:dyDescent="0.2">
      <c r="B1228" s="4"/>
      <c r="C1228" s="4"/>
      <c r="D1228" s="4"/>
      <c r="E1228" s="4"/>
      <c r="F1228" s="4"/>
      <c r="G1228" s="4"/>
      <c r="H1228" s="4"/>
      <c r="I1228" s="4"/>
      <c r="K1228" s="80"/>
      <c r="L1228" s="80"/>
    </row>
    <row r="1229" spans="2:12" x14ac:dyDescent="0.2">
      <c r="B1229" s="4"/>
      <c r="C1229" s="4"/>
      <c r="D1229" s="4"/>
      <c r="E1229" s="4"/>
      <c r="F1229" s="4"/>
      <c r="G1229" s="4"/>
      <c r="H1229" s="4"/>
      <c r="I1229" s="4"/>
      <c r="K1229" s="80"/>
      <c r="L1229" s="80"/>
    </row>
    <row r="1230" spans="2:12" x14ac:dyDescent="0.2">
      <c r="B1230" s="4"/>
      <c r="C1230" s="4"/>
      <c r="D1230" s="4"/>
      <c r="E1230" s="4"/>
      <c r="F1230" s="4"/>
      <c r="G1230" s="4"/>
      <c r="H1230" s="4"/>
      <c r="I1230" s="4"/>
      <c r="K1230" s="80"/>
      <c r="L1230" s="80"/>
    </row>
    <row r="1231" spans="2:12" x14ac:dyDescent="0.2">
      <c r="B1231" s="4"/>
      <c r="C1231" s="4"/>
      <c r="D1231" s="4"/>
      <c r="E1231" s="4"/>
      <c r="F1231" s="4"/>
      <c r="G1231" s="4"/>
      <c r="H1231" s="4"/>
      <c r="I1231" s="4"/>
      <c r="K1231" s="80"/>
      <c r="L1231" s="80"/>
    </row>
    <row r="1232" spans="2:12" x14ac:dyDescent="0.2">
      <c r="B1232" s="4"/>
      <c r="C1232" s="4"/>
      <c r="D1232" s="4"/>
      <c r="E1232" s="4"/>
      <c r="F1232" s="4"/>
      <c r="G1232" s="4"/>
      <c r="H1232" s="4"/>
      <c r="I1232" s="4"/>
      <c r="K1232" s="80"/>
      <c r="L1232" s="80"/>
    </row>
    <row r="1233" spans="2:12" x14ac:dyDescent="0.2">
      <c r="B1233" s="4"/>
      <c r="C1233" s="4"/>
      <c r="D1233" s="4"/>
      <c r="E1233" s="4"/>
      <c r="F1233" s="4"/>
      <c r="G1233" s="4"/>
      <c r="H1233" s="4"/>
      <c r="I1233" s="4"/>
      <c r="K1233" s="80"/>
      <c r="L1233" s="80"/>
    </row>
    <row r="1234" spans="2:12" x14ac:dyDescent="0.2">
      <c r="B1234" s="4"/>
      <c r="C1234" s="4"/>
      <c r="D1234" s="4"/>
      <c r="E1234" s="4"/>
      <c r="F1234" s="4"/>
      <c r="G1234" s="4"/>
      <c r="H1234" s="4"/>
      <c r="I1234" s="4"/>
      <c r="K1234" s="80"/>
      <c r="L1234" s="80"/>
    </row>
    <row r="1235" spans="2:12" x14ac:dyDescent="0.2">
      <c r="B1235" s="4"/>
      <c r="C1235" s="4"/>
      <c r="D1235" s="4"/>
      <c r="E1235" s="4"/>
      <c r="F1235" s="4"/>
      <c r="G1235" s="4"/>
      <c r="H1235" s="4"/>
      <c r="I1235" s="4"/>
      <c r="K1235" s="80"/>
      <c r="L1235" s="80"/>
    </row>
    <row r="1236" spans="2:12" x14ac:dyDescent="0.2">
      <c r="B1236" s="4"/>
      <c r="C1236" s="4"/>
      <c r="D1236" s="4"/>
      <c r="E1236" s="4"/>
      <c r="F1236" s="4"/>
      <c r="G1236" s="4"/>
      <c r="H1236" s="4"/>
      <c r="I1236" s="4"/>
      <c r="K1236" s="80"/>
      <c r="L1236" s="80"/>
    </row>
    <row r="1237" spans="2:12" x14ac:dyDescent="0.2">
      <c r="B1237" s="4"/>
      <c r="C1237" s="4"/>
      <c r="D1237" s="4"/>
      <c r="E1237" s="4"/>
      <c r="F1237" s="4"/>
      <c r="G1237" s="4"/>
      <c r="H1237" s="4"/>
      <c r="I1237" s="4"/>
      <c r="K1237" s="80"/>
      <c r="L1237" s="80"/>
    </row>
    <row r="1238" spans="2:12" x14ac:dyDescent="0.2">
      <c r="B1238" s="4"/>
      <c r="C1238" s="4"/>
      <c r="D1238" s="4"/>
      <c r="E1238" s="4"/>
      <c r="F1238" s="4"/>
      <c r="G1238" s="4"/>
      <c r="H1238" s="4"/>
      <c r="I1238" s="4"/>
      <c r="K1238" s="80"/>
      <c r="L1238" s="80"/>
    </row>
    <row r="1239" spans="2:12" x14ac:dyDescent="0.2">
      <c r="B1239" s="4"/>
      <c r="C1239" s="4"/>
      <c r="D1239" s="4"/>
      <c r="E1239" s="4"/>
      <c r="F1239" s="4"/>
      <c r="G1239" s="4"/>
      <c r="H1239" s="4"/>
      <c r="I1239" s="4"/>
      <c r="K1239" s="80"/>
      <c r="L1239" s="80"/>
    </row>
    <row r="1240" spans="2:12" x14ac:dyDescent="0.2">
      <c r="B1240" s="4"/>
      <c r="C1240" s="4"/>
      <c r="D1240" s="4"/>
      <c r="E1240" s="4"/>
      <c r="F1240" s="4"/>
      <c r="G1240" s="4"/>
      <c r="H1240" s="4"/>
      <c r="I1240" s="4"/>
      <c r="K1240" s="80"/>
      <c r="L1240" s="80"/>
    </row>
    <row r="1241" spans="2:12" x14ac:dyDescent="0.2">
      <c r="B1241" s="4"/>
      <c r="C1241" s="4"/>
      <c r="D1241" s="4"/>
      <c r="E1241" s="4"/>
      <c r="F1241" s="4"/>
      <c r="G1241" s="4"/>
      <c r="H1241" s="4"/>
      <c r="I1241" s="4"/>
      <c r="K1241" s="80"/>
      <c r="L1241" s="80"/>
    </row>
    <row r="1242" spans="2:12" x14ac:dyDescent="0.2">
      <c r="B1242" s="4"/>
      <c r="C1242" s="4"/>
      <c r="D1242" s="4"/>
      <c r="E1242" s="4"/>
      <c r="F1242" s="4"/>
      <c r="G1242" s="4"/>
      <c r="H1242" s="4"/>
      <c r="I1242" s="4"/>
      <c r="K1242" s="80"/>
      <c r="L1242" s="80"/>
    </row>
    <row r="1243" spans="2:12" x14ac:dyDescent="0.2">
      <c r="B1243" s="4"/>
      <c r="C1243" s="4"/>
      <c r="D1243" s="4"/>
      <c r="E1243" s="4"/>
      <c r="F1243" s="4"/>
      <c r="G1243" s="4"/>
      <c r="H1243" s="4"/>
      <c r="I1243" s="4"/>
      <c r="K1243" s="80"/>
      <c r="L1243" s="80"/>
    </row>
    <row r="1244" spans="2:12" x14ac:dyDescent="0.2">
      <c r="B1244" s="4"/>
      <c r="C1244" s="4"/>
      <c r="D1244" s="4"/>
      <c r="E1244" s="4"/>
      <c r="F1244" s="4"/>
      <c r="G1244" s="4"/>
      <c r="H1244" s="4"/>
      <c r="I1244" s="4"/>
      <c r="K1244" s="80"/>
      <c r="L1244" s="80"/>
    </row>
    <row r="1245" spans="2:12" x14ac:dyDescent="0.2">
      <c r="B1245" s="4"/>
      <c r="C1245" s="4"/>
      <c r="D1245" s="4"/>
      <c r="E1245" s="4"/>
      <c r="F1245" s="4"/>
      <c r="G1245" s="4"/>
      <c r="H1245" s="4"/>
      <c r="I1245" s="4"/>
      <c r="K1245" s="80"/>
      <c r="L1245" s="80"/>
    </row>
    <row r="1246" spans="2:12" x14ac:dyDescent="0.2">
      <c r="B1246" s="4"/>
      <c r="C1246" s="4"/>
      <c r="D1246" s="4"/>
      <c r="E1246" s="4"/>
      <c r="F1246" s="4"/>
      <c r="G1246" s="4"/>
      <c r="H1246" s="4"/>
      <c r="I1246" s="4"/>
      <c r="K1246" s="80"/>
      <c r="L1246" s="80"/>
    </row>
    <row r="1247" spans="2:12" x14ac:dyDescent="0.2">
      <c r="B1247" s="4"/>
      <c r="C1247" s="4"/>
      <c r="D1247" s="4"/>
      <c r="E1247" s="4"/>
      <c r="F1247" s="4"/>
      <c r="G1247" s="4"/>
      <c r="H1247" s="4"/>
      <c r="I1247" s="4"/>
      <c r="K1247" s="80"/>
      <c r="L1247" s="80"/>
    </row>
    <row r="1248" spans="2:12" x14ac:dyDescent="0.2">
      <c r="B1248" s="4"/>
      <c r="C1248" s="4"/>
      <c r="D1248" s="4"/>
      <c r="E1248" s="4"/>
      <c r="F1248" s="4"/>
      <c r="G1248" s="4"/>
      <c r="H1248" s="4"/>
      <c r="I1248" s="4"/>
      <c r="K1248" s="80"/>
      <c r="L1248" s="80"/>
    </row>
    <row r="1249" spans="2:12" x14ac:dyDescent="0.2">
      <c r="B1249" s="4"/>
      <c r="C1249" s="4"/>
      <c r="D1249" s="4"/>
      <c r="E1249" s="4"/>
      <c r="F1249" s="4"/>
      <c r="G1249" s="4"/>
      <c r="H1249" s="4"/>
      <c r="I1249" s="4"/>
      <c r="K1249" s="80"/>
      <c r="L1249" s="80"/>
    </row>
    <row r="1250" spans="2:12" x14ac:dyDescent="0.2">
      <c r="B1250" s="4"/>
      <c r="C1250" s="4"/>
      <c r="D1250" s="4"/>
      <c r="E1250" s="4"/>
      <c r="F1250" s="4"/>
      <c r="G1250" s="4"/>
      <c r="H1250" s="4"/>
      <c r="I1250" s="4"/>
      <c r="K1250" s="80"/>
      <c r="L1250" s="80"/>
    </row>
    <row r="1251" spans="2:12" x14ac:dyDescent="0.2">
      <c r="B1251" s="4"/>
      <c r="C1251" s="4"/>
      <c r="D1251" s="4"/>
      <c r="E1251" s="4"/>
      <c r="F1251" s="4"/>
      <c r="G1251" s="4"/>
      <c r="H1251" s="4"/>
      <c r="I1251" s="4"/>
      <c r="K1251" s="80"/>
      <c r="L1251" s="80"/>
    </row>
    <row r="1252" spans="2:12" x14ac:dyDescent="0.2">
      <c r="B1252" s="4"/>
      <c r="C1252" s="4"/>
      <c r="D1252" s="4"/>
      <c r="E1252" s="4"/>
      <c r="F1252" s="4"/>
      <c r="G1252" s="4"/>
      <c r="H1252" s="4"/>
      <c r="I1252" s="4"/>
      <c r="K1252" s="80"/>
      <c r="L1252" s="80"/>
    </row>
    <row r="1253" spans="2:12" x14ac:dyDescent="0.2">
      <c r="B1253" s="4"/>
      <c r="C1253" s="4"/>
      <c r="D1253" s="4"/>
      <c r="E1253" s="4"/>
      <c r="F1253" s="4"/>
      <c r="G1253" s="4"/>
      <c r="H1253" s="4"/>
      <c r="I1253" s="4"/>
      <c r="K1253" s="80"/>
      <c r="L1253" s="80"/>
    </row>
    <row r="1254" spans="2:12" x14ac:dyDescent="0.2">
      <c r="B1254" s="4"/>
      <c r="C1254" s="4"/>
      <c r="D1254" s="4"/>
      <c r="E1254" s="4"/>
      <c r="F1254" s="4"/>
      <c r="G1254" s="4"/>
      <c r="H1254" s="4"/>
      <c r="I1254" s="4"/>
      <c r="K1254" s="80"/>
      <c r="L1254" s="80"/>
    </row>
    <row r="1255" spans="2:12" x14ac:dyDescent="0.2">
      <c r="B1255" s="4"/>
      <c r="C1255" s="4"/>
      <c r="D1255" s="4"/>
      <c r="E1255" s="4"/>
      <c r="F1255" s="4"/>
      <c r="G1255" s="4"/>
      <c r="H1255" s="4"/>
      <c r="I1255" s="4"/>
      <c r="K1255" s="80"/>
      <c r="L1255" s="80"/>
    </row>
    <row r="1256" spans="2:12" x14ac:dyDescent="0.2">
      <c r="B1256" s="4"/>
      <c r="C1256" s="4"/>
      <c r="D1256" s="4"/>
      <c r="E1256" s="4"/>
      <c r="F1256" s="4"/>
      <c r="G1256" s="4"/>
      <c r="H1256" s="4"/>
      <c r="I1256" s="4"/>
      <c r="K1256" s="80"/>
      <c r="L1256" s="80"/>
    </row>
    <row r="1257" spans="2:12" x14ac:dyDescent="0.2">
      <c r="B1257" s="4"/>
      <c r="C1257" s="4"/>
      <c r="D1257" s="4"/>
      <c r="E1257" s="4"/>
      <c r="F1257" s="4"/>
      <c r="G1257" s="4"/>
      <c r="H1257" s="4"/>
      <c r="I1257" s="4"/>
      <c r="K1257" s="80"/>
      <c r="L1257" s="80"/>
    </row>
    <row r="1258" spans="2:12" x14ac:dyDescent="0.2">
      <c r="B1258" s="4"/>
      <c r="C1258" s="4"/>
      <c r="D1258" s="4"/>
      <c r="E1258" s="4"/>
      <c r="F1258" s="4"/>
      <c r="G1258" s="4"/>
      <c r="H1258" s="4"/>
      <c r="I1258" s="4"/>
      <c r="K1258" s="80"/>
      <c r="L1258" s="80"/>
    </row>
    <row r="1259" spans="2:12" x14ac:dyDescent="0.2">
      <c r="B1259" s="4"/>
      <c r="C1259" s="4"/>
      <c r="D1259" s="4"/>
      <c r="E1259" s="4"/>
      <c r="F1259" s="4"/>
      <c r="G1259" s="4"/>
      <c r="H1259" s="4"/>
      <c r="I1259" s="4"/>
      <c r="K1259" s="80"/>
      <c r="L1259" s="80"/>
    </row>
    <row r="1260" spans="2:12" x14ac:dyDescent="0.2">
      <c r="B1260" s="4"/>
      <c r="C1260" s="4"/>
      <c r="D1260" s="4"/>
      <c r="E1260" s="4"/>
      <c r="F1260" s="4"/>
      <c r="G1260" s="4"/>
      <c r="H1260" s="4"/>
      <c r="I1260" s="4"/>
      <c r="K1260" s="80"/>
      <c r="L1260" s="80"/>
    </row>
    <row r="1261" spans="2:12" x14ac:dyDescent="0.2">
      <c r="B1261" s="4"/>
      <c r="C1261" s="4"/>
      <c r="D1261" s="4"/>
      <c r="E1261" s="4"/>
      <c r="F1261" s="4"/>
      <c r="G1261" s="4"/>
      <c r="H1261" s="4"/>
      <c r="I1261" s="4"/>
      <c r="K1261" s="80"/>
      <c r="L1261" s="80"/>
    </row>
    <row r="1262" spans="2:12" x14ac:dyDescent="0.2">
      <c r="B1262" s="4"/>
      <c r="C1262" s="4"/>
      <c r="D1262" s="4"/>
      <c r="E1262" s="4"/>
      <c r="F1262" s="4"/>
      <c r="G1262" s="4"/>
      <c r="H1262" s="4"/>
      <c r="I1262" s="4"/>
      <c r="K1262" s="80"/>
      <c r="L1262" s="80"/>
    </row>
    <row r="1263" spans="2:12" x14ac:dyDescent="0.2">
      <c r="B1263" s="4"/>
      <c r="C1263" s="4"/>
      <c r="D1263" s="4"/>
      <c r="E1263" s="4"/>
      <c r="F1263" s="4"/>
      <c r="G1263" s="4"/>
      <c r="H1263" s="4"/>
      <c r="I1263" s="4"/>
      <c r="K1263" s="80"/>
      <c r="L1263" s="80"/>
    </row>
    <row r="1264" spans="2:12" x14ac:dyDescent="0.2">
      <c r="B1264" s="4"/>
      <c r="C1264" s="4"/>
      <c r="D1264" s="4"/>
      <c r="E1264" s="4"/>
      <c r="F1264" s="4"/>
      <c r="G1264" s="4"/>
      <c r="H1264" s="4"/>
      <c r="I1264" s="4"/>
      <c r="K1264" s="80"/>
      <c r="L1264" s="80"/>
    </row>
    <row r="1265" spans="2:12" x14ac:dyDescent="0.2">
      <c r="B1265" s="4"/>
      <c r="C1265" s="4"/>
      <c r="D1265" s="4"/>
      <c r="E1265" s="4"/>
      <c r="F1265" s="4"/>
      <c r="G1265" s="4"/>
      <c r="H1265" s="4"/>
      <c r="I1265" s="4"/>
      <c r="K1265" s="80"/>
      <c r="L1265" s="80"/>
    </row>
    <row r="1266" spans="2:12" x14ac:dyDescent="0.2">
      <c r="B1266" s="4"/>
      <c r="C1266" s="4"/>
      <c r="D1266" s="4"/>
      <c r="E1266" s="4"/>
      <c r="F1266" s="4"/>
      <c r="G1266" s="4"/>
      <c r="H1266" s="4"/>
      <c r="I1266" s="4"/>
      <c r="K1266" s="80"/>
      <c r="L1266" s="80"/>
    </row>
    <row r="1267" spans="2:12" x14ac:dyDescent="0.2">
      <c r="B1267" s="4"/>
      <c r="C1267" s="4"/>
      <c r="D1267" s="4"/>
      <c r="E1267" s="4"/>
      <c r="F1267" s="4"/>
      <c r="G1267" s="4"/>
      <c r="H1267" s="4"/>
      <c r="I1267" s="4"/>
      <c r="K1267" s="80"/>
      <c r="L1267" s="80"/>
    </row>
    <row r="1268" spans="2:12" x14ac:dyDescent="0.2">
      <c r="B1268" s="4"/>
      <c r="C1268" s="4"/>
      <c r="D1268" s="4"/>
      <c r="E1268" s="4"/>
      <c r="F1268" s="4"/>
      <c r="G1268" s="4"/>
      <c r="H1268" s="4"/>
      <c r="I1268" s="4"/>
      <c r="K1268" s="80"/>
      <c r="L1268" s="80"/>
    </row>
    <row r="1269" spans="2:12" x14ac:dyDescent="0.2">
      <c r="B1269" s="4"/>
      <c r="C1269" s="4"/>
      <c r="D1269" s="4"/>
      <c r="E1269" s="4"/>
      <c r="F1269" s="4"/>
      <c r="G1269" s="4"/>
      <c r="H1269" s="4"/>
      <c r="I1269" s="4"/>
      <c r="K1269" s="80"/>
      <c r="L1269" s="80"/>
    </row>
    <row r="1270" spans="2:12" x14ac:dyDescent="0.2">
      <c r="B1270" s="4"/>
      <c r="C1270" s="4"/>
      <c r="D1270" s="4"/>
      <c r="E1270" s="4"/>
      <c r="F1270" s="4"/>
      <c r="G1270" s="4"/>
      <c r="H1270" s="4"/>
      <c r="I1270" s="4"/>
      <c r="K1270" s="80"/>
      <c r="L1270" s="80"/>
    </row>
    <row r="1271" spans="2:12" x14ac:dyDescent="0.2">
      <c r="B1271" s="4"/>
      <c r="C1271" s="4"/>
      <c r="D1271" s="4"/>
      <c r="E1271" s="4"/>
      <c r="F1271" s="4"/>
      <c r="G1271" s="4"/>
      <c r="H1271" s="4"/>
      <c r="I1271" s="4"/>
      <c r="K1271" s="80"/>
      <c r="L1271" s="80"/>
    </row>
    <row r="1272" spans="2:12" x14ac:dyDescent="0.2">
      <c r="B1272" s="4"/>
      <c r="C1272" s="4"/>
      <c r="D1272" s="4"/>
      <c r="E1272" s="4"/>
      <c r="F1272" s="4"/>
      <c r="G1272" s="4"/>
      <c r="H1272" s="4"/>
      <c r="I1272" s="4"/>
      <c r="K1272" s="80"/>
      <c r="L1272" s="80"/>
    </row>
    <row r="1273" spans="2:12" x14ac:dyDescent="0.2">
      <c r="B1273" s="4"/>
      <c r="C1273" s="4"/>
      <c r="D1273" s="4"/>
      <c r="E1273" s="4"/>
      <c r="F1273" s="4"/>
      <c r="G1273" s="4"/>
      <c r="H1273" s="4"/>
      <c r="I1273" s="4"/>
      <c r="K1273" s="80"/>
      <c r="L1273" s="80"/>
    </row>
    <row r="1274" spans="2:12" x14ac:dyDescent="0.2">
      <c r="B1274" s="4"/>
      <c r="C1274" s="4"/>
      <c r="D1274" s="4"/>
      <c r="E1274" s="4"/>
      <c r="F1274" s="4"/>
      <c r="G1274" s="4"/>
      <c r="H1274" s="4"/>
      <c r="I1274" s="4"/>
      <c r="K1274" s="80"/>
      <c r="L1274" s="80"/>
    </row>
    <row r="1275" spans="2:12" x14ac:dyDescent="0.2">
      <c r="B1275" s="4"/>
      <c r="C1275" s="4"/>
      <c r="D1275" s="4"/>
      <c r="E1275" s="4"/>
      <c r="F1275" s="4"/>
      <c r="G1275" s="4"/>
      <c r="H1275" s="4"/>
      <c r="I1275" s="4"/>
      <c r="K1275" s="80"/>
      <c r="L1275" s="80"/>
    </row>
    <row r="1276" spans="2:12" x14ac:dyDescent="0.2">
      <c r="B1276" s="4"/>
      <c r="C1276" s="4"/>
      <c r="D1276" s="4"/>
      <c r="E1276" s="4"/>
      <c r="F1276" s="4"/>
      <c r="G1276" s="4"/>
      <c r="H1276" s="4"/>
      <c r="I1276" s="4"/>
      <c r="K1276" s="80"/>
      <c r="L1276" s="80"/>
    </row>
    <row r="1277" spans="2:12" x14ac:dyDescent="0.2">
      <c r="B1277" s="4"/>
      <c r="C1277" s="4"/>
      <c r="D1277" s="4"/>
      <c r="E1277" s="4"/>
      <c r="F1277" s="4"/>
      <c r="G1277" s="4"/>
      <c r="H1277" s="4"/>
      <c r="I1277" s="4"/>
      <c r="K1277" s="80"/>
      <c r="L1277" s="80"/>
    </row>
    <row r="1278" spans="2:12" x14ac:dyDescent="0.2">
      <c r="B1278" s="4"/>
      <c r="C1278" s="4"/>
      <c r="D1278" s="4"/>
      <c r="E1278" s="4"/>
      <c r="F1278" s="4"/>
      <c r="G1278" s="4"/>
      <c r="H1278" s="4"/>
      <c r="I1278" s="4"/>
      <c r="K1278" s="80"/>
      <c r="L1278" s="80"/>
    </row>
    <row r="1279" spans="2:12" x14ac:dyDescent="0.2">
      <c r="B1279" s="4"/>
      <c r="C1279" s="4"/>
      <c r="D1279" s="4"/>
      <c r="E1279" s="4"/>
      <c r="F1279" s="4"/>
      <c r="G1279" s="4"/>
      <c r="H1279" s="4"/>
      <c r="I1279" s="4"/>
      <c r="K1279" s="80"/>
      <c r="L1279" s="80"/>
    </row>
    <row r="1280" spans="2:12" x14ac:dyDescent="0.2">
      <c r="B1280" s="4"/>
      <c r="C1280" s="4"/>
      <c r="D1280" s="4"/>
      <c r="E1280" s="4"/>
      <c r="F1280" s="4"/>
      <c r="G1280" s="4"/>
      <c r="H1280" s="4"/>
      <c r="I1280" s="4"/>
      <c r="K1280" s="80"/>
      <c r="L1280" s="80"/>
    </row>
    <row r="1281" spans="2:12" x14ac:dyDescent="0.2">
      <c r="B1281" s="4"/>
      <c r="C1281" s="4"/>
      <c r="D1281" s="4"/>
      <c r="E1281" s="4"/>
      <c r="F1281" s="4"/>
      <c r="G1281" s="4"/>
      <c r="H1281" s="4"/>
      <c r="I1281" s="4"/>
      <c r="K1281" s="80"/>
      <c r="L1281" s="80"/>
    </row>
    <row r="1282" spans="2:12" x14ac:dyDescent="0.2">
      <c r="B1282" s="4"/>
      <c r="C1282" s="4"/>
      <c r="D1282" s="4"/>
      <c r="E1282" s="4"/>
      <c r="F1282" s="4"/>
      <c r="G1282" s="4"/>
      <c r="H1282" s="4"/>
      <c r="I1282" s="4"/>
      <c r="K1282" s="80"/>
      <c r="L1282" s="80"/>
    </row>
    <row r="1283" spans="2:12" x14ac:dyDescent="0.2">
      <c r="B1283" s="4"/>
      <c r="C1283" s="4"/>
      <c r="D1283" s="4"/>
      <c r="E1283" s="4"/>
      <c r="F1283" s="4"/>
      <c r="G1283" s="4"/>
      <c r="H1283" s="4"/>
      <c r="I1283" s="4"/>
      <c r="K1283" s="80"/>
      <c r="L1283" s="80"/>
    </row>
    <row r="1284" spans="2:12" x14ac:dyDescent="0.2">
      <c r="B1284" s="4"/>
      <c r="C1284" s="4"/>
      <c r="D1284" s="4"/>
      <c r="E1284" s="4"/>
      <c r="F1284" s="4"/>
      <c r="G1284" s="4"/>
      <c r="H1284" s="4"/>
      <c r="I1284" s="4"/>
      <c r="K1284" s="80"/>
      <c r="L1284" s="80"/>
    </row>
    <row r="1285" spans="2:12" x14ac:dyDescent="0.2">
      <c r="B1285" s="4"/>
      <c r="C1285" s="4"/>
      <c r="D1285" s="4"/>
      <c r="E1285" s="4"/>
      <c r="F1285" s="4"/>
      <c r="G1285" s="4"/>
      <c r="H1285" s="4"/>
      <c r="I1285" s="4"/>
      <c r="K1285" s="80"/>
      <c r="L1285" s="80"/>
    </row>
    <row r="1286" spans="2:12" x14ac:dyDescent="0.2">
      <c r="B1286" s="4"/>
      <c r="C1286" s="4"/>
      <c r="D1286" s="4"/>
      <c r="E1286" s="4"/>
      <c r="F1286" s="4"/>
      <c r="G1286" s="4"/>
      <c r="H1286" s="4"/>
      <c r="I1286" s="4"/>
      <c r="K1286" s="80"/>
      <c r="L1286" s="80"/>
    </row>
    <row r="1287" spans="2:12" x14ac:dyDescent="0.2">
      <c r="B1287" s="4"/>
      <c r="C1287" s="4"/>
      <c r="D1287" s="4"/>
      <c r="E1287" s="4"/>
      <c r="F1287" s="4"/>
      <c r="G1287" s="4"/>
      <c r="H1287" s="4"/>
      <c r="I1287" s="4"/>
      <c r="K1287" s="80"/>
      <c r="L1287" s="80"/>
    </row>
    <row r="1288" spans="2:12" x14ac:dyDescent="0.2">
      <c r="B1288" s="4"/>
      <c r="C1288" s="4"/>
      <c r="D1288" s="4"/>
      <c r="E1288" s="4"/>
      <c r="F1288" s="4"/>
      <c r="G1288" s="4"/>
      <c r="H1288" s="4"/>
      <c r="I1288" s="4"/>
      <c r="K1288" s="80"/>
      <c r="L1288" s="80"/>
    </row>
    <row r="1289" spans="2:12" x14ac:dyDescent="0.2">
      <c r="B1289" s="4"/>
      <c r="C1289" s="4"/>
      <c r="D1289" s="4"/>
      <c r="E1289" s="4"/>
      <c r="F1289" s="4"/>
      <c r="G1289" s="4"/>
      <c r="H1289" s="4"/>
      <c r="I1289" s="4"/>
      <c r="K1289" s="80"/>
      <c r="L1289" s="80"/>
    </row>
    <row r="1290" spans="2:12" x14ac:dyDescent="0.2">
      <c r="B1290" s="4"/>
      <c r="C1290" s="4"/>
      <c r="D1290" s="4"/>
      <c r="E1290" s="4"/>
      <c r="F1290" s="4"/>
      <c r="G1290" s="4"/>
      <c r="H1290" s="4"/>
      <c r="I1290" s="4"/>
      <c r="K1290" s="80"/>
      <c r="L1290" s="80"/>
    </row>
    <row r="1291" spans="2:12" x14ac:dyDescent="0.2">
      <c r="B1291" s="4"/>
      <c r="C1291" s="4"/>
      <c r="D1291" s="4"/>
      <c r="E1291" s="4"/>
      <c r="F1291" s="4"/>
      <c r="G1291" s="4"/>
      <c r="H1291" s="4"/>
      <c r="I1291" s="4"/>
      <c r="K1291" s="80"/>
      <c r="L1291" s="80"/>
    </row>
    <row r="1292" spans="2:12" x14ac:dyDescent="0.2">
      <c r="B1292" s="4"/>
      <c r="C1292" s="4"/>
      <c r="D1292" s="4"/>
      <c r="E1292" s="4"/>
      <c r="F1292" s="4"/>
      <c r="G1292" s="4"/>
      <c r="H1292" s="4"/>
      <c r="I1292" s="4"/>
      <c r="K1292" s="80"/>
      <c r="L1292" s="80"/>
    </row>
    <row r="1293" spans="2:12" x14ac:dyDescent="0.2">
      <c r="B1293" s="4"/>
      <c r="C1293" s="4"/>
      <c r="D1293" s="4"/>
      <c r="E1293" s="4"/>
      <c r="F1293" s="4"/>
      <c r="G1293" s="4"/>
      <c r="H1293" s="4"/>
      <c r="I1293" s="4"/>
      <c r="K1293" s="80"/>
      <c r="L1293" s="80"/>
    </row>
    <row r="1294" spans="2:12" x14ac:dyDescent="0.2">
      <c r="B1294" s="4"/>
      <c r="C1294" s="4"/>
      <c r="D1294" s="4"/>
      <c r="E1294" s="4"/>
      <c r="F1294" s="4"/>
      <c r="G1294" s="4"/>
      <c r="H1294" s="4"/>
      <c r="I1294" s="4"/>
      <c r="K1294" s="80"/>
      <c r="L1294" s="80"/>
    </row>
    <row r="1295" spans="2:12" x14ac:dyDescent="0.2">
      <c r="B1295" s="4"/>
      <c r="C1295" s="4"/>
      <c r="D1295" s="4"/>
      <c r="E1295" s="4"/>
      <c r="F1295" s="4"/>
      <c r="G1295" s="4"/>
      <c r="H1295" s="4"/>
      <c r="I1295" s="4"/>
      <c r="K1295" s="80"/>
      <c r="L1295" s="80"/>
    </row>
    <row r="1296" spans="2:12" x14ac:dyDescent="0.2">
      <c r="B1296" s="4"/>
      <c r="C1296" s="4"/>
      <c r="D1296" s="4"/>
      <c r="E1296" s="4"/>
      <c r="F1296" s="4"/>
      <c r="G1296" s="4"/>
      <c r="H1296" s="4"/>
      <c r="I1296" s="4"/>
      <c r="K1296" s="80"/>
      <c r="L1296" s="80"/>
    </row>
    <row r="1297" spans="2:12" x14ac:dyDescent="0.2">
      <c r="B1297" s="4"/>
      <c r="C1297" s="4"/>
      <c r="D1297" s="4"/>
      <c r="E1297" s="4"/>
      <c r="F1297" s="4"/>
      <c r="G1297" s="4"/>
      <c r="H1297" s="4"/>
      <c r="I1297" s="4"/>
      <c r="K1297" s="80"/>
      <c r="L1297" s="80"/>
    </row>
    <row r="1298" spans="2:12" x14ac:dyDescent="0.2">
      <c r="B1298" s="4"/>
      <c r="C1298" s="4"/>
      <c r="D1298" s="4"/>
      <c r="E1298" s="4"/>
      <c r="F1298" s="4"/>
      <c r="G1298" s="4"/>
      <c r="H1298" s="4"/>
      <c r="I1298" s="4"/>
      <c r="K1298" s="80"/>
      <c r="L1298" s="80"/>
    </row>
    <row r="1299" spans="2:12" x14ac:dyDescent="0.2">
      <c r="B1299" s="4"/>
      <c r="C1299" s="4"/>
      <c r="D1299" s="4"/>
      <c r="E1299" s="4"/>
      <c r="F1299" s="4"/>
      <c r="G1299" s="4"/>
      <c r="H1299" s="4"/>
      <c r="I1299" s="4"/>
      <c r="K1299" s="80"/>
      <c r="L1299" s="80"/>
    </row>
    <row r="1300" spans="2:12" x14ac:dyDescent="0.2">
      <c r="B1300" s="4"/>
      <c r="C1300" s="4"/>
      <c r="D1300" s="4"/>
      <c r="E1300" s="4"/>
      <c r="F1300" s="4"/>
      <c r="G1300" s="4"/>
      <c r="H1300" s="4"/>
      <c r="I1300" s="4"/>
      <c r="K1300" s="80"/>
      <c r="L1300" s="80"/>
    </row>
    <row r="1301" spans="2:12" x14ac:dyDescent="0.2">
      <c r="B1301" s="4"/>
      <c r="C1301" s="4"/>
      <c r="D1301" s="4"/>
      <c r="E1301" s="4"/>
      <c r="F1301" s="4"/>
      <c r="G1301" s="4"/>
      <c r="H1301" s="4"/>
      <c r="I1301" s="4"/>
      <c r="K1301" s="80"/>
      <c r="L1301" s="80"/>
    </row>
    <row r="1302" spans="2:12" x14ac:dyDescent="0.2">
      <c r="B1302" s="4"/>
      <c r="C1302" s="4"/>
      <c r="D1302" s="4"/>
      <c r="E1302" s="4"/>
      <c r="F1302" s="4"/>
      <c r="G1302" s="4"/>
      <c r="H1302" s="4"/>
      <c r="I1302" s="4"/>
      <c r="K1302" s="80"/>
      <c r="L1302" s="80"/>
    </row>
    <row r="1303" spans="2:12" x14ac:dyDescent="0.2">
      <c r="B1303" s="4"/>
      <c r="C1303" s="4"/>
      <c r="D1303" s="4"/>
      <c r="E1303" s="4"/>
      <c r="F1303" s="4"/>
      <c r="G1303" s="4"/>
      <c r="H1303" s="4"/>
      <c r="I1303" s="4"/>
      <c r="K1303" s="80"/>
      <c r="L1303" s="80"/>
    </row>
    <row r="1304" spans="2:12" x14ac:dyDescent="0.2">
      <c r="B1304" s="4"/>
      <c r="C1304" s="4"/>
      <c r="D1304" s="4"/>
      <c r="E1304" s="4"/>
      <c r="F1304" s="4"/>
      <c r="G1304" s="4"/>
      <c r="H1304" s="4"/>
      <c r="I1304" s="4"/>
      <c r="K1304" s="80"/>
      <c r="L1304" s="80"/>
    </row>
    <row r="1305" spans="2:12" x14ac:dyDescent="0.2">
      <c r="B1305" s="4"/>
      <c r="C1305" s="4"/>
      <c r="D1305" s="4"/>
      <c r="E1305" s="4"/>
      <c r="F1305" s="4"/>
      <c r="G1305" s="4"/>
      <c r="H1305" s="4"/>
      <c r="I1305" s="4"/>
      <c r="K1305" s="80"/>
      <c r="L1305" s="80"/>
    </row>
    <row r="1306" spans="2:12" x14ac:dyDescent="0.2">
      <c r="B1306" s="4"/>
      <c r="C1306" s="4"/>
      <c r="D1306" s="4"/>
      <c r="E1306" s="4"/>
      <c r="F1306" s="4"/>
      <c r="G1306" s="4"/>
      <c r="H1306" s="4"/>
      <c r="I1306" s="4"/>
      <c r="K1306" s="80"/>
      <c r="L1306" s="80"/>
    </row>
    <row r="1307" spans="2:12" x14ac:dyDescent="0.2">
      <c r="B1307" s="4"/>
      <c r="C1307" s="4"/>
      <c r="D1307" s="4"/>
      <c r="E1307" s="4"/>
      <c r="F1307" s="4"/>
      <c r="G1307" s="4"/>
      <c r="H1307" s="4"/>
      <c r="I1307" s="4"/>
      <c r="K1307" s="80"/>
      <c r="L1307" s="80"/>
    </row>
    <row r="1308" spans="2:12" x14ac:dyDescent="0.2">
      <c r="B1308" s="4"/>
      <c r="C1308" s="4"/>
      <c r="D1308" s="4"/>
      <c r="E1308" s="4"/>
      <c r="F1308" s="4"/>
      <c r="G1308" s="4"/>
      <c r="H1308" s="4"/>
      <c r="I1308" s="4"/>
      <c r="K1308" s="80"/>
      <c r="L1308" s="80"/>
    </row>
    <row r="1309" spans="2:12" x14ac:dyDescent="0.2">
      <c r="B1309" s="4"/>
      <c r="C1309" s="4"/>
      <c r="D1309" s="4"/>
      <c r="E1309" s="4"/>
      <c r="F1309" s="4"/>
      <c r="G1309" s="4"/>
      <c r="H1309" s="4"/>
      <c r="I1309" s="4"/>
      <c r="K1309" s="80"/>
      <c r="L1309" s="80"/>
    </row>
    <row r="1310" spans="2:12" x14ac:dyDescent="0.2">
      <c r="B1310" s="4"/>
      <c r="C1310" s="4"/>
      <c r="D1310" s="4"/>
      <c r="E1310" s="4"/>
      <c r="F1310" s="4"/>
      <c r="G1310" s="4"/>
      <c r="H1310" s="4"/>
      <c r="I1310" s="4"/>
      <c r="K1310" s="80"/>
      <c r="L1310" s="80"/>
    </row>
    <row r="1311" spans="2:12" x14ac:dyDescent="0.2">
      <c r="B1311" s="4"/>
      <c r="C1311" s="4"/>
      <c r="D1311" s="4"/>
      <c r="E1311" s="4"/>
      <c r="F1311" s="4"/>
      <c r="G1311" s="4"/>
      <c r="H1311" s="4"/>
      <c r="I1311" s="4"/>
      <c r="K1311" s="80"/>
      <c r="L1311" s="80"/>
    </row>
    <row r="1312" spans="2:12" x14ac:dyDescent="0.2">
      <c r="B1312" s="4"/>
      <c r="C1312" s="4"/>
      <c r="D1312" s="4"/>
      <c r="E1312" s="4"/>
      <c r="F1312" s="4"/>
      <c r="G1312" s="4"/>
      <c r="H1312" s="4"/>
      <c r="I1312" s="4"/>
      <c r="K1312" s="80"/>
      <c r="L1312" s="80"/>
    </row>
    <row r="1313" spans="2:12" x14ac:dyDescent="0.2">
      <c r="B1313" s="4"/>
      <c r="C1313" s="4"/>
      <c r="D1313" s="4"/>
      <c r="E1313" s="4"/>
      <c r="F1313" s="4"/>
      <c r="G1313" s="4"/>
      <c r="H1313" s="4"/>
      <c r="I1313" s="4"/>
      <c r="K1313" s="80"/>
      <c r="L1313" s="80"/>
    </row>
    <row r="1314" spans="2:12" x14ac:dyDescent="0.2">
      <c r="B1314" s="4"/>
      <c r="C1314" s="4"/>
      <c r="D1314" s="4"/>
      <c r="E1314" s="4"/>
      <c r="F1314" s="4"/>
      <c r="G1314" s="4"/>
      <c r="H1314" s="4"/>
      <c r="I1314" s="4"/>
      <c r="K1314" s="80"/>
      <c r="L1314" s="80"/>
    </row>
    <row r="1315" spans="2:12" x14ac:dyDescent="0.2">
      <c r="B1315" s="4"/>
      <c r="C1315" s="4"/>
      <c r="D1315" s="4"/>
      <c r="E1315" s="4"/>
      <c r="F1315" s="4"/>
      <c r="G1315" s="4"/>
      <c r="H1315" s="4"/>
      <c r="I1315" s="4"/>
      <c r="K1315" s="80"/>
      <c r="L1315" s="80"/>
    </row>
    <row r="1316" spans="2:12" x14ac:dyDescent="0.2">
      <c r="B1316" s="4"/>
      <c r="C1316" s="4"/>
      <c r="D1316" s="4"/>
      <c r="E1316" s="4"/>
      <c r="F1316" s="4"/>
      <c r="G1316" s="4"/>
      <c r="H1316" s="4"/>
      <c r="I1316" s="4"/>
      <c r="K1316" s="80"/>
      <c r="L1316" s="80"/>
    </row>
    <row r="1317" spans="2:12" x14ac:dyDescent="0.2">
      <c r="B1317" s="4"/>
      <c r="C1317" s="4"/>
      <c r="D1317" s="4"/>
      <c r="E1317" s="4"/>
      <c r="F1317" s="4"/>
      <c r="G1317" s="4"/>
      <c r="H1317" s="4"/>
      <c r="I1317" s="4"/>
      <c r="K1317" s="80"/>
      <c r="L1317" s="80"/>
    </row>
    <row r="1318" spans="2:12" x14ac:dyDescent="0.2">
      <c r="B1318" s="4"/>
      <c r="C1318" s="4"/>
      <c r="D1318" s="4"/>
      <c r="E1318" s="4"/>
      <c r="F1318" s="4"/>
      <c r="G1318" s="4"/>
      <c r="H1318" s="4"/>
      <c r="I1318" s="4"/>
      <c r="K1318" s="80"/>
      <c r="L1318" s="80"/>
    </row>
    <row r="1319" spans="2:12" x14ac:dyDescent="0.2">
      <c r="B1319" s="4"/>
      <c r="C1319" s="4"/>
      <c r="D1319" s="4"/>
      <c r="E1319" s="4"/>
      <c r="F1319" s="4"/>
      <c r="G1319" s="4"/>
      <c r="H1319" s="4"/>
      <c r="I1319" s="4"/>
      <c r="K1319" s="80"/>
      <c r="L1319" s="80"/>
    </row>
    <row r="1320" spans="2:12" x14ac:dyDescent="0.2">
      <c r="B1320" s="4"/>
      <c r="C1320" s="4"/>
      <c r="D1320" s="4"/>
      <c r="E1320" s="4"/>
      <c r="F1320" s="4"/>
      <c r="G1320" s="4"/>
      <c r="H1320" s="4"/>
      <c r="I1320" s="4"/>
      <c r="K1320" s="80"/>
      <c r="L1320" s="80"/>
    </row>
    <row r="1321" spans="2:12" x14ac:dyDescent="0.2">
      <c r="B1321" s="4"/>
      <c r="C1321" s="4"/>
      <c r="D1321" s="4"/>
      <c r="E1321" s="4"/>
      <c r="F1321" s="4"/>
      <c r="G1321" s="4"/>
      <c r="H1321" s="4"/>
      <c r="I1321" s="4"/>
      <c r="K1321" s="80"/>
      <c r="L1321" s="80"/>
    </row>
    <row r="1322" spans="2:12" x14ac:dyDescent="0.2">
      <c r="B1322" s="4"/>
      <c r="C1322" s="4"/>
      <c r="D1322" s="4"/>
      <c r="E1322" s="4"/>
      <c r="F1322" s="4"/>
      <c r="G1322" s="4"/>
      <c r="H1322" s="4"/>
      <c r="I1322" s="4"/>
      <c r="K1322" s="80"/>
      <c r="L1322" s="80"/>
    </row>
    <row r="1323" spans="2:12" x14ac:dyDescent="0.2">
      <c r="B1323" s="4"/>
      <c r="C1323" s="4"/>
      <c r="D1323" s="4"/>
      <c r="E1323" s="4"/>
      <c r="F1323" s="4"/>
      <c r="G1323" s="4"/>
      <c r="H1323" s="4"/>
      <c r="I1323" s="4"/>
      <c r="K1323" s="80"/>
      <c r="L1323" s="80"/>
    </row>
    <row r="1324" spans="2:12" x14ac:dyDescent="0.2">
      <c r="B1324" s="4"/>
      <c r="C1324" s="4"/>
      <c r="D1324" s="4"/>
      <c r="E1324" s="4"/>
      <c r="F1324" s="4"/>
      <c r="G1324" s="4"/>
      <c r="H1324" s="4"/>
      <c r="I1324" s="4"/>
      <c r="K1324" s="80"/>
      <c r="L1324" s="80"/>
    </row>
    <row r="1325" spans="2:12" x14ac:dyDescent="0.2">
      <c r="B1325" s="4"/>
      <c r="C1325" s="4"/>
      <c r="D1325" s="4"/>
      <c r="E1325" s="4"/>
      <c r="F1325" s="4"/>
      <c r="G1325" s="4"/>
      <c r="H1325" s="4"/>
      <c r="I1325" s="4"/>
      <c r="K1325" s="80"/>
      <c r="L1325" s="80"/>
    </row>
    <row r="1326" spans="2:12" x14ac:dyDescent="0.2">
      <c r="B1326" s="4"/>
      <c r="C1326" s="4"/>
      <c r="D1326" s="4"/>
      <c r="E1326" s="4"/>
      <c r="F1326" s="4"/>
      <c r="G1326" s="4"/>
      <c r="H1326" s="4"/>
      <c r="I1326" s="4"/>
      <c r="K1326" s="80"/>
      <c r="L1326" s="80"/>
    </row>
    <row r="1327" spans="2:12" x14ac:dyDescent="0.2">
      <c r="B1327" s="4"/>
      <c r="C1327" s="4"/>
      <c r="D1327" s="4"/>
      <c r="E1327" s="4"/>
      <c r="F1327" s="4"/>
      <c r="G1327" s="4"/>
      <c r="H1327" s="4"/>
      <c r="I1327" s="4"/>
      <c r="K1327" s="80"/>
      <c r="L1327" s="80"/>
    </row>
    <row r="1328" spans="2:12" x14ac:dyDescent="0.2">
      <c r="B1328" s="4"/>
      <c r="C1328" s="4"/>
      <c r="D1328" s="4"/>
      <c r="E1328" s="4"/>
      <c r="F1328" s="4"/>
      <c r="G1328" s="4"/>
      <c r="H1328" s="4"/>
      <c r="I1328" s="4"/>
      <c r="K1328" s="80"/>
      <c r="L1328" s="80"/>
    </row>
    <row r="1329" spans="2:12" x14ac:dyDescent="0.2">
      <c r="B1329" s="4"/>
      <c r="C1329" s="4"/>
      <c r="D1329" s="4"/>
      <c r="E1329" s="4"/>
      <c r="F1329" s="4"/>
      <c r="G1329" s="4"/>
      <c r="H1329" s="4"/>
      <c r="I1329" s="4"/>
      <c r="K1329" s="80"/>
      <c r="L1329" s="80"/>
    </row>
    <row r="1330" spans="2:12" x14ac:dyDescent="0.2">
      <c r="B1330" s="4"/>
      <c r="C1330" s="4"/>
      <c r="D1330" s="4"/>
      <c r="E1330" s="4"/>
      <c r="F1330" s="4"/>
      <c r="G1330" s="4"/>
      <c r="H1330" s="4"/>
      <c r="I1330" s="4"/>
      <c r="K1330" s="80"/>
      <c r="L1330" s="80"/>
    </row>
    <row r="1331" spans="2:12" x14ac:dyDescent="0.2">
      <c r="B1331" s="4"/>
      <c r="C1331" s="4"/>
      <c r="D1331" s="4"/>
      <c r="E1331" s="4"/>
      <c r="F1331" s="4"/>
      <c r="G1331" s="4"/>
      <c r="H1331" s="4"/>
      <c r="I1331" s="4"/>
      <c r="K1331" s="80"/>
      <c r="L1331" s="80"/>
    </row>
    <row r="1332" spans="2:12" x14ac:dyDescent="0.2">
      <c r="B1332" s="4"/>
      <c r="C1332" s="4"/>
      <c r="D1332" s="4"/>
      <c r="E1332" s="4"/>
      <c r="F1332" s="4"/>
      <c r="G1332" s="4"/>
      <c r="H1332" s="4"/>
      <c r="I1332" s="4"/>
      <c r="K1332" s="80"/>
      <c r="L1332" s="80"/>
    </row>
    <row r="1333" spans="2:12" x14ac:dyDescent="0.2">
      <c r="B1333" s="4"/>
      <c r="C1333" s="4"/>
      <c r="D1333" s="4"/>
      <c r="E1333" s="4"/>
      <c r="F1333" s="4"/>
      <c r="G1333" s="4"/>
      <c r="H1333" s="4"/>
      <c r="I1333" s="4"/>
      <c r="K1333" s="80"/>
      <c r="L1333" s="80"/>
    </row>
    <row r="1334" spans="2:12" x14ac:dyDescent="0.2">
      <c r="B1334" s="4"/>
      <c r="C1334" s="4"/>
      <c r="D1334" s="4"/>
      <c r="E1334" s="4"/>
      <c r="F1334" s="4"/>
      <c r="G1334" s="4"/>
      <c r="H1334" s="4"/>
      <c r="I1334" s="4"/>
      <c r="K1334" s="80"/>
      <c r="L1334" s="80"/>
    </row>
    <row r="1335" spans="2:12" x14ac:dyDescent="0.2">
      <c r="B1335" s="4"/>
      <c r="C1335" s="4"/>
      <c r="D1335" s="4"/>
      <c r="E1335" s="4"/>
      <c r="F1335" s="4"/>
      <c r="G1335" s="4"/>
      <c r="H1335" s="4"/>
      <c r="I1335" s="4"/>
      <c r="K1335" s="80"/>
      <c r="L1335" s="80"/>
    </row>
    <row r="1336" spans="2:12" x14ac:dyDescent="0.2">
      <c r="B1336" s="4"/>
      <c r="C1336" s="4"/>
      <c r="D1336" s="4"/>
      <c r="E1336" s="4"/>
      <c r="F1336" s="4"/>
      <c r="G1336" s="4"/>
      <c r="H1336" s="4"/>
      <c r="I1336" s="4"/>
      <c r="K1336" s="80"/>
      <c r="L1336" s="80"/>
    </row>
    <row r="1337" spans="2:12" x14ac:dyDescent="0.2">
      <c r="B1337" s="4"/>
      <c r="C1337" s="4"/>
      <c r="D1337" s="4"/>
      <c r="E1337" s="4"/>
      <c r="F1337" s="4"/>
      <c r="G1337" s="4"/>
      <c r="H1337" s="4"/>
      <c r="I1337" s="4"/>
      <c r="K1337" s="80"/>
      <c r="L1337" s="80"/>
    </row>
    <row r="1338" spans="2:12" x14ac:dyDescent="0.2">
      <c r="B1338" s="4"/>
      <c r="C1338" s="4"/>
      <c r="D1338" s="4"/>
      <c r="E1338" s="4"/>
      <c r="F1338" s="4"/>
      <c r="G1338" s="4"/>
      <c r="H1338" s="4"/>
      <c r="I1338" s="4"/>
      <c r="K1338" s="80"/>
      <c r="L1338" s="80"/>
    </row>
    <row r="1339" spans="2:12" x14ac:dyDescent="0.2">
      <c r="B1339" s="4"/>
      <c r="C1339" s="4"/>
      <c r="D1339" s="4"/>
      <c r="E1339" s="4"/>
      <c r="F1339" s="4"/>
      <c r="G1339" s="4"/>
      <c r="H1339" s="4"/>
      <c r="I1339" s="4"/>
      <c r="K1339" s="80"/>
      <c r="L1339" s="80"/>
    </row>
    <row r="1340" spans="2:12" x14ac:dyDescent="0.2">
      <c r="B1340" s="4"/>
      <c r="C1340" s="4"/>
      <c r="D1340" s="4"/>
      <c r="E1340" s="4"/>
      <c r="F1340" s="4"/>
      <c r="G1340" s="4"/>
      <c r="H1340" s="4"/>
      <c r="I1340" s="4"/>
      <c r="K1340" s="80"/>
      <c r="L1340" s="80"/>
    </row>
    <row r="1341" spans="2:12" x14ac:dyDescent="0.2">
      <c r="B1341" s="4"/>
      <c r="C1341" s="4"/>
      <c r="D1341" s="4"/>
      <c r="E1341" s="4"/>
      <c r="F1341" s="4"/>
      <c r="G1341" s="4"/>
      <c r="H1341" s="4"/>
      <c r="I1341" s="4"/>
      <c r="K1341" s="80"/>
      <c r="L1341" s="80"/>
    </row>
    <row r="1342" spans="2:12" x14ac:dyDescent="0.2">
      <c r="B1342" s="4"/>
      <c r="C1342" s="4"/>
      <c r="D1342" s="4"/>
      <c r="E1342" s="4"/>
      <c r="F1342" s="4"/>
      <c r="G1342" s="4"/>
      <c r="H1342" s="4"/>
      <c r="I1342" s="4"/>
      <c r="K1342" s="80"/>
      <c r="L1342" s="80"/>
    </row>
    <row r="1343" spans="2:12" x14ac:dyDescent="0.2">
      <c r="B1343" s="4"/>
      <c r="C1343" s="4"/>
      <c r="D1343" s="4"/>
      <c r="E1343" s="4"/>
      <c r="F1343" s="4"/>
      <c r="G1343" s="4"/>
      <c r="H1343" s="4"/>
      <c r="I1343" s="4"/>
      <c r="K1343" s="80"/>
      <c r="L1343" s="80"/>
    </row>
    <row r="1344" spans="2:12" x14ac:dyDescent="0.2">
      <c r="B1344" s="4"/>
      <c r="C1344" s="4"/>
      <c r="D1344" s="4"/>
      <c r="E1344" s="4"/>
      <c r="F1344" s="4"/>
      <c r="G1344" s="4"/>
      <c r="H1344" s="4"/>
      <c r="I1344" s="4"/>
      <c r="K1344" s="80"/>
      <c r="L1344" s="80"/>
    </row>
    <row r="1345" spans="2:12" x14ac:dyDescent="0.2">
      <c r="B1345" s="4"/>
      <c r="C1345" s="4"/>
      <c r="D1345" s="4"/>
      <c r="E1345" s="4"/>
      <c r="F1345" s="4"/>
      <c r="G1345" s="4"/>
      <c r="H1345" s="4"/>
      <c r="I1345" s="4"/>
      <c r="K1345" s="80"/>
      <c r="L1345" s="80"/>
    </row>
    <row r="1346" spans="2:12" x14ac:dyDescent="0.2">
      <c r="B1346" s="4"/>
      <c r="C1346" s="4"/>
      <c r="D1346" s="4"/>
      <c r="E1346" s="4"/>
      <c r="F1346" s="4"/>
      <c r="G1346" s="4"/>
      <c r="H1346" s="4"/>
      <c r="I1346" s="4"/>
      <c r="K1346" s="80"/>
      <c r="L1346" s="80"/>
    </row>
    <row r="1347" spans="2:12" x14ac:dyDescent="0.2">
      <c r="B1347" s="4"/>
      <c r="C1347" s="4"/>
      <c r="D1347" s="4"/>
      <c r="E1347" s="4"/>
      <c r="F1347" s="4"/>
      <c r="G1347" s="4"/>
      <c r="H1347" s="4"/>
      <c r="I1347" s="4"/>
      <c r="K1347" s="80"/>
      <c r="L1347" s="80"/>
    </row>
    <row r="1348" spans="2:12" x14ac:dyDescent="0.2">
      <c r="B1348" s="4"/>
      <c r="C1348" s="4"/>
      <c r="D1348" s="4"/>
      <c r="E1348" s="4"/>
      <c r="F1348" s="4"/>
      <c r="G1348" s="4"/>
      <c r="H1348" s="4"/>
      <c r="I1348" s="4"/>
      <c r="K1348" s="80"/>
      <c r="L1348" s="80"/>
    </row>
    <row r="1349" spans="2:12" x14ac:dyDescent="0.2">
      <c r="B1349" s="4"/>
      <c r="C1349" s="4"/>
      <c r="D1349" s="4"/>
      <c r="E1349" s="4"/>
      <c r="F1349" s="4"/>
      <c r="G1349" s="4"/>
      <c r="H1349" s="4"/>
      <c r="I1349" s="4"/>
      <c r="K1349" s="80"/>
      <c r="L1349" s="80"/>
    </row>
    <row r="1350" spans="2:12" x14ac:dyDescent="0.2">
      <c r="B1350" s="4"/>
      <c r="C1350" s="4"/>
      <c r="D1350" s="4"/>
      <c r="E1350" s="4"/>
      <c r="F1350" s="4"/>
      <c r="G1350" s="4"/>
      <c r="H1350" s="4"/>
      <c r="I1350" s="4"/>
      <c r="K1350" s="80"/>
      <c r="L1350" s="80"/>
    </row>
    <row r="1351" spans="2:12" x14ac:dyDescent="0.2">
      <c r="B1351" s="4"/>
      <c r="C1351" s="4"/>
      <c r="D1351" s="4"/>
      <c r="E1351" s="4"/>
      <c r="F1351" s="4"/>
      <c r="G1351" s="4"/>
      <c r="H1351" s="4"/>
      <c r="I1351" s="4"/>
      <c r="K1351" s="80"/>
      <c r="L1351" s="80"/>
    </row>
    <row r="1352" spans="2:12" x14ac:dyDescent="0.2">
      <c r="B1352" s="4"/>
      <c r="C1352" s="4"/>
      <c r="D1352" s="4"/>
      <c r="E1352" s="4"/>
      <c r="F1352" s="4"/>
      <c r="G1352" s="4"/>
      <c r="H1352" s="4"/>
      <c r="I1352" s="4"/>
      <c r="K1352" s="80"/>
      <c r="L1352" s="80"/>
    </row>
    <row r="1353" spans="2:12" x14ac:dyDescent="0.2">
      <c r="B1353" s="4"/>
      <c r="C1353" s="4"/>
      <c r="D1353" s="4"/>
      <c r="E1353" s="4"/>
      <c r="F1353" s="4"/>
      <c r="G1353" s="4"/>
      <c r="H1353" s="4"/>
      <c r="I1353" s="4"/>
      <c r="K1353" s="80"/>
      <c r="L1353" s="80"/>
    </row>
    <row r="1354" spans="2:12" x14ac:dyDescent="0.2">
      <c r="B1354" s="4"/>
      <c r="C1354" s="4"/>
      <c r="D1354" s="4"/>
      <c r="E1354" s="4"/>
      <c r="F1354" s="4"/>
      <c r="G1354" s="4"/>
      <c r="H1354" s="4"/>
      <c r="I1354" s="4"/>
      <c r="K1354" s="80"/>
      <c r="L1354" s="80"/>
    </row>
    <row r="1355" spans="2:12" x14ac:dyDescent="0.2">
      <c r="B1355" s="4"/>
      <c r="C1355" s="4"/>
      <c r="D1355" s="4"/>
      <c r="E1355" s="4"/>
      <c r="F1355" s="4"/>
      <c r="G1355" s="4"/>
      <c r="H1355" s="4"/>
      <c r="I1355" s="4"/>
      <c r="K1355" s="80"/>
      <c r="L1355" s="80"/>
    </row>
    <row r="1356" spans="2:12" x14ac:dyDescent="0.2">
      <c r="B1356" s="4"/>
      <c r="C1356" s="4"/>
      <c r="D1356" s="4"/>
      <c r="E1356" s="4"/>
      <c r="F1356" s="4"/>
      <c r="G1356" s="4"/>
      <c r="H1356" s="4"/>
      <c r="I1356" s="4"/>
      <c r="K1356" s="80"/>
      <c r="L1356" s="80"/>
    </row>
    <row r="1357" spans="2:12" x14ac:dyDescent="0.2">
      <c r="B1357" s="4"/>
      <c r="C1357" s="4"/>
      <c r="D1357" s="4"/>
      <c r="E1357" s="4"/>
      <c r="F1357" s="4"/>
      <c r="G1357" s="4"/>
      <c r="H1357" s="4"/>
      <c r="I1357" s="4"/>
      <c r="K1357" s="80"/>
      <c r="L1357" s="80"/>
    </row>
    <row r="1358" spans="2:12" x14ac:dyDescent="0.2">
      <c r="B1358" s="4"/>
      <c r="C1358" s="4"/>
      <c r="D1358" s="4"/>
      <c r="E1358" s="4"/>
      <c r="F1358" s="4"/>
      <c r="G1358" s="4"/>
      <c r="H1358" s="4"/>
      <c r="I1358" s="4"/>
      <c r="K1358" s="80"/>
      <c r="L1358" s="80"/>
    </row>
    <row r="1359" spans="2:12" x14ac:dyDescent="0.2">
      <c r="B1359" s="4"/>
      <c r="C1359" s="4"/>
      <c r="D1359" s="4"/>
      <c r="E1359" s="4"/>
      <c r="F1359" s="4"/>
      <c r="G1359" s="4"/>
      <c r="H1359" s="4"/>
      <c r="I1359" s="4"/>
      <c r="K1359" s="80"/>
      <c r="L1359" s="80"/>
    </row>
    <row r="1360" spans="2:12" x14ac:dyDescent="0.2">
      <c r="B1360" s="4"/>
      <c r="C1360" s="4"/>
      <c r="D1360" s="4"/>
      <c r="E1360" s="4"/>
      <c r="F1360" s="4"/>
      <c r="G1360" s="4"/>
      <c r="H1360" s="4"/>
      <c r="I1360" s="4"/>
      <c r="K1360" s="80"/>
      <c r="L1360" s="80"/>
    </row>
    <row r="1361" spans="2:12" x14ac:dyDescent="0.2">
      <c r="B1361" s="4"/>
      <c r="C1361" s="4"/>
      <c r="D1361" s="4"/>
      <c r="E1361" s="4"/>
      <c r="F1361" s="4"/>
      <c r="G1361" s="4"/>
      <c r="H1361" s="4"/>
      <c r="I1361" s="4"/>
      <c r="K1361" s="80"/>
      <c r="L1361" s="80"/>
    </row>
    <row r="1362" spans="2:12" x14ac:dyDescent="0.2">
      <c r="B1362" s="4"/>
      <c r="C1362" s="4"/>
      <c r="D1362" s="4"/>
      <c r="E1362" s="4"/>
      <c r="F1362" s="4"/>
      <c r="G1362" s="4"/>
      <c r="H1362" s="4"/>
      <c r="I1362" s="4"/>
      <c r="K1362" s="80"/>
      <c r="L1362" s="80"/>
    </row>
    <row r="1363" spans="2:12" x14ac:dyDescent="0.2">
      <c r="B1363" s="4"/>
      <c r="C1363" s="4"/>
      <c r="D1363" s="4"/>
      <c r="E1363" s="4"/>
      <c r="F1363" s="4"/>
      <c r="G1363" s="4"/>
      <c r="H1363" s="4"/>
      <c r="I1363" s="4"/>
      <c r="K1363" s="80"/>
      <c r="L1363" s="80"/>
    </row>
    <row r="1364" spans="2:12" x14ac:dyDescent="0.2">
      <c r="B1364" s="4"/>
      <c r="C1364" s="4"/>
      <c r="D1364" s="4"/>
      <c r="E1364" s="4"/>
      <c r="F1364" s="4"/>
      <c r="G1364" s="4"/>
      <c r="H1364" s="4"/>
      <c r="I1364" s="4"/>
      <c r="K1364" s="80"/>
      <c r="L1364" s="80"/>
    </row>
    <row r="1365" spans="2:12" x14ac:dyDescent="0.2">
      <c r="B1365" s="4"/>
      <c r="C1365" s="4"/>
      <c r="D1365" s="4"/>
      <c r="E1365" s="4"/>
      <c r="F1365" s="4"/>
      <c r="G1365" s="4"/>
      <c r="H1365" s="4"/>
      <c r="I1365" s="4"/>
      <c r="K1365" s="80"/>
      <c r="L1365" s="80"/>
    </row>
    <row r="1366" spans="2:12" x14ac:dyDescent="0.2">
      <c r="B1366" s="4"/>
      <c r="C1366" s="4"/>
      <c r="D1366" s="4"/>
      <c r="E1366" s="4"/>
      <c r="F1366" s="4"/>
      <c r="G1366" s="4"/>
      <c r="H1366" s="4"/>
      <c r="I1366" s="4"/>
      <c r="K1366" s="80"/>
      <c r="L1366" s="80"/>
    </row>
    <row r="1367" spans="2:12" x14ac:dyDescent="0.2">
      <c r="B1367" s="4"/>
      <c r="C1367" s="4"/>
      <c r="D1367" s="4"/>
      <c r="E1367" s="4"/>
      <c r="F1367" s="4"/>
      <c r="G1367" s="4"/>
      <c r="H1367" s="4"/>
      <c r="I1367" s="4"/>
      <c r="K1367" s="80"/>
      <c r="L1367" s="80"/>
    </row>
    <row r="1368" spans="2:12" x14ac:dyDescent="0.2">
      <c r="B1368" s="4"/>
      <c r="C1368" s="4"/>
      <c r="D1368" s="4"/>
      <c r="E1368" s="4"/>
      <c r="F1368" s="4"/>
      <c r="G1368" s="4"/>
      <c r="H1368" s="4"/>
      <c r="I1368" s="4"/>
      <c r="K1368" s="80"/>
      <c r="L1368" s="80"/>
    </row>
    <row r="1369" spans="2:12" x14ac:dyDescent="0.2">
      <c r="B1369" s="4"/>
      <c r="C1369" s="4"/>
      <c r="D1369" s="4"/>
      <c r="E1369" s="4"/>
      <c r="F1369" s="4"/>
      <c r="G1369" s="4"/>
      <c r="H1369" s="4"/>
      <c r="I1369" s="4"/>
      <c r="K1369" s="80"/>
      <c r="L1369" s="80"/>
    </row>
    <row r="1370" spans="2:12" x14ac:dyDescent="0.2">
      <c r="B1370" s="4"/>
      <c r="C1370" s="4"/>
      <c r="D1370" s="4"/>
      <c r="E1370" s="4"/>
      <c r="F1370" s="4"/>
      <c r="G1370" s="4"/>
      <c r="H1370" s="4"/>
      <c r="I1370" s="4"/>
      <c r="K1370" s="80"/>
      <c r="L1370" s="80"/>
    </row>
    <row r="1371" spans="2:12" x14ac:dyDescent="0.2">
      <c r="B1371" s="4"/>
      <c r="C1371" s="4"/>
      <c r="D1371" s="4"/>
      <c r="E1371" s="4"/>
      <c r="F1371" s="4"/>
      <c r="G1371" s="4"/>
      <c r="H1371" s="4"/>
      <c r="I1371" s="4"/>
      <c r="K1371" s="80"/>
      <c r="L1371" s="80"/>
    </row>
    <row r="1372" spans="2:12" x14ac:dyDescent="0.2">
      <c r="B1372" s="4"/>
      <c r="C1372" s="4"/>
      <c r="D1372" s="4"/>
      <c r="E1372" s="4"/>
      <c r="F1372" s="4"/>
      <c r="G1372" s="4"/>
      <c r="H1372" s="4"/>
      <c r="I1372" s="4"/>
      <c r="K1372" s="80"/>
      <c r="L1372" s="80"/>
    </row>
    <row r="1373" spans="2:12" x14ac:dyDescent="0.2">
      <c r="B1373" s="4"/>
      <c r="C1373" s="4"/>
      <c r="D1373" s="4"/>
      <c r="E1373" s="4"/>
      <c r="F1373" s="4"/>
      <c r="G1373" s="4"/>
      <c r="H1373" s="4"/>
      <c r="I1373" s="4"/>
      <c r="K1373" s="80"/>
      <c r="L1373" s="80"/>
    </row>
    <row r="1374" spans="2:12" x14ac:dyDescent="0.2">
      <c r="B1374" s="4"/>
      <c r="C1374" s="4"/>
      <c r="D1374" s="4"/>
      <c r="E1374" s="4"/>
      <c r="F1374" s="4"/>
      <c r="G1374" s="4"/>
      <c r="H1374" s="4"/>
      <c r="I1374" s="4"/>
      <c r="K1374" s="80"/>
      <c r="L1374" s="80"/>
    </row>
    <row r="1375" spans="2:12" x14ac:dyDescent="0.2">
      <c r="B1375" s="4"/>
      <c r="C1375" s="4"/>
      <c r="D1375" s="4"/>
      <c r="E1375" s="4"/>
      <c r="F1375" s="4"/>
      <c r="G1375" s="4"/>
      <c r="H1375" s="4"/>
      <c r="I1375" s="4"/>
      <c r="K1375" s="80"/>
      <c r="L1375" s="80"/>
    </row>
    <row r="1376" spans="2:12" x14ac:dyDescent="0.2">
      <c r="B1376" s="4"/>
      <c r="C1376" s="4"/>
      <c r="D1376" s="4"/>
      <c r="E1376" s="4"/>
      <c r="F1376" s="4"/>
      <c r="G1376" s="4"/>
      <c r="H1376" s="4"/>
      <c r="I1376" s="4"/>
      <c r="K1376" s="80"/>
      <c r="L1376" s="80"/>
    </row>
    <row r="1377" spans="2:12" x14ac:dyDescent="0.2">
      <c r="B1377" s="4"/>
      <c r="C1377" s="4"/>
      <c r="D1377" s="4"/>
      <c r="E1377" s="4"/>
      <c r="F1377" s="4"/>
      <c r="G1377" s="4"/>
      <c r="H1377" s="4"/>
      <c r="I1377" s="4"/>
      <c r="K1377" s="80"/>
      <c r="L1377" s="80"/>
    </row>
    <row r="1378" spans="2:12" x14ac:dyDescent="0.2">
      <c r="B1378" s="4"/>
      <c r="C1378" s="4"/>
      <c r="D1378" s="4"/>
      <c r="E1378" s="4"/>
      <c r="F1378" s="4"/>
      <c r="G1378" s="4"/>
      <c r="H1378" s="4"/>
      <c r="I1378" s="4"/>
      <c r="K1378" s="80"/>
      <c r="L1378" s="80"/>
    </row>
    <row r="1379" spans="2:12" x14ac:dyDescent="0.2">
      <c r="B1379" s="4"/>
      <c r="C1379" s="4"/>
      <c r="D1379" s="4"/>
      <c r="E1379" s="4"/>
      <c r="F1379" s="4"/>
      <c r="G1379" s="4"/>
      <c r="H1379" s="4"/>
      <c r="I1379" s="4"/>
      <c r="K1379" s="80"/>
      <c r="L1379" s="80"/>
    </row>
    <row r="1380" spans="2:12" x14ac:dyDescent="0.2">
      <c r="B1380" s="4"/>
      <c r="C1380" s="4"/>
      <c r="D1380" s="4"/>
      <c r="E1380" s="4"/>
      <c r="F1380" s="4"/>
      <c r="G1380" s="4"/>
      <c r="H1380" s="4"/>
      <c r="I1380" s="4"/>
      <c r="K1380" s="80"/>
      <c r="L1380" s="80"/>
    </row>
    <row r="1381" spans="2:12" x14ac:dyDescent="0.2">
      <c r="B1381" s="4"/>
      <c r="C1381" s="4"/>
      <c r="D1381" s="4"/>
      <c r="E1381" s="4"/>
      <c r="F1381" s="4"/>
      <c r="G1381" s="4"/>
      <c r="H1381" s="4"/>
      <c r="I1381" s="4"/>
      <c r="K1381" s="80"/>
      <c r="L1381" s="80"/>
    </row>
    <row r="1382" spans="2:12" x14ac:dyDescent="0.2">
      <c r="B1382" s="4"/>
      <c r="C1382" s="4"/>
      <c r="D1382" s="4"/>
      <c r="E1382" s="4"/>
      <c r="F1382" s="4"/>
      <c r="G1382" s="4"/>
      <c r="H1382" s="4"/>
      <c r="I1382" s="4"/>
      <c r="K1382" s="80"/>
      <c r="L1382" s="80"/>
    </row>
    <row r="1383" spans="2:12" x14ac:dyDescent="0.2">
      <c r="B1383" s="4"/>
      <c r="C1383" s="4"/>
      <c r="D1383" s="4"/>
      <c r="E1383" s="4"/>
      <c r="F1383" s="4"/>
      <c r="G1383" s="4"/>
      <c r="H1383" s="4"/>
      <c r="I1383" s="4"/>
      <c r="K1383" s="80"/>
      <c r="L1383" s="80"/>
    </row>
    <row r="1384" spans="2:12" x14ac:dyDescent="0.2">
      <c r="B1384" s="4"/>
      <c r="C1384" s="4"/>
      <c r="D1384" s="4"/>
      <c r="E1384" s="4"/>
      <c r="F1384" s="4"/>
      <c r="G1384" s="4"/>
      <c r="H1384" s="4"/>
      <c r="I1384" s="4"/>
      <c r="K1384" s="80"/>
      <c r="L1384" s="80"/>
    </row>
    <row r="1385" spans="2:12" x14ac:dyDescent="0.2">
      <c r="B1385" s="4"/>
      <c r="C1385" s="4"/>
      <c r="D1385" s="4"/>
      <c r="E1385" s="4"/>
      <c r="F1385" s="4"/>
      <c r="G1385" s="4"/>
      <c r="H1385" s="4"/>
      <c r="I1385" s="4"/>
      <c r="K1385" s="80"/>
      <c r="L1385" s="80"/>
    </row>
    <row r="1386" spans="2:12" x14ac:dyDescent="0.2">
      <c r="B1386" s="4"/>
      <c r="C1386" s="4"/>
      <c r="D1386" s="4"/>
      <c r="E1386" s="4"/>
      <c r="F1386" s="4"/>
      <c r="G1386" s="4"/>
      <c r="H1386" s="4"/>
      <c r="I1386" s="4"/>
      <c r="K1386" s="80"/>
      <c r="L1386" s="80"/>
    </row>
    <row r="1387" spans="2:12" x14ac:dyDescent="0.2">
      <c r="B1387" s="4"/>
      <c r="C1387" s="4"/>
      <c r="D1387" s="4"/>
      <c r="E1387" s="4"/>
      <c r="F1387" s="4"/>
      <c r="G1387" s="4"/>
      <c r="H1387" s="4"/>
      <c r="I1387" s="4"/>
      <c r="K1387" s="80"/>
      <c r="L1387" s="80"/>
    </row>
    <row r="1388" spans="2:12" x14ac:dyDescent="0.2">
      <c r="B1388" s="4"/>
      <c r="C1388" s="4"/>
      <c r="D1388" s="4"/>
      <c r="E1388" s="4"/>
      <c r="F1388" s="4"/>
      <c r="G1388" s="4"/>
      <c r="H1388" s="4"/>
      <c r="I1388" s="4"/>
      <c r="K1388" s="80"/>
      <c r="L1388" s="80"/>
    </row>
    <row r="1389" spans="2:12" x14ac:dyDescent="0.2">
      <c r="B1389" s="4"/>
      <c r="C1389" s="4"/>
      <c r="D1389" s="4"/>
      <c r="E1389" s="4"/>
      <c r="F1389" s="4"/>
      <c r="G1389" s="4"/>
      <c r="H1389" s="4"/>
      <c r="I1389" s="4"/>
      <c r="K1389" s="80"/>
      <c r="L1389" s="80"/>
    </row>
    <row r="1390" spans="2:12" x14ac:dyDescent="0.2">
      <c r="B1390" s="4"/>
      <c r="C1390" s="4"/>
      <c r="D1390" s="4"/>
      <c r="E1390" s="4"/>
      <c r="F1390" s="4"/>
      <c r="G1390" s="4"/>
      <c r="H1390" s="4"/>
      <c r="I1390" s="4"/>
      <c r="K1390" s="80"/>
      <c r="L1390" s="80"/>
    </row>
    <row r="1391" spans="2:12" x14ac:dyDescent="0.2">
      <c r="B1391" s="4"/>
      <c r="C1391" s="4"/>
      <c r="D1391" s="4"/>
      <c r="E1391" s="4"/>
      <c r="F1391" s="4"/>
      <c r="G1391" s="4"/>
      <c r="H1391" s="4"/>
      <c r="I1391" s="4"/>
      <c r="K1391" s="80"/>
      <c r="L1391" s="80"/>
    </row>
    <row r="1392" spans="2:12" x14ac:dyDescent="0.2">
      <c r="B1392" s="4"/>
      <c r="C1392" s="4"/>
      <c r="D1392" s="4"/>
      <c r="E1392" s="4"/>
      <c r="F1392" s="4"/>
      <c r="G1392" s="4"/>
      <c r="H1392" s="4"/>
      <c r="I1392" s="4"/>
      <c r="K1392" s="80"/>
      <c r="L1392" s="80"/>
    </row>
    <row r="1393" spans="2:12" x14ac:dyDescent="0.2">
      <c r="B1393" s="4"/>
      <c r="C1393" s="4"/>
      <c r="D1393" s="4"/>
      <c r="E1393" s="4"/>
      <c r="F1393" s="4"/>
      <c r="G1393" s="4"/>
      <c r="H1393" s="4"/>
      <c r="I1393" s="4"/>
      <c r="K1393" s="80"/>
      <c r="L1393" s="80"/>
    </row>
    <row r="1394" spans="2:12" x14ac:dyDescent="0.2">
      <c r="B1394" s="4"/>
      <c r="C1394" s="4"/>
      <c r="D1394" s="4"/>
      <c r="E1394" s="4"/>
      <c r="F1394" s="4"/>
      <c r="G1394" s="4"/>
      <c r="H1394" s="4"/>
      <c r="I1394" s="4"/>
      <c r="K1394" s="80"/>
      <c r="L1394" s="80"/>
    </row>
    <row r="1395" spans="2:12" x14ac:dyDescent="0.2">
      <c r="B1395" s="4"/>
      <c r="C1395" s="4"/>
      <c r="D1395" s="4"/>
      <c r="E1395" s="4"/>
      <c r="F1395" s="4"/>
      <c r="G1395" s="4"/>
      <c r="H1395" s="4"/>
      <c r="I1395" s="4"/>
      <c r="K1395" s="80"/>
      <c r="L1395" s="80"/>
    </row>
    <row r="1396" spans="2:12" x14ac:dyDescent="0.2">
      <c r="B1396" s="4"/>
      <c r="C1396" s="4"/>
      <c r="D1396" s="4"/>
      <c r="E1396" s="4"/>
      <c r="F1396" s="4"/>
      <c r="G1396" s="4"/>
      <c r="H1396" s="4"/>
      <c r="I1396" s="4"/>
      <c r="K1396" s="80"/>
      <c r="L1396" s="80"/>
    </row>
    <row r="1397" spans="2:12" x14ac:dyDescent="0.2">
      <c r="B1397" s="4"/>
      <c r="C1397" s="4"/>
      <c r="D1397" s="4"/>
      <c r="E1397" s="4"/>
      <c r="F1397" s="4"/>
      <c r="G1397" s="4"/>
      <c r="H1397" s="4"/>
      <c r="I1397" s="4"/>
      <c r="K1397" s="80"/>
      <c r="L1397" s="80"/>
    </row>
    <row r="1398" spans="2:12" x14ac:dyDescent="0.2">
      <c r="B1398" s="4"/>
      <c r="C1398" s="4"/>
      <c r="D1398" s="4"/>
      <c r="E1398" s="4"/>
      <c r="F1398" s="4"/>
      <c r="G1398" s="4"/>
      <c r="H1398" s="4"/>
      <c r="I1398" s="4"/>
      <c r="K1398" s="80"/>
      <c r="L1398" s="80"/>
    </row>
    <row r="1399" spans="2:12" x14ac:dyDescent="0.2">
      <c r="B1399" s="4"/>
      <c r="C1399" s="4"/>
      <c r="D1399" s="4"/>
      <c r="E1399" s="4"/>
      <c r="F1399" s="4"/>
      <c r="G1399" s="4"/>
      <c r="H1399" s="4"/>
      <c r="I1399" s="4"/>
      <c r="K1399" s="80"/>
      <c r="L1399" s="80"/>
    </row>
    <row r="1400" spans="2:12" x14ac:dyDescent="0.2">
      <c r="B1400" s="4"/>
      <c r="C1400" s="4"/>
      <c r="D1400" s="4"/>
      <c r="E1400" s="4"/>
      <c r="F1400" s="4"/>
      <c r="G1400" s="4"/>
      <c r="H1400" s="4"/>
      <c r="I1400" s="4"/>
      <c r="K1400" s="80"/>
      <c r="L1400" s="80"/>
    </row>
    <row r="1401" spans="2:12" x14ac:dyDescent="0.2">
      <c r="B1401" s="4"/>
      <c r="C1401" s="4"/>
      <c r="D1401" s="4"/>
      <c r="E1401" s="4"/>
      <c r="F1401" s="4"/>
      <c r="G1401" s="4"/>
      <c r="H1401" s="4"/>
      <c r="I1401" s="4"/>
      <c r="K1401" s="80"/>
      <c r="L1401" s="80"/>
    </row>
    <row r="1402" spans="2:12" x14ac:dyDescent="0.2">
      <c r="B1402" s="4"/>
      <c r="C1402" s="4"/>
      <c r="D1402" s="4"/>
      <c r="E1402" s="4"/>
      <c r="F1402" s="4"/>
      <c r="G1402" s="4"/>
      <c r="H1402" s="4"/>
      <c r="I1402" s="4"/>
      <c r="K1402" s="80"/>
      <c r="L1402" s="80"/>
    </row>
    <row r="1403" spans="2:12" x14ac:dyDescent="0.2">
      <c r="B1403" s="4"/>
      <c r="C1403" s="4"/>
      <c r="D1403" s="4"/>
      <c r="E1403" s="4"/>
      <c r="F1403" s="4"/>
      <c r="G1403" s="4"/>
      <c r="H1403" s="4"/>
      <c r="I1403" s="4"/>
      <c r="K1403" s="80"/>
      <c r="L1403" s="80"/>
    </row>
    <row r="1404" spans="2:12" x14ac:dyDescent="0.2">
      <c r="B1404" s="4"/>
      <c r="C1404" s="4"/>
      <c r="D1404" s="4"/>
      <c r="E1404" s="4"/>
      <c r="F1404" s="4"/>
      <c r="G1404" s="4"/>
      <c r="H1404" s="4"/>
      <c r="I1404" s="4"/>
      <c r="K1404" s="80"/>
      <c r="L1404" s="80"/>
    </row>
    <row r="1405" spans="2:12" x14ac:dyDescent="0.2">
      <c r="B1405" s="4"/>
      <c r="C1405" s="4"/>
      <c r="D1405" s="4"/>
      <c r="E1405" s="4"/>
      <c r="F1405" s="4"/>
      <c r="G1405" s="4"/>
      <c r="H1405" s="4"/>
      <c r="I1405" s="4"/>
      <c r="K1405" s="80"/>
      <c r="L1405" s="80"/>
    </row>
    <row r="1406" spans="2:12" x14ac:dyDescent="0.2">
      <c r="B1406" s="4"/>
      <c r="C1406" s="4"/>
      <c r="D1406" s="4"/>
      <c r="E1406" s="4"/>
      <c r="F1406" s="4"/>
      <c r="G1406" s="4"/>
      <c r="H1406" s="4"/>
      <c r="I1406" s="4"/>
      <c r="K1406" s="80"/>
      <c r="L1406" s="80"/>
    </row>
    <row r="1407" spans="2:12" x14ac:dyDescent="0.2">
      <c r="B1407" s="4"/>
      <c r="C1407" s="4"/>
      <c r="D1407" s="4"/>
      <c r="E1407" s="4"/>
      <c r="F1407" s="4"/>
      <c r="G1407" s="4"/>
      <c r="H1407" s="4"/>
      <c r="I1407" s="4"/>
      <c r="K1407" s="80"/>
      <c r="L1407" s="80"/>
    </row>
    <row r="1408" spans="2:12" x14ac:dyDescent="0.2">
      <c r="B1408" s="4"/>
      <c r="C1408" s="4"/>
      <c r="D1408" s="4"/>
      <c r="E1408" s="4"/>
      <c r="F1408" s="4"/>
      <c r="G1408" s="4"/>
      <c r="H1408" s="4"/>
      <c r="I1408" s="4"/>
      <c r="K1408" s="80"/>
      <c r="L1408" s="80"/>
    </row>
    <row r="1409" spans="2:12" x14ac:dyDescent="0.2">
      <c r="B1409" s="4"/>
      <c r="C1409" s="4"/>
      <c r="D1409" s="4"/>
      <c r="E1409" s="4"/>
      <c r="F1409" s="4"/>
      <c r="G1409" s="4"/>
      <c r="H1409" s="4"/>
      <c r="I1409" s="4"/>
      <c r="K1409" s="80"/>
      <c r="L1409" s="80"/>
    </row>
    <row r="1410" spans="2:12" x14ac:dyDescent="0.2">
      <c r="B1410" s="4"/>
      <c r="C1410" s="4"/>
      <c r="D1410" s="4"/>
      <c r="E1410" s="4"/>
      <c r="F1410" s="4"/>
      <c r="G1410" s="4"/>
      <c r="H1410" s="4"/>
      <c r="I1410" s="4"/>
      <c r="K1410" s="80"/>
      <c r="L1410" s="80"/>
    </row>
    <row r="1411" spans="2:12" x14ac:dyDescent="0.2">
      <c r="B1411" s="4"/>
      <c r="C1411" s="4"/>
      <c r="D1411" s="4"/>
      <c r="E1411" s="4"/>
      <c r="F1411" s="4"/>
      <c r="G1411" s="4"/>
      <c r="H1411" s="4"/>
      <c r="I1411" s="4"/>
      <c r="K1411" s="80"/>
      <c r="L1411" s="80"/>
    </row>
    <row r="1412" spans="2:12" x14ac:dyDescent="0.2">
      <c r="B1412" s="4"/>
      <c r="C1412" s="4"/>
      <c r="D1412" s="4"/>
      <c r="E1412" s="4"/>
      <c r="F1412" s="4"/>
      <c r="G1412" s="4"/>
      <c r="H1412" s="4"/>
      <c r="I1412" s="4"/>
      <c r="K1412" s="80"/>
      <c r="L1412" s="80"/>
    </row>
    <row r="1413" spans="2:12" x14ac:dyDescent="0.2">
      <c r="B1413" s="4"/>
      <c r="C1413" s="4"/>
      <c r="D1413" s="4"/>
      <c r="E1413" s="4"/>
      <c r="F1413" s="4"/>
      <c r="G1413" s="4"/>
      <c r="H1413" s="4"/>
      <c r="I1413" s="4"/>
      <c r="K1413" s="80"/>
      <c r="L1413" s="80"/>
    </row>
    <row r="1414" spans="2:12" x14ac:dyDescent="0.2">
      <c r="B1414" s="4"/>
      <c r="C1414" s="4"/>
      <c r="D1414" s="4"/>
      <c r="E1414" s="4"/>
      <c r="F1414" s="4"/>
      <c r="G1414" s="4"/>
      <c r="H1414" s="4"/>
      <c r="I1414" s="4"/>
      <c r="K1414" s="80"/>
      <c r="L1414" s="80"/>
    </row>
    <row r="1415" spans="2:12" x14ac:dyDescent="0.2">
      <c r="B1415" s="4"/>
      <c r="C1415" s="4"/>
      <c r="D1415" s="4"/>
      <c r="E1415" s="4"/>
      <c r="F1415" s="4"/>
      <c r="G1415" s="4"/>
      <c r="H1415" s="4"/>
      <c r="I1415" s="4"/>
      <c r="K1415" s="80"/>
      <c r="L1415" s="80"/>
    </row>
    <row r="1416" spans="2:12" x14ac:dyDescent="0.2">
      <c r="B1416" s="4"/>
      <c r="C1416" s="4"/>
      <c r="D1416" s="4"/>
      <c r="E1416" s="4"/>
      <c r="F1416" s="4"/>
      <c r="G1416" s="4"/>
      <c r="H1416" s="4"/>
      <c r="I1416" s="4"/>
      <c r="K1416" s="80"/>
      <c r="L1416" s="80"/>
    </row>
    <row r="1417" spans="2:12" x14ac:dyDescent="0.2">
      <c r="B1417" s="4"/>
      <c r="C1417" s="4"/>
      <c r="D1417" s="4"/>
      <c r="E1417" s="4"/>
      <c r="F1417" s="4"/>
      <c r="G1417" s="4"/>
      <c r="H1417" s="4"/>
      <c r="I1417" s="4"/>
      <c r="K1417" s="80"/>
      <c r="L1417" s="80"/>
    </row>
    <row r="1418" spans="2:12" x14ac:dyDescent="0.2">
      <c r="B1418" s="4"/>
      <c r="C1418" s="4"/>
      <c r="D1418" s="4"/>
      <c r="E1418" s="4"/>
      <c r="F1418" s="4"/>
      <c r="G1418" s="4"/>
      <c r="H1418" s="4"/>
      <c r="I1418" s="4"/>
      <c r="K1418" s="80"/>
      <c r="L1418" s="80"/>
    </row>
    <row r="1419" spans="2:12" x14ac:dyDescent="0.2">
      <c r="B1419" s="4"/>
      <c r="C1419" s="4"/>
      <c r="D1419" s="4"/>
      <c r="E1419" s="4"/>
      <c r="F1419" s="4"/>
      <c r="G1419" s="4"/>
      <c r="H1419" s="4"/>
      <c r="I1419" s="4"/>
      <c r="K1419" s="80"/>
      <c r="L1419" s="80"/>
    </row>
    <row r="1420" spans="2:12" x14ac:dyDescent="0.2">
      <c r="B1420" s="4"/>
      <c r="C1420" s="4"/>
      <c r="D1420" s="4"/>
      <c r="E1420" s="4"/>
      <c r="F1420" s="4"/>
      <c r="G1420" s="4"/>
      <c r="H1420" s="4"/>
      <c r="I1420" s="4"/>
      <c r="K1420" s="80"/>
      <c r="L1420" s="80"/>
    </row>
    <row r="1421" spans="2:12" x14ac:dyDescent="0.2">
      <c r="B1421" s="4"/>
      <c r="C1421" s="4"/>
      <c r="D1421" s="4"/>
      <c r="E1421" s="4"/>
      <c r="F1421" s="4"/>
      <c r="G1421" s="4"/>
      <c r="H1421" s="4"/>
      <c r="I1421" s="4"/>
      <c r="K1421" s="80"/>
      <c r="L1421" s="80"/>
    </row>
    <row r="1422" spans="2:12" x14ac:dyDescent="0.2">
      <c r="B1422" s="4"/>
      <c r="C1422" s="4"/>
      <c r="D1422" s="4"/>
      <c r="E1422" s="4"/>
      <c r="F1422" s="4"/>
      <c r="G1422" s="4"/>
      <c r="H1422" s="4"/>
      <c r="I1422" s="4"/>
      <c r="K1422" s="80"/>
      <c r="L1422" s="80"/>
    </row>
    <row r="1423" spans="2:12" x14ac:dyDescent="0.2">
      <c r="B1423" s="4"/>
      <c r="C1423" s="4"/>
      <c r="D1423" s="4"/>
      <c r="E1423" s="4"/>
      <c r="F1423" s="4"/>
      <c r="G1423" s="4"/>
      <c r="H1423" s="4"/>
      <c r="I1423" s="4"/>
      <c r="K1423" s="80"/>
      <c r="L1423" s="80"/>
    </row>
    <row r="1424" spans="2:12" x14ac:dyDescent="0.2">
      <c r="B1424" s="4"/>
      <c r="C1424" s="4"/>
      <c r="D1424" s="4"/>
      <c r="E1424" s="4"/>
      <c r="F1424" s="4"/>
      <c r="G1424" s="4"/>
      <c r="H1424" s="4"/>
      <c r="I1424" s="4"/>
      <c r="K1424" s="80"/>
      <c r="L1424" s="80"/>
    </row>
    <row r="1425" spans="2:12" x14ac:dyDescent="0.2">
      <c r="B1425" s="4"/>
      <c r="C1425" s="4"/>
      <c r="D1425" s="4"/>
      <c r="E1425" s="4"/>
      <c r="F1425" s="4"/>
      <c r="G1425" s="4"/>
      <c r="H1425" s="4"/>
      <c r="I1425" s="4"/>
      <c r="K1425" s="80"/>
      <c r="L1425" s="80"/>
    </row>
    <row r="1426" spans="2:12" x14ac:dyDescent="0.2">
      <c r="B1426" s="4"/>
      <c r="C1426" s="4"/>
      <c r="D1426" s="4"/>
      <c r="E1426" s="4"/>
      <c r="F1426" s="4"/>
      <c r="G1426" s="4"/>
      <c r="H1426" s="4"/>
      <c r="I1426" s="4"/>
      <c r="K1426" s="80"/>
      <c r="L1426" s="80"/>
    </row>
    <row r="1427" spans="2:12" x14ac:dyDescent="0.2">
      <c r="B1427" s="4"/>
      <c r="C1427" s="4"/>
      <c r="D1427" s="4"/>
      <c r="E1427" s="4"/>
      <c r="F1427" s="4"/>
      <c r="G1427" s="4"/>
      <c r="H1427" s="4"/>
      <c r="I1427" s="4"/>
      <c r="K1427" s="80"/>
      <c r="L1427" s="80"/>
    </row>
    <row r="1428" spans="2:12" x14ac:dyDescent="0.2">
      <c r="B1428" s="4"/>
      <c r="C1428" s="4"/>
      <c r="D1428" s="4"/>
      <c r="E1428" s="4"/>
      <c r="F1428" s="4"/>
      <c r="G1428" s="4"/>
      <c r="H1428" s="4"/>
      <c r="I1428" s="4"/>
      <c r="K1428" s="80"/>
      <c r="L1428" s="80"/>
    </row>
    <row r="1429" spans="2:12" x14ac:dyDescent="0.2">
      <c r="B1429" s="4"/>
      <c r="C1429" s="4"/>
      <c r="D1429" s="4"/>
      <c r="E1429" s="4"/>
      <c r="F1429" s="4"/>
      <c r="G1429" s="4"/>
      <c r="H1429" s="4"/>
      <c r="I1429" s="4"/>
      <c r="K1429" s="80"/>
      <c r="L1429" s="80"/>
    </row>
    <row r="1430" spans="2:12" x14ac:dyDescent="0.2">
      <c r="B1430" s="4"/>
      <c r="C1430" s="4"/>
      <c r="D1430" s="4"/>
      <c r="E1430" s="4"/>
      <c r="F1430" s="4"/>
      <c r="G1430" s="4"/>
      <c r="H1430" s="4"/>
      <c r="I1430" s="4"/>
      <c r="K1430" s="80"/>
      <c r="L1430" s="80"/>
    </row>
    <row r="1431" spans="2:12" x14ac:dyDescent="0.2">
      <c r="B1431" s="4"/>
      <c r="C1431" s="4"/>
      <c r="D1431" s="4"/>
      <c r="E1431" s="4"/>
      <c r="F1431" s="4"/>
      <c r="G1431" s="4"/>
      <c r="H1431" s="4"/>
      <c r="I1431" s="4"/>
      <c r="K1431" s="80"/>
      <c r="L1431" s="80"/>
    </row>
    <row r="1432" spans="2:12" x14ac:dyDescent="0.2">
      <c r="B1432" s="4"/>
      <c r="C1432" s="4"/>
      <c r="D1432" s="4"/>
      <c r="E1432" s="4"/>
      <c r="F1432" s="4"/>
      <c r="G1432" s="4"/>
      <c r="H1432" s="4"/>
      <c r="I1432" s="4"/>
      <c r="K1432" s="80"/>
      <c r="L1432" s="80"/>
    </row>
    <row r="1433" spans="2:12" x14ac:dyDescent="0.2">
      <c r="B1433" s="4"/>
      <c r="C1433" s="4"/>
      <c r="D1433" s="4"/>
      <c r="E1433" s="4"/>
      <c r="F1433" s="4"/>
      <c r="G1433" s="4"/>
      <c r="H1433" s="4"/>
      <c r="I1433" s="4"/>
      <c r="K1433" s="80"/>
      <c r="L1433" s="80"/>
    </row>
    <row r="1434" spans="2:12" x14ac:dyDescent="0.2">
      <c r="B1434" s="4"/>
      <c r="C1434" s="4"/>
      <c r="D1434" s="4"/>
      <c r="E1434" s="4"/>
      <c r="F1434" s="4"/>
      <c r="G1434" s="4"/>
      <c r="H1434" s="4"/>
      <c r="I1434" s="4"/>
      <c r="K1434" s="80"/>
      <c r="L1434" s="80"/>
    </row>
    <row r="1435" spans="2:12" x14ac:dyDescent="0.2">
      <c r="B1435" s="4"/>
      <c r="C1435" s="4"/>
      <c r="D1435" s="4"/>
      <c r="E1435" s="4"/>
      <c r="F1435" s="4"/>
      <c r="G1435" s="4"/>
      <c r="H1435" s="4"/>
      <c r="I1435" s="4"/>
      <c r="K1435" s="80"/>
      <c r="L1435" s="80"/>
    </row>
    <row r="1436" spans="2:12" x14ac:dyDescent="0.2">
      <c r="B1436" s="4"/>
      <c r="C1436" s="4"/>
      <c r="D1436" s="4"/>
      <c r="E1436" s="4"/>
      <c r="F1436" s="4"/>
      <c r="G1436" s="4"/>
      <c r="H1436" s="4"/>
      <c r="I1436" s="4"/>
      <c r="K1436" s="80"/>
      <c r="L1436" s="80"/>
    </row>
    <row r="1437" spans="2:12" x14ac:dyDescent="0.2">
      <c r="B1437" s="4"/>
      <c r="C1437" s="4"/>
      <c r="D1437" s="4"/>
      <c r="E1437" s="4"/>
      <c r="F1437" s="4"/>
      <c r="G1437" s="4"/>
      <c r="H1437" s="4"/>
      <c r="I1437" s="4"/>
      <c r="K1437" s="80"/>
      <c r="L1437" s="80"/>
    </row>
    <row r="1438" spans="2:12" x14ac:dyDescent="0.2">
      <c r="B1438" s="4"/>
      <c r="C1438" s="4"/>
      <c r="D1438" s="4"/>
      <c r="E1438" s="4"/>
      <c r="F1438" s="4"/>
      <c r="G1438" s="4"/>
      <c r="H1438" s="4"/>
      <c r="I1438" s="4"/>
      <c r="K1438" s="80"/>
      <c r="L1438" s="80"/>
    </row>
    <row r="1439" spans="2:12" x14ac:dyDescent="0.2">
      <c r="B1439" s="4"/>
      <c r="C1439" s="4"/>
      <c r="D1439" s="4"/>
      <c r="E1439" s="4"/>
      <c r="F1439" s="4"/>
      <c r="G1439" s="4"/>
      <c r="H1439" s="4"/>
      <c r="I1439" s="4"/>
      <c r="K1439" s="80"/>
      <c r="L1439" s="80"/>
    </row>
    <row r="1440" spans="2:12" x14ac:dyDescent="0.2">
      <c r="B1440" s="4"/>
      <c r="C1440" s="4"/>
      <c r="D1440" s="4"/>
      <c r="E1440" s="4"/>
      <c r="F1440" s="4"/>
      <c r="G1440" s="4"/>
      <c r="H1440" s="4"/>
      <c r="I1440" s="4"/>
      <c r="K1440" s="80"/>
      <c r="L1440" s="80"/>
    </row>
    <row r="1441" spans="2:12" x14ac:dyDescent="0.2">
      <c r="B1441" s="4"/>
      <c r="C1441" s="4"/>
      <c r="D1441" s="4"/>
      <c r="E1441" s="4"/>
      <c r="F1441" s="4"/>
      <c r="G1441" s="4"/>
      <c r="H1441" s="4"/>
      <c r="I1441" s="4"/>
      <c r="K1441" s="80"/>
      <c r="L1441" s="80"/>
    </row>
    <row r="1442" spans="2:12" x14ac:dyDescent="0.2">
      <c r="B1442" s="4"/>
      <c r="C1442" s="4"/>
      <c r="D1442" s="4"/>
      <c r="E1442" s="4"/>
      <c r="F1442" s="4"/>
      <c r="G1442" s="4"/>
      <c r="H1442" s="4"/>
      <c r="I1442" s="4"/>
      <c r="K1442" s="80"/>
      <c r="L1442" s="80"/>
    </row>
    <row r="1443" spans="2:12" x14ac:dyDescent="0.2">
      <c r="B1443" s="4"/>
      <c r="C1443" s="4"/>
      <c r="D1443" s="4"/>
      <c r="E1443" s="4"/>
      <c r="F1443" s="4"/>
      <c r="G1443" s="4"/>
      <c r="H1443" s="4"/>
      <c r="I1443" s="4"/>
      <c r="K1443" s="80"/>
      <c r="L1443" s="80"/>
    </row>
    <row r="1444" spans="2:12" x14ac:dyDescent="0.2">
      <c r="B1444" s="4"/>
      <c r="C1444" s="4"/>
      <c r="D1444" s="4"/>
      <c r="E1444" s="4"/>
      <c r="F1444" s="4"/>
      <c r="G1444" s="4"/>
      <c r="H1444" s="4"/>
      <c r="I1444" s="4"/>
      <c r="K1444" s="80"/>
      <c r="L1444" s="80"/>
    </row>
    <row r="1445" spans="2:12" x14ac:dyDescent="0.2">
      <c r="B1445" s="4"/>
      <c r="C1445" s="4"/>
      <c r="D1445" s="4"/>
      <c r="E1445" s="4"/>
      <c r="F1445" s="4"/>
      <c r="G1445" s="4"/>
      <c r="H1445" s="4"/>
      <c r="I1445" s="4"/>
      <c r="K1445" s="80"/>
      <c r="L1445" s="80"/>
    </row>
    <row r="1446" spans="2:12" x14ac:dyDescent="0.2">
      <c r="B1446" s="4"/>
      <c r="C1446" s="4"/>
      <c r="D1446" s="4"/>
      <c r="E1446" s="4"/>
      <c r="F1446" s="4"/>
      <c r="G1446" s="4"/>
      <c r="H1446" s="4"/>
      <c r="I1446" s="4"/>
      <c r="K1446" s="80"/>
      <c r="L1446" s="80"/>
    </row>
    <row r="1447" spans="2:12" x14ac:dyDescent="0.2">
      <c r="B1447" s="4"/>
      <c r="C1447" s="4"/>
      <c r="D1447" s="4"/>
      <c r="E1447" s="4"/>
      <c r="F1447" s="4"/>
      <c r="G1447" s="4"/>
      <c r="H1447" s="4"/>
      <c r="I1447" s="4"/>
      <c r="K1447" s="80"/>
      <c r="L1447" s="80"/>
    </row>
    <row r="1448" spans="2:12" x14ac:dyDescent="0.2">
      <c r="B1448" s="4"/>
      <c r="C1448" s="4"/>
      <c r="D1448" s="4"/>
      <c r="E1448" s="4"/>
      <c r="F1448" s="4"/>
      <c r="G1448" s="4"/>
      <c r="H1448" s="4"/>
      <c r="I1448" s="4"/>
      <c r="K1448" s="80"/>
      <c r="L1448" s="80"/>
    </row>
    <row r="1449" spans="2:12" x14ac:dyDescent="0.2">
      <c r="B1449" s="4"/>
      <c r="C1449" s="4"/>
      <c r="D1449" s="4"/>
      <c r="E1449" s="4"/>
      <c r="F1449" s="4"/>
      <c r="G1449" s="4"/>
      <c r="H1449" s="4"/>
      <c r="I1449" s="4"/>
      <c r="K1449" s="80"/>
      <c r="L1449" s="80"/>
    </row>
    <row r="1450" spans="2:12" x14ac:dyDescent="0.2">
      <c r="B1450" s="4"/>
      <c r="C1450" s="4"/>
      <c r="D1450" s="4"/>
      <c r="E1450" s="4"/>
      <c r="F1450" s="4"/>
      <c r="G1450" s="4"/>
      <c r="H1450" s="4"/>
      <c r="I1450" s="4"/>
      <c r="K1450" s="80"/>
      <c r="L1450" s="80"/>
    </row>
    <row r="1451" spans="2:12" x14ac:dyDescent="0.2">
      <c r="B1451" s="4"/>
      <c r="C1451" s="4"/>
      <c r="D1451" s="4"/>
      <c r="E1451" s="4"/>
      <c r="F1451" s="4"/>
      <c r="G1451" s="4"/>
      <c r="H1451" s="4"/>
      <c r="I1451" s="4"/>
      <c r="K1451" s="80"/>
      <c r="L1451" s="80"/>
    </row>
    <row r="1452" spans="2:12" x14ac:dyDescent="0.2">
      <c r="B1452" s="4"/>
      <c r="C1452" s="4"/>
      <c r="D1452" s="4"/>
      <c r="E1452" s="4"/>
      <c r="F1452" s="4"/>
      <c r="G1452" s="4"/>
      <c r="H1452" s="4"/>
      <c r="I1452" s="4"/>
      <c r="K1452" s="80"/>
      <c r="L1452" s="80"/>
    </row>
    <row r="1453" spans="2:12" x14ac:dyDescent="0.2">
      <c r="B1453" s="4"/>
      <c r="C1453" s="4"/>
      <c r="D1453" s="4"/>
      <c r="E1453" s="4"/>
      <c r="F1453" s="4"/>
      <c r="G1453" s="4"/>
      <c r="H1453" s="4"/>
      <c r="I1453" s="4"/>
      <c r="K1453" s="80"/>
      <c r="L1453" s="80"/>
    </row>
    <row r="1454" spans="2:12" x14ac:dyDescent="0.2">
      <c r="B1454" s="4"/>
      <c r="C1454" s="4"/>
      <c r="D1454" s="4"/>
      <c r="E1454" s="4"/>
      <c r="F1454" s="4"/>
      <c r="G1454" s="4"/>
      <c r="H1454" s="4"/>
      <c r="I1454" s="4"/>
      <c r="K1454" s="80"/>
      <c r="L1454" s="80"/>
    </row>
    <row r="1455" spans="2:12" x14ac:dyDescent="0.2">
      <c r="B1455" s="4"/>
      <c r="C1455" s="4"/>
      <c r="D1455" s="4"/>
      <c r="E1455" s="4"/>
      <c r="F1455" s="4"/>
      <c r="G1455" s="4"/>
      <c r="H1455" s="4"/>
      <c r="I1455" s="4"/>
      <c r="K1455" s="80"/>
      <c r="L1455" s="80"/>
    </row>
    <row r="1456" spans="2:12" x14ac:dyDescent="0.2">
      <c r="B1456" s="4"/>
      <c r="C1456" s="4"/>
      <c r="D1456" s="4"/>
      <c r="E1456" s="4"/>
      <c r="F1456" s="4"/>
      <c r="G1456" s="4"/>
      <c r="H1456" s="4"/>
      <c r="I1456" s="4"/>
      <c r="K1456" s="80"/>
      <c r="L1456" s="80"/>
    </row>
    <row r="1457" spans="2:12" x14ac:dyDescent="0.2">
      <c r="B1457" s="4"/>
      <c r="C1457" s="4"/>
      <c r="D1457" s="4"/>
      <c r="E1457" s="4"/>
      <c r="F1457" s="4"/>
      <c r="G1457" s="4"/>
      <c r="H1457" s="4"/>
      <c r="I1457" s="4"/>
      <c r="K1457" s="80"/>
      <c r="L1457" s="80"/>
    </row>
    <row r="1458" spans="2:12" x14ac:dyDescent="0.2">
      <c r="B1458" s="4"/>
      <c r="C1458" s="4"/>
      <c r="D1458" s="4"/>
      <c r="E1458" s="4"/>
      <c r="F1458" s="4"/>
      <c r="G1458" s="4"/>
      <c r="H1458" s="4"/>
      <c r="I1458" s="4"/>
      <c r="K1458" s="80"/>
      <c r="L1458" s="80"/>
    </row>
    <row r="1459" spans="2:12" x14ac:dyDescent="0.2">
      <c r="B1459" s="4"/>
      <c r="C1459" s="4"/>
      <c r="D1459" s="4"/>
      <c r="E1459" s="4"/>
      <c r="F1459" s="4"/>
      <c r="G1459" s="4"/>
      <c r="H1459" s="4"/>
      <c r="I1459" s="4"/>
      <c r="K1459" s="80"/>
      <c r="L1459" s="80"/>
    </row>
  </sheetData>
  <mergeCells count="5">
    <mergeCell ref="A1:M1"/>
    <mergeCell ref="O1:X1"/>
    <mergeCell ref="Z1:AI1"/>
    <mergeCell ref="AK1:AT1"/>
    <mergeCell ref="AV1:BE1"/>
  </mergeCells>
  <conditionalFormatting sqref="A1:BE1048576">
    <cfRule type="containsBlanks" dxfId="3" priority="6">
      <formula>LEN(TRIM(A1))=0</formula>
    </cfRule>
  </conditionalFormatting>
  <conditionalFormatting sqref="AA5:AI582">
    <cfRule type="cellIs" dxfId="2" priority="7" operator="equal">
      <formula>0</formula>
    </cfRule>
  </conditionalFormatting>
  <conditionalFormatting sqref="AK1:AT1">
    <cfRule type="containsBlanks" dxfId="1" priority="5">
      <formula>LEN(TRIM(AK1))=0</formula>
    </cfRule>
  </conditionalFormatting>
  <conditionalFormatting sqref="AW5:BE582">
    <cfRule type="cellIs" dxfId="0" priority="4" operator="equal">
      <formula>0</formula>
    </cfRule>
  </conditionalFormatting>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D46AF-780B-4E5F-A7E2-2CA05C4E858F}">
  <sheetPr>
    <tabColor rgb="FF92D050"/>
  </sheetPr>
  <dimension ref="A1:Q523"/>
  <sheetViews>
    <sheetView tabSelected="1" workbookViewId="0">
      <pane xSplit="3" ySplit="1" topLeftCell="D485" activePane="bottomRight" state="frozen"/>
      <selection pane="topRight" activeCell="C1" sqref="C1"/>
      <selection pane="bottomLeft" activeCell="A2" sqref="A2"/>
      <selection pane="bottomRight" activeCell="O446" sqref="O446"/>
    </sheetView>
  </sheetViews>
  <sheetFormatPr defaultRowHeight="15" x14ac:dyDescent="0.25"/>
  <cols>
    <col min="1" max="1" width="9.140625" style="32"/>
    <col min="2" max="2" width="40.7109375" style="32" bestFit="1" customWidth="1"/>
    <col min="3" max="3" width="6.42578125" style="32" bestFit="1" customWidth="1"/>
    <col min="4" max="4" width="7.85546875" style="32" bestFit="1" customWidth="1"/>
    <col min="5" max="5" width="12.5703125" style="36" customWidth="1"/>
    <col min="6" max="7" width="12.28515625" style="36" bestFit="1" customWidth="1"/>
    <col min="8" max="8" width="11.28515625" style="36" bestFit="1" customWidth="1"/>
    <col min="9" max="9" width="11.5703125" style="36" bestFit="1" customWidth="1"/>
    <col min="10" max="10" width="11" style="36" bestFit="1" customWidth="1"/>
    <col min="11" max="11" width="16.140625" style="44" bestFit="1" customWidth="1"/>
    <col min="12" max="12" width="12" style="32" bestFit="1" customWidth="1"/>
    <col min="13" max="15" width="9.140625" style="32"/>
    <col min="16" max="16" width="35.7109375" bestFit="1" customWidth="1"/>
    <col min="17" max="17" width="12" style="32" bestFit="1" customWidth="1"/>
    <col min="18" max="16384" width="9.140625" style="32"/>
  </cols>
  <sheetData>
    <row r="1" spans="1:17" x14ac:dyDescent="0.25">
      <c r="A1" s="33" t="s">
        <v>280</v>
      </c>
      <c r="B1" s="33" t="str">
        <f>Comparisons!O2</f>
        <v>DNSPname</v>
      </c>
      <c r="C1" s="33" t="str">
        <f>Comparisons!P2</f>
        <v>Year</v>
      </c>
      <c r="D1" s="33" t="str">
        <f>Comparisons!Q2</f>
        <v>Country</v>
      </c>
      <c r="E1" s="54" t="str">
        <f>Comparisons!R2</f>
        <v>Opex</v>
      </c>
      <c r="F1" s="54" t="str">
        <f>Comparisons!S2</f>
        <v>MaxDem</v>
      </c>
      <c r="G1" s="54" t="str">
        <f>Comparisons!T2</f>
        <v>RMDemand</v>
      </c>
      <c r="H1" s="54" t="str">
        <f>Comparisons!U2</f>
        <v>CustNum</v>
      </c>
      <c r="I1" s="54" t="str">
        <f>Comparisons!V2</f>
        <v>CircLen</v>
      </c>
      <c r="J1" s="54" t="str">
        <f>Comparisons!W2</f>
        <v>UGLen</v>
      </c>
      <c r="K1" s="43" t="str">
        <f>Comparisons!X2</f>
        <v>ShareUGC</v>
      </c>
      <c r="L1" s="32" t="s">
        <v>279</v>
      </c>
      <c r="M1" s="32" t="s">
        <v>281</v>
      </c>
      <c r="P1" s="109"/>
      <c r="Q1"/>
    </row>
    <row r="2" spans="1:17" x14ac:dyDescent="0.25">
      <c r="A2" s="32">
        <f>'ABR23'!A2</f>
        <v>3001</v>
      </c>
      <c r="B2" s="32" t="str">
        <f>Comparisons!O5</f>
        <v>Hydro One Networks Inc.</v>
      </c>
      <c r="C2" s="32">
        <f>Comparisons!P5</f>
        <v>2005</v>
      </c>
      <c r="D2" s="32">
        <f>Comparisons!Q5</f>
        <v>3</v>
      </c>
      <c r="E2" s="36">
        <f>Comparisons!R5</f>
        <v>349352.26266000001</v>
      </c>
      <c r="F2" s="36">
        <f>Comparisons!S5</f>
        <v>4863.8420000000006</v>
      </c>
      <c r="G2" s="36">
        <f>F2</f>
        <v>4863.8420000000006</v>
      </c>
      <c r="H2" s="36">
        <f>Comparisons!U5</f>
        <v>1251660</v>
      </c>
      <c r="I2" s="36">
        <f>Comparisons!V5</f>
        <v>123175</v>
      </c>
      <c r="J2" s="36">
        <f>Comparisons!W5</f>
        <v>4692</v>
      </c>
      <c r="K2" s="131">
        <f>J2/I2</f>
        <v>3.8092145321696774E-2</v>
      </c>
      <c r="L2" s="130">
        <v>25291387505.150002</v>
      </c>
      <c r="M2" s="32">
        <v>1</v>
      </c>
      <c r="P2" s="109"/>
      <c r="Q2" s="13"/>
    </row>
    <row r="3" spans="1:17" x14ac:dyDescent="0.25">
      <c r="A3" s="32">
        <f>A2</f>
        <v>3001</v>
      </c>
      <c r="B3" s="32" t="str">
        <f>Comparisons!O6</f>
        <v>Hydro One Networks Inc.</v>
      </c>
      <c r="C3" s="32">
        <f>Comparisons!P6</f>
        <v>2006</v>
      </c>
      <c r="D3" s="32">
        <f>Comparisons!Q6</f>
        <v>3</v>
      </c>
      <c r="E3" s="36">
        <f>Comparisons!R6</f>
        <v>393866.45319999999</v>
      </c>
      <c r="F3" s="36">
        <f>Comparisons!S6</f>
        <v>4622.1239999999998</v>
      </c>
      <c r="G3" s="36">
        <f>MAX(G2,F3)</f>
        <v>4863.8420000000006</v>
      </c>
      <c r="H3" s="36">
        <f>Comparisons!U6</f>
        <v>1264581</v>
      </c>
      <c r="I3" s="36">
        <f>Comparisons!V6</f>
        <v>123332</v>
      </c>
      <c r="J3" s="36">
        <f>Comparisons!W6</f>
        <v>4711</v>
      </c>
      <c r="K3" s="131">
        <f>J3/I3</f>
        <v>3.8197710245516166E-2</v>
      </c>
      <c r="L3" s="130">
        <v>24591689034.599998</v>
      </c>
      <c r="M3" s="32">
        <v>1.0181607380073696</v>
      </c>
      <c r="P3" s="109"/>
      <c r="Q3" s="13"/>
    </row>
    <row r="4" spans="1:17" x14ac:dyDescent="0.25">
      <c r="A4" s="32">
        <f t="shared" ref="A4:A19" si="0">A3</f>
        <v>3001</v>
      </c>
      <c r="B4" s="32" t="str">
        <f>Comparisons!O7</f>
        <v>Hydro One Networks Inc.</v>
      </c>
      <c r="C4" s="32">
        <f>Comparisons!P7</f>
        <v>2007</v>
      </c>
      <c r="D4" s="32">
        <f>Comparisons!Q7</f>
        <v>3</v>
      </c>
      <c r="E4" s="36">
        <f>Comparisons!R7</f>
        <v>478958.29465999996</v>
      </c>
      <c r="F4" s="36">
        <f>Comparisons!S7</f>
        <v>4596.7519999999995</v>
      </c>
      <c r="G4" s="36">
        <f t="shared" ref="G4:G18" si="1">MAX(G3,F4)</f>
        <v>4863.8420000000006</v>
      </c>
      <c r="H4" s="36">
        <f>Comparisons!U7</f>
        <v>1273949</v>
      </c>
      <c r="I4" s="36">
        <f>Comparisons!V7</f>
        <v>123707</v>
      </c>
      <c r="J4" s="36">
        <f>Comparisons!W7</f>
        <v>4738</v>
      </c>
      <c r="K4" s="131">
        <f>Comparisons!X7</f>
        <v>3.8300177031210844E-2</v>
      </c>
      <c r="L4" s="130">
        <v>25342625045</v>
      </c>
      <c r="M4" s="32">
        <v>1.0531931014872313</v>
      </c>
      <c r="P4" s="109"/>
      <c r="Q4" s="13"/>
    </row>
    <row r="5" spans="1:17" x14ac:dyDescent="0.25">
      <c r="A5" s="32">
        <f t="shared" si="0"/>
        <v>3001</v>
      </c>
      <c r="B5" s="32" t="str">
        <f>Comparisons!O8</f>
        <v>Hydro One Networks Inc.</v>
      </c>
      <c r="C5" s="32">
        <f>Comparisons!P8</f>
        <v>2008</v>
      </c>
      <c r="D5" s="32">
        <f>Comparisons!Q8</f>
        <v>3</v>
      </c>
      <c r="E5" s="36">
        <f>Comparisons!R8</f>
        <v>472415.17275999999</v>
      </c>
      <c r="F5" s="36">
        <f>Comparisons!S8</f>
        <v>4308.9209999999994</v>
      </c>
      <c r="G5" s="36">
        <f t="shared" si="1"/>
        <v>4863.8420000000006</v>
      </c>
      <c r="H5" s="36">
        <f>Comparisons!U8</f>
        <v>1288665</v>
      </c>
      <c r="I5" s="36">
        <f>Comparisons!V8</f>
        <v>124023</v>
      </c>
      <c r="J5" s="36">
        <f>Comparisons!W8</f>
        <v>4733</v>
      </c>
      <c r="K5" s="131">
        <f>Comparisons!X8</f>
        <v>3.8162276351966971E-2</v>
      </c>
      <c r="L5" s="130">
        <v>24814354899</v>
      </c>
      <c r="M5" s="32">
        <v>1.078564603993923</v>
      </c>
      <c r="P5" s="109"/>
      <c r="Q5" s="13"/>
    </row>
    <row r="6" spans="1:17" x14ac:dyDescent="0.25">
      <c r="A6" s="32">
        <f t="shared" si="0"/>
        <v>3001</v>
      </c>
      <c r="B6" s="32" t="str">
        <f>Comparisons!O9</f>
        <v>Hydro One Networks Inc.</v>
      </c>
      <c r="C6" s="32">
        <f>Comparisons!P9</f>
        <v>2009</v>
      </c>
      <c r="D6" s="32">
        <f>Comparisons!Q9</f>
        <v>3</v>
      </c>
      <c r="E6" s="36">
        <f>Comparisons!R9</f>
        <v>507550.10081389989</v>
      </c>
      <c r="F6" s="36">
        <f>Comparisons!S9</f>
        <v>4635.6490000000003</v>
      </c>
      <c r="G6" s="36">
        <f t="shared" si="1"/>
        <v>4863.8420000000006</v>
      </c>
      <c r="H6" s="36">
        <f>Comparisons!U9</f>
        <v>1295749</v>
      </c>
      <c r="I6" s="36">
        <f>Comparisons!V9</f>
        <v>124348</v>
      </c>
      <c r="J6" s="36">
        <f>Comparisons!W9</f>
        <v>4771</v>
      </c>
      <c r="K6" s="131">
        <f>Comparisons!X9</f>
        <v>3.8368128156464114E-2</v>
      </c>
      <c r="L6" s="130">
        <v>23906911503</v>
      </c>
      <c r="M6" s="32">
        <v>1.0915070880241431</v>
      </c>
      <c r="P6" s="109"/>
      <c r="Q6" s="13"/>
    </row>
    <row r="7" spans="1:17" x14ac:dyDescent="0.25">
      <c r="A7" s="32">
        <f t="shared" si="0"/>
        <v>3001</v>
      </c>
      <c r="B7" s="32" t="str">
        <f>Comparisons!O10</f>
        <v>Hydro One Networks Inc.</v>
      </c>
      <c r="C7" s="32">
        <f>Comparisons!P10</f>
        <v>2010</v>
      </c>
      <c r="D7" s="32">
        <f>Comparisons!Q10</f>
        <v>3</v>
      </c>
      <c r="E7" s="36">
        <f>Comparisons!R10</f>
        <v>544887.26185000001</v>
      </c>
      <c r="F7" s="36">
        <f>Comparisons!S10</f>
        <v>4649.3850000000002</v>
      </c>
      <c r="G7" s="36">
        <f t="shared" si="1"/>
        <v>4863.8420000000006</v>
      </c>
      <c r="H7" s="36">
        <f>Comparisons!U10</f>
        <v>1305889</v>
      </c>
      <c r="I7" s="36">
        <f>Comparisons!V10</f>
        <v>124525</v>
      </c>
      <c r="J7" s="36">
        <f>Comparisons!W10</f>
        <v>4788</v>
      </c>
      <c r="K7" s="131">
        <f>Comparisons!X10</f>
        <v>3.8450110419594459E-2</v>
      </c>
      <c r="L7" s="130">
        <v>23842165690</v>
      </c>
      <c r="M7" s="32">
        <v>1.1243125351578573</v>
      </c>
      <c r="P7" s="109"/>
      <c r="Q7" s="13"/>
    </row>
    <row r="8" spans="1:17" x14ac:dyDescent="0.25">
      <c r="A8" s="32">
        <f t="shared" si="0"/>
        <v>3001</v>
      </c>
      <c r="B8" s="32" t="str">
        <f>Comparisons!O11</f>
        <v>Hydro One Networks Inc.</v>
      </c>
      <c r="C8" s="32">
        <f>Comparisons!P11</f>
        <v>2011</v>
      </c>
      <c r="D8" s="32">
        <f>Comparisons!Q11</f>
        <v>3</v>
      </c>
      <c r="E8" s="36">
        <f>Comparisons!R11</f>
        <v>549736.10965745978</v>
      </c>
      <c r="F8" s="36">
        <f>Comparisons!S11</f>
        <v>4402.9579999999996</v>
      </c>
      <c r="G8" s="36">
        <f t="shared" si="1"/>
        <v>4863.8420000000006</v>
      </c>
      <c r="H8" s="36">
        <f>Comparisons!U11</f>
        <v>1314667</v>
      </c>
      <c r="I8" s="36">
        <f>Comparisons!V11</f>
        <v>121005</v>
      </c>
      <c r="J8" s="36">
        <f>Comparisons!W11</f>
        <v>8420</v>
      </c>
      <c r="K8" s="131">
        <f>Comparisons!X11</f>
        <v>6.95839014916739E-2</v>
      </c>
      <c r="L8" s="130">
        <v>25679514755</v>
      </c>
      <c r="M8" s="32">
        <v>1.1430978626415853</v>
      </c>
      <c r="P8" s="109"/>
      <c r="Q8" s="13"/>
    </row>
    <row r="9" spans="1:17" x14ac:dyDescent="0.25">
      <c r="A9" s="32">
        <f t="shared" si="0"/>
        <v>3001</v>
      </c>
      <c r="B9" s="32" t="str">
        <f>Comparisons!O12</f>
        <v>Hydro One Networks Inc.</v>
      </c>
      <c r="C9" s="32">
        <f>Comparisons!P12</f>
        <v>2012</v>
      </c>
      <c r="D9" s="32">
        <f>Comparisons!Q12</f>
        <v>3</v>
      </c>
      <c r="E9" s="36">
        <f>Comparisons!R12</f>
        <v>537728.07309550012</v>
      </c>
      <c r="F9" s="37">
        <f>Comparisons!E12</f>
        <v>6225.7365479455439</v>
      </c>
      <c r="G9" s="37">
        <f t="shared" si="1"/>
        <v>6225.7365479455439</v>
      </c>
      <c r="H9" s="36">
        <f>Comparisons!U12</f>
        <v>1325590</v>
      </c>
      <c r="I9" s="36">
        <f>Comparisons!V12</f>
        <v>121923</v>
      </c>
      <c r="J9" s="36">
        <f>Comparisons!W12</f>
        <v>8652</v>
      </c>
      <c r="K9" s="44">
        <f>Comparisons!X12</f>
        <v>7.096282079673237E-2</v>
      </c>
      <c r="L9" s="130">
        <v>25571764578</v>
      </c>
      <c r="M9" s="32">
        <v>1.1601447797801889</v>
      </c>
      <c r="P9" s="109"/>
      <c r="Q9" s="13"/>
    </row>
    <row r="10" spans="1:17" x14ac:dyDescent="0.25">
      <c r="A10" s="32">
        <f t="shared" si="0"/>
        <v>3001</v>
      </c>
      <c r="B10" s="32" t="str">
        <f>Comparisons!O13</f>
        <v>Hydro One Networks Inc.</v>
      </c>
      <c r="C10" s="32">
        <f>Comparisons!P13</f>
        <v>2013</v>
      </c>
      <c r="D10" s="32">
        <f>Comparisons!Q13</f>
        <v>3</v>
      </c>
      <c r="E10" s="36">
        <f>Comparisons!R13</f>
        <v>591264.14825000009</v>
      </c>
      <c r="F10" s="37">
        <f>Comparisons!E13</f>
        <v>6129.4457621250358</v>
      </c>
      <c r="G10" s="37">
        <f t="shared" si="1"/>
        <v>6225.7365479455439</v>
      </c>
      <c r="H10" s="36">
        <f>Comparisons!U13</f>
        <v>1325641</v>
      </c>
      <c r="I10" s="36">
        <f>Comparisons!V13</f>
        <v>123087</v>
      </c>
      <c r="J10" s="36">
        <f>Comparisons!W13</f>
        <v>9110</v>
      </c>
      <c r="K10" s="44">
        <f>Comparisons!X13</f>
        <v>7.4012690210988968E-2</v>
      </c>
      <c r="L10" s="130">
        <v>33266984887</v>
      </c>
      <c r="M10" s="32">
        <v>1.1787456307534185</v>
      </c>
      <c r="P10" s="109"/>
      <c r="Q10" s="13"/>
    </row>
    <row r="11" spans="1:17" x14ac:dyDescent="0.25">
      <c r="A11" s="32">
        <f t="shared" si="0"/>
        <v>3001</v>
      </c>
      <c r="B11" s="32" t="str">
        <f>Comparisons!O14</f>
        <v>Hydro One Networks Inc.</v>
      </c>
      <c r="C11" s="32">
        <f>Comparisons!P14</f>
        <v>2014</v>
      </c>
      <c r="D11" s="32">
        <f>Comparisons!Q14</f>
        <v>3</v>
      </c>
      <c r="E11" s="36">
        <f>Comparisons!R14</f>
        <v>623594.03420999995</v>
      </c>
      <c r="F11" s="36">
        <f>Comparisons!S14</f>
        <v>6339.9283687728212</v>
      </c>
      <c r="G11" s="36">
        <f t="shared" si="1"/>
        <v>6339.9283687728212</v>
      </c>
      <c r="H11" s="36">
        <f>Comparisons!U14</f>
        <v>1325708</v>
      </c>
      <c r="I11" s="36">
        <f>Comparisons!V14</f>
        <v>122971</v>
      </c>
      <c r="J11" s="36">
        <f>Comparisons!W14</f>
        <v>9229</v>
      </c>
      <c r="K11" s="44">
        <f>Comparisons!X14</f>
        <v>7.5050215091363004E-2</v>
      </c>
      <c r="L11" s="130">
        <v>26187213327.98</v>
      </c>
      <c r="M11" s="32">
        <v>1.2033004656242552</v>
      </c>
      <c r="P11" s="109"/>
      <c r="Q11" s="13"/>
    </row>
    <row r="12" spans="1:17" x14ac:dyDescent="0.25">
      <c r="A12" s="32">
        <f t="shared" si="0"/>
        <v>3001</v>
      </c>
      <c r="B12" s="32" t="str">
        <f>Comparisons!O15</f>
        <v>Hydro One Networks Inc.</v>
      </c>
      <c r="C12" s="32">
        <f>Comparisons!P15</f>
        <v>2015</v>
      </c>
      <c r="D12" s="32">
        <f>Comparisons!Q15</f>
        <v>3</v>
      </c>
      <c r="E12" s="37">
        <f>Comparisons!D15</f>
        <v>553187.92313999997</v>
      </c>
      <c r="F12" s="36">
        <f>Comparisons!S15</f>
        <v>6658.2169978430757</v>
      </c>
      <c r="G12" s="36">
        <f t="shared" si="1"/>
        <v>6658.2169978430757</v>
      </c>
      <c r="H12" s="36">
        <f>Comparisons!U15</f>
        <v>1344610</v>
      </c>
      <c r="I12" s="36">
        <f>Comparisons!V15</f>
        <v>123993</v>
      </c>
      <c r="J12" s="36">
        <f>Comparisons!W15</f>
        <v>9630</v>
      </c>
      <c r="K12" s="44">
        <f>Comparisons!X15</f>
        <v>7.7665674675183274E-2</v>
      </c>
      <c r="L12" s="130">
        <v>25839421904.757999</v>
      </c>
      <c r="M12" s="32">
        <v>1.2317327248241474</v>
      </c>
      <c r="P12" s="109"/>
      <c r="Q12" s="13"/>
    </row>
    <row r="13" spans="1:17" x14ac:dyDescent="0.25">
      <c r="A13" s="32">
        <f t="shared" si="0"/>
        <v>3001</v>
      </c>
      <c r="B13" s="32" t="str">
        <f>Comparisons!O16</f>
        <v>Hydro One Networks Inc.</v>
      </c>
      <c r="C13" s="32">
        <f>Comparisons!P16</f>
        <v>2016</v>
      </c>
      <c r="D13" s="32">
        <f>Comparisons!Q16</f>
        <v>3</v>
      </c>
      <c r="E13" s="36">
        <f>Comparisons!R16</f>
        <v>558037.86677999992</v>
      </c>
      <c r="F13" s="36">
        <f>Comparisons!S16</f>
        <v>5840.768</v>
      </c>
      <c r="G13" s="36">
        <f t="shared" si="1"/>
        <v>6658.2169978430757</v>
      </c>
      <c r="H13" s="36">
        <f>Comparisons!U16</f>
        <v>1358050</v>
      </c>
      <c r="I13" s="37">
        <f>Comparisons!K16</f>
        <v>125155</v>
      </c>
      <c r="J13" s="37">
        <f>Comparisons!L16</f>
        <v>9506</v>
      </c>
      <c r="K13" s="143">
        <f>J13/I13</f>
        <v>7.5953817266589424E-2</v>
      </c>
      <c r="L13" s="130">
        <v>35438373461.670135</v>
      </c>
      <c r="M13" s="32">
        <v>1.2460953688434946</v>
      </c>
      <c r="P13" s="109"/>
      <c r="Q13" s="13"/>
    </row>
    <row r="14" spans="1:17" x14ac:dyDescent="0.25">
      <c r="A14" s="32">
        <f t="shared" si="0"/>
        <v>3001</v>
      </c>
      <c r="B14" s="32" t="str">
        <f>Comparisons!O17</f>
        <v>Hydro One Networks Inc.</v>
      </c>
      <c r="C14" s="32">
        <f>Comparisons!P17</f>
        <v>2017</v>
      </c>
      <c r="D14" s="32">
        <f>Comparisons!Q17</f>
        <v>3</v>
      </c>
      <c r="E14" s="46">
        <f>Comparisons!D17</f>
        <v>544334.66580000008</v>
      </c>
      <c r="F14" s="36">
        <f>Comparisons!S17</f>
        <v>5542.22</v>
      </c>
      <c r="G14" s="36">
        <f t="shared" si="1"/>
        <v>6658.2169978430757</v>
      </c>
      <c r="H14" s="36">
        <f>Comparisons!U17</f>
        <v>1371637</v>
      </c>
      <c r="I14" s="36">
        <f>Comparisons!V17</f>
        <v>123932</v>
      </c>
      <c r="J14" s="36">
        <f>Comparisons!W17</f>
        <v>9622</v>
      </c>
      <c r="K14" s="44">
        <f>Comparisons!X17</f>
        <v>7.7639350611625732E-2</v>
      </c>
      <c r="L14" s="130">
        <v>34697146549.619995</v>
      </c>
      <c r="M14" s="32">
        <v>1.2681506381321936</v>
      </c>
      <c r="P14" s="109"/>
      <c r="Q14" s="13"/>
    </row>
    <row r="15" spans="1:17" x14ac:dyDescent="0.25">
      <c r="A15" s="32">
        <f t="shared" si="0"/>
        <v>3001</v>
      </c>
      <c r="B15" s="32" t="str">
        <f>Comparisons!O18</f>
        <v>Hydro One Networks Inc.</v>
      </c>
      <c r="C15" s="32">
        <f>Comparisons!P18</f>
        <v>2018</v>
      </c>
      <c r="D15" s="32">
        <f>Comparisons!Q18</f>
        <v>3</v>
      </c>
      <c r="E15" s="36">
        <f>Comparisons!R18</f>
        <v>549189.15815000003</v>
      </c>
      <c r="F15" s="36">
        <f>Comparisons!S18</f>
        <v>6019.4390000000003</v>
      </c>
      <c r="G15" s="36">
        <f t="shared" si="1"/>
        <v>6658.2169978430757</v>
      </c>
      <c r="H15" s="36">
        <f>Comparisons!U18</f>
        <v>1385191</v>
      </c>
      <c r="I15" s="36">
        <f>Comparisons!V18</f>
        <v>123992</v>
      </c>
      <c r="J15" s="36">
        <f>Comparisons!W18</f>
        <v>9817</v>
      </c>
      <c r="K15" s="44">
        <f>Comparisons!X18</f>
        <v>7.917446286857216E-2</v>
      </c>
      <c r="L15" s="130">
        <v>37107780585.610077</v>
      </c>
      <c r="M15" s="32">
        <v>1.2998332461476367</v>
      </c>
      <c r="P15" s="109"/>
      <c r="Q15" s="13"/>
    </row>
    <row r="16" spans="1:17" x14ac:dyDescent="0.25">
      <c r="A16" s="32">
        <f t="shared" si="0"/>
        <v>3001</v>
      </c>
      <c r="B16" s="32" t="str">
        <f>Comparisons!O19</f>
        <v>Hydro One Networks Inc.</v>
      </c>
      <c r="C16" s="32">
        <f>Comparisons!P19</f>
        <v>2019</v>
      </c>
      <c r="D16" s="32">
        <f>Comparisons!Q19</f>
        <v>3</v>
      </c>
      <c r="E16" s="46">
        <f>Comparisons!D19</f>
        <v>552150.87648000009</v>
      </c>
      <c r="F16" s="36">
        <f>Comparisons!S19</f>
        <v>6483.4709999999995</v>
      </c>
      <c r="G16" s="36">
        <f t="shared" si="1"/>
        <v>6658.2169978430757</v>
      </c>
      <c r="H16" s="36">
        <f>Comparisons!U19</f>
        <v>1395934</v>
      </c>
      <c r="I16" s="36">
        <f>Comparisons!V19</f>
        <v>123956</v>
      </c>
      <c r="J16" s="36">
        <f>Comparisons!W19</f>
        <v>10009</v>
      </c>
      <c r="K16" s="44">
        <f>Comparisons!X19</f>
        <v>8.0746393881699963E-2</v>
      </c>
      <c r="L16" s="130">
        <v>36679785555.77549</v>
      </c>
      <c r="M16" s="32">
        <v>1.331990006449749</v>
      </c>
      <c r="P16" s="109"/>
      <c r="Q16" s="13"/>
    </row>
    <row r="17" spans="1:17" x14ac:dyDescent="0.25">
      <c r="A17" s="32">
        <f t="shared" si="0"/>
        <v>3001</v>
      </c>
      <c r="B17" s="32" t="str">
        <f>Comparisons!O20</f>
        <v>Hydro One Networks Inc.</v>
      </c>
      <c r="C17" s="32">
        <f>Comparisons!P20</f>
        <v>2020</v>
      </c>
      <c r="D17" s="32">
        <f>Comparisons!Q20</f>
        <v>3</v>
      </c>
      <c r="E17" s="36">
        <f>Comparisons!R20</f>
        <v>541112.56563259999</v>
      </c>
      <c r="F17" s="36">
        <f>Comparisons!S20</f>
        <v>6700.884</v>
      </c>
      <c r="G17" s="36">
        <f t="shared" si="1"/>
        <v>6700.884</v>
      </c>
      <c r="H17" s="37">
        <f>Comparisons!G20</f>
        <v>1413480</v>
      </c>
      <c r="I17" s="36">
        <f>Comparisons!V20</f>
        <v>124310</v>
      </c>
      <c r="J17" s="36">
        <f>Comparisons!W20</f>
        <v>10275</v>
      </c>
      <c r="K17" s="44">
        <f>Comparisons!X20</f>
        <v>8.2656262569382993E-2</v>
      </c>
      <c r="L17" s="130">
        <v>37944823911.769997</v>
      </c>
      <c r="M17" s="32">
        <v>1.4068442069945994</v>
      </c>
      <c r="P17" s="109"/>
      <c r="Q17" s="13"/>
    </row>
    <row r="18" spans="1:17" x14ac:dyDescent="0.25">
      <c r="A18" s="32">
        <f t="shared" si="0"/>
        <v>3001</v>
      </c>
      <c r="B18" s="32" t="str">
        <f>Comparisons!O21</f>
        <v>Hydro One Networks Inc.</v>
      </c>
      <c r="C18" s="32">
        <f>Comparisons!P21</f>
        <v>2021</v>
      </c>
      <c r="D18" s="32">
        <f>Comparisons!Q21</f>
        <v>3</v>
      </c>
      <c r="E18" s="36">
        <f>Comparisons!R21</f>
        <v>558146.88468999998</v>
      </c>
      <c r="F18" s="36">
        <f>Comparisons!S21</f>
        <v>6354.683</v>
      </c>
      <c r="G18" s="36">
        <f t="shared" si="1"/>
        <v>6700.884</v>
      </c>
      <c r="H18" s="37">
        <f>Comparisons!G21</f>
        <v>1440315</v>
      </c>
      <c r="I18" s="36">
        <f>Comparisons!V21</f>
        <v>124556</v>
      </c>
      <c r="J18" s="36">
        <f>Comparisons!W21</f>
        <v>10432</v>
      </c>
      <c r="K18" s="44">
        <f>Comparisons!X21</f>
        <v>8.3753492405022639E-2</v>
      </c>
      <c r="L18" s="130">
        <v>37509403006.760002</v>
      </c>
      <c r="M18" s="32">
        <v>1.4583023676540063</v>
      </c>
      <c r="P18" s="109"/>
      <c r="Q18" s="13"/>
    </row>
    <row r="19" spans="1:17" x14ac:dyDescent="0.25">
      <c r="A19" s="32">
        <f t="shared" si="0"/>
        <v>3001</v>
      </c>
      <c r="B19" s="34" t="str">
        <f>Comparisons!O22</f>
        <v>Hydro One Networks Inc.</v>
      </c>
      <c r="C19" s="35">
        <f>Comparisons!B22</f>
        <v>2022</v>
      </c>
      <c r="D19" s="35">
        <f>Comparisons!C22</f>
        <v>3</v>
      </c>
      <c r="E19" s="51">
        <f>Comparisons!D22</f>
        <v>625202.89193999988</v>
      </c>
      <c r="F19" s="51">
        <f>Comparisons!E22</f>
        <v>6821.37</v>
      </c>
      <c r="G19" s="91">
        <f>MAX(G18,F19)</f>
        <v>6821.37</v>
      </c>
      <c r="H19" s="51">
        <f>Comparisons!G22</f>
        <v>1440430</v>
      </c>
      <c r="I19" s="51">
        <f>Comparisons!H22</f>
        <v>124741</v>
      </c>
      <c r="J19" s="51">
        <f>Comparisons!I22</f>
        <v>10576</v>
      </c>
      <c r="K19" s="45">
        <f>Comparisons!J22</f>
        <v>8.4783673286437988E-2</v>
      </c>
      <c r="L19" s="130">
        <v>37352917583.019997</v>
      </c>
      <c r="M19" s="32">
        <v>1.5102966972629379</v>
      </c>
      <c r="P19" s="109"/>
      <c r="Q19" s="13"/>
    </row>
    <row r="20" spans="1:17" x14ac:dyDescent="0.25">
      <c r="A20" s="32">
        <f>'ABR23'!A19</f>
        <v>3002</v>
      </c>
      <c r="B20" s="32" t="str">
        <f>Comparisons!O25</f>
        <v>TORONTO HYDRO-ELECTRIC SYSTEM LIMITED</v>
      </c>
      <c r="C20" s="32">
        <f>Comparisons!P25</f>
        <v>2005</v>
      </c>
      <c r="D20" s="32">
        <f>Comparisons!Q25</f>
        <v>3</v>
      </c>
      <c r="E20" s="36">
        <f>Comparisons!R25</f>
        <v>136233.68462000001</v>
      </c>
      <c r="F20" s="36">
        <f>Comparisons!S25</f>
        <v>5005.2049999999999</v>
      </c>
      <c r="G20" s="36">
        <f>F20</f>
        <v>5005.2049999999999</v>
      </c>
      <c r="H20" s="36">
        <f>Comparisons!U25</f>
        <v>676678</v>
      </c>
      <c r="I20" s="36">
        <f>Comparisons!V25</f>
        <v>9713.6492893774375</v>
      </c>
      <c r="J20" s="36">
        <f>Comparisons!W25</f>
        <v>5369.0957388352035</v>
      </c>
      <c r="K20" s="44">
        <f>Comparisons!X25</f>
        <v>0.55273724414846737</v>
      </c>
      <c r="L20" s="130">
        <v>26372168650</v>
      </c>
      <c r="M20" s="32">
        <v>1</v>
      </c>
      <c r="P20" s="109"/>
      <c r="Q20" s="13"/>
    </row>
    <row r="21" spans="1:17" x14ac:dyDescent="0.25">
      <c r="A21" s="32">
        <f>A20</f>
        <v>3002</v>
      </c>
      <c r="B21" s="32" t="str">
        <f>Comparisons!O26</f>
        <v>TORONTO HYDRO-ELECTRIC SYSTEM LIMITED</v>
      </c>
      <c r="C21" s="32">
        <f>Comparisons!P26</f>
        <v>2006</v>
      </c>
      <c r="D21" s="32">
        <f>Comparisons!Q26</f>
        <v>3</v>
      </c>
      <c r="E21" s="36">
        <f>Comparisons!R26</f>
        <v>139336.87824000002</v>
      </c>
      <c r="F21" s="36">
        <f>Comparisons!S26</f>
        <v>5018.2780000000002</v>
      </c>
      <c r="G21" s="36">
        <f>MAX(G20,F21)</f>
        <v>5018.2780000000002</v>
      </c>
      <c r="H21" s="36">
        <f>Comparisons!U26</f>
        <v>678106</v>
      </c>
      <c r="I21" s="36">
        <f>Comparisons!V26</f>
        <v>9747.6470618902586</v>
      </c>
      <c r="J21" s="36">
        <f>Comparisons!W26</f>
        <v>5444.9313061559778</v>
      </c>
      <c r="K21" s="44">
        <f>Comparisons!X26</f>
        <v>0.55858929560998072</v>
      </c>
      <c r="L21" s="130">
        <v>25527304675</v>
      </c>
      <c r="M21" s="32">
        <v>1.0181607380073696</v>
      </c>
      <c r="P21" s="109"/>
      <c r="Q21" s="13"/>
    </row>
    <row r="22" spans="1:17" x14ac:dyDescent="0.25">
      <c r="A22" s="32">
        <f t="shared" ref="A22:A37" si="2">A21</f>
        <v>3002</v>
      </c>
      <c r="B22" s="32" t="str">
        <f>Comparisons!O27</f>
        <v>TORONTO HYDRO-ELECTRIC SYSTEM LIMITED</v>
      </c>
      <c r="C22" s="32">
        <f>Comparisons!P27</f>
        <v>2007</v>
      </c>
      <c r="D22" s="32">
        <f>Comparisons!Q27</f>
        <v>3</v>
      </c>
      <c r="E22" s="36">
        <f>Comparisons!R27</f>
        <v>151045.66658000002</v>
      </c>
      <c r="F22" s="36">
        <f>Comparisons!S27</f>
        <v>4788.3410000000003</v>
      </c>
      <c r="G22" s="36">
        <f t="shared" ref="G22:G36" si="3">MAX(G21,F22)</f>
        <v>5018.2780000000002</v>
      </c>
      <c r="H22" s="36">
        <f>Comparisons!U27</f>
        <v>679913</v>
      </c>
      <c r="I22" s="47">
        <f>Comparisons!AR27</f>
        <v>9819</v>
      </c>
      <c r="J22" s="47">
        <f>Comparisons!AS27</f>
        <v>5556</v>
      </c>
      <c r="K22" s="142">
        <f>J22/I22</f>
        <v>0.56584173541093796</v>
      </c>
      <c r="L22" s="130">
        <v>25759823917</v>
      </c>
      <c r="M22" s="32">
        <v>1.0531931014872313</v>
      </c>
      <c r="P22" s="109"/>
      <c r="Q22" s="13"/>
    </row>
    <row r="23" spans="1:17" x14ac:dyDescent="0.25">
      <c r="A23" s="32">
        <f t="shared" si="2"/>
        <v>3002</v>
      </c>
      <c r="B23" s="32" t="str">
        <f>Comparisons!O28</f>
        <v>TORONTO HYDRO-ELECTRIC SYSTEM LIMITED</v>
      </c>
      <c r="C23" s="32">
        <f>Comparisons!P28</f>
        <v>2008</v>
      </c>
      <c r="D23" s="32">
        <f>Comparisons!Q28</f>
        <v>3</v>
      </c>
      <c r="E23" s="36">
        <f>Comparisons!R28</f>
        <v>160730.46316999997</v>
      </c>
      <c r="F23" s="36">
        <f>Comparisons!S28</f>
        <v>4564.3490000000002</v>
      </c>
      <c r="G23" s="36">
        <f t="shared" si="3"/>
        <v>5018.2780000000002</v>
      </c>
      <c r="H23" s="36">
        <f>Comparisons!U28</f>
        <v>684145</v>
      </c>
      <c r="I23" s="36">
        <f>Comparisons!V28</f>
        <v>9816</v>
      </c>
      <c r="J23" s="36">
        <f>Comparisons!W28</f>
        <v>5598</v>
      </c>
      <c r="K23" s="44">
        <f>Comparisons!X28</f>
        <v>0.57029339853300731</v>
      </c>
      <c r="L23" s="130">
        <v>25139059221</v>
      </c>
      <c r="M23" s="32">
        <v>1.078564603993923</v>
      </c>
      <c r="P23" s="109"/>
      <c r="Q23" s="13"/>
    </row>
    <row r="24" spans="1:17" x14ac:dyDescent="0.25">
      <c r="A24" s="32">
        <f t="shared" si="2"/>
        <v>3002</v>
      </c>
      <c r="B24" s="32" t="str">
        <f>Comparisons!O29</f>
        <v>TORONTO HYDRO-ELECTRIC SYSTEM LIMITED</v>
      </c>
      <c r="C24" s="32">
        <f>Comparisons!P29</f>
        <v>2009</v>
      </c>
      <c r="D24" s="32">
        <f>Comparisons!Q29</f>
        <v>3</v>
      </c>
      <c r="E24" s="36">
        <f>Comparisons!R29</f>
        <v>171291.28877000001</v>
      </c>
      <c r="F24" s="36">
        <f>Comparisons!S29</f>
        <v>4607.3459999999995</v>
      </c>
      <c r="G24" s="36">
        <f t="shared" si="3"/>
        <v>5018.2780000000002</v>
      </c>
      <c r="H24" s="36">
        <f>Comparisons!U29</f>
        <v>689138</v>
      </c>
      <c r="I24" s="36">
        <f>Comparisons!V29</f>
        <v>9794</v>
      </c>
      <c r="J24" s="36">
        <f>Comparisons!W29</f>
        <v>5641</v>
      </c>
      <c r="K24" s="44">
        <f>Comparisons!X29</f>
        <v>0.57596487645497241</v>
      </c>
      <c r="L24" s="130">
        <v>24588094032</v>
      </c>
      <c r="M24" s="32">
        <v>1.0915070880241431</v>
      </c>
      <c r="P24" s="109"/>
      <c r="Q24" s="13"/>
    </row>
    <row r="25" spans="1:17" x14ac:dyDescent="0.25">
      <c r="A25" s="32">
        <f t="shared" si="2"/>
        <v>3002</v>
      </c>
      <c r="B25" s="32" t="str">
        <f>Comparisons!O30</f>
        <v>TORONTO HYDRO-ELECTRIC SYSTEM LIMITED</v>
      </c>
      <c r="C25" s="32">
        <f>Comparisons!P30</f>
        <v>2010</v>
      </c>
      <c r="D25" s="32">
        <f>Comparisons!Q30</f>
        <v>3</v>
      </c>
      <c r="E25" s="36">
        <f>Comparisons!R30</f>
        <v>198558.92424000002</v>
      </c>
      <c r="F25" s="36">
        <f>Comparisons!S30</f>
        <v>4785.8760000000002</v>
      </c>
      <c r="G25" s="36">
        <f t="shared" si="3"/>
        <v>5018.2780000000002</v>
      </c>
      <c r="H25" s="36">
        <f>Comparisons!U30</f>
        <v>700386</v>
      </c>
      <c r="I25" s="36">
        <f>Comparisons!V30</f>
        <v>9990</v>
      </c>
      <c r="J25" s="36">
        <f>Comparisons!W30</f>
        <v>5776</v>
      </c>
      <c r="K25" s="44">
        <f>Comparisons!X30</f>
        <v>0.57817817817817818</v>
      </c>
      <c r="L25" s="130">
        <v>24580686671</v>
      </c>
      <c r="M25" s="32">
        <v>1.1243125351578573</v>
      </c>
      <c r="P25" s="109"/>
      <c r="Q25" s="13"/>
    </row>
    <row r="26" spans="1:17" x14ac:dyDescent="0.25">
      <c r="A26" s="32">
        <f t="shared" si="2"/>
        <v>3002</v>
      </c>
      <c r="B26" s="32" t="str">
        <f>Comparisons!O31</f>
        <v>TORONTO HYDRO-ELECTRIC SYSTEM LIMITED</v>
      </c>
      <c r="C26" s="32">
        <f>Comparisons!P31</f>
        <v>2011</v>
      </c>
      <c r="D26" s="32">
        <f>Comparisons!Q31</f>
        <v>3</v>
      </c>
      <c r="E26" s="36">
        <f>Comparisons!R31</f>
        <v>219422.07525000002</v>
      </c>
      <c r="F26" s="36">
        <f>Comparisons!S31</f>
        <v>4919.1499999999996</v>
      </c>
      <c r="G26" s="36">
        <f t="shared" si="3"/>
        <v>5018.2780000000002</v>
      </c>
      <c r="H26" s="36">
        <f>Comparisons!U31</f>
        <v>709323</v>
      </c>
      <c r="I26" s="36">
        <f>Comparisons!V31</f>
        <v>10061</v>
      </c>
      <c r="J26" s="36">
        <f>Comparisons!W31</f>
        <v>5893</v>
      </c>
      <c r="K26" s="44">
        <f>Comparisons!X31</f>
        <v>0.5857270649040851</v>
      </c>
      <c r="L26" s="130">
        <v>24556469348</v>
      </c>
      <c r="M26" s="32">
        <v>1.1430978626415853</v>
      </c>
      <c r="P26" s="109"/>
      <c r="Q26" s="13"/>
    </row>
    <row r="27" spans="1:17" x14ac:dyDescent="0.25">
      <c r="A27" s="32">
        <f t="shared" si="2"/>
        <v>3002</v>
      </c>
      <c r="B27" s="32" t="str">
        <f>Comparisons!O32</f>
        <v>TORONTO HYDRO-ELECTRIC SYSTEM LIMITED</v>
      </c>
      <c r="C27" s="32">
        <f>Comparisons!P32</f>
        <v>2012</v>
      </c>
      <c r="D27" s="32">
        <f>Comparisons!Q32</f>
        <v>3</v>
      </c>
      <c r="E27" s="36">
        <f>Comparisons!R32</f>
        <v>211458.81523999994</v>
      </c>
      <c r="F27" s="36">
        <f>Comparisons!S32</f>
        <v>4829.6270000000004</v>
      </c>
      <c r="G27" s="36">
        <f t="shared" si="3"/>
        <v>5018.2780000000002</v>
      </c>
      <c r="H27" s="36">
        <f>Comparisons!U32</f>
        <v>718661</v>
      </c>
      <c r="I27" s="36">
        <f>Comparisons!V32</f>
        <v>9913</v>
      </c>
      <c r="J27" s="36">
        <f>Comparisons!W32</f>
        <v>5764</v>
      </c>
      <c r="K27" s="44">
        <f>Comparisons!X32</f>
        <v>0.58145869060829214</v>
      </c>
      <c r="L27" s="130">
        <v>24404366530</v>
      </c>
      <c r="M27" s="32">
        <v>1.1601447797801889</v>
      </c>
      <c r="P27" s="109"/>
      <c r="Q27" s="13"/>
    </row>
    <row r="28" spans="1:17" x14ac:dyDescent="0.25">
      <c r="A28" s="32">
        <f t="shared" si="2"/>
        <v>3002</v>
      </c>
      <c r="B28" s="32" t="str">
        <f>Comparisons!O33</f>
        <v>TORONTO HYDRO-ELECTRIC SYSTEM LIMITED</v>
      </c>
      <c r="C28" s="32">
        <f>Comparisons!P33</f>
        <v>2013</v>
      </c>
      <c r="D28" s="32">
        <f>Comparisons!Q33</f>
        <v>3</v>
      </c>
      <c r="E28" s="36">
        <f>Comparisons!R33</f>
        <v>232504.07309999995</v>
      </c>
      <c r="F28" s="36">
        <f>Comparisons!S33</f>
        <v>4914.8980000000001</v>
      </c>
      <c r="G28" s="36">
        <f t="shared" si="3"/>
        <v>5018.2780000000002</v>
      </c>
      <c r="H28" s="36">
        <f>Comparisons!U33</f>
        <v>734576</v>
      </c>
      <c r="I28" s="36">
        <f>Comparisons!V33</f>
        <v>10160</v>
      </c>
      <c r="J28" s="36">
        <f>Comparisons!W33</f>
        <v>6019</v>
      </c>
      <c r="K28" s="44">
        <f>Comparisons!X33</f>
        <v>0.5924212598425197</v>
      </c>
      <c r="L28" s="130">
        <v>24609349779</v>
      </c>
      <c r="M28" s="32">
        <v>1.1787456307534185</v>
      </c>
      <c r="P28" s="109"/>
      <c r="Q28" s="13"/>
    </row>
    <row r="29" spans="1:17" x14ac:dyDescent="0.25">
      <c r="A29" s="32">
        <f t="shared" si="2"/>
        <v>3002</v>
      </c>
      <c r="B29" s="32" t="str">
        <f>Comparisons!O34</f>
        <v>TORONTO HYDRO-ELECTRIC SYSTEM LIMITED</v>
      </c>
      <c r="C29" s="32">
        <f>Comparisons!P34</f>
        <v>2014</v>
      </c>
      <c r="D29" s="32">
        <f>Comparisons!Q34</f>
        <v>3</v>
      </c>
      <c r="E29" s="37">
        <f>Comparisons!D34</f>
        <v>228241.69359000001</v>
      </c>
      <c r="F29" s="36">
        <f>Comparisons!S34</f>
        <v>4273.5039999999999</v>
      </c>
      <c r="G29" s="36">
        <f t="shared" si="3"/>
        <v>5018.2780000000002</v>
      </c>
      <c r="H29" s="36">
        <f>Comparisons!U34</f>
        <v>744252</v>
      </c>
      <c r="I29" s="36">
        <f>Comparisons!V34</f>
        <v>10184</v>
      </c>
      <c r="J29" s="36">
        <f>Comparisons!W34</f>
        <v>6065</v>
      </c>
      <c r="K29" s="44">
        <f>Comparisons!X34</f>
        <v>0.59554202670856249</v>
      </c>
      <c r="L29" s="130">
        <v>24513188065.26181</v>
      </c>
      <c r="M29" s="32">
        <v>1.2033004656242552</v>
      </c>
      <c r="P29" s="109"/>
      <c r="Q29" s="13"/>
    </row>
    <row r="30" spans="1:17" x14ac:dyDescent="0.25">
      <c r="A30" s="32">
        <f t="shared" si="2"/>
        <v>3002</v>
      </c>
      <c r="B30" s="32" t="str">
        <f>Comparisons!O35</f>
        <v>TORONTO HYDRO-ELECTRIC SYSTEM LIMITED</v>
      </c>
      <c r="C30" s="32">
        <f>Comparisons!P35</f>
        <v>2015</v>
      </c>
      <c r="D30" s="32">
        <f>Comparisons!Q35</f>
        <v>3</v>
      </c>
      <c r="E30" s="37">
        <f>Comparisons!D35</f>
        <v>228941.34459999998</v>
      </c>
      <c r="F30" s="36">
        <f>Comparisons!S35</f>
        <v>4404.3819999999996</v>
      </c>
      <c r="G30" s="36">
        <f t="shared" si="3"/>
        <v>5018.2780000000002</v>
      </c>
      <c r="H30" s="36">
        <f>Comparisons!U35</f>
        <v>758311</v>
      </c>
      <c r="I30" s="36">
        <f>Comparisons!V35</f>
        <v>10348</v>
      </c>
      <c r="J30" s="36">
        <f>Comparisons!W35</f>
        <v>6243</v>
      </c>
      <c r="K30" s="44">
        <f>Comparisons!X35</f>
        <v>0.60330498647081565</v>
      </c>
      <c r="L30" s="130">
        <v>24457588418.437061</v>
      </c>
      <c r="M30" s="32">
        <v>1.2317327248241474</v>
      </c>
      <c r="P30" s="109"/>
      <c r="Q30" s="13"/>
    </row>
    <row r="31" spans="1:17" x14ac:dyDescent="0.25">
      <c r="A31" s="32">
        <f t="shared" si="2"/>
        <v>3002</v>
      </c>
      <c r="B31" s="32" t="str">
        <f>Comparisons!O36</f>
        <v>TORONTO HYDRO-ELECTRIC SYSTEM LIMITED</v>
      </c>
      <c r="C31" s="32">
        <f>Comparisons!P36</f>
        <v>2016</v>
      </c>
      <c r="D31" s="32">
        <f>Comparisons!Q36</f>
        <v>3</v>
      </c>
      <c r="E31" s="36">
        <f>Comparisons!R36</f>
        <v>232383.92843999996</v>
      </c>
      <c r="F31" s="36">
        <f>Comparisons!S36</f>
        <v>4591.5590000000002</v>
      </c>
      <c r="G31" s="36">
        <f t="shared" si="3"/>
        <v>5018.2780000000002</v>
      </c>
      <c r="H31" s="36">
        <f>Comparisons!U36</f>
        <v>761920</v>
      </c>
      <c r="I31" s="36">
        <f>Comparisons!V36</f>
        <v>10514.641005498821</v>
      </c>
      <c r="J31" s="36">
        <f>Comparisons!W36</f>
        <v>6426.224072547403</v>
      </c>
      <c r="K31" s="44">
        <f>Comparisons!X36</f>
        <v>0.61116913731878186</v>
      </c>
      <c r="L31" s="130">
        <v>24710637614.233002</v>
      </c>
      <c r="M31" s="32">
        <v>1.2460953688434946</v>
      </c>
      <c r="P31" s="109"/>
      <c r="Q31" s="13"/>
    </row>
    <row r="32" spans="1:17" x14ac:dyDescent="0.25">
      <c r="A32" s="32">
        <f t="shared" si="2"/>
        <v>3002</v>
      </c>
      <c r="B32" s="32" t="str">
        <f>Comparisons!O37</f>
        <v>TORONTO HYDRO-ELECTRIC SYSTEM LIMITED</v>
      </c>
      <c r="C32" s="32">
        <f>Comparisons!P37</f>
        <v>2017</v>
      </c>
      <c r="D32" s="32">
        <f>Comparisons!Q37</f>
        <v>3</v>
      </c>
      <c r="E32" s="36">
        <f>Comparisons!R37</f>
        <v>234078.55725999997</v>
      </c>
      <c r="F32" s="36">
        <f>Comparisons!S37</f>
        <v>4246.6880000000001</v>
      </c>
      <c r="G32" s="36">
        <f t="shared" si="3"/>
        <v>5018.2780000000002</v>
      </c>
      <c r="H32" s="36">
        <f>Comparisons!U37</f>
        <v>767946</v>
      </c>
      <c r="I32" s="36">
        <f>Comparisons!V37</f>
        <v>10572.718728934193</v>
      </c>
      <c r="J32" s="36">
        <f>Comparisons!W37</f>
        <v>6512.9317877243693</v>
      </c>
      <c r="K32" s="44">
        <f>Comparisons!X37</f>
        <v>0.61601296267350147</v>
      </c>
      <c r="L32" s="130">
        <v>23766238909.93755</v>
      </c>
      <c r="M32" s="32">
        <v>1.2681506381321936</v>
      </c>
      <c r="P32" s="109"/>
      <c r="Q32" s="13"/>
    </row>
    <row r="33" spans="1:17" x14ac:dyDescent="0.25">
      <c r="A33" s="32">
        <f t="shared" si="2"/>
        <v>3002</v>
      </c>
      <c r="B33" s="32" t="str">
        <f>Comparisons!O38</f>
        <v>TORONTO HYDRO-ELECTRIC SYSTEM LIMITED</v>
      </c>
      <c r="C33" s="32">
        <f>Comparisons!P38</f>
        <v>2018</v>
      </c>
      <c r="D33" s="32">
        <f>Comparisons!Q38</f>
        <v>3</v>
      </c>
      <c r="E33" s="36">
        <f>Comparisons!R38</f>
        <v>249021.33004999999</v>
      </c>
      <c r="F33" s="36">
        <f>Comparisons!S38</f>
        <v>4559.5320000000002</v>
      </c>
      <c r="G33" s="36">
        <f t="shared" si="3"/>
        <v>5018.2780000000002</v>
      </c>
      <c r="H33" s="36">
        <f>Comparisons!U38</f>
        <v>772624</v>
      </c>
      <c r="I33" s="36">
        <f>Comparisons!V38</f>
        <v>10557.647927283242</v>
      </c>
      <c r="J33" s="36">
        <f>Comparisons!W38</f>
        <v>6506.5272405806154</v>
      </c>
      <c r="K33" s="44">
        <f>Comparisons!X38</f>
        <v>0.6162856808064554</v>
      </c>
      <c r="L33" s="130">
        <v>24639744439.139999</v>
      </c>
      <c r="M33" s="32">
        <v>1.2998332461476367</v>
      </c>
      <c r="P33" s="109"/>
      <c r="Q33" s="13"/>
    </row>
    <row r="34" spans="1:17" x14ac:dyDescent="0.25">
      <c r="A34" s="32">
        <f t="shared" si="2"/>
        <v>3002</v>
      </c>
      <c r="B34" s="32" t="str">
        <f>Comparisons!O39</f>
        <v>TORONTO HYDRO-ELECTRIC SYSTEM LIMITED</v>
      </c>
      <c r="C34" s="32">
        <f>Comparisons!P39</f>
        <v>2019</v>
      </c>
      <c r="D34" s="32">
        <f>Comparisons!Q39</f>
        <v>3</v>
      </c>
      <c r="E34" s="36">
        <f>Comparisons!R39</f>
        <v>253196.23609999998</v>
      </c>
      <c r="F34" s="36">
        <f>Comparisons!S39</f>
        <v>4271.8509999999997</v>
      </c>
      <c r="G34" s="36">
        <f t="shared" si="3"/>
        <v>5018.2780000000002</v>
      </c>
      <c r="H34" s="36">
        <f>Comparisons!U39</f>
        <v>777904</v>
      </c>
      <c r="I34" s="37">
        <f>Comparisons!H39</f>
        <v>10528</v>
      </c>
      <c r="J34" s="37">
        <f>Comparisons!I39</f>
        <v>6453</v>
      </c>
      <c r="K34" s="142">
        <f>J34/I34</f>
        <v>0.61293693009118544</v>
      </c>
      <c r="L34" s="130">
        <v>23818888112.117661</v>
      </c>
      <c r="M34" s="32">
        <v>1.331990006449749</v>
      </c>
      <c r="P34" s="109"/>
      <c r="Q34" s="13"/>
    </row>
    <row r="35" spans="1:17" x14ac:dyDescent="0.25">
      <c r="A35" s="32">
        <f t="shared" si="2"/>
        <v>3002</v>
      </c>
      <c r="B35" s="32" t="str">
        <f>Comparisons!O40</f>
        <v>TORONTO HYDRO-ELECTRIC SYSTEM LIMITED</v>
      </c>
      <c r="C35" s="32">
        <f>Comparisons!P40</f>
        <v>2020</v>
      </c>
      <c r="D35" s="32">
        <f>Comparisons!Q40</f>
        <v>3</v>
      </c>
      <c r="E35" s="36">
        <f>Comparisons!R40</f>
        <v>254882.85845999999</v>
      </c>
      <c r="F35" s="36">
        <f>Comparisons!S40</f>
        <v>4493.058</v>
      </c>
      <c r="G35" s="36">
        <f t="shared" si="3"/>
        <v>5018.2780000000002</v>
      </c>
      <c r="H35" s="36">
        <f>Comparisons!U40</f>
        <v>779176</v>
      </c>
      <c r="I35" s="36">
        <f>Comparisons!V40</f>
        <v>10597</v>
      </c>
      <c r="J35" s="36">
        <f>Comparisons!W40</f>
        <v>6525</v>
      </c>
      <c r="K35" s="44">
        <f>Comparisons!X40</f>
        <v>0.61574030385958289</v>
      </c>
      <c r="L35" s="130">
        <v>23097362587.139999</v>
      </c>
      <c r="M35" s="32">
        <v>1.4068442069945994</v>
      </c>
      <c r="P35" s="109"/>
      <c r="Q35" s="13"/>
    </row>
    <row r="36" spans="1:17" x14ac:dyDescent="0.25">
      <c r="A36" s="32">
        <f t="shared" si="2"/>
        <v>3002</v>
      </c>
      <c r="B36" s="32" t="str">
        <f>Comparisons!O41</f>
        <v>TORONTO HYDRO-ELECTRIC SYSTEM LIMITED</v>
      </c>
      <c r="C36" s="32">
        <f>Comparisons!P41</f>
        <v>2021</v>
      </c>
      <c r="D36" s="32">
        <f>Comparisons!Q41</f>
        <v>3</v>
      </c>
      <c r="E36" s="36">
        <f>Comparisons!R41</f>
        <v>260775.92118999999</v>
      </c>
      <c r="F36" s="36">
        <f>Comparisons!S41</f>
        <v>4385.5910000000003</v>
      </c>
      <c r="G36" s="36">
        <f t="shared" si="3"/>
        <v>5018.2780000000002</v>
      </c>
      <c r="H36" s="36">
        <f>Comparisons!U41</f>
        <v>785667</v>
      </c>
      <c r="I36" s="36">
        <f>Comparisons!V41</f>
        <v>10625</v>
      </c>
      <c r="J36" s="36">
        <f>Comparisons!W41</f>
        <v>6568</v>
      </c>
      <c r="K36" s="44">
        <f>Comparisons!X41</f>
        <v>0.61816470588235295</v>
      </c>
      <c r="L36" s="130">
        <v>22904733288.849998</v>
      </c>
      <c r="M36" s="32">
        <v>1.4583023676540063</v>
      </c>
      <c r="P36" s="109"/>
      <c r="Q36" s="13"/>
    </row>
    <row r="37" spans="1:17" x14ac:dyDescent="0.25">
      <c r="A37" s="32">
        <f t="shared" si="2"/>
        <v>3002</v>
      </c>
      <c r="B37" s="34" t="str">
        <f>Comparisons!O42</f>
        <v>TORONTO HYDRO-ELECTRIC SYSTEM LIMITED</v>
      </c>
      <c r="C37" s="35">
        <f>Comparisons!B42</f>
        <v>2022</v>
      </c>
      <c r="D37" s="35">
        <f>Comparisons!C42</f>
        <v>3</v>
      </c>
      <c r="E37" s="51">
        <f>Comparisons!D42</f>
        <v>264587.69445000001</v>
      </c>
      <c r="F37" s="51">
        <f>Comparisons!E42</f>
        <v>4276.4549999999999</v>
      </c>
      <c r="G37" s="51">
        <v>5018.2780000000002</v>
      </c>
      <c r="H37" s="51">
        <f>Comparisons!G42</f>
        <v>790518</v>
      </c>
      <c r="I37" s="51">
        <f>Comparisons!H42</f>
        <v>10663</v>
      </c>
      <c r="J37" s="51">
        <f>Comparisons!I42</f>
        <v>6611</v>
      </c>
      <c r="K37" s="45">
        <f>Comparisons!J42</f>
        <v>0.6199944019317627</v>
      </c>
      <c r="L37" s="130">
        <v>23480523117.110001</v>
      </c>
      <c r="M37" s="32">
        <v>1.5102966972629379</v>
      </c>
      <c r="P37" s="109"/>
      <c r="Q37" s="13"/>
    </row>
    <row r="38" spans="1:17" x14ac:dyDescent="0.25">
      <c r="A38" s="32">
        <f>'ABR23'!A48</f>
        <v>3004</v>
      </c>
      <c r="B38" s="32" t="str">
        <f>Comparisons!O45</f>
        <v>HYDRO OTTAWA LIMITED</v>
      </c>
      <c r="C38" s="32">
        <f>Comparisons!P45</f>
        <v>2005</v>
      </c>
      <c r="D38" s="32">
        <f>Comparisons!Q45</f>
        <v>3</v>
      </c>
      <c r="E38" s="36">
        <f>Comparisons!R45</f>
        <v>32817.707990000003</v>
      </c>
      <c r="F38" s="36">
        <f>Comparisons!S45</f>
        <v>1464.855</v>
      </c>
      <c r="G38" s="36">
        <f>F38</f>
        <v>1464.855</v>
      </c>
      <c r="H38" s="36">
        <f>Comparisons!U45</f>
        <v>278581</v>
      </c>
      <c r="I38" s="36">
        <f>Comparisons!V45</f>
        <v>5242</v>
      </c>
      <c r="J38" s="36">
        <f>Comparisons!W45</f>
        <v>1924.0000000000002</v>
      </c>
      <c r="K38" s="44">
        <f>Comparisons!X45</f>
        <v>0.36703548264021368</v>
      </c>
      <c r="L38" s="130">
        <v>7663197036</v>
      </c>
      <c r="M38" s="32">
        <v>1</v>
      </c>
      <c r="P38" s="109"/>
      <c r="Q38" s="13"/>
    </row>
    <row r="39" spans="1:17" x14ac:dyDescent="0.25">
      <c r="A39" s="32">
        <f>A38</f>
        <v>3004</v>
      </c>
      <c r="B39" s="32" t="str">
        <f>Comparisons!O46</f>
        <v>HYDRO OTTAWA LIMITED</v>
      </c>
      <c r="C39" s="32">
        <f>Comparisons!P46</f>
        <v>2006</v>
      </c>
      <c r="D39" s="32">
        <f>Comparisons!Q46</f>
        <v>3</v>
      </c>
      <c r="E39" s="36">
        <f>Comparisons!R46</f>
        <v>39694.751361499984</v>
      </c>
      <c r="F39" s="36">
        <f>Comparisons!S46</f>
        <v>1495.3030000000001</v>
      </c>
      <c r="G39" s="36">
        <f>MAX(G38,F39)</f>
        <v>1495.3030000000001</v>
      </c>
      <c r="H39" s="36">
        <f>Comparisons!U46</f>
        <v>282393</v>
      </c>
      <c r="I39" s="36">
        <f>Comparisons!V46</f>
        <v>5451</v>
      </c>
      <c r="J39" s="36">
        <f>Comparisons!W46</f>
        <v>2001</v>
      </c>
      <c r="K39" s="44">
        <f>Comparisons!X46</f>
        <v>0.36708860759493672</v>
      </c>
      <c r="L39" s="130">
        <v>7450733721</v>
      </c>
      <c r="M39" s="32">
        <v>1.0181607380073696</v>
      </c>
      <c r="P39" s="109"/>
      <c r="Q39" s="13"/>
    </row>
    <row r="40" spans="1:17" x14ac:dyDescent="0.25">
      <c r="A40" s="32">
        <f t="shared" ref="A40:A55" si="4">A39</f>
        <v>3004</v>
      </c>
      <c r="B40" s="32" t="str">
        <f>Comparisons!O47</f>
        <v>HYDRO OTTAWA LIMITED</v>
      </c>
      <c r="C40" s="32">
        <f>Comparisons!P47</f>
        <v>2007</v>
      </c>
      <c r="D40" s="32">
        <f>Comparisons!Q47</f>
        <v>3</v>
      </c>
      <c r="E40" s="36">
        <f>Comparisons!R47</f>
        <v>40599.346184500006</v>
      </c>
      <c r="F40" s="36">
        <f>Comparisons!S47</f>
        <v>1425.095</v>
      </c>
      <c r="G40" s="36">
        <f t="shared" ref="G40:G55" si="5">MAX(G39,F40)</f>
        <v>1495.3030000000001</v>
      </c>
      <c r="H40" s="36">
        <f>Comparisons!U47</f>
        <v>287006</v>
      </c>
      <c r="I40" s="36">
        <f>Comparisons!V47</f>
        <v>5739</v>
      </c>
      <c r="J40" s="36">
        <f>Comparisons!W47</f>
        <v>2841</v>
      </c>
      <c r="K40" s="44">
        <f>Comparisons!X47</f>
        <v>0.49503397804495558</v>
      </c>
      <c r="L40" s="130">
        <v>7529898388</v>
      </c>
      <c r="M40" s="32">
        <v>1.0531931014872313</v>
      </c>
      <c r="P40" s="109"/>
      <c r="Q40" s="13"/>
    </row>
    <row r="41" spans="1:17" x14ac:dyDescent="0.25">
      <c r="A41" s="32">
        <f t="shared" si="4"/>
        <v>3004</v>
      </c>
      <c r="B41" s="32" t="str">
        <f>Comparisons!O48</f>
        <v>HYDRO OTTAWA LIMITED</v>
      </c>
      <c r="C41" s="32">
        <f>Comparisons!P48</f>
        <v>2008</v>
      </c>
      <c r="D41" s="32">
        <f>Comparisons!Q48</f>
        <v>3</v>
      </c>
      <c r="E41" s="36">
        <f>Comparisons!R48</f>
        <v>50450.13886050001</v>
      </c>
      <c r="F41" s="36">
        <f>Comparisons!S48</f>
        <v>1355.421</v>
      </c>
      <c r="G41" s="36">
        <f t="shared" si="5"/>
        <v>1495.3030000000001</v>
      </c>
      <c r="H41" s="36">
        <f>Comparisons!U48</f>
        <v>291639</v>
      </c>
      <c r="I41" s="36">
        <f>Comparisons!V48</f>
        <v>5353</v>
      </c>
      <c r="J41" s="36">
        <f>Comparisons!W48</f>
        <v>2623</v>
      </c>
      <c r="K41" s="44">
        <f>Comparisons!X48</f>
        <v>0.4900056043340183</v>
      </c>
      <c r="L41" s="130">
        <v>7537708054</v>
      </c>
      <c r="M41" s="32">
        <v>1.078564603993923</v>
      </c>
      <c r="P41" s="109"/>
      <c r="Q41" s="13"/>
    </row>
    <row r="42" spans="1:17" x14ac:dyDescent="0.25">
      <c r="A42" s="32">
        <f t="shared" si="4"/>
        <v>3004</v>
      </c>
      <c r="B42" s="32" t="str">
        <f>Comparisons!O49</f>
        <v>HYDRO OTTAWA LIMITED</v>
      </c>
      <c r="C42" s="32">
        <f>Comparisons!P49</f>
        <v>2009</v>
      </c>
      <c r="D42" s="32">
        <f>Comparisons!Q49</f>
        <v>3</v>
      </c>
      <c r="E42" s="36">
        <f>Comparisons!R49</f>
        <v>50099.746523999995</v>
      </c>
      <c r="F42" s="36">
        <f>Comparisons!S49</f>
        <v>1363.575</v>
      </c>
      <c r="G42" s="36">
        <f t="shared" si="5"/>
        <v>1495.3030000000001</v>
      </c>
      <c r="H42" s="36">
        <f>Comparisons!U49</f>
        <v>296007</v>
      </c>
      <c r="I42" s="36">
        <f>Comparisons!V49</f>
        <v>5387</v>
      </c>
      <c r="J42" s="36">
        <f>Comparisons!W49</f>
        <v>2677</v>
      </c>
      <c r="K42" s="44">
        <f>Comparisons!X49</f>
        <v>0.49693707072582144</v>
      </c>
      <c r="L42" s="130">
        <v>7557357094.3999996</v>
      </c>
      <c r="M42" s="32">
        <v>1.0915070880241431</v>
      </c>
      <c r="P42" s="109"/>
      <c r="Q42" s="13"/>
    </row>
    <row r="43" spans="1:17" x14ac:dyDescent="0.25">
      <c r="A43" s="32">
        <f t="shared" si="4"/>
        <v>3004</v>
      </c>
      <c r="B43" s="32" t="str">
        <f>Comparisons!O50</f>
        <v>HYDRO OTTAWA LIMITED</v>
      </c>
      <c r="C43" s="32">
        <f>Comparisons!P50</f>
        <v>2010</v>
      </c>
      <c r="D43" s="32">
        <f>Comparisons!Q50</f>
        <v>3</v>
      </c>
      <c r="E43" s="36">
        <f>Comparisons!R50</f>
        <v>52519.053272500001</v>
      </c>
      <c r="F43" s="36">
        <f>Comparisons!S50</f>
        <v>1518.1679999999999</v>
      </c>
      <c r="G43" s="36">
        <f t="shared" si="5"/>
        <v>1518.1679999999999</v>
      </c>
      <c r="H43" s="36">
        <f>Comparisons!U50</f>
        <v>300664</v>
      </c>
      <c r="I43" s="36">
        <f>Comparisons!V50</f>
        <v>5414</v>
      </c>
      <c r="J43" s="36">
        <f>Comparisons!W50</f>
        <v>2721.0000000000005</v>
      </c>
      <c r="K43" s="44">
        <f>Comparisons!X50</f>
        <v>0.50258588843738461</v>
      </c>
      <c r="L43" s="130">
        <v>7530979620</v>
      </c>
      <c r="M43" s="32">
        <v>1.1243125351578573</v>
      </c>
      <c r="P43" s="109"/>
      <c r="Q43" s="13"/>
    </row>
    <row r="44" spans="1:17" x14ac:dyDescent="0.25">
      <c r="A44" s="32">
        <f t="shared" si="4"/>
        <v>3004</v>
      </c>
      <c r="B44" s="32" t="str">
        <f>Comparisons!O51</f>
        <v>HYDRO OTTAWA LIMITED</v>
      </c>
      <c r="C44" s="32">
        <f>Comparisons!P51</f>
        <v>2011</v>
      </c>
      <c r="D44" s="32">
        <f>Comparisons!Q51</f>
        <v>3</v>
      </c>
      <c r="E44" s="36">
        <f>Comparisons!R51</f>
        <v>53053.012890099992</v>
      </c>
      <c r="F44" s="36">
        <f>Comparisons!S51</f>
        <v>1501.701</v>
      </c>
      <c r="G44" s="36">
        <f t="shared" si="5"/>
        <v>1518.1679999999999</v>
      </c>
      <c r="H44" s="36">
        <f>Comparisons!U51</f>
        <v>305266</v>
      </c>
      <c r="I44" s="36">
        <f>Comparisons!V51</f>
        <v>5606</v>
      </c>
      <c r="J44" s="36">
        <f>Comparisons!W51</f>
        <v>2690</v>
      </c>
      <c r="K44" s="44">
        <f>Comparisons!X51</f>
        <v>0.47984302533000356</v>
      </c>
      <c r="L44" s="130">
        <v>7542801651</v>
      </c>
      <c r="M44" s="32">
        <v>1.1430978626415853</v>
      </c>
      <c r="P44" s="109"/>
      <c r="Q44" s="13"/>
    </row>
    <row r="45" spans="1:17" x14ac:dyDescent="0.25">
      <c r="A45" s="32">
        <f t="shared" si="4"/>
        <v>3004</v>
      </c>
      <c r="B45" s="32" t="str">
        <f>Comparisons!O52</f>
        <v>HYDRO OTTAWA LIMITED</v>
      </c>
      <c r="C45" s="32">
        <f>Comparisons!P52</f>
        <v>2012</v>
      </c>
      <c r="D45" s="32">
        <f>Comparisons!Q52</f>
        <v>3</v>
      </c>
      <c r="E45" s="36">
        <f>Comparisons!R52</f>
        <v>69443.905366499996</v>
      </c>
      <c r="F45" s="36">
        <f>Comparisons!S52</f>
        <v>1458.4970000000001</v>
      </c>
      <c r="G45" s="36">
        <f t="shared" si="5"/>
        <v>1518.1679999999999</v>
      </c>
      <c r="H45" s="36">
        <f>Comparisons!U52</f>
        <v>309534</v>
      </c>
      <c r="I45" s="36">
        <f>Comparisons!V52</f>
        <v>5658</v>
      </c>
      <c r="J45" s="36">
        <f>Comparisons!W52</f>
        <v>2735</v>
      </c>
      <c r="K45" s="44">
        <f>Comparisons!X52</f>
        <v>0.48338635560268645</v>
      </c>
      <c r="L45" s="130">
        <v>7504577323</v>
      </c>
      <c r="M45" s="32">
        <v>1.1601447797801889</v>
      </c>
      <c r="P45" s="109"/>
      <c r="Q45" s="13"/>
    </row>
    <row r="46" spans="1:17" x14ac:dyDescent="0.25">
      <c r="A46" s="32">
        <f t="shared" si="4"/>
        <v>3004</v>
      </c>
      <c r="B46" s="32" t="str">
        <f>Comparisons!O53</f>
        <v>HYDRO OTTAWA LIMITED</v>
      </c>
      <c r="C46" s="32">
        <f>Comparisons!P53</f>
        <v>2013</v>
      </c>
      <c r="D46" s="32">
        <f>Comparisons!Q53</f>
        <v>3</v>
      </c>
      <c r="E46" s="36">
        <f>Comparisons!R53</f>
        <v>70831.893209000002</v>
      </c>
      <c r="F46" s="36">
        <f>Comparisons!S53</f>
        <v>1430.3030000000001</v>
      </c>
      <c r="G46" s="36">
        <f t="shared" si="5"/>
        <v>1518.1679999999999</v>
      </c>
      <c r="H46" s="36">
        <f>Comparisons!U53</f>
        <v>314722</v>
      </c>
      <c r="I46" s="36">
        <f>Comparisons!V53</f>
        <v>5484</v>
      </c>
      <c r="J46" s="36">
        <f>Comparisons!W53</f>
        <v>2781</v>
      </c>
      <c r="K46" s="44">
        <f>Comparisons!X53</f>
        <v>0.50711159737417943</v>
      </c>
      <c r="L46" s="130">
        <v>7454176542</v>
      </c>
      <c r="M46" s="32">
        <v>1.1787456307534185</v>
      </c>
      <c r="P46" s="109"/>
      <c r="Q46" s="13"/>
    </row>
    <row r="47" spans="1:17" x14ac:dyDescent="0.25">
      <c r="A47" s="32">
        <f t="shared" si="4"/>
        <v>3004</v>
      </c>
      <c r="B47" s="32" t="str">
        <f>Comparisons!O54</f>
        <v>HYDRO OTTAWA LIMITED</v>
      </c>
      <c r="C47" s="32">
        <f>Comparisons!P54</f>
        <v>2014</v>
      </c>
      <c r="D47" s="32">
        <f>Comparisons!Q54</f>
        <v>3</v>
      </c>
      <c r="E47" s="36">
        <f>Comparisons!R54</f>
        <v>75953.201000000001</v>
      </c>
      <c r="F47" s="36">
        <f>Comparisons!S54</f>
        <v>1307.6510000000001</v>
      </c>
      <c r="G47" s="36">
        <f t="shared" si="5"/>
        <v>1518.1679999999999</v>
      </c>
      <c r="H47" s="36">
        <f>Comparisons!U54</f>
        <v>319536</v>
      </c>
      <c r="I47" s="36">
        <f>Comparisons!V54</f>
        <v>5506</v>
      </c>
      <c r="J47" s="36">
        <f>Comparisons!W54</f>
        <v>2802</v>
      </c>
      <c r="K47" s="44">
        <f>Comparisons!X54</f>
        <v>0.50889938249182709</v>
      </c>
      <c r="L47" s="130">
        <v>7361197620.96</v>
      </c>
      <c r="M47" s="32">
        <v>1.2033004656242552</v>
      </c>
      <c r="P47" s="109"/>
      <c r="Q47" s="13"/>
    </row>
    <row r="48" spans="1:17" x14ac:dyDescent="0.25">
      <c r="A48" s="32">
        <f t="shared" si="4"/>
        <v>3004</v>
      </c>
      <c r="B48" s="32" t="str">
        <f>Comparisons!O55</f>
        <v>HYDRO OTTAWA LIMITED</v>
      </c>
      <c r="C48" s="32">
        <f>Comparisons!P55</f>
        <v>2015</v>
      </c>
      <c r="D48" s="32">
        <f>Comparisons!Q55</f>
        <v>3</v>
      </c>
      <c r="E48" s="36">
        <f>Comparisons!R55</f>
        <v>76651.195999999996</v>
      </c>
      <c r="F48" s="36">
        <f>Comparisons!S55</f>
        <v>1374.915</v>
      </c>
      <c r="G48" s="36">
        <f t="shared" si="5"/>
        <v>1518.1679999999999</v>
      </c>
      <c r="H48" s="36">
        <f>Comparisons!U55</f>
        <v>323919</v>
      </c>
      <c r="I48" s="36">
        <f>Comparisons!V55</f>
        <v>5572</v>
      </c>
      <c r="J48" s="36">
        <f>Comparisons!W55</f>
        <v>2849</v>
      </c>
      <c r="K48" s="44">
        <f>Comparisons!X55</f>
        <v>0.5113065326633166</v>
      </c>
      <c r="L48" s="130">
        <v>7348001356.9599991</v>
      </c>
      <c r="M48" s="32">
        <v>1.2317327248241474</v>
      </c>
      <c r="P48" s="109"/>
      <c r="Q48" s="13"/>
    </row>
    <row r="49" spans="1:17" x14ac:dyDescent="0.25">
      <c r="A49" s="32">
        <f t="shared" si="4"/>
        <v>3004</v>
      </c>
      <c r="B49" s="32" t="str">
        <f>Comparisons!O56</f>
        <v>HYDRO OTTAWA LIMITED</v>
      </c>
      <c r="C49" s="32">
        <f>Comparisons!P56</f>
        <v>2016</v>
      </c>
      <c r="D49" s="32">
        <f>Comparisons!Q56</f>
        <v>3</v>
      </c>
      <c r="E49" s="36">
        <f>Comparisons!R56</f>
        <v>77473.478329000005</v>
      </c>
      <c r="F49" s="36">
        <f>Comparisons!S56</f>
        <v>1391.443</v>
      </c>
      <c r="G49" s="36">
        <f t="shared" si="5"/>
        <v>1518.1679999999999</v>
      </c>
      <c r="H49" s="36">
        <f>Comparisons!U56</f>
        <v>327880</v>
      </c>
      <c r="I49" s="36">
        <f>Comparisons!V56</f>
        <v>5608</v>
      </c>
      <c r="J49" s="36">
        <f>Comparisons!W56</f>
        <v>2887</v>
      </c>
      <c r="K49" s="44">
        <f>Comparisons!X56</f>
        <v>0.51480028530670474</v>
      </c>
      <c r="L49" s="130">
        <v>7347004292.7400007</v>
      </c>
      <c r="M49" s="32">
        <v>1.2460953688434946</v>
      </c>
      <c r="P49" s="109"/>
      <c r="Q49" s="13"/>
    </row>
    <row r="50" spans="1:17" x14ac:dyDescent="0.25">
      <c r="A50" s="32">
        <f t="shared" si="4"/>
        <v>3004</v>
      </c>
      <c r="B50" s="32" t="str">
        <f>Comparisons!O57</f>
        <v>HYDRO OTTAWA LIMITED</v>
      </c>
      <c r="C50" s="32">
        <f>Comparisons!P57</f>
        <v>2017</v>
      </c>
      <c r="D50" s="32">
        <f>Comparisons!Q57</f>
        <v>3</v>
      </c>
      <c r="E50" s="36">
        <f>Comparisons!R57</f>
        <v>76585.426719499985</v>
      </c>
      <c r="F50" s="36">
        <f>Comparisons!S57</f>
        <v>1360.318</v>
      </c>
      <c r="G50" s="36">
        <f t="shared" si="5"/>
        <v>1518.1679999999999</v>
      </c>
      <c r="H50" s="36">
        <f>Comparisons!U57</f>
        <v>331777</v>
      </c>
      <c r="I50" s="36">
        <f>Comparisons!V57</f>
        <v>5712</v>
      </c>
      <c r="J50" s="36">
        <f>Comparisons!W57</f>
        <v>2980</v>
      </c>
      <c r="K50" s="44">
        <f>Comparisons!X57</f>
        <v>0.52170868347338939</v>
      </c>
      <c r="L50" s="130">
        <v>7167732847.9300003</v>
      </c>
      <c r="M50" s="32">
        <v>1.2681506381321936</v>
      </c>
      <c r="P50" s="109"/>
      <c r="Q50" s="13"/>
    </row>
    <row r="51" spans="1:17" x14ac:dyDescent="0.25">
      <c r="A51" s="32">
        <f t="shared" si="4"/>
        <v>3004</v>
      </c>
      <c r="B51" s="32" t="str">
        <f>Comparisons!O58</f>
        <v>HYDRO OTTAWA LIMITED</v>
      </c>
      <c r="C51" s="32">
        <f>Comparisons!P58</f>
        <v>2018</v>
      </c>
      <c r="D51" s="32">
        <f>Comparisons!Q58</f>
        <v>3</v>
      </c>
      <c r="E51" s="36">
        <f>Comparisons!R58</f>
        <v>81806.254579</v>
      </c>
      <c r="F51" s="36">
        <f>Comparisons!S58</f>
        <v>1441.3689999999999</v>
      </c>
      <c r="G51" s="36">
        <f t="shared" si="5"/>
        <v>1518.1679999999999</v>
      </c>
      <c r="H51" s="36">
        <f>Comparisons!U58</f>
        <v>335320</v>
      </c>
      <c r="I51" s="36">
        <f>Comparisons!V58</f>
        <v>5767</v>
      </c>
      <c r="J51" s="36">
        <f>Comparisons!W58</f>
        <v>3022</v>
      </c>
      <c r="K51" s="44">
        <f>Comparisons!X58</f>
        <v>0.52401595283509628</v>
      </c>
      <c r="L51" s="130">
        <v>7349859347</v>
      </c>
      <c r="M51" s="32">
        <v>1.2998332461476367</v>
      </c>
      <c r="P51" s="109"/>
      <c r="Q51" s="13"/>
    </row>
    <row r="52" spans="1:17" x14ac:dyDescent="0.25">
      <c r="A52" s="32">
        <f t="shared" si="4"/>
        <v>3004</v>
      </c>
      <c r="B52" s="32" t="str">
        <f>Comparisons!O59</f>
        <v>HYDRO OTTAWA LIMITED</v>
      </c>
      <c r="C52" s="32">
        <f>Comparisons!P59</f>
        <v>2019</v>
      </c>
      <c r="D52" s="32">
        <f>Comparisons!Q59</f>
        <v>3</v>
      </c>
      <c r="E52" s="36">
        <f>Comparisons!R59</f>
        <v>78332.370787500011</v>
      </c>
      <c r="F52" s="36">
        <f>Comparisons!S59</f>
        <v>1348.2149999999999</v>
      </c>
      <c r="G52" s="36">
        <f t="shared" si="5"/>
        <v>1518.1679999999999</v>
      </c>
      <c r="H52" s="36">
        <f>Comparisons!U59</f>
        <v>339771</v>
      </c>
      <c r="I52" s="36">
        <f>Comparisons!V59</f>
        <v>5836</v>
      </c>
      <c r="J52" s="36">
        <f>Comparisons!W59</f>
        <v>3094</v>
      </c>
      <c r="K52" s="44">
        <f>Comparisons!X59</f>
        <v>0.53015764222069905</v>
      </c>
      <c r="L52" s="130">
        <v>7227463251</v>
      </c>
      <c r="M52" s="32">
        <v>1.331990006449749</v>
      </c>
      <c r="P52" s="109"/>
      <c r="Q52" s="13"/>
    </row>
    <row r="53" spans="1:17" x14ac:dyDescent="0.25">
      <c r="A53" s="32">
        <f t="shared" si="4"/>
        <v>3004</v>
      </c>
      <c r="B53" s="32" t="str">
        <f>Comparisons!O60</f>
        <v>HYDRO OTTAWA LIMITED</v>
      </c>
      <c r="C53" s="32">
        <f>Comparisons!P60</f>
        <v>2020</v>
      </c>
      <c r="D53" s="32">
        <f>Comparisons!Q60</f>
        <v>3</v>
      </c>
      <c r="E53" s="36">
        <f>Comparisons!R60</f>
        <v>80181.186020499998</v>
      </c>
      <c r="F53" s="36">
        <f>Comparisons!S60</f>
        <v>1437.8240000000001</v>
      </c>
      <c r="G53" s="36">
        <f t="shared" si="5"/>
        <v>1518.1679999999999</v>
      </c>
      <c r="H53" s="36">
        <f>Comparisons!U60</f>
        <v>346347</v>
      </c>
      <c r="I53" s="36">
        <f>Comparisons!V60</f>
        <v>5913</v>
      </c>
      <c r="J53" s="36">
        <f>Comparisons!W60</f>
        <v>3167</v>
      </c>
      <c r="K53" s="44">
        <f>Comparisons!X60</f>
        <v>0.5355995264671064</v>
      </c>
      <c r="L53" s="130">
        <v>7029452327</v>
      </c>
      <c r="M53" s="32">
        <v>1.4068442069945994</v>
      </c>
      <c r="P53" s="109"/>
      <c r="Q53" s="13"/>
    </row>
    <row r="54" spans="1:17" x14ac:dyDescent="0.25">
      <c r="A54" s="32">
        <f t="shared" si="4"/>
        <v>3004</v>
      </c>
      <c r="B54" s="32" t="str">
        <f>Comparisons!O61</f>
        <v>HYDRO OTTAWA LIMITED</v>
      </c>
      <c r="C54" s="32">
        <f>Comparisons!P61</f>
        <v>2021</v>
      </c>
      <c r="D54" s="32">
        <f>Comparisons!Q61</f>
        <v>3</v>
      </c>
      <c r="E54" s="36">
        <f>Comparisons!R61</f>
        <v>81235.639947500007</v>
      </c>
      <c r="F54" s="36">
        <f>Comparisons!S61</f>
        <v>1358.319</v>
      </c>
      <c r="G54" s="36">
        <f t="shared" si="5"/>
        <v>1518.1679999999999</v>
      </c>
      <c r="H54" s="36">
        <f>Comparisons!U61</f>
        <v>353315</v>
      </c>
      <c r="I54" s="36">
        <f>Comparisons!V61</f>
        <v>6000</v>
      </c>
      <c r="J54" s="36">
        <f>Comparisons!W61</f>
        <v>3234</v>
      </c>
      <c r="K54" s="44">
        <f>Comparisons!X61</f>
        <v>0.53900000000000003</v>
      </c>
      <c r="L54" s="130">
        <v>7098952945</v>
      </c>
      <c r="M54" s="32">
        <v>1.4583023676540063</v>
      </c>
      <c r="P54" s="109"/>
      <c r="Q54" s="13"/>
    </row>
    <row r="55" spans="1:17" x14ac:dyDescent="0.25">
      <c r="A55" s="32">
        <f t="shared" si="4"/>
        <v>3004</v>
      </c>
      <c r="B55" s="34" t="str">
        <f>Comparisons!O62</f>
        <v>HYDRO OTTAWA LIMITED</v>
      </c>
      <c r="C55" s="56">
        <f>Comparisons!B62</f>
        <v>2022</v>
      </c>
      <c r="D55" s="56">
        <f>Comparisons!C62</f>
        <v>3</v>
      </c>
      <c r="E55" s="56">
        <f>Comparisons!D62</f>
        <v>94710.464434500027</v>
      </c>
      <c r="F55" s="56">
        <f>Comparisons!E62</f>
        <v>1279.664</v>
      </c>
      <c r="G55" s="56">
        <f t="shared" si="5"/>
        <v>1518.1679999999999</v>
      </c>
      <c r="H55" s="56">
        <f>Comparisons!G62</f>
        <v>358901</v>
      </c>
      <c r="I55" s="56">
        <f>Comparisons!H62</f>
        <v>6226</v>
      </c>
      <c r="J55" s="56">
        <f>Comparisons!I62</f>
        <v>3463</v>
      </c>
      <c r="K55" s="59">
        <f>Comparisons!J62</f>
        <v>0.55621588230133057</v>
      </c>
      <c r="L55" s="130">
        <v>7195259722</v>
      </c>
      <c r="M55" s="32">
        <v>1.5102966972629379</v>
      </c>
      <c r="P55" s="109"/>
      <c r="Q55" s="13"/>
    </row>
    <row r="56" spans="1:17" x14ac:dyDescent="0.25">
      <c r="A56" s="32">
        <f>'ABR23'!A89</f>
        <v>3007</v>
      </c>
      <c r="B56" s="32" t="str">
        <f>Comparisons!O65</f>
        <v>LONDON HYDRO INC.</v>
      </c>
      <c r="C56" s="32">
        <f>Comparisons!P65</f>
        <v>2005</v>
      </c>
      <c r="D56" s="32">
        <f>Comparisons!Q65</f>
        <v>3</v>
      </c>
      <c r="E56" s="36">
        <f>Comparisons!R65</f>
        <v>21011.03585</v>
      </c>
      <c r="F56" s="36">
        <f>Comparisons!S65</f>
        <v>708.06299999999999</v>
      </c>
      <c r="G56" s="36">
        <f>F56</f>
        <v>708.06299999999999</v>
      </c>
      <c r="H56" s="36">
        <f>Comparisons!U65</f>
        <v>138046</v>
      </c>
      <c r="I56" s="36">
        <f>Comparisons!V65</f>
        <v>2536</v>
      </c>
      <c r="J56" s="36">
        <f>Comparisons!W65</f>
        <v>1280</v>
      </c>
      <c r="K56" s="44">
        <f>Comparisons!X65</f>
        <v>0.50473186119873814</v>
      </c>
      <c r="L56" s="130">
        <v>3429289369</v>
      </c>
      <c r="M56" s="32">
        <v>1</v>
      </c>
      <c r="P56" s="109"/>
      <c r="Q56" s="13"/>
    </row>
    <row r="57" spans="1:17" x14ac:dyDescent="0.25">
      <c r="A57" s="32">
        <f>A56</f>
        <v>3007</v>
      </c>
      <c r="B57" s="32" t="str">
        <f>Comparisons!O66</f>
        <v>LONDON HYDRO INC.</v>
      </c>
      <c r="C57" s="32">
        <f>Comparisons!P66</f>
        <v>2006</v>
      </c>
      <c r="D57" s="32">
        <f>Comparisons!Q66</f>
        <v>3</v>
      </c>
      <c r="E57" s="36">
        <f>Comparisons!R66</f>
        <v>23004.940010000002</v>
      </c>
      <c r="F57" s="36">
        <f>Comparisons!S66</f>
        <v>719.375</v>
      </c>
      <c r="G57" s="36">
        <f>MAX(G56,F57)</f>
        <v>719.375</v>
      </c>
      <c r="H57" s="36">
        <f>Comparisons!U66</f>
        <v>140007</v>
      </c>
      <c r="I57" s="36">
        <f>Comparisons!V66</f>
        <v>2568</v>
      </c>
      <c r="J57" s="36">
        <f>Comparisons!W66</f>
        <v>1309</v>
      </c>
      <c r="K57" s="44">
        <f>Comparisons!X66</f>
        <v>0.50973520249221183</v>
      </c>
      <c r="L57" s="130">
        <v>3356779315</v>
      </c>
      <c r="M57" s="32">
        <v>1.0181607380073696</v>
      </c>
      <c r="P57" s="109"/>
      <c r="Q57" s="13"/>
    </row>
    <row r="58" spans="1:17" x14ac:dyDescent="0.25">
      <c r="A58" s="32">
        <f t="shared" ref="A58:A73" si="6">A57</f>
        <v>3007</v>
      </c>
      <c r="B58" s="32" t="str">
        <f>Comparisons!O67</f>
        <v>LONDON HYDRO INC.</v>
      </c>
      <c r="C58" s="32">
        <f>Comparisons!P67</f>
        <v>2007</v>
      </c>
      <c r="D58" s="32">
        <f>Comparisons!Q67</f>
        <v>3</v>
      </c>
      <c r="E58" s="36">
        <f>Comparisons!R67</f>
        <v>24376.047779999997</v>
      </c>
      <c r="F58" s="36">
        <f>Comparisons!S67</f>
        <v>681.82500000000005</v>
      </c>
      <c r="G58" s="36">
        <f t="shared" ref="G58:G73" si="7">MAX(G57,F58)</f>
        <v>719.375</v>
      </c>
      <c r="H58" s="36">
        <f>Comparisons!U67</f>
        <v>142105</v>
      </c>
      <c r="I58" s="36">
        <f>Comparisons!V67</f>
        <v>2609</v>
      </c>
      <c r="J58" s="36">
        <f>Comparisons!W67</f>
        <v>1335</v>
      </c>
      <c r="K58" s="44">
        <f>Comparisons!X67</f>
        <v>0.51169030279800687</v>
      </c>
      <c r="L58" s="130">
        <v>3387777809</v>
      </c>
      <c r="M58" s="32">
        <v>1.0531931014872313</v>
      </c>
      <c r="P58" s="109"/>
      <c r="Q58" s="13"/>
    </row>
    <row r="59" spans="1:17" x14ac:dyDescent="0.25">
      <c r="A59" s="32">
        <f t="shared" si="6"/>
        <v>3007</v>
      </c>
      <c r="B59" s="32" t="str">
        <f>Comparisons!O68</f>
        <v>LONDON HYDRO INC.</v>
      </c>
      <c r="C59" s="32">
        <f>Comparisons!P68</f>
        <v>2008</v>
      </c>
      <c r="D59" s="32">
        <f>Comparisons!Q68</f>
        <v>3</v>
      </c>
      <c r="E59" s="36">
        <f>Comparisons!R68</f>
        <v>26118.82013</v>
      </c>
      <c r="F59" s="36">
        <f>Comparisons!S68</f>
        <v>659.56399999999996</v>
      </c>
      <c r="G59" s="36">
        <f t="shared" si="7"/>
        <v>719.375</v>
      </c>
      <c r="H59" s="36">
        <f>Comparisons!U68</f>
        <v>143797</v>
      </c>
      <c r="I59" s="36">
        <f>Comparisons!V68</f>
        <v>2781</v>
      </c>
      <c r="J59" s="36">
        <f>Comparisons!W68</f>
        <v>1411.9999999999998</v>
      </c>
      <c r="K59" s="44">
        <f>Comparisons!X68</f>
        <v>0.50773103200287661</v>
      </c>
      <c r="L59" s="130">
        <v>3333873406</v>
      </c>
      <c r="M59" s="32">
        <v>1.078564603993923</v>
      </c>
      <c r="P59" s="109"/>
      <c r="Q59" s="13"/>
    </row>
    <row r="60" spans="1:17" x14ac:dyDescent="0.25">
      <c r="A60" s="32">
        <f t="shared" si="6"/>
        <v>3007</v>
      </c>
      <c r="B60" s="32" t="str">
        <f>Comparisons!O69</f>
        <v>LONDON HYDRO INC.</v>
      </c>
      <c r="C60" s="32">
        <f>Comparisons!P69</f>
        <v>2009</v>
      </c>
      <c r="D60" s="32">
        <f>Comparisons!Q69</f>
        <v>3</v>
      </c>
      <c r="E60" s="36">
        <f>Comparisons!R69</f>
        <v>26547.183299999997</v>
      </c>
      <c r="F60" s="36">
        <f>Comparisons!S69</f>
        <v>662.41800000000001</v>
      </c>
      <c r="G60" s="36">
        <f t="shared" si="7"/>
        <v>719.375</v>
      </c>
      <c r="H60" s="36">
        <f>Comparisons!U69</f>
        <v>145298</v>
      </c>
      <c r="I60" s="36">
        <f>Comparisons!V69</f>
        <v>2705</v>
      </c>
      <c r="J60" s="36">
        <f>Comparisons!W69</f>
        <v>1382</v>
      </c>
      <c r="K60" s="44">
        <f>Comparisons!X69</f>
        <v>0.51090573012939</v>
      </c>
      <c r="L60" s="130">
        <v>3150821439</v>
      </c>
      <c r="M60" s="32">
        <v>1.0915070880241431</v>
      </c>
      <c r="P60" s="109"/>
      <c r="Q60" s="13"/>
    </row>
    <row r="61" spans="1:17" x14ac:dyDescent="0.25">
      <c r="A61" s="32">
        <f t="shared" si="6"/>
        <v>3007</v>
      </c>
      <c r="B61" s="32" t="str">
        <f>Comparisons!O70</f>
        <v>LONDON HYDRO INC.</v>
      </c>
      <c r="C61" s="32">
        <f>Comparisons!P70</f>
        <v>2010</v>
      </c>
      <c r="D61" s="32">
        <f>Comparisons!Q70</f>
        <v>3</v>
      </c>
      <c r="E61" s="36">
        <f>Comparisons!R70</f>
        <v>28760.403079999996</v>
      </c>
      <c r="F61" s="36">
        <f>Comparisons!S70</f>
        <v>687.625</v>
      </c>
      <c r="G61" s="36">
        <f t="shared" si="7"/>
        <v>719.375</v>
      </c>
      <c r="H61" s="36">
        <f>Comparisons!U70</f>
        <v>146974</v>
      </c>
      <c r="I61" s="36">
        <f>Comparisons!V70</f>
        <v>2774</v>
      </c>
      <c r="J61" s="36">
        <f>Comparisons!W70</f>
        <v>1410</v>
      </c>
      <c r="K61" s="44">
        <f>Comparisons!X70</f>
        <v>0.50829127613554437</v>
      </c>
      <c r="L61" s="130">
        <v>3346831943</v>
      </c>
      <c r="M61" s="32">
        <v>1.1243125351578573</v>
      </c>
      <c r="P61" s="109"/>
      <c r="Q61" s="13"/>
    </row>
    <row r="62" spans="1:17" x14ac:dyDescent="0.25">
      <c r="A62" s="32">
        <f t="shared" si="6"/>
        <v>3007</v>
      </c>
      <c r="B62" s="32" t="str">
        <f>Comparisons!O71</f>
        <v>LONDON HYDRO INC.</v>
      </c>
      <c r="C62" s="32">
        <f>Comparisons!P71</f>
        <v>2011</v>
      </c>
      <c r="D62" s="32">
        <f>Comparisons!Q71</f>
        <v>3</v>
      </c>
      <c r="E62" s="36">
        <f>Comparisons!R71</f>
        <v>30095.686240000003</v>
      </c>
      <c r="F62" s="36">
        <f>Comparisons!S71</f>
        <v>717.15499999999997</v>
      </c>
      <c r="G62" s="36">
        <f t="shared" si="7"/>
        <v>719.375</v>
      </c>
      <c r="H62" s="36">
        <f>Comparisons!U71</f>
        <v>148331</v>
      </c>
      <c r="I62" s="36">
        <f>Comparisons!V71</f>
        <v>2820</v>
      </c>
      <c r="J62" s="36">
        <f>Comparisons!W71</f>
        <v>1457.0000000000002</v>
      </c>
      <c r="K62" s="44">
        <f>Comparisons!X71</f>
        <v>0.51666666666666672</v>
      </c>
      <c r="L62" s="130">
        <v>3286890316</v>
      </c>
      <c r="M62" s="32">
        <v>1.1430978626415853</v>
      </c>
      <c r="P62" s="109"/>
      <c r="Q62" s="13"/>
    </row>
    <row r="63" spans="1:17" x14ac:dyDescent="0.25">
      <c r="A63" s="32">
        <f t="shared" si="6"/>
        <v>3007</v>
      </c>
      <c r="B63" s="32" t="str">
        <f>Comparisons!O72</f>
        <v>LONDON HYDRO INC.</v>
      </c>
      <c r="C63" s="32">
        <f>Comparisons!P72</f>
        <v>2012</v>
      </c>
      <c r="D63" s="32">
        <f>Comparisons!Q72</f>
        <v>3</v>
      </c>
      <c r="E63" s="36">
        <f>Comparisons!R72</f>
        <v>29512.195462994259</v>
      </c>
      <c r="F63" s="36">
        <f>Comparisons!S72</f>
        <v>693.26800000000003</v>
      </c>
      <c r="G63" s="36">
        <f t="shared" si="7"/>
        <v>719.375</v>
      </c>
      <c r="H63" s="36">
        <f>Comparisons!U72</f>
        <v>149742</v>
      </c>
      <c r="I63" s="36">
        <f>Comparisons!V72</f>
        <v>2842</v>
      </c>
      <c r="J63" s="36">
        <f>Comparisons!W72</f>
        <v>1480.0000000000002</v>
      </c>
      <c r="K63" s="44">
        <f>Comparisons!X72</f>
        <v>0.52076002814919076</v>
      </c>
      <c r="L63" s="130">
        <v>3221720937</v>
      </c>
      <c r="M63" s="32">
        <v>1.1601447797801889</v>
      </c>
      <c r="P63" s="109"/>
      <c r="Q63" s="13"/>
    </row>
    <row r="64" spans="1:17" x14ac:dyDescent="0.25">
      <c r="A64" s="32">
        <f t="shared" si="6"/>
        <v>3007</v>
      </c>
      <c r="B64" s="32" t="str">
        <f>Comparisons!O73</f>
        <v>LONDON HYDRO INC.</v>
      </c>
      <c r="C64" s="32">
        <f>Comparisons!P73</f>
        <v>2013</v>
      </c>
      <c r="D64" s="32">
        <f>Comparisons!Q73</f>
        <v>3</v>
      </c>
      <c r="E64" s="36">
        <f>Comparisons!R73</f>
        <v>30754.942089999997</v>
      </c>
      <c r="F64" s="36">
        <f>Comparisons!S73</f>
        <v>713.07299999999998</v>
      </c>
      <c r="G64" s="36">
        <f t="shared" si="7"/>
        <v>719.375</v>
      </c>
      <c r="H64" s="36">
        <f>Comparisons!U73</f>
        <v>150917</v>
      </c>
      <c r="I64" s="36">
        <f>Comparisons!V73</f>
        <v>2881</v>
      </c>
      <c r="J64" s="36">
        <f>Comparisons!W73</f>
        <v>1507.0000000000002</v>
      </c>
      <c r="K64" s="44">
        <f>Comparisons!X73</f>
        <v>0.52308226310308925</v>
      </c>
      <c r="L64" s="130">
        <v>3181681572</v>
      </c>
      <c r="M64" s="32">
        <v>1.1787456307534185</v>
      </c>
      <c r="P64" s="109"/>
      <c r="Q64" s="13"/>
    </row>
    <row r="65" spans="1:17" x14ac:dyDescent="0.25">
      <c r="A65" s="32">
        <f t="shared" si="6"/>
        <v>3007</v>
      </c>
      <c r="B65" s="32" t="str">
        <f>Comparisons!O74</f>
        <v>LONDON HYDRO INC.</v>
      </c>
      <c r="C65" s="32">
        <f>Comparisons!P74</f>
        <v>2014</v>
      </c>
      <c r="D65" s="32">
        <f>Comparisons!Q74</f>
        <v>3</v>
      </c>
      <c r="E65" s="36">
        <f>Comparisons!R74</f>
        <v>31012.257000000001</v>
      </c>
      <c r="F65" s="36">
        <f>Comparisons!S74</f>
        <v>646.07500000000005</v>
      </c>
      <c r="G65" s="36">
        <f t="shared" si="7"/>
        <v>719.375</v>
      </c>
      <c r="H65" s="36">
        <f>Comparisons!U74</f>
        <v>152544</v>
      </c>
      <c r="I65" s="36">
        <f>Comparisons!V74</f>
        <v>2916</v>
      </c>
      <c r="J65" s="36">
        <f>Comparisons!W74</f>
        <v>1537</v>
      </c>
      <c r="K65" s="44">
        <f>Comparisons!X74</f>
        <v>0.52709190672153639</v>
      </c>
      <c r="L65" s="130">
        <v>3193432534</v>
      </c>
      <c r="M65" s="32">
        <v>1.2033004656242552</v>
      </c>
      <c r="P65" s="109"/>
      <c r="Q65" s="13"/>
    </row>
    <row r="66" spans="1:17" x14ac:dyDescent="0.25">
      <c r="A66" s="32">
        <f t="shared" si="6"/>
        <v>3007</v>
      </c>
      <c r="B66" s="32" t="str">
        <f>Comparisons!O75</f>
        <v>LONDON HYDRO INC.</v>
      </c>
      <c r="C66" s="32">
        <f>Comparisons!P75</f>
        <v>2015</v>
      </c>
      <c r="D66" s="32">
        <f>Comparisons!Q75</f>
        <v>3</v>
      </c>
      <c r="E66" s="36">
        <f>Comparisons!R75</f>
        <v>33285.766000000003</v>
      </c>
      <c r="F66" s="36">
        <f>Comparisons!S75</f>
        <v>638.01700000000005</v>
      </c>
      <c r="G66" s="36">
        <f t="shared" si="7"/>
        <v>719.375</v>
      </c>
      <c r="H66" s="36">
        <f>Comparisons!U75</f>
        <v>153947</v>
      </c>
      <c r="I66" s="36">
        <f>Comparisons!V75</f>
        <v>2866</v>
      </c>
      <c r="J66" s="36">
        <f>Comparisons!W75</f>
        <v>1498.9999999999998</v>
      </c>
      <c r="K66" s="44">
        <f>Comparisons!X75</f>
        <v>0.52302861130495459</v>
      </c>
      <c r="L66" s="130">
        <v>3126105144.52</v>
      </c>
      <c r="M66" s="32">
        <v>1.2317327248241474</v>
      </c>
      <c r="P66" s="109"/>
      <c r="Q66" s="13"/>
    </row>
    <row r="67" spans="1:17" x14ac:dyDescent="0.25">
      <c r="A67" s="32">
        <f t="shared" si="6"/>
        <v>3007</v>
      </c>
      <c r="B67" s="32" t="str">
        <f>Comparisons!O76</f>
        <v>LONDON HYDRO INC.</v>
      </c>
      <c r="C67" s="32">
        <f>Comparisons!P76</f>
        <v>2016</v>
      </c>
      <c r="D67" s="32">
        <f>Comparisons!Q76</f>
        <v>3</v>
      </c>
      <c r="E67" s="36">
        <f>Comparisons!R76</f>
        <v>34906.074070000002</v>
      </c>
      <c r="F67" s="36">
        <f>Comparisons!S76</f>
        <v>683.79</v>
      </c>
      <c r="G67" s="36">
        <f t="shared" si="7"/>
        <v>719.375</v>
      </c>
      <c r="H67" s="36">
        <f>Comparisons!U76</f>
        <v>155496</v>
      </c>
      <c r="I67" s="36">
        <f>Comparisons!V76</f>
        <v>2864</v>
      </c>
      <c r="J67" s="36">
        <f>Comparisons!W76</f>
        <v>1492</v>
      </c>
      <c r="K67" s="44">
        <f>Comparisons!X76</f>
        <v>0.52094972067039103</v>
      </c>
      <c r="L67" s="130">
        <v>3148440771.1799998</v>
      </c>
      <c r="M67" s="32">
        <v>1.2460953688434946</v>
      </c>
      <c r="P67" s="109"/>
      <c r="Q67" s="13"/>
    </row>
    <row r="68" spans="1:17" x14ac:dyDescent="0.25">
      <c r="A68" s="32">
        <f t="shared" si="6"/>
        <v>3007</v>
      </c>
      <c r="B68" s="32" t="str">
        <f>Comparisons!O77</f>
        <v>LONDON HYDRO INC.</v>
      </c>
      <c r="C68" s="32">
        <f>Comparisons!P77</f>
        <v>2017</v>
      </c>
      <c r="D68" s="32">
        <f>Comparisons!Q77</f>
        <v>3</v>
      </c>
      <c r="E68" s="36">
        <f>Comparisons!R77</f>
        <v>35729.769309999996</v>
      </c>
      <c r="F68" s="36">
        <f>Comparisons!S77</f>
        <v>633.60400000000004</v>
      </c>
      <c r="G68" s="36">
        <f t="shared" si="7"/>
        <v>719.375</v>
      </c>
      <c r="H68" s="36">
        <f>Comparisons!U77</f>
        <v>157188</v>
      </c>
      <c r="I68" s="36">
        <f>Comparisons!V77</f>
        <v>2884</v>
      </c>
      <c r="J68" s="36">
        <f>Comparisons!W77</f>
        <v>1518</v>
      </c>
      <c r="K68" s="44">
        <f>Comparisons!X77</f>
        <v>0.52635228848821081</v>
      </c>
      <c r="L68" s="130">
        <v>3044210532.4000001</v>
      </c>
      <c r="M68" s="32">
        <v>1.2681506381321936</v>
      </c>
      <c r="P68" s="109"/>
      <c r="Q68" s="13"/>
    </row>
    <row r="69" spans="1:17" x14ac:dyDescent="0.25">
      <c r="A69" s="32">
        <f t="shared" si="6"/>
        <v>3007</v>
      </c>
      <c r="B69" s="32" t="str">
        <f>Comparisons!O78</f>
        <v>LONDON HYDRO INC.</v>
      </c>
      <c r="C69" s="32">
        <f>Comparisons!P78</f>
        <v>2018</v>
      </c>
      <c r="D69" s="32">
        <f>Comparisons!Q78</f>
        <v>3</v>
      </c>
      <c r="E69" s="36">
        <f>Comparisons!R78</f>
        <v>37400.593800000002</v>
      </c>
      <c r="F69" s="36">
        <f>Comparisons!S78</f>
        <v>689.99300000000005</v>
      </c>
      <c r="G69" s="36">
        <f t="shared" si="7"/>
        <v>719.375</v>
      </c>
      <c r="H69" s="36">
        <f>Comparisons!U78</f>
        <v>159039</v>
      </c>
      <c r="I69" s="36">
        <f>Comparisons!V78</f>
        <v>3034</v>
      </c>
      <c r="J69" s="36">
        <f>Comparisons!W78</f>
        <v>1651</v>
      </c>
      <c r="K69" s="44">
        <f>Comparisons!X78</f>
        <v>0.54416611733684905</v>
      </c>
      <c r="L69" s="130">
        <v>3193879713.8000002</v>
      </c>
      <c r="M69" s="32">
        <v>1.2998332461476367</v>
      </c>
      <c r="P69" s="109"/>
      <c r="Q69" s="13"/>
    </row>
    <row r="70" spans="1:17" x14ac:dyDescent="0.25">
      <c r="A70" s="32">
        <f t="shared" si="6"/>
        <v>3007</v>
      </c>
      <c r="B70" s="32" t="str">
        <f>Comparisons!O79</f>
        <v>LONDON HYDRO INC.</v>
      </c>
      <c r="C70" s="32">
        <f>Comparisons!P79</f>
        <v>2019</v>
      </c>
      <c r="D70" s="32">
        <f>Comparisons!Q79</f>
        <v>3</v>
      </c>
      <c r="E70" s="36">
        <f>Comparisons!R79</f>
        <v>37864.464180000003</v>
      </c>
      <c r="F70" s="36">
        <f>Comparisons!S79</f>
        <v>647.50599999999997</v>
      </c>
      <c r="G70" s="36">
        <f t="shared" si="7"/>
        <v>719.375</v>
      </c>
      <c r="H70" s="36">
        <f>Comparisons!U79</f>
        <v>160598</v>
      </c>
      <c r="I70" s="36">
        <f>Comparisons!V79</f>
        <v>3060</v>
      </c>
      <c r="J70" s="36">
        <f>Comparisons!W79</f>
        <v>1667</v>
      </c>
      <c r="K70" s="44">
        <f>Comparisons!X79</f>
        <v>0.54477124183006531</v>
      </c>
      <c r="L70" s="130">
        <v>3097394557.4699998</v>
      </c>
      <c r="M70" s="32">
        <v>1.331990006449749</v>
      </c>
      <c r="P70" s="109"/>
      <c r="Q70" s="13"/>
    </row>
    <row r="71" spans="1:17" x14ac:dyDescent="0.25">
      <c r="A71" s="32">
        <f t="shared" si="6"/>
        <v>3007</v>
      </c>
      <c r="B71" s="32" t="str">
        <f>Comparisons!O80</f>
        <v>LONDON HYDRO INC.</v>
      </c>
      <c r="C71" s="32">
        <f>Comparisons!P80</f>
        <v>2020</v>
      </c>
      <c r="D71" s="32">
        <f>Comparisons!Q80</f>
        <v>3</v>
      </c>
      <c r="E71" s="36">
        <f>Comparisons!R80</f>
        <v>38287.945830000004</v>
      </c>
      <c r="F71" s="36">
        <f>Comparisons!S80</f>
        <v>684.14599999999996</v>
      </c>
      <c r="G71" s="36">
        <f t="shared" si="7"/>
        <v>719.375</v>
      </c>
      <c r="H71" s="36">
        <f>Comparisons!U80</f>
        <v>162140</v>
      </c>
      <c r="I71" s="36">
        <f>Comparisons!V80</f>
        <v>3070</v>
      </c>
      <c r="J71" s="36">
        <f>Comparisons!W80</f>
        <v>1680</v>
      </c>
      <c r="K71" s="44">
        <f>Comparisons!X80</f>
        <v>0.54723127035830621</v>
      </c>
      <c r="L71" s="130">
        <v>3060094660.8499999</v>
      </c>
      <c r="M71" s="32">
        <v>1.4068442069945994</v>
      </c>
      <c r="P71" s="109"/>
      <c r="Q71" s="13"/>
    </row>
    <row r="72" spans="1:17" x14ac:dyDescent="0.25">
      <c r="A72" s="32">
        <f t="shared" si="6"/>
        <v>3007</v>
      </c>
      <c r="B72" s="32" t="str">
        <f>Comparisons!O81</f>
        <v>LONDON HYDRO INC.</v>
      </c>
      <c r="C72" s="32">
        <f>Comparisons!P81</f>
        <v>2021</v>
      </c>
      <c r="D72" s="32">
        <f>Comparisons!Q81</f>
        <v>3</v>
      </c>
      <c r="E72" s="36">
        <f>Comparisons!R81</f>
        <v>41026.725400000003</v>
      </c>
      <c r="F72" s="36">
        <f>Comparisons!S81</f>
        <v>650.77700000000004</v>
      </c>
      <c r="G72" s="36">
        <f t="shared" si="7"/>
        <v>719.375</v>
      </c>
      <c r="H72" s="36">
        <f>Comparisons!U81</f>
        <v>164138</v>
      </c>
      <c r="I72" s="36">
        <f>Comparisons!V81</f>
        <v>3077</v>
      </c>
      <c r="J72" s="36">
        <f>Comparisons!W81</f>
        <v>1687</v>
      </c>
      <c r="K72" s="44">
        <f>Comparisons!X81</f>
        <v>0.54826129346766328</v>
      </c>
      <c r="L72" s="130">
        <v>3079804051.46</v>
      </c>
      <c r="M72" s="32">
        <v>1.4583023676540063</v>
      </c>
      <c r="P72" s="109"/>
      <c r="Q72" s="13"/>
    </row>
    <row r="73" spans="1:17" x14ac:dyDescent="0.25">
      <c r="A73" s="32">
        <f t="shared" si="6"/>
        <v>3007</v>
      </c>
      <c r="B73" s="34" t="str">
        <f>Comparisons!O82</f>
        <v>LONDON HYDRO INC.</v>
      </c>
      <c r="C73" s="56">
        <f>Comparisons!B82</f>
        <v>2022</v>
      </c>
      <c r="D73" s="56">
        <f>Comparisons!C82</f>
        <v>3</v>
      </c>
      <c r="E73" s="56">
        <f>Comparisons!D82</f>
        <v>42687.57836</v>
      </c>
      <c r="F73" s="56">
        <f>Comparisons!E82</f>
        <v>659.97900000000004</v>
      </c>
      <c r="G73" s="56">
        <f t="shared" si="7"/>
        <v>719.375</v>
      </c>
      <c r="H73" s="56">
        <f>Comparisons!G82</f>
        <v>166044</v>
      </c>
      <c r="I73" s="56">
        <f>Comparisons!H82</f>
        <v>3100</v>
      </c>
      <c r="J73" s="56">
        <f>Comparisons!I82</f>
        <v>1711</v>
      </c>
      <c r="K73" s="59">
        <f>Comparisons!J82</f>
        <v>0.55193549394607544</v>
      </c>
      <c r="L73" s="130">
        <v>3170302876.02</v>
      </c>
      <c r="M73" s="32">
        <v>1.5102966972629379</v>
      </c>
      <c r="P73" s="109"/>
      <c r="Q73" s="13"/>
    </row>
    <row r="74" spans="1:17" x14ac:dyDescent="0.25">
      <c r="A74" s="32">
        <f>'ABR23'!A118</f>
        <v>3009</v>
      </c>
      <c r="B74" s="32" t="str">
        <f>Comparisons!O85</f>
        <v>ELEXICON</v>
      </c>
      <c r="C74" s="32">
        <f>Comparisons!P85</f>
        <v>2005</v>
      </c>
      <c r="D74" s="32">
        <f>Comparisons!Q85</f>
        <v>3</v>
      </c>
      <c r="E74" s="36">
        <f>Comparisons!R85</f>
        <v>25273.631799999999</v>
      </c>
      <c r="F74" s="36">
        <f>Comparisons!S85</f>
        <v>659.42899999999997</v>
      </c>
      <c r="G74" s="36">
        <f>F74</f>
        <v>659.42899999999997</v>
      </c>
      <c r="H74" s="36">
        <f>Comparisons!U85</f>
        <v>142965</v>
      </c>
      <c r="I74" s="36">
        <f>Comparisons!V85</f>
        <v>2907</v>
      </c>
      <c r="J74" s="36">
        <f>Comparisons!W85</f>
        <v>1088</v>
      </c>
      <c r="K74" s="131">
        <f>J74/I74</f>
        <v>0.3742690058479532</v>
      </c>
      <c r="L74" s="130">
        <v>2977441412</v>
      </c>
      <c r="M74" s="32">
        <v>1</v>
      </c>
      <c r="P74" s="109"/>
      <c r="Q74" s="13"/>
    </row>
    <row r="75" spans="1:17" x14ac:dyDescent="0.25">
      <c r="A75" s="32">
        <f>A74</f>
        <v>3009</v>
      </c>
      <c r="B75" s="32" t="str">
        <f>Comparisons!O86</f>
        <v>ELEXICON</v>
      </c>
      <c r="C75" s="32">
        <f>Comparisons!P86</f>
        <v>2006</v>
      </c>
      <c r="D75" s="32">
        <f>Comparisons!Q86</f>
        <v>3</v>
      </c>
      <c r="E75" s="36">
        <f>Comparisons!R86</f>
        <v>26895.538199999999</v>
      </c>
      <c r="F75" s="36">
        <f>Comparisons!S86</f>
        <v>699.07500000000005</v>
      </c>
      <c r="G75" s="36">
        <f>MAX(G74,F75)</f>
        <v>699.07500000000005</v>
      </c>
      <c r="H75" s="36">
        <f>Comparisons!U86</f>
        <v>144704</v>
      </c>
      <c r="I75" s="36">
        <f>Comparisons!V86</f>
        <v>2973</v>
      </c>
      <c r="J75" s="36">
        <f>Comparisons!W86</f>
        <v>1151</v>
      </c>
      <c r="K75" s="131">
        <f>Comparisons!X86</f>
        <v>0.38715102589976452</v>
      </c>
      <c r="L75" s="130">
        <v>3390038140</v>
      </c>
      <c r="M75" s="32">
        <v>1.0181607380073696</v>
      </c>
      <c r="P75" s="109"/>
      <c r="Q75" s="13"/>
    </row>
    <row r="76" spans="1:17" x14ac:dyDescent="0.25">
      <c r="A76" s="32">
        <f t="shared" ref="A76:A91" si="8">A75</f>
        <v>3009</v>
      </c>
      <c r="B76" s="32" t="str">
        <f>Comparisons!O87</f>
        <v>ELEXICON</v>
      </c>
      <c r="C76" s="32">
        <f>Comparisons!P87</f>
        <v>2007</v>
      </c>
      <c r="D76" s="32">
        <f>Comparisons!Q87</f>
        <v>3</v>
      </c>
      <c r="E76" s="36">
        <f>Comparisons!R87</f>
        <v>25157.178130000004</v>
      </c>
      <c r="F76" s="36">
        <f>Comparisons!S87</f>
        <v>665.96100000000001</v>
      </c>
      <c r="G76" s="36">
        <f t="shared" ref="G76:G91" si="9">MAX(G75,F76)</f>
        <v>699.07500000000005</v>
      </c>
      <c r="H76" s="36">
        <f>Comparisons!U87</f>
        <v>147503</v>
      </c>
      <c r="I76" s="36">
        <f>Comparisons!V87</f>
        <v>3087</v>
      </c>
      <c r="J76" s="36">
        <f>Comparisons!W87</f>
        <v>1210</v>
      </c>
      <c r="K76" s="44">
        <f>Comparisons!X87</f>
        <v>0.39196631033365725</v>
      </c>
      <c r="L76" s="130">
        <v>3416247057</v>
      </c>
      <c r="M76" s="32">
        <v>1.0531931014872313</v>
      </c>
      <c r="P76" s="109"/>
      <c r="Q76" s="13"/>
    </row>
    <row r="77" spans="1:17" x14ac:dyDescent="0.25">
      <c r="A77" s="32">
        <f t="shared" si="8"/>
        <v>3009</v>
      </c>
      <c r="B77" s="32" t="str">
        <f>Comparisons!O88</f>
        <v>ELEXICON</v>
      </c>
      <c r="C77" s="32">
        <f>Comparisons!P88</f>
        <v>2008</v>
      </c>
      <c r="D77" s="32">
        <f>Comparisons!Q88</f>
        <v>3</v>
      </c>
      <c r="E77" s="36">
        <f>Comparisons!R88</f>
        <v>26615.016050000002</v>
      </c>
      <c r="F77" s="36">
        <f>Comparisons!S88</f>
        <v>612.12800000000004</v>
      </c>
      <c r="G77" s="36">
        <f t="shared" si="9"/>
        <v>699.07500000000005</v>
      </c>
      <c r="H77" s="36">
        <f>Comparisons!U88</f>
        <v>150086</v>
      </c>
      <c r="I77" s="36">
        <f>Comparisons!V88</f>
        <v>3165</v>
      </c>
      <c r="J77" s="36">
        <f>Comparisons!W88</f>
        <v>1284</v>
      </c>
      <c r="K77" s="44">
        <f>Comparisons!X88</f>
        <v>0.40568720379146922</v>
      </c>
      <c r="L77" s="130">
        <v>3356950764</v>
      </c>
      <c r="M77" s="32">
        <v>1.078564603993923</v>
      </c>
      <c r="P77" s="109"/>
      <c r="Q77" s="13"/>
    </row>
    <row r="78" spans="1:17" x14ac:dyDescent="0.25">
      <c r="A78" s="32">
        <f t="shared" si="8"/>
        <v>3009</v>
      </c>
      <c r="B78" s="32" t="str">
        <f>Comparisons!O89</f>
        <v>ELEXICON</v>
      </c>
      <c r="C78" s="32">
        <f>Comparisons!P89</f>
        <v>2009</v>
      </c>
      <c r="D78" s="32">
        <f>Comparisons!Q89</f>
        <v>3</v>
      </c>
      <c r="E78" s="36">
        <f>Comparisons!R89</f>
        <v>27194.985240000002</v>
      </c>
      <c r="F78" s="36">
        <f>Comparisons!S89</f>
        <v>672.86500000000001</v>
      </c>
      <c r="G78" s="36">
        <f t="shared" si="9"/>
        <v>699.07500000000005</v>
      </c>
      <c r="H78" s="36">
        <f>Comparisons!U89</f>
        <v>150224</v>
      </c>
      <c r="I78" s="36">
        <f>Comparisons!V89</f>
        <v>3235</v>
      </c>
      <c r="J78" s="36">
        <f>Comparisons!W89</f>
        <v>1460</v>
      </c>
      <c r="K78" s="44">
        <f>Comparisons!X89</f>
        <v>0.45131375579598143</v>
      </c>
      <c r="L78" s="130">
        <v>3316376046</v>
      </c>
      <c r="M78" s="32">
        <v>1.0915070880241431</v>
      </c>
      <c r="P78" s="109"/>
      <c r="Q78" s="13"/>
    </row>
    <row r="79" spans="1:17" x14ac:dyDescent="0.25">
      <c r="A79" s="32">
        <f t="shared" si="8"/>
        <v>3009</v>
      </c>
      <c r="B79" s="32" t="str">
        <f>Comparisons!O90</f>
        <v>ELEXICON</v>
      </c>
      <c r="C79" s="32">
        <f>Comparisons!P90</f>
        <v>2010</v>
      </c>
      <c r="D79" s="32">
        <f>Comparisons!Q90</f>
        <v>3</v>
      </c>
      <c r="E79" s="36">
        <f>Comparisons!R90</f>
        <v>28010.400119999998</v>
      </c>
      <c r="F79" s="36">
        <f>Comparisons!S90</f>
        <v>701.49400000000003</v>
      </c>
      <c r="G79" s="36">
        <f t="shared" si="9"/>
        <v>701.49400000000003</v>
      </c>
      <c r="H79" s="36">
        <f>Comparisons!U90</f>
        <v>152238</v>
      </c>
      <c r="I79" s="36">
        <f>Comparisons!V90</f>
        <v>3352</v>
      </c>
      <c r="J79" s="36">
        <f>Comparisons!W90</f>
        <v>1579</v>
      </c>
      <c r="K79" s="44">
        <f>Comparisons!X90</f>
        <v>0.47106205250596661</v>
      </c>
      <c r="L79" s="130">
        <v>3368910638</v>
      </c>
      <c r="M79" s="32">
        <v>1.1243125351578573</v>
      </c>
      <c r="P79" s="109"/>
      <c r="Q79" s="13"/>
    </row>
    <row r="80" spans="1:17" x14ac:dyDescent="0.25">
      <c r="A80" s="32">
        <f t="shared" si="8"/>
        <v>3009</v>
      </c>
      <c r="B80" s="32" t="str">
        <f>Comparisons!O91</f>
        <v>ELEXICON</v>
      </c>
      <c r="C80" s="32">
        <f>Comparisons!P91</f>
        <v>2011</v>
      </c>
      <c r="D80" s="32">
        <f>Comparisons!Q91</f>
        <v>3</v>
      </c>
      <c r="E80" s="36">
        <f>Comparisons!R91</f>
        <v>28945.433539999998</v>
      </c>
      <c r="F80" s="36">
        <f>Comparisons!S91</f>
        <v>734.99200000000008</v>
      </c>
      <c r="G80" s="36">
        <f t="shared" si="9"/>
        <v>734.99200000000008</v>
      </c>
      <c r="H80" s="36">
        <f>Comparisons!U91</f>
        <v>154046</v>
      </c>
      <c r="I80" s="36">
        <f>Comparisons!V91</f>
        <v>3469</v>
      </c>
      <c r="J80" s="36">
        <f>Comparisons!W91</f>
        <v>1635</v>
      </c>
      <c r="K80" s="44">
        <f>Comparisons!X91</f>
        <v>0.47131738253098876</v>
      </c>
      <c r="L80" s="130">
        <v>3388581048</v>
      </c>
      <c r="M80" s="32">
        <v>1.1430978626415853</v>
      </c>
      <c r="P80" s="109"/>
      <c r="Q80" s="13"/>
    </row>
    <row r="81" spans="1:17" x14ac:dyDescent="0.25">
      <c r="A81" s="32">
        <f t="shared" si="8"/>
        <v>3009</v>
      </c>
      <c r="B81" s="32" t="str">
        <f>Comparisons!O92</f>
        <v>ELEXICON</v>
      </c>
      <c r="C81" s="32">
        <f>Comparisons!P92</f>
        <v>2012</v>
      </c>
      <c r="D81" s="32">
        <f>Comparisons!Q92</f>
        <v>3</v>
      </c>
      <c r="E81" s="36">
        <f>Comparisons!R92</f>
        <v>33635.988956302463</v>
      </c>
      <c r="F81" s="36">
        <f>Comparisons!S92</f>
        <v>734.51299999999992</v>
      </c>
      <c r="G81" s="36">
        <f t="shared" si="9"/>
        <v>734.99200000000008</v>
      </c>
      <c r="H81" s="36">
        <f>Comparisons!U92</f>
        <v>156195</v>
      </c>
      <c r="I81" s="36">
        <f>Comparisons!V92</f>
        <v>3604</v>
      </c>
      <c r="J81" s="36">
        <f>Comparisons!W92</f>
        <v>1654</v>
      </c>
      <c r="K81" s="44">
        <f>Comparisons!X92</f>
        <v>0.45893451720310768</v>
      </c>
      <c r="L81" s="130">
        <v>3435301424</v>
      </c>
      <c r="M81" s="32">
        <v>1.1601447797801889</v>
      </c>
      <c r="P81" s="109"/>
      <c r="Q81" s="13"/>
    </row>
    <row r="82" spans="1:17" x14ac:dyDescent="0.25">
      <c r="A82" s="32">
        <f t="shared" si="8"/>
        <v>3009</v>
      </c>
      <c r="B82" s="32" t="str">
        <f>Comparisons!O93</f>
        <v>ELEXICON</v>
      </c>
      <c r="C82" s="32">
        <f>Comparisons!P93</f>
        <v>2013</v>
      </c>
      <c r="D82" s="32">
        <f>Comparisons!Q93</f>
        <v>3</v>
      </c>
      <c r="E82" s="36">
        <f>Comparisons!R93</f>
        <v>34859.171040000001</v>
      </c>
      <c r="F82" s="36">
        <f>Comparisons!S93</f>
        <v>714.88599999999997</v>
      </c>
      <c r="G82" s="36">
        <f t="shared" si="9"/>
        <v>734.99200000000008</v>
      </c>
      <c r="H82" s="36">
        <f>Comparisons!U93</f>
        <v>157492</v>
      </c>
      <c r="I82" s="36">
        <f>Comparisons!V93</f>
        <v>3656</v>
      </c>
      <c r="J82" s="36">
        <f>Comparisons!W93</f>
        <v>1682</v>
      </c>
      <c r="K82" s="44">
        <f>Comparisons!X93</f>
        <v>0.46006564551422319</v>
      </c>
      <c r="L82" s="130">
        <v>3369793434</v>
      </c>
      <c r="M82" s="32">
        <v>1.1787456307534185</v>
      </c>
      <c r="P82" s="109"/>
      <c r="Q82" s="13"/>
    </row>
    <row r="83" spans="1:17" x14ac:dyDescent="0.25">
      <c r="A83" s="32">
        <f t="shared" si="8"/>
        <v>3009</v>
      </c>
      <c r="B83" s="32" t="str">
        <f>Comparisons!O94</f>
        <v>ELEXICON</v>
      </c>
      <c r="C83" s="32">
        <f>Comparisons!P94</f>
        <v>2014</v>
      </c>
      <c r="D83" s="32">
        <f>Comparisons!Q94</f>
        <v>3</v>
      </c>
      <c r="E83" s="36">
        <f>Comparisons!R94</f>
        <v>35538.762000000002</v>
      </c>
      <c r="F83" s="36">
        <f>Comparisons!S94</f>
        <v>617.02300000000002</v>
      </c>
      <c r="G83" s="36">
        <f t="shared" si="9"/>
        <v>734.99200000000008</v>
      </c>
      <c r="H83" s="37">
        <f>Comparisons!G94</f>
        <v>158989</v>
      </c>
      <c r="I83" s="36">
        <f>Comparisons!V94</f>
        <v>3631</v>
      </c>
      <c r="J83" s="36">
        <f>Comparisons!W94</f>
        <v>1682</v>
      </c>
      <c r="K83" s="44">
        <f>Comparisons!X94</f>
        <v>0.463233269071881</v>
      </c>
      <c r="L83" s="130">
        <v>3380706771</v>
      </c>
      <c r="M83" s="32">
        <v>1.2033004656242552</v>
      </c>
      <c r="P83" s="109"/>
      <c r="Q83" s="13"/>
    </row>
    <row r="84" spans="1:17" x14ac:dyDescent="0.25">
      <c r="A84" s="32">
        <f t="shared" si="8"/>
        <v>3009</v>
      </c>
      <c r="B84" s="32" t="str">
        <f>Comparisons!O95</f>
        <v>ELEXICON</v>
      </c>
      <c r="C84" s="32">
        <f>Comparisons!P95</f>
        <v>2015</v>
      </c>
      <c r="D84" s="32">
        <f>Comparisons!Q95</f>
        <v>3</v>
      </c>
      <c r="E84" s="36">
        <f>Comparisons!R95</f>
        <v>36626.498</v>
      </c>
      <c r="F84" s="36">
        <f>Comparisons!S95</f>
        <v>652.447</v>
      </c>
      <c r="G84" s="36">
        <f t="shared" si="9"/>
        <v>734.99200000000008</v>
      </c>
      <c r="H84" s="36">
        <f>Comparisons!U95</f>
        <v>160279</v>
      </c>
      <c r="I84" s="36">
        <f>Comparisons!V95</f>
        <v>3648.5</v>
      </c>
      <c r="J84" s="36">
        <f>Comparisons!W95</f>
        <v>1696.5</v>
      </c>
      <c r="K84" s="44">
        <f>Comparisons!X95</f>
        <v>0.46498561052487325</v>
      </c>
      <c r="L84" s="130">
        <v>3369952434</v>
      </c>
      <c r="M84" s="32">
        <v>1.2317327248241474</v>
      </c>
      <c r="P84" s="109"/>
      <c r="Q84" s="13"/>
    </row>
    <row r="85" spans="1:17" x14ac:dyDescent="0.25">
      <c r="A85" s="32">
        <f t="shared" si="8"/>
        <v>3009</v>
      </c>
      <c r="B85" s="32" t="str">
        <f>Comparisons!O96</f>
        <v>ELEXICON</v>
      </c>
      <c r="C85" s="32">
        <f>Comparisons!P96</f>
        <v>2016</v>
      </c>
      <c r="D85" s="32">
        <f>Comparisons!Q96</f>
        <v>3</v>
      </c>
      <c r="E85" s="36">
        <f>Comparisons!R96</f>
        <v>38440.610430000001</v>
      </c>
      <c r="F85" s="36">
        <f>Comparisons!S96</f>
        <v>684.68799999999999</v>
      </c>
      <c r="G85" s="36">
        <f t="shared" si="9"/>
        <v>734.99200000000008</v>
      </c>
      <c r="H85" s="36">
        <f>Comparisons!U96</f>
        <v>161711</v>
      </c>
      <c r="I85" s="36">
        <f>Comparisons!V96</f>
        <v>3666</v>
      </c>
      <c r="J85" s="36">
        <f>Comparisons!W96</f>
        <v>1711</v>
      </c>
      <c r="K85" s="44">
        <f>Comparisons!X96</f>
        <v>0.46672122204037098</v>
      </c>
      <c r="L85" s="130">
        <v>3419504195</v>
      </c>
      <c r="M85" s="32">
        <v>1.2460953688434946</v>
      </c>
      <c r="P85" s="109"/>
      <c r="Q85" s="13"/>
    </row>
    <row r="86" spans="1:17" x14ac:dyDescent="0.25">
      <c r="A86" s="32">
        <f t="shared" si="8"/>
        <v>3009</v>
      </c>
      <c r="B86" s="32" t="str">
        <f>Comparisons!O97</f>
        <v>ELEXICON</v>
      </c>
      <c r="C86" s="32">
        <f>Comparisons!P97</f>
        <v>2017</v>
      </c>
      <c r="D86" s="32">
        <f>Comparisons!Q97</f>
        <v>3</v>
      </c>
      <c r="E86" s="36">
        <f>Comparisons!R97</f>
        <v>38678.039620000003</v>
      </c>
      <c r="F86" s="36">
        <f>Comparisons!S97</f>
        <v>626.50599999999997</v>
      </c>
      <c r="G86" s="36">
        <f t="shared" si="9"/>
        <v>734.99200000000008</v>
      </c>
      <c r="H86" s="36">
        <f>Comparisons!U97</f>
        <v>162955</v>
      </c>
      <c r="I86" s="36">
        <f>Comparisons!V97</f>
        <v>3738</v>
      </c>
      <c r="J86" s="36">
        <f>Comparisons!W97</f>
        <v>1767</v>
      </c>
      <c r="K86" s="44">
        <f>Comparisons!X97</f>
        <v>0.4727126805778491</v>
      </c>
      <c r="L86" s="130">
        <v>3300707299</v>
      </c>
      <c r="M86" s="32">
        <v>1.2681506381321936</v>
      </c>
      <c r="P86" s="109"/>
      <c r="Q86" s="13"/>
    </row>
    <row r="87" spans="1:17" x14ac:dyDescent="0.25">
      <c r="A87" s="32">
        <f t="shared" si="8"/>
        <v>3009</v>
      </c>
      <c r="B87" s="32" t="str">
        <f>Comparisons!O98</f>
        <v>ELEXICON</v>
      </c>
      <c r="C87" s="32">
        <f>Comparisons!P98</f>
        <v>2018</v>
      </c>
      <c r="D87" s="32">
        <f>Comparisons!Q98</f>
        <v>3</v>
      </c>
      <c r="E87" s="36">
        <f>Comparisons!R98</f>
        <v>38584.590750000003</v>
      </c>
      <c r="F87" s="36">
        <f>Comparisons!S98</f>
        <v>696.63900000000001</v>
      </c>
      <c r="G87" s="36">
        <f t="shared" si="9"/>
        <v>734.99200000000008</v>
      </c>
      <c r="H87" s="36">
        <f>Comparisons!U98</f>
        <v>164732</v>
      </c>
      <c r="I87" s="36">
        <f>Comparisons!V98</f>
        <v>3785</v>
      </c>
      <c r="J87" s="36">
        <f>Comparisons!W98</f>
        <v>1836</v>
      </c>
      <c r="K87" s="44">
        <f>Comparisons!X98</f>
        <v>0.48507265521796566</v>
      </c>
      <c r="L87" s="130">
        <v>6108109374</v>
      </c>
      <c r="M87" s="32">
        <v>1.2998332461476367</v>
      </c>
      <c r="P87" s="109"/>
      <c r="Q87" s="13"/>
    </row>
    <row r="88" spans="1:17" x14ac:dyDescent="0.25">
      <c r="A88" s="32">
        <f t="shared" si="8"/>
        <v>3009</v>
      </c>
      <c r="B88" s="32" t="str">
        <f>Comparisons!O99</f>
        <v>ELEXICON</v>
      </c>
      <c r="C88" s="32">
        <f>Comparisons!P99</f>
        <v>2019</v>
      </c>
      <c r="D88" s="32">
        <f>Comparisons!Q99</f>
        <v>3</v>
      </c>
      <c r="E88" s="36">
        <f>Comparisons!R99</f>
        <v>40136.683709999998</v>
      </c>
      <c r="F88" s="36">
        <f>Comparisons!S99</f>
        <v>648.61800000000005</v>
      </c>
      <c r="G88" s="36">
        <f t="shared" si="9"/>
        <v>734.99200000000008</v>
      </c>
      <c r="H88" s="36">
        <f>Comparisons!U99</f>
        <v>167653</v>
      </c>
      <c r="I88" s="36">
        <f>Comparisons!V99</f>
        <v>3823</v>
      </c>
      <c r="J88" s="36">
        <f>Comparisons!W99</f>
        <v>1856</v>
      </c>
      <c r="K88" s="44">
        <f>Comparisons!X99</f>
        <v>0.48548260528380854</v>
      </c>
      <c r="L88" s="130">
        <v>3420220802</v>
      </c>
      <c r="M88" s="32">
        <v>1.331990006449749</v>
      </c>
      <c r="P88" s="109"/>
      <c r="Q88" s="13"/>
    </row>
    <row r="89" spans="1:17" x14ac:dyDescent="0.25">
      <c r="A89" s="32">
        <f t="shared" si="8"/>
        <v>3009</v>
      </c>
      <c r="B89" s="32" t="str">
        <f>Comparisons!O100</f>
        <v>ELEXICON</v>
      </c>
      <c r="C89" s="32">
        <f>Comparisons!P100</f>
        <v>2020</v>
      </c>
      <c r="D89" s="32">
        <f>Comparisons!Q100</f>
        <v>3</v>
      </c>
      <c r="E89" s="36">
        <f>Comparisons!R100</f>
        <v>40002.780729999897</v>
      </c>
      <c r="F89" s="36">
        <f>Comparisons!S100</f>
        <v>750.59799999999996</v>
      </c>
      <c r="G89" s="36">
        <f t="shared" si="9"/>
        <v>750.59799999999996</v>
      </c>
      <c r="H89" s="36">
        <f>Comparisons!U100</f>
        <v>169489</v>
      </c>
      <c r="I89" s="36">
        <f>Comparisons!V100</f>
        <v>3867</v>
      </c>
      <c r="J89" s="36">
        <f>Comparisons!W100</f>
        <v>1932</v>
      </c>
      <c r="K89" s="44">
        <f>Comparisons!X100</f>
        <v>0.49961210240496506</v>
      </c>
      <c r="L89" s="130">
        <v>3454032041</v>
      </c>
      <c r="M89" s="32">
        <v>1.4068442069945994</v>
      </c>
      <c r="P89" s="109"/>
      <c r="Q89" s="13"/>
    </row>
    <row r="90" spans="1:17" x14ac:dyDescent="0.25">
      <c r="A90" s="32">
        <f t="shared" si="8"/>
        <v>3009</v>
      </c>
      <c r="B90" s="32" t="str">
        <f>Comparisons!O101</f>
        <v>ELEXICON</v>
      </c>
      <c r="C90" s="32">
        <f>Comparisons!P101</f>
        <v>2021</v>
      </c>
      <c r="D90" s="32">
        <f>Comparisons!Q101</f>
        <v>3</v>
      </c>
      <c r="E90" s="36">
        <f>Comparisons!R101</f>
        <v>42460.838889999999</v>
      </c>
      <c r="F90" s="36">
        <f>Comparisons!S101</f>
        <v>711.25699999999995</v>
      </c>
      <c r="G90" s="36">
        <f t="shared" si="9"/>
        <v>750.59799999999996</v>
      </c>
      <c r="H90" s="36">
        <f>Comparisons!U101</f>
        <v>171564</v>
      </c>
      <c r="I90" s="36">
        <f>Comparisons!V101</f>
        <v>3919</v>
      </c>
      <c r="J90" s="36">
        <f>Comparisons!W101</f>
        <v>1970</v>
      </c>
      <c r="K90" s="44">
        <f>Comparisons!X101</f>
        <v>0.5026792549119673</v>
      </c>
      <c r="L90" s="130">
        <v>3494733187</v>
      </c>
      <c r="M90" s="32">
        <v>1.4583023676540063</v>
      </c>
      <c r="P90" s="109"/>
      <c r="Q90" s="13"/>
    </row>
    <row r="91" spans="1:17" x14ac:dyDescent="0.25">
      <c r="A91" s="32">
        <f t="shared" si="8"/>
        <v>3009</v>
      </c>
      <c r="B91" s="34" t="str">
        <f>Comparisons!O102</f>
        <v>ELEXICON</v>
      </c>
      <c r="C91" s="35">
        <f>Comparisons!B102</f>
        <v>2022</v>
      </c>
      <c r="D91" s="35">
        <f>Comparisons!C102</f>
        <v>3</v>
      </c>
      <c r="E91" s="51">
        <f>Comparisons!D102</f>
        <v>44882.223389999999</v>
      </c>
      <c r="F91" s="51">
        <f>Comparisons!E102</f>
        <v>700.85900000000004</v>
      </c>
      <c r="G91" s="51">
        <f t="shared" si="9"/>
        <v>750.59799999999996</v>
      </c>
      <c r="H91" s="51">
        <f>Comparisons!G102</f>
        <v>174153</v>
      </c>
      <c r="I91" s="51">
        <f>Comparisons!H102</f>
        <v>3953</v>
      </c>
      <c r="J91" s="51">
        <f>Comparisons!I102</f>
        <v>1993</v>
      </c>
      <c r="K91" s="45">
        <f>Comparisons!J102</f>
        <v>0.50417405366897583</v>
      </c>
      <c r="L91" s="130">
        <v>3557114201</v>
      </c>
      <c r="M91" s="32">
        <v>1.5102966972629379</v>
      </c>
      <c r="P91" s="109"/>
      <c r="Q91" s="13"/>
    </row>
    <row r="92" spans="1:17" x14ac:dyDescent="0.25">
      <c r="A92" s="32">
        <f>'ABR23'!A135</f>
        <v>3010</v>
      </c>
      <c r="B92" s="32" t="str">
        <f>Comparisons!O105</f>
        <v>Enova Power Corp.</v>
      </c>
      <c r="C92" s="32">
        <f>Comparisons!P105</f>
        <v>2005</v>
      </c>
      <c r="D92" s="32">
        <f>Comparisons!Q105</f>
        <v>3</v>
      </c>
      <c r="E92" s="36">
        <f>Comparisons!R105</f>
        <v>16797.536500000002</v>
      </c>
      <c r="F92" s="36">
        <f>Comparisons!S105</f>
        <v>644.77199999999993</v>
      </c>
      <c r="G92" s="36">
        <f>F92</f>
        <v>644.77199999999993</v>
      </c>
      <c r="H92" s="36">
        <f>Comparisons!U105</f>
        <v>127528</v>
      </c>
      <c r="I92" s="36">
        <f>Comparisons!V105</f>
        <v>3040</v>
      </c>
      <c r="J92" s="36">
        <f>Comparisons!W105</f>
        <v>1082</v>
      </c>
      <c r="K92" s="131">
        <f>J92/I92</f>
        <v>0.35592105263157897</v>
      </c>
      <c r="L92" s="130">
        <v>3400259163</v>
      </c>
      <c r="M92" s="32">
        <v>1</v>
      </c>
      <c r="P92" s="109"/>
      <c r="Q92" s="13"/>
    </row>
    <row r="93" spans="1:17" x14ac:dyDescent="0.25">
      <c r="A93" s="32">
        <f>A92</f>
        <v>3010</v>
      </c>
      <c r="B93" s="32" t="str">
        <f>Comparisons!O106</f>
        <v>Enova Power Corp.</v>
      </c>
      <c r="C93" s="32">
        <f>Comparisons!P106</f>
        <v>2006</v>
      </c>
      <c r="D93" s="32">
        <f>Comparisons!Q106</f>
        <v>3</v>
      </c>
      <c r="E93" s="36">
        <f>Comparisons!R106</f>
        <v>18230.661899999999</v>
      </c>
      <c r="F93" s="36">
        <f>Comparisons!S106</f>
        <v>647.60299999999995</v>
      </c>
      <c r="G93" s="36">
        <f>MAX(G92,F93)</f>
        <v>647.60299999999995</v>
      </c>
      <c r="H93" s="36">
        <f>Comparisons!U106</f>
        <v>129717</v>
      </c>
      <c r="I93" s="36">
        <f>Comparisons!V106</f>
        <v>3129</v>
      </c>
      <c r="J93" s="36">
        <f>Comparisons!W106</f>
        <v>1153</v>
      </c>
      <c r="K93" s="131">
        <f>Comparisons!X106</f>
        <v>0.36848833493128796</v>
      </c>
      <c r="L93" s="130">
        <v>3291031372</v>
      </c>
      <c r="M93" s="32">
        <v>1.0181607380073696</v>
      </c>
      <c r="P93" s="109"/>
      <c r="Q93" s="13"/>
    </row>
    <row r="94" spans="1:17" x14ac:dyDescent="0.25">
      <c r="A94" s="32">
        <f t="shared" ref="A94:A109" si="10">A93</f>
        <v>3010</v>
      </c>
      <c r="B94" s="32" t="str">
        <f>Comparisons!O107</f>
        <v>Enova Power Corp.</v>
      </c>
      <c r="C94" s="32">
        <f>Comparisons!P107</f>
        <v>2007</v>
      </c>
      <c r="D94" s="32">
        <f>Comparisons!Q107</f>
        <v>3</v>
      </c>
      <c r="E94" s="36">
        <f>Comparisons!R107</f>
        <v>18816.59923</v>
      </c>
      <c r="F94" s="36">
        <f>Comparisons!S107</f>
        <v>635.84900000000005</v>
      </c>
      <c r="G94" s="36">
        <f t="shared" ref="G94:G109" si="11">MAX(G93,F94)</f>
        <v>647.60299999999995</v>
      </c>
      <c r="H94" s="36">
        <f>Comparisons!U107</f>
        <v>132157</v>
      </c>
      <c r="I94" s="36">
        <f>Comparisons!V107</f>
        <v>3362.5</v>
      </c>
      <c r="J94" s="36">
        <f>Comparisons!W107</f>
        <v>1277</v>
      </c>
      <c r="K94" s="131">
        <f>J94/I94</f>
        <v>0.37977695167286246</v>
      </c>
      <c r="L94" s="130">
        <v>3355651227</v>
      </c>
      <c r="M94" s="32">
        <v>1.0531931014872313</v>
      </c>
      <c r="P94" s="109"/>
      <c r="Q94" s="13"/>
    </row>
    <row r="95" spans="1:17" x14ac:dyDescent="0.25">
      <c r="A95" s="32">
        <f t="shared" si="10"/>
        <v>3010</v>
      </c>
      <c r="B95" s="32" t="str">
        <f>Comparisons!O108</f>
        <v>Enova Power Corp.</v>
      </c>
      <c r="C95" s="32">
        <f>Comparisons!P108</f>
        <v>2008</v>
      </c>
      <c r="D95" s="32">
        <f>Comparisons!Q108</f>
        <v>3</v>
      </c>
      <c r="E95" s="36">
        <f>Comparisons!R108</f>
        <v>19544.222819999999</v>
      </c>
      <c r="F95" s="36">
        <f>Comparisons!S108</f>
        <v>606.47</v>
      </c>
      <c r="G95" s="36">
        <f t="shared" si="11"/>
        <v>647.60299999999995</v>
      </c>
      <c r="H95" s="36">
        <f>Comparisons!U108</f>
        <v>134673</v>
      </c>
      <c r="I95" s="36">
        <f>Comparisons!V108</f>
        <v>3414</v>
      </c>
      <c r="J95" s="36">
        <f>Comparisons!W108</f>
        <v>1311</v>
      </c>
      <c r="K95" s="131">
        <f>Comparisons!X108</f>
        <v>0.38400702987697716</v>
      </c>
      <c r="L95" s="130">
        <v>3304825902</v>
      </c>
      <c r="M95" s="32">
        <v>1.078564603993923</v>
      </c>
      <c r="P95" s="109"/>
      <c r="Q95" s="13"/>
    </row>
    <row r="96" spans="1:17" x14ac:dyDescent="0.25">
      <c r="A96" s="32">
        <f t="shared" si="10"/>
        <v>3010</v>
      </c>
      <c r="B96" s="32" t="str">
        <f>Comparisons!O109</f>
        <v>Enova Power Corp.</v>
      </c>
      <c r="C96" s="32">
        <f>Comparisons!P109</f>
        <v>2009</v>
      </c>
      <c r="D96" s="32">
        <f>Comparisons!Q109</f>
        <v>3</v>
      </c>
      <c r="E96" s="36">
        <f>Comparisons!R109</f>
        <v>19633.825860000001</v>
      </c>
      <c r="F96" s="36">
        <f>Comparisons!S109</f>
        <v>599.20500000000004</v>
      </c>
      <c r="G96" s="36">
        <f t="shared" si="11"/>
        <v>647.60299999999995</v>
      </c>
      <c r="H96" s="36">
        <f>Comparisons!U109</f>
        <v>136249</v>
      </c>
      <c r="I96" s="36">
        <f>Comparisons!V109</f>
        <v>3395</v>
      </c>
      <c r="J96" s="36">
        <f>Comparisons!W109</f>
        <v>1301</v>
      </c>
      <c r="K96" s="131">
        <f>Comparisons!X109</f>
        <v>0.38321060382916056</v>
      </c>
      <c r="L96" s="130">
        <v>3197103100</v>
      </c>
      <c r="M96" s="32">
        <v>1.0915070880241431</v>
      </c>
      <c r="P96" s="109"/>
      <c r="Q96" s="13"/>
    </row>
    <row r="97" spans="1:17" x14ac:dyDescent="0.25">
      <c r="A97" s="32">
        <f t="shared" si="10"/>
        <v>3010</v>
      </c>
      <c r="B97" s="32" t="str">
        <f>Comparisons!O110</f>
        <v>Enova Power Corp.</v>
      </c>
      <c r="C97" s="32">
        <f>Comparisons!P110</f>
        <v>2010</v>
      </c>
      <c r="D97" s="32">
        <f>Comparisons!Q110</f>
        <v>3</v>
      </c>
      <c r="E97" s="36">
        <f>Comparisons!R110</f>
        <v>20499.909110000001</v>
      </c>
      <c r="F97" s="36">
        <f>Comparisons!S110</f>
        <v>651.505</v>
      </c>
      <c r="G97" s="36">
        <f t="shared" si="11"/>
        <v>651.505</v>
      </c>
      <c r="H97" s="36">
        <f>Comparisons!U110</f>
        <v>138525</v>
      </c>
      <c r="I97" s="36">
        <f>Comparisons!V110</f>
        <v>3413</v>
      </c>
      <c r="J97" s="36">
        <f>Comparisons!W110</f>
        <v>1312</v>
      </c>
      <c r="K97" s="44">
        <f>Comparisons!X110</f>
        <v>0.38441254028713739</v>
      </c>
      <c r="L97" s="130">
        <v>3283067925</v>
      </c>
      <c r="M97" s="32">
        <v>1.1243125351578573</v>
      </c>
      <c r="P97" s="109"/>
      <c r="Q97" s="13"/>
    </row>
    <row r="98" spans="1:17" x14ac:dyDescent="0.25">
      <c r="A98" s="32">
        <f t="shared" si="10"/>
        <v>3010</v>
      </c>
      <c r="B98" s="32" t="str">
        <f>Comparisons!O111</f>
        <v>Enova Power Corp.</v>
      </c>
      <c r="C98" s="32">
        <f>Comparisons!P111</f>
        <v>2011</v>
      </c>
      <c r="D98" s="32">
        <f>Comparisons!Q111</f>
        <v>3</v>
      </c>
      <c r="E98" s="36">
        <f>Comparisons!R111</f>
        <v>22036.942580000003</v>
      </c>
      <c r="F98" s="36">
        <f>Comparisons!S111</f>
        <v>671.36899999999991</v>
      </c>
      <c r="G98" s="36">
        <f t="shared" si="11"/>
        <v>671.36899999999991</v>
      </c>
      <c r="H98" s="36">
        <f>Comparisons!U111</f>
        <v>140577</v>
      </c>
      <c r="I98" s="36">
        <f>Comparisons!V111</f>
        <v>3420</v>
      </c>
      <c r="J98" s="36">
        <f>Comparisons!W111</f>
        <v>1323</v>
      </c>
      <c r="K98" s="44">
        <f>Comparisons!X111</f>
        <v>0.38684210526315788</v>
      </c>
      <c r="L98" s="130">
        <v>3263329995</v>
      </c>
      <c r="M98" s="32">
        <v>1.1430978626415853</v>
      </c>
      <c r="P98" s="109"/>
      <c r="Q98" s="13"/>
    </row>
    <row r="99" spans="1:17" x14ac:dyDescent="0.25">
      <c r="A99" s="32">
        <f t="shared" si="10"/>
        <v>3010</v>
      </c>
      <c r="B99" s="32" t="str">
        <f>Comparisons!O112</f>
        <v>Enova Power Corp.</v>
      </c>
      <c r="C99" s="32">
        <f>Comparisons!P112</f>
        <v>2012</v>
      </c>
      <c r="D99" s="32">
        <f>Comparisons!Q112</f>
        <v>3</v>
      </c>
      <c r="E99" s="36">
        <f>Comparisons!R112</f>
        <v>23158.395123307375</v>
      </c>
      <c r="F99" s="36">
        <f>Comparisons!S112</f>
        <v>665.28700000000003</v>
      </c>
      <c r="G99" s="36">
        <f t="shared" si="11"/>
        <v>671.36899999999991</v>
      </c>
      <c r="H99" s="36">
        <f>Comparisons!U112</f>
        <v>142414</v>
      </c>
      <c r="I99" s="36">
        <f>Comparisons!V112</f>
        <v>3444</v>
      </c>
      <c r="J99" s="36">
        <f>Comparisons!W112</f>
        <v>1348</v>
      </c>
      <c r="K99" s="44">
        <f>Comparisons!X112</f>
        <v>0.39140534262485482</v>
      </c>
      <c r="L99" s="130">
        <v>3262163910</v>
      </c>
      <c r="M99" s="32">
        <v>1.1601447797801889</v>
      </c>
      <c r="P99" s="109"/>
      <c r="Q99" s="13"/>
    </row>
    <row r="100" spans="1:17" x14ac:dyDescent="0.25">
      <c r="A100" s="32">
        <f t="shared" si="10"/>
        <v>3010</v>
      </c>
      <c r="B100" s="32" t="str">
        <f>Comparisons!O113</f>
        <v>Enova Power Corp.</v>
      </c>
      <c r="C100" s="32">
        <f>Comparisons!P113</f>
        <v>2013</v>
      </c>
      <c r="D100" s="32">
        <f>Comparisons!Q113</f>
        <v>3</v>
      </c>
      <c r="E100" s="36">
        <f>Comparisons!R113</f>
        <v>27548.229509999997</v>
      </c>
      <c r="F100" s="36">
        <f>Comparisons!S113</f>
        <v>674.90699999999993</v>
      </c>
      <c r="G100" s="36">
        <f t="shared" si="11"/>
        <v>674.90699999999993</v>
      </c>
      <c r="H100" s="36">
        <f>Comparisons!U113</f>
        <v>144185</v>
      </c>
      <c r="I100" s="36">
        <f>Comparisons!V113</f>
        <v>3475</v>
      </c>
      <c r="J100" s="36">
        <f>Comparisons!W113</f>
        <v>1375</v>
      </c>
      <c r="K100" s="44">
        <f>Comparisons!X113</f>
        <v>0.39568345323741005</v>
      </c>
      <c r="L100" s="130">
        <v>3249361925</v>
      </c>
      <c r="M100" s="32">
        <v>1.1787456307534185</v>
      </c>
      <c r="P100" s="109"/>
      <c r="Q100" s="13"/>
    </row>
    <row r="101" spans="1:17" x14ac:dyDescent="0.25">
      <c r="A101" s="32">
        <f t="shared" si="10"/>
        <v>3010</v>
      </c>
      <c r="B101" s="32" t="str">
        <f>Comparisons!O114</f>
        <v>Enova Power Corp.</v>
      </c>
      <c r="C101" s="32">
        <f>Comparisons!P114</f>
        <v>2014</v>
      </c>
      <c r="D101" s="32">
        <f>Comparisons!Q114</f>
        <v>3</v>
      </c>
      <c r="E101" s="36">
        <f>Comparisons!R114</f>
        <v>27920.690000000002</v>
      </c>
      <c r="F101" s="36">
        <f>Comparisons!S114</f>
        <v>592.23</v>
      </c>
      <c r="G101" s="36">
        <f t="shared" si="11"/>
        <v>674.90699999999993</v>
      </c>
      <c r="H101" s="36">
        <f>Comparisons!U114</f>
        <v>145819</v>
      </c>
      <c r="I101" s="36">
        <f>Comparisons!V114</f>
        <v>3485</v>
      </c>
      <c r="J101" s="36">
        <f>Comparisons!W114</f>
        <v>1388</v>
      </c>
      <c r="K101" s="44">
        <f>Comparisons!X114</f>
        <v>0.39827833572453369</v>
      </c>
      <c r="L101" s="130">
        <v>3195575717.3000002</v>
      </c>
      <c r="M101" s="32">
        <v>1.2033004656242552</v>
      </c>
      <c r="P101" s="109"/>
      <c r="Q101" s="13"/>
    </row>
    <row r="102" spans="1:17" x14ac:dyDescent="0.25">
      <c r="A102" s="32">
        <f t="shared" si="10"/>
        <v>3010</v>
      </c>
      <c r="B102" s="32" t="str">
        <f>Comparisons!O115</f>
        <v>Enova Power Corp.</v>
      </c>
      <c r="C102" s="32">
        <f>Comparisons!P115</f>
        <v>2015</v>
      </c>
      <c r="D102" s="32">
        <f>Comparisons!Q115</f>
        <v>3</v>
      </c>
      <c r="E102" s="36">
        <f>Comparisons!R115</f>
        <v>26386.628000000001</v>
      </c>
      <c r="F102" s="36">
        <f>Comparisons!S115</f>
        <v>597.43399999999997</v>
      </c>
      <c r="G102" s="36">
        <f t="shared" si="11"/>
        <v>674.90699999999993</v>
      </c>
      <c r="H102" s="36">
        <f>Comparisons!U115</f>
        <v>147822</v>
      </c>
      <c r="I102" s="36">
        <f>Comparisons!V115</f>
        <v>3536</v>
      </c>
      <c r="J102" s="36">
        <f>Comparisons!W115</f>
        <v>1438</v>
      </c>
      <c r="K102" s="44">
        <f>Comparisons!X115</f>
        <v>0.40667420814479638</v>
      </c>
      <c r="L102" s="130">
        <v>3181251842.5567999</v>
      </c>
      <c r="M102" s="32">
        <v>1.2317327248241474</v>
      </c>
      <c r="P102" s="109"/>
      <c r="Q102" s="13"/>
    </row>
    <row r="103" spans="1:17" x14ac:dyDescent="0.25">
      <c r="A103" s="32">
        <f t="shared" si="10"/>
        <v>3010</v>
      </c>
      <c r="B103" s="32" t="str">
        <f>Comparisons!O116</f>
        <v>Enova Power Corp.</v>
      </c>
      <c r="C103" s="32">
        <f>Comparisons!P116</f>
        <v>2016</v>
      </c>
      <c r="D103" s="32">
        <f>Comparisons!Q116</f>
        <v>3</v>
      </c>
      <c r="E103" s="36">
        <f>Comparisons!R116</f>
        <v>27408.628020000004</v>
      </c>
      <c r="F103" s="36">
        <f>Comparisons!S116</f>
        <v>652.18100000000004</v>
      </c>
      <c r="G103" s="36">
        <f t="shared" si="11"/>
        <v>674.90699999999993</v>
      </c>
      <c r="H103" s="36">
        <f>Comparisons!U116</f>
        <v>150290</v>
      </c>
      <c r="I103" s="36">
        <f>Comparisons!V116</f>
        <v>3567</v>
      </c>
      <c r="J103" s="36">
        <f>Comparisons!W116</f>
        <v>1482</v>
      </c>
      <c r="K103" s="44">
        <f>Comparisons!X116</f>
        <v>0.41547518923465099</v>
      </c>
      <c r="L103" s="130">
        <v>3192824728.9372001</v>
      </c>
      <c r="M103" s="32">
        <v>1.2460953688434946</v>
      </c>
      <c r="P103" s="109"/>
      <c r="Q103" s="13"/>
    </row>
    <row r="104" spans="1:17" x14ac:dyDescent="0.25">
      <c r="A104" s="32">
        <f t="shared" si="10"/>
        <v>3010</v>
      </c>
      <c r="B104" s="32" t="str">
        <f>Comparisons!O117</f>
        <v>Enova Power Corp.</v>
      </c>
      <c r="C104" s="32">
        <f>Comparisons!P117</f>
        <v>2017</v>
      </c>
      <c r="D104" s="32">
        <f>Comparisons!Q117</f>
        <v>3</v>
      </c>
      <c r="E104" s="36">
        <f>Comparisons!R117</f>
        <v>29059.235390000002</v>
      </c>
      <c r="F104" s="36">
        <f>Comparisons!S117</f>
        <v>596.03199999999993</v>
      </c>
      <c r="G104" s="36">
        <f t="shared" si="11"/>
        <v>674.90699999999993</v>
      </c>
      <c r="H104" s="36">
        <f>Comparisons!U117</f>
        <v>152800</v>
      </c>
      <c r="I104" s="36">
        <f>Comparisons!V117</f>
        <v>3614</v>
      </c>
      <c r="J104" s="36">
        <f>Comparisons!W117</f>
        <v>1516</v>
      </c>
      <c r="K104" s="44">
        <f>Comparisons!X117</f>
        <v>0.41947980077476482</v>
      </c>
      <c r="L104" s="130">
        <v>3105339358.3196001</v>
      </c>
      <c r="M104" s="32">
        <v>1.2681506381321936</v>
      </c>
      <c r="P104" s="109"/>
      <c r="Q104" s="13"/>
    </row>
    <row r="105" spans="1:17" x14ac:dyDescent="0.25">
      <c r="A105" s="32">
        <f t="shared" si="10"/>
        <v>3010</v>
      </c>
      <c r="B105" s="32" t="str">
        <f>Comparisons!O118</f>
        <v>Enova Power Corp.</v>
      </c>
      <c r="C105" s="32">
        <f>Comparisons!P118</f>
        <v>2018</v>
      </c>
      <c r="D105" s="32">
        <f>Comparisons!Q118</f>
        <v>3</v>
      </c>
      <c r="E105" s="36">
        <f>Comparisons!R118</f>
        <v>31354.755559999998</v>
      </c>
      <c r="F105" s="36">
        <f>Comparisons!S118</f>
        <v>661.43499999999995</v>
      </c>
      <c r="G105" s="36">
        <f t="shared" si="11"/>
        <v>674.90699999999993</v>
      </c>
      <c r="H105" s="36">
        <f>Comparisons!U118</f>
        <v>154300</v>
      </c>
      <c r="I105" s="36">
        <f>Comparisons!V118</f>
        <v>3626</v>
      </c>
      <c r="J105" s="36">
        <f>Comparisons!W118</f>
        <v>1537</v>
      </c>
      <c r="K105" s="44">
        <f>Comparisons!X118</f>
        <v>0.42388306674020959</v>
      </c>
      <c r="L105" s="130">
        <v>3259765122.6290998</v>
      </c>
      <c r="M105" s="32">
        <v>1.2998332461476367</v>
      </c>
      <c r="P105" s="109"/>
      <c r="Q105" s="13"/>
    </row>
    <row r="106" spans="1:17" x14ac:dyDescent="0.25">
      <c r="A106" s="32">
        <f t="shared" si="10"/>
        <v>3010</v>
      </c>
      <c r="B106" s="32" t="str">
        <f>Comparisons!O119</f>
        <v>Enova Power Corp.</v>
      </c>
      <c r="C106" s="32">
        <f>Comparisons!P119</f>
        <v>2019</v>
      </c>
      <c r="D106" s="32">
        <f>Comparisons!Q119</f>
        <v>3</v>
      </c>
      <c r="E106" s="36">
        <f>Comparisons!R119</f>
        <v>31400.735480000003</v>
      </c>
      <c r="F106" s="36">
        <f>Comparisons!S119</f>
        <v>613.76099999999997</v>
      </c>
      <c r="G106" s="36">
        <f t="shared" si="11"/>
        <v>674.90699999999993</v>
      </c>
      <c r="H106" s="36">
        <f>Comparisons!U119</f>
        <v>155552</v>
      </c>
      <c r="I106" s="36">
        <f>Comparisons!V119</f>
        <v>3628</v>
      </c>
      <c r="J106" s="36">
        <f>Comparisons!W119</f>
        <v>1546</v>
      </c>
      <c r="K106" s="44">
        <f>Comparisons!X119</f>
        <v>0.42613009922822492</v>
      </c>
      <c r="L106" s="130">
        <v>3205431764.105</v>
      </c>
      <c r="M106" s="32">
        <v>1.331990006449749</v>
      </c>
      <c r="P106" s="109"/>
      <c r="Q106" s="13"/>
    </row>
    <row r="107" spans="1:17" x14ac:dyDescent="0.25">
      <c r="A107" s="32">
        <f t="shared" si="10"/>
        <v>3010</v>
      </c>
      <c r="B107" s="32" t="str">
        <f>Comparisons!O120</f>
        <v>Enova Power Corp.</v>
      </c>
      <c r="C107" s="32">
        <f>Comparisons!P120</f>
        <v>2020</v>
      </c>
      <c r="D107" s="32">
        <f>Comparisons!Q120</f>
        <v>3</v>
      </c>
      <c r="E107" s="36">
        <f>Comparisons!R120</f>
        <v>32503.163989999997</v>
      </c>
      <c r="F107" s="36">
        <f>Comparisons!S120</f>
        <v>669.48500000000001</v>
      </c>
      <c r="G107" s="36">
        <f t="shared" si="11"/>
        <v>674.90699999999993</v>
      </c>
      <c r="H107" s="57">
        <f>Comparisons!G120</f>
        <v>157466</v>
      </c>
      <c r="I107" s="36">
        <f>Comparisons!V120</f>
        <v>3647</v>
      </c>
      <c r="J107" s="36">
        <f>Comparisons!W120</f>
        <v>1567</v>
      </c>
      <c r="K107" s="44">
        <f>Comparisons!X120</f>
        <v>0.42966822045516861</v>
      </c>
      <c r="L107" s="130">
        <v>3153922759.8199997</v>
      </c>
      <c r="M107" s="32">
        <v>1.4068442069945994</v>
      </c>
      <c r="P107" s="109"/>
      <c r="Q107" s="13"/>
    </row>
    <row r="108" spans="1:17" x14ac:dyDescent="0.25">
      <c r="A108" s="32">
        <f t="shared" si="10"/>
        <v>3010</v>
      </c>
      <c r="B108" s="32" t="str">
        <f>Comparisons!O121</f>
        <v>Enova Power Corp.</v>
      </c>
      <c r="C108" s="32">
        <f>Comparisons!P121</f>
        <v>2021</v>
      </c>
      <c r="D108" s="32">
        <f>Comparisons!Q121</f>
        <v>3</v>
      </c>
      <c r="E108" s="36">
        <f>Comparisons!R121</f>
        <v>36248.891839999997</v>
      </c>
      <c r="F108" s="36">
        <f>Comparisons!S121</f>
        <v>637.15499999999997</v>
      </c>
      <c r="G108" s="36">
        <f t="shared" si="11"/>
        <v>674.90699999999993</v>
      </c>
      <c r="H108" s="57">
        <f>Comparisons!G121</f>
        <v>158801</v>
      </c>
      <c r="I108" s="36">
        <f>Comparisons!V121</f>
        <v>3657</v>
      </c>
      <c r="J108" s="36">
        <f>Comparisons!W121</f>
        <v>1583</v>
      </c>
      <c r="K108" s="44">
        <f>Comparisons!X121</f>
        <v>0.432868471424665</v>
      </c>
      <c r="L108" s="130">
        <v>6405162406.8999996</v>
      </c>
      <c r="M108" s="32">
        <v>1.4583023676540063</v>
      </c>
      <c r="P108" s="109"/>
      <c r="Q108" s="13"/>
    </row>
    <row r="109" spans="1:17" x14ac:dyDescent="0.25">
      <c r="A109" s="32">
        <f t="shared" si="10"/>
        <v>3010</v>
      </c>
      <c r="B109" s="34" t="str">
        <f>Comparisons!O122</f>
        <v>Enova Power Corp.</v>
      </c>
      <c r="C109" s="56">
        <f>Comparisons!B122</f>
        <v>2022</v>
      </c>
      <c r="D109" s="56">
        <f>Comparisons!C122</f>
        <v>3</v>
      </c>
      <c r="E109" s="56">
        <f>Comparisons!D122</f>
        <v>38968.842369999998</v>
      </c>
      <c r="F109" s="56">
        <f>Comparisons!E122</f>
        <v>645.69799999999998</v>
      </c>
      <c r="G109" s="56">
        <f t="shared" si="11"/>
        <v>674.90699999999993</v>
      </c>
      <c r="H109" s="56">
        <f>Comparisons!G122</f>
        <v>160489</v>
      </c>
      <c r="I109" s="56">
        <f>Comparisons!H122</f>
        <v>3674</v>
      </c>
      <c r="J109" s="56">
        <f>Comparisons!I122</f>
        <v>1605</v>
      </c>
      <c r="K109" s="59">
        <f>Comparisons!J122</f>
        <v>0.4368535578250885</v>
      </c>
      <c r="L109" s="130">
        <v>3283082795.7399998</v>
      </c>
      <c r="M109" s="32">
        <v>1.5102966972629379</v>
      </c>
      <c r="P109" s="109"/>
      <c r="Q109" s="13"/>
    </row>
    <row r="110" spans="1:17" x14ac:dyDescent="0.25">
      <c r="A110" s="32">
        <f>'ABR23'!A152</f>
        <v>3011</v>
      </c>
      <c r="B110" s="32" t="str">
        <f>Comparisons!O125</f>
        <v>ENWIN UTILITIES LTD.</v>
      </c>
      <c r="C110" s="32">
        <f>Comparisons!P125</f>
        <v>2005</v>
      </c>
      <c r="D110" s="32">
        <f>Comparisons!Q125</f>
        <v>3</v>
      </c>
      <c r="E110" s="36">
        <f>Comparisons!R125</f>
        <v>20930.758999999998</v>
      </c>
      <c r="F110" s="36">
        <f>Comparisons!S125</f>
        <v>640.29999999999995</v>
      </c>
      <c r="G110" s="36">
        <f>F110</f>
        <v>640.29999999999995</v>
      </c>
      <c r="H110" s="36">
        <f>Comparisons!U125</f>
        <v>84254</v>
      </c>
      <c r="I110" s="36">
        <f>Comparisons!V125</f>
        <v>1184</v>
      </c>
      <c r="J110" s="36">
        <f>Comparisons!W125</f>
        <v>371</v>
      </c>
      <c r="K110" s="44">
        <f>Comparisons!X125</f>
        <v>0.31334459459459457</v>
      </c>
      <c r="L110" s="130">
        <v>961633772</v>
      </c>
      <c r="M110" s="32">
        <v>1</v>
      </c>
      <c r="P110" s="109"/>
      <c r="Q110" s="13"/>
    </row>
    <row r="111" spans="1:17" x14ac:dyDescent="0.25">
      <c r="A111" s="32">
        <f>A110</f>
        <v>3011</v>
      </c>
      <c r="B111" s="32" t="str">
        <f>Comparisons!O126</f>
        <v>ENWIN UTILITIES LTD.</v>
      </c>
      <c r="C111" s="32">
        <f>Comparisons!P126</f>
        <v>2006</v>
      </c>
      <c r="D111" s="32">
        <f>Comparisons!Q126</f>
        <v>3</v>
      </c>
      <c r="E111" s="36">
        <f>Comparisons!R126</f>
        <v>21191.645</v>
      </c>
      <c r="F111" s="36">
        <f>Comparisons!S126</f>
        <v>656.7</v>
      </c>
      <c r="G111" s="36">
        <f>MAX(G110,F111)</f>
        <v>656.7</v>
      </c>
      <c r="H111" s="36">
        <f>Comparisons!U126</f>
        <v>84701</v>
      </c>
      <c r="I111" s="36">
        <f>Comparisons!V126</f>
        <v>1158</v>
      </c>
      <c r="J111" s="36">
        <f>Comparisons!W126</f>
        <v>446</v>
      </c>
      <c r="K111" s="44">
        <f>Comparisons!X126</f>
        <v>0.38514680483592401</v>
      </c>
      <c r="L111" s="130">
        <v>899872611</v>
      </c>
      <c r="M111" s="32">
        <v>1.0181607380073696</v>
      </c>
      <c r="P111" s="109"/>
      <c r="Q111" s="13"/>
    </row>
    <row r="112" spans="1:17" x14ac:dyDescent="0.25">
      <c r="A112" s="32">
        <f t="shared" ref="A112:A127" si="12">A111</f>
        <v>3011</v>
      </c>
      <c r="B112" s="32" t="str">
        <f>Comparisons!O127</f>
        <v>ENWIN UTILITIES LTD.</v>
      </c>
      <c r="C112" s="32">
        <f>Comparisons!P127</f>
        <v>2007</v>
      </c>
      <c r="D112" s="32">
        <f>Comparisons!Q127</f>
        <v>3</v>
      </c>
      <c r="E112" s="36">
        <f>Comparisons!R127</f>
        <v>28361.38</v>
      </c>
      <c r="F112" s="36">
        <f>Comparisons!S127</f>
        <v>577.9</v>
      </c>
      <c r="G112" s="36">
        <f t="shared" ref="G112:G127" si="13">MAX(G111,F112)</f>
        <v>656.7</v>
      </c>
      <c r="H112" s="36">
        <f>Comparisons!U127</f>
        <v>84757</v>
      </c>
      <c r="I112" s="36">
        <f>Comparisons!V127</f>
        <v>1133</v>
      </c>
      <c r="J112" s="36">
        <f>Comparisons!W127</f>
        <v>410</v>
      </c>
      <c r="K112" s="44">
        <f>Comparisons!X127</f>
        <v>0.36187113857016767</v>
      </c>
      <c r="L112" s="130">
        <v>2586778728</v>
      </c>
      <c r="M112" s="32">
        <v>1.0531931014872313</v>
      </c>
      <c r="P112" s="109"/>
      <c r="Q112" s="13"/>
    </row>
    <row r="113" spans="1:17" x14ac:dyDescent="0.25">
      <c r="A113" s="32">
        <f t="shared" si="12"/>
        <v>3011</v>
      </c>
      <c r="B113" s="32" t="str">
        <f>Comparisons!O128</f>
        <v>ENWIN UTILITIES LTD.</v>
      </c>
      <c r="C113" s="32">
        <f>Comparisons!P128</f>
        <v>2008</v>
      </c>
      <c r="D113" s="32">
        <f>Comparisons!Q128</f>
        <v>3</v>
      </c>
      <c r="E113" s="36">
        <f>Comparisons!R128</f>
        <v>20523.552</v>
      </c>
      <c r="F113" s="36">
        <f>Comparisons!S128</f>
        <v>532.6</v>
      </c>
      <c r="G113" s="36">
        <f t="shared" si="13"/>
        <v>656.7</v>
      </c>
      <c r="H113" s="36">
        <f>Comparisons!U128</f>
        <v>84644</v>
      </c>
      <c r="I113" s="36">
        <f>Comparisons!V128</f>
        <v>1133</v>
      </c>
      <c r="J113" s="36">
        <f>Comparisons!W128</f>
        <v>410</v>
      </c>
      <c r="K113" s="44">
        <f>Comparisons!X128</f>
        <v>0.36187113857016767</v>
      </c>
      <c r="L113" s="130">
        <v>2456938199</v>
      </c>
      <c r="M113" s="32">
        <v>1.078564603993923</v>
      </c>
      <c r="P113" s="109"/>
      <c r="Q113" s="13"/>
    </row>
    <row r="114" spans="1:17" x14ac:dyDescent="0.25">
      <c r="A114" s="32">
        <f t="shared" si="12"/>
        <v>3011</v>
      </c>
      <c r="B114" s="32" t="str">
        <f>Comparisons!O129</f>
        <v>ENWIN UTILITIES LTD.</v>
      </c>
      <c r="C114" s="32">
        <f>Comparisons!P129</f>
        <v>2009</v>
      </c>
      <c r="D114" s="32">
        <f>Comparisons!Q129</f>
        <v>3</v>
      </c>
      <c r="E114" s="36">
        <f>Comparisons!R129</f>
        <v>19235.053399999997</v>
      </c>
      <c r="F114" s="36">
        <f>Comparisons!S129</f>
        <v>494.9</v>
      </c>
      <c r="G114" s="36">
        <f t="shared" si="13"/>
        <v>656.7</v>
      </c>
      <c r="H114" s="36">
        <f>Comparisons!U129</f>
        <v>84697</v>
      </c>
      <c r="I114" s="36">
        <f>Comparisons!V129</f>
        <v>1127</v>
      </c>
      <c r="J114" s="36">
        <f>Comparisons!W129</f>
        <v>414</v>
      </c>
      <c r="K114" s="44">
        <f>Comparisons!X129</f>
        <v>0.36734693877551022</v>
      </c>
      <c r="L114" s="130">
        <v>2217497147</v>
      </c>
      <c r="M114" s="32">
        <v>1.0915070880241431</v>
      </c>
      <c r="P114" s="109"/>
      <c r="Q114" s="13"/>
    </row>
    <row r="115" spans="1:17" x14ac:dyDescent="0.25">
      <c r="A115" s="32">
        <f t="shared" si="12"/>
        <v>3011</v>
      </c>
      <c r="B115" s="32" t="str">
        <f>Comparisons!O130</f>
        <v>ENWIN UTILITIES LTD.</v>
      </c>
      <c r="C115" s="32">
        <f>Comparisons!P130</f>
        <v>2010</v>
      </c>
      <c r="D115" s="32">
        <f>Comparisons!Q130</f>
        <v>3</v>
      </c>
      <c r="E115" s="36">
        <f>Comparisons!R130</f>
        <v>21711.555</v>
      </c>
      <c r="F115" s="36">
        <f>Comparisons!S130</f>
        <v>517.6</v>
      </c>
      <c r="G115" s="36">
        <f t="shared" si="13"/>
        <v>656.7</v>
      </c>
      <c r="H115" s="36">
        <f>Comparisons!U130</f>
        <v>84866</v>
      </c>
      <c r="I115" s="36">
        <f>Comparisons!V130</f>
        <v>1179</v>
      </c>
      <c r="J115" s="36">
        <f>Comparisons!W130</f>
        <v>466</v>
      </c>
      <c r="K115" s="44">
        <f>Comparisons!X130</f>
        <v>0.39525021204410515</v>
      </c>
      <c r="L115" s="130">
        <v>2310814488.4099998</v>
      </c>
      <c r="M115" s="32">
        <v>1.1243125351578573</v>
      </c>
      <c r="P115" s="109"/>
      <c r="Q115" s="13"/>
    </row>
    <row r="116" spans="1:17" x14ac:dyDescent="0.25">
      <c r="A116" s="32">
        <f t="shared" si="12"/>
        <v>3011</v>
      </c>
      <c r="B116" s="32" t="str">
        <f>Comparisons!O131</f>
        <v>ENWIN UTILITIES LTD.</v>
      </c>
      <c r="C116" s="32">
        <f>Comparisons!P131</f>
        <v>2011</v>
      </c>
      <c r="D116" s="32">
        <f>Comparisons!Q131</f>
        <v>3</v>
      </c>
      <c r="E116" s="36">
        <f>Comparisons!R131</f>
        <v>22272.713230000001</v>
      </c>
      <c r="F116" s="36">
        <f>Comparisons!S131</f>
        <v>550.9</v>
      </c>
      <c r="G116" s="36">
        <f t="shared" si="13"/>
        <v>656.7</v>
      </c>
      <c r="H116" s="36">
        <f>Comparisons!U131</f>
        <v>85083</v>
      </c>
      <c r="I116" s="36">
        <f>Comparisons!V131</f>
        <v>1176</v>
      </c>
      <c r="J116" s="36">
        <f>Comparisons!W131</f>
        <v>467.00000000000006</v>
      </c>
      <c r="K116" s="44">
        <f>Comparisons!X131</f>
        <v>0.39710884353741499</v>
      </c>
      <c r="L116" s="130">
        <v>2250502159</v>
      </c>
      <c r="M116" s="32">
        <v>1.1430978626415853</v>
      </c>
      <c r="P116" s="109"/>
      <c r="Q116" s="13"/>
    </row>
    <row r="117" spans="1:17" x14ac:dyDescent="0.25">
      <c r="A117" s="32">
        <f t="shared" si="12"/>
        <v>3011</v>
      </c>
      <c r="B117" s="32" t="str">
        <f>Comparisons!O132</f>
        <v>ENWIN UTILITIES LTD.</v>
      </c>
      <c r="C117" s="32">
        <f>Comparisons!P132</f>
        <v>2012</v>
      </c>
      <c r="D117" s="32">
        <f>Comparisons!Q132</f>
        <v>3</v>
      </c>
      <c r="E117" s="36">
        <f>Comparisons!R132</f>
        <v>25470.629300000001</v>
      </c>
      <c r="F117" s="36">
        <f>Comparisons!S132</f>
        <v>516.29999999999995</v>
      </c>
      <c r="G117" s="36">
        <f t="shared" si="13"/>
        <v>656.7</v>
      </c>
      <c r="H117" s="36">
        <f>Comparisons!U132</f>
        <v>85620</v>
      </c>
      <c r="I117" s="36">
        <f>Comparisons!V132</f>
        <v>1159</v>
      </c>
      <c r="J117" s="36">
        <f>Comparisons!W132</f>
        <v>468</v>
      </c>
      <c r="K117" s="44">
        <f>Comparisons!X132</f>
        <v>0.40379637618636754</v>
      </c>
      <c r="L117" s="130">
        <v>2462189604</v>
      </c>
      <c r="M117" s="32">
        <v>1.1601447797801889</v>
      </c>
      <c r="P117" s="109"/>
      <c r="Q117" s="13"/>
    </row>
    <row r="118" spans="1:17" x14ac:dyDescent="0.25">
      <c r="A118" s="32">
        <f t="shared" si="12"/>
        <v>3011</v>
      </c>
      <c r="B118" s="32" t="str">
        <f>Comparisons!O133</f>
        <v>ENWIN UTILITIES LTD.</v>
      </c>
      <c r="C118" s="32">
        <f>Comparisons!P133</f>
        <v>2013</v>
      </c>
      <c r="D118" s="32">
        <f>Comparisons!Q133</f>
        <v>3</v>
      </c>
      <c r="E118" s="36">
        <f>Comparisons!R133</f>
        <v>21511.933100000002</v>
      </c>
      <c r="F118" s="36">
        <f>Comparisons!S133</f>
        <v>491.1</v>
      </c>
      <c r="G118" s="36">
        <f t="shared" si="13"/>
        <v>656.7</v>
      </c>
      <c r="H118" s="36">
        <f>Comparisons!U133</f>
        <v>86018</v>
      </c>
      <c r="I118" s="36">
        <f>Comparisons!V133</f>
        <v>1157</v>
      </c>
      <c r="J118" s="36">
        <f>Comparisons!W133</f>
        <v>469</v>
      </c>
      <c r="K118" s="44">
        <f>Comparisons!X133</f>
        <v>0.40535868625756266</v>
      </c>
      <c r="L118" s="130">
        <v>2436129364</v>
      </c>
      <c r="M118" s="32">
        <v>1.1787456307534185</v>
      </c>
      <c r="P118" s="109"/>
      <c r="Q118" s="13"/>
    </row>
    <row r="119" spans="1:17" x14ac:dyDescent="0.25">
      <c r="A119" s="32">
        <f t="shared" si="12"/>
        <v>3011</v>
      </c>
      <c r="B119" s="32" t="str">
        <f>Comparisons!O134</f>
        <v>ENWIN UTILITIES LTD.</v>
      </c>
      <c r="C119" s="32">
        <f>Comparisons!P134</f>
        <v>2014</v>
      </c>
      <c r="D119" s="32">
        <f>Comparisons!Q134</f>
        <v>3</v>
      </c>
      <c r="E119" s="36">
        <f>Comparisons!R134</f>
        <v>22773.168000000001</v>
      </c>
      <c r="F119" s="36">
        <f>Comparisons!S134</f>
        <v>451.5</v>
      </c>
      <c r="G119" s="36">
        <f t="shared" si="13"/>
        <v>656.7</v>
      </c>
      <c r="H119" s="36">
        <f>Comparisons!U134</f>
        <v>86662</v>
      </c>
      <c r="I119" s="36">
        <f>Comparisons!V134</f>
        <v>1157</v>
      </c>
      <c r="J119" s="36">
        <f>Comparisons!W134</f>
        <v>469</v>
      </c>
      <c r="K119" s="44">
        <f>Comparisons!X134</f>
        <v>0.40535868625756266</v>
      </c>
      <c r="L119" s="130">
        <v>2451211786.2199998</v>
      </c>
      <c r="M119" s="32">
        <v>1.2033004656242552</v>
      </c>
      <c r="P119" s="109"/>
      <c r="Q119" s="13"/>
    </row>
    <row r="120" spans="1:17" x14ac:dyDescent="0.25">
      <c r="A120" s="32">
        <f t="shared" si="12"/>
        <v>3011</v>
      </c>
      <c r="B120" s="32" t="str">
        <f>Comparisons!O135</f>
        <v>ENWIN UTILITIES LTD.</v>
      </c>
      <c r="C120" s="32">
        <f>Comparisons!P135</f>
        <v>2015</v>
      </c>
      <c r="D120" s="32">
        <f>Comparisons!Q135</f>
        <v>3</v>
      </c>
      <c r="E120" s="36">
        <f>Comparisons!R135</f>
        <v>23151.257000000001</v>
      </c>
      <c r="F120" s="36">
        <f>Comparisons!S135</f>
        <v>463.4</v>
      </c>
      <c r="G120" s="36">
        <f t="shared" si="13"/>
        <v>656.7</v>
      </c>
      <c r="H120" s="36">
        <f>Comparisons!U135</f>
        <v>87212</v>
      </c>
      <c r="I120" s="36">
        <f>Comparisons!V135</f>
        <v>1114</v>
      </c>
      <c r="J120" s="36">
        <f>Comparisons!W135</f>
        <v>444</v>
      </c>
      <c r="K120" s="44">
        <f>Comparisons!X135</f>
        <v>0.3985637342908438</v>
      </c>
      <c r="L120" s="130">
        <v>2385047665.52</v>
      </c>
      <c r="M120" s="32">
        <v>1.2317327248241474</v>
      </c>
      <c r="P120" s="109"/>
      <c r="Q120" s="13"/>
    </row>
    <row r="121" spans="1:17" x14ac:dyDescent="0.25">
      <c r="A121" s="32">
        <f t="shared" si="12"/>
        <v>3011</v>
      </c>
      <c r="B121" s="32" t="str">
        <f>Comparisons!O136</f>
        <v>ENWIN UTILITIES LTD.</v>
      </c>
      <c r="C121" s="32">
        <f>Comparisons!P136</f>
        <v>2016</v>
      </c>
      <c r="D121" s="32">
        <f>Comparisons!Q136</f>
        <v>3</v>
      </c>
      <c r="E121" s="36">
        <f>Comparisons!R136</f>
        <v>24226.655849999999</v>
      </c>
      <c r="F121" s="36">
        <f>Comparisons!S136</f>
        <v>486.4</v>
      </c>
      <c r="G121" s="36">
        <f t="shared" si="13"/>
        <v>656.7</v>
      </c>
      <c r="H121" s="36">
        <f>Comparisons!U136</f>
        <v>87901</v>
      </c>
      <c r="I121" s="36">
        <f>Comparisons!V136</f>
        <v>1116</v>
      </c>
      <c r="J121" s="36">
        <f>Comparisons!W136</f>
        <v>448</v>
      </c>
      <c r="K121" s="44">
        <f>Comparisons!X136</f>
        <v>0.40143369175627241</v>
      </c>
      <c r="L121" s="130">
        <v>2441417269.6100001</v>
      </c>
      <c r="M121" s="32">
        <v>1.2460953688434946</v>
      </c>
      <c r="P121" s="109"/>
      <c r="Q121" s="13"/>
    </row>
    <row r="122" spans="1:17" x14ac:dyDescent="0.25">
      <c r="A122" s="32">
        <f t="shared" si="12"/>
        <v>3011</v>
      </c>
      <c r="B122" s="32" t="str">
        <f>Comparisons!O137</f>
        <v>ENWIN UTILITIES LTD.</v>
      </c>
      <c r="C122" s="32">
        <f>Comparisons!P137</f>
        <v>2017</v>
      </c>
      <c r="D122" s="32">
        <f>Comparisons!Q137</f>
        <v>3</v>
      </c>
      <c r="E122" s="36">
        <f>Comparisons!R137</f>
        <v>26481.205320000001</v>
      </c>
      <c r="F122" s="36">
        <f>Comparisons!S137</f>
        <v>464.2</v>
      </c>
      <c r="G122" s="36">
        <f t="shared" si="13"/>
        <v>656.7</v>
      </c>
      <c r="H122" s="36">
        <f>Comparisons!U137</f>
        <v>88422</v>
      </c>
      <c r="I122" s="36">
        <f>Comparisons!V137</f>
        <v>1118.0035906642729</v>
      </c>
      <c r="J122" s="36">
        <f>Comparisons!W137</f>
        <v>452.03603603603602</v>
      </c>
      <c r="K122" s="44">
        <f>Comparisons!X137</f>
        <v>0.4043243150654412</v>
      </c>
      <c r="L122" s="130">
        <v>2357005920.04</v>
      </c>
      <c r="M122" s="32">
        <v>1.2681506381321936</v>
      </c>
      <c r="P122" s="109"/>
      <c r="Q122" s="13"/>
    </row>
    <row r="123" spans="1:17" x14ac:dyDescent="0.25">
      <c r="A123" s="32">
        <f t="shared" si="12"/>
        <v>3011</v>
      </c>
      <c r="B123" s="32" t="str">
        <f>Comparisons!O138</f>
        <v>ENWIN UTILITIES LTD.</v>
      </c>
      <c r="C123" s="32">
        <f>Comparisons!P138</f>
        <v>2018</v>
      </c>
      <c r="D123" s="32">
        <f>Comparisons!Q138</f>
        <v>3</v>
      </c>
      <c r="E123" s="36">
        <f>Comparisons!R138</f>
        <v>25555.586070000005</v>
      </c>
      <c r="F123" s="36">
        <f>Comparisons!S138</f>
        <v>488.9</v>
      </c>
      <c r="G123" s="36">
        <f t="shared" si="13"/>
        <v>656.7</v>
      </c>
      <c r="H123" s="36">
        <f>Comparisons!U138</f>
        <v>88978</v>
      </c>
      <c r="I123" s="36">
        <f>Comparisons!V138</f>
        <v>1118.0035906642729</v>
      </c>
      <c r="J123" s="36">
        <f>Comparisons!W138</f>
        <v>452.03603603603602</v>
      </c>
      <c r="K123" s="44">
        <f>Comparisons!X138</f>
        <v>0.4043243150654412</v>
      </c>
      <c r="L123" s="130">
        <v>2429022729</v>
      </c>
      <c r="M123" s="32">
        <v>1.2998332461476367</v>
      </c>
      <c r="P123" s="109"/>
      <c r="Q123" s="13"/>
    </row>
    <row r="124" spans="1:17" x14ac:dyDescent="0.25">
      <c r="A124" s="32">
        <f t="shared" si="12"/>
        <v>3011</v>
      </c>
      <c r="B124" s="32" t="str">
        <f>Comparisons!O139</f>
        <v>ENWIN UTILITIES LTD.</v>
      </c>
      <c r="C124" s="32">
        <f>Comparisons!P139</f>
        <v>2019</v>
      </c>
      <c r="D124" s="32">
        <f>Comparisons!Q139</f>
        <v>3</v>
      </c>
      <c r="E124" s="36">
        <f>Comparisons!R139</f>
        <v>24432.744719999999</v>
      </c>
      <c r="F124" s="36">
        <f>Comparisons!S139</f>
        <v>454.3</v>
      </c>
      <c r="G124" s="36">
        <f t="shared" si="13"/>
        <v>656.7</v>
      </c>
      <c r="H124" s="36">
        <f>Comparisons!U139</f>
        <v>89561</v>
      </c>
      <c r="I124" s="37">
        <f>Comparisons!H139</f>
        <v>1144</v>
      </c>
      <c r="J124" s="37">
        <f>Comparisons!I139</f>
        <v>466</v>
      </c>
      <c r="K124" s="142">
        <f>J124/I124</f>
        <v>0.40734265734265734</v>
      </c>
      <c r="L124" s="130">
        <v>2319341970.71</v>
      </c>
      <c r="M124" s="32">
        <v>1.331990006449749</v>
      </c>
      <c r="P124" s="109"/>
      <c r="Q124" s="13"/>
    </row>
    <row r="125" spans="1:17" x14ac:dyDescent="0.25">
      <c r="A125" s="32">
        <f t="shared" si="12"/>
        <v>3011</v>
      </c>
      <c r="B125" s="32" t="str">
        <f>Comparisons!O140</f>
        <v>ENWIN UTILITIES LTD.</v>
      </c>
      <c r="C125" s="32">
        <f>Comparisons!P140</f>
        <v>2020</v>
      </c>
      <c r="D125" s="32">
        <f>Comparisons!Q140</f>
        <v>3</v>
      </c>
      <c r="E125" s="36">
        <f>Comparisons!R140</f>
        <v>25310.134599999998</v>
      </c>
      <c r="F125" s="36">
        <f>Comparisons!S140</f>
        <v>473.2</v>
      </c>
      <c r="G125" s="36">
        <f t="shared" si="13"/>
        <v>656.7</v>
      </c>
      <c r="H125" s="36">
        <f>Comparisons!U140</f>
        <v>90104</v>
      </c>
      <c r="I125" s="36">
        <f>Comparisons!V140</f>
        <v>1150</v>
      </c>
      <c r="J125" s="36">
        <f>Comparisons!W140</f>
        <v>469</v>
      </c>
      <c r="K125" s="44">
        <f>Comparisons!X140</f>
        <v>0.40782608695652173</v>
      </c>
      <c r="L125" s="130">
        <v>2144359933.29</v>
      </c>
      <c r="M125" s="32">
        <v>1.4068442069945994</v>
      </c>
      <c r="P125" s="109"/>
      <c r="Q125" s="13"/>
    </row>
    <row r="126" spans="1:17" x14ac:dyDescent="0.25">
      <c r="A126" s="32">
        <f t="shared" si="12"/>
        <v>3011</v>
      </c>
      <c r="B126" s="32" t="str">
        <f>Comparisons!O141</f>
        <v>ENWIN UTILITIES LTD.</v>
      </c>
      <c r="C126" s="32">
        <f>Comparisons!P141</f>
        <v>2021</v>
      </c>
      <c r="D126" s="32">
        <f>Comparisons!Q141</f>
        <v>3</v>
      </c>
      <c r="E126" s="36">
        <f>Comparisons!R141</f>
        <v>24563.14904</v>
      </c>
      <c r="F126" s="36">
        <f>Comparisons!S141</f>
        <v>436.4</v>
      </c>
      <c r="G126" s="36">
        <f t="shared" si="13"/>
        <v>656.7</v>
      </c>
      <c r="H126" s="36">
        <f>Comparisons!U141</f>
        <v>90556</v>
      </c>
      <c r="I126" s="36">
        <f>Comparisons!V141</f>
        <v>1154</v>
      </c>
      <c r="J126" s="36">
        <f>Comparisons!W141</f>
        <v>472</v>
      </c>
      <c r="K126" s="44">
        <f>Comparisons!X141</f>
        <v>0.40901213171577122</v>
      </c>
      <c r="L126" s="130">
        <v>2074611718.26</v>
      </c>
      <c r="M126" s="32">
        <v>1.4583023676540063</v>
      </c>
      <c r="P126" s="109"/>
      <c r="Q126" s="13"/>
    </row>
    <row r="127" spans="1:17" x14ac:dyDescent="0.25">
      <c r="A127" s="32">
        <f t="shared" si="12"/>
        <v>3011</v>
      </c>
      <c r="B127" s="34" t="str">
        <f>Comparisons!O142</f>
        <v>ENWIN UTILITIES LTD.</v>
      </c>
      <c r="C127" s="35">
        <f>Comparisons!B142</f>
        <v>2022</v>
      </c>
      <c r="D127" s="35">
        <f>Comparisons!C142</f>
        <v>3</v>
      </c>
      <c r="E127" s="51">
        <f>Comparisons!D142</f>
        <v>25234.15638</v>
      </c>
      <c r="F127" s="51">
        <f>Comparisons!E142</f>
        <v>464.9</v>
      </c>
      <c r="G127" s="51">
        <f t="shared" si="13"/>
        <v>656.7</v>
      </c>
      <c r="H127" s="51">
        <f>Comparisons!G142</f>
        <v>91128</v>
      </c>
      <c r="I127" s="51">
        <f>Comparisons!H142</f>
        <v>1162</v>
      </c>
      <c r="J127" s="51">
        <f>Comparisons!I142</f>
        <v>480</v>
      </c>
      <c r="K127" s="45">
        <f>Comparisons!J142</f>
        <v>0.41308090090751648</v>
      </c>
      <c r="L127" s="130">
        <v>2111867772.0699999</v>
      </c>
      <c r="M127" s="32">
        <v>1.5102966972629379</v>
      </c>
      <c r="P127" s="109"/>
      <c r="Q127" s="13"/>
    </row>
    <row r="128" spans="1:17" x14ac:dyDescent="0.25">
      <c r="A128" s="32">
        <f>'ABR23'!A169</f>
        <v>3012</v>
      </c>
      <c r="B128" s="32" t="str">
        <f>Comparisons!O145</f>
        <v>BURLINGTON HYDRO INC.</v>
      </c>
      <c r="C128" s="32">
        <f>Comparisons!P145</f>
        <v>2005</v>
      </c>
      <c r="D128" s="32">
        <f>Comparisons!Q145</f>
        <v>3</v>
      </c>
      <c r="E128" s="36">
        <f>Comparisons!R145</f>
        <v>10467.05126</v>
      </c>
      <c r="F128" s="36">
        <f>Comparisons!S145</f>
        <v>364.96300000000002</v>
      </c>
      <c r="G128" s="36">
        <f>F128</f>
        <v>364.96300000000002</v>
      </c>
      <c r="H128" s="36">
        <f>Comparisons!U145</f>
        <v>59537</v>
      </c>
      <c r="I128" s="36">
        <f>Comparisons!V145</f>
        <v>1384</v>
      </c>
      <c r="J128" s="36">
        <f>Comparisons!W145</f>
        <v>570</v>
      </c>
      <c r="K128" s="44">
        <f>Comparisons!X145</f>
        <v>0.41184971098265893</v>
      </c>
      <c r="L128" s="130">
        <v>1810325433</v>
      </c>
      <c r="M128" s="32">
        <v>1</v>
      </c>
      <c r="P128" s="109"/>
      <c r="Q128" s="13"/>
    </row>
    <row r="129" spans="1:17" x14ac:dyDescent="0.25">
      <c r="A129" s="32">
        <f>A128</f>
        <v>3012</v>
      </c>
      <c r="B129" s="32" t="str">
        <f>Comparisons!O146</f>
        <v>BURLINGTON HYDRO INC.</v>
      </c>
      <c r="C129" s="32">
        <f>Comparisons!P146</f>
        <v>2006</v>
      </c>
      <c r="D129" s="32">
        <f>Comparisons!Q146</f>
        <v>3</v>
      </c>
      <c r="E129" s="36">
        <f>Comparisons!R146</f>
        <v>11587.44666</v>
      </c>
      <c r="F129" s="36">
        <f>Comparisons!S146</f>
        <v>378.16199999999998</v>
      </c>
      <c r="G129" s="36">
        <f>MAX(G128,F129)</f>
        <v>378.16199999999998</v>
      </c>
      <c r="H129" s="36">
        <f>Comparisons!U146</f>
        <v>60749</v>
      </c>
      <c r="I129" s="36">
        <f>Comparisons!V146</f>
        <v>1511</v>
      </c>
      <c r="J129" s="36">
        <f>Comparisons!W146</f>
        <v>616</v>
      </c>
      <c r="K129" s="44">
        <f>Comparisons!X146</f>
        <v>0.40767703507610853</v>
      </c>
      <c r="L129" s="130">
        <v>1743176663</v>
      </c>
      <c r="M129" s="32">
        <v>1.0181607380073696</v>
      </c>
      <c r="P129" s="109"/>
      <c r="Q129" s="13"/>
    </row>
    <row r="130" spans="1:17" x14ac:dyDescent="0.25">
      <c r="A130" s="32">
        <f t="shared" ref="A130:A145" si="14">A129</f>
        <v>3012</v>
      </c>
      <c r="B130" s="32" t="str">
        <f>Comparisons!O147</f>
        <v>BURLINGTON HYDRO INC.</v>
      </c>
      <c r="C130" s="32">
        <f>Comparisons!P147</f>
        <v>2007</v>
      </c>
      <c r="D130" s="32">
        <f>Comparisons!Q147</f>
        <v>3</v>
      </c>
      <c r="E130" s="36">
        <f>Comparisons!R147</f>
        <v>12009.95551</v>
      </c>
      <c r="F130" s="36">
        <f>Comparisons!S147</f>
        <v>367.28</v>
      </c>
      <c r="G130" s="36">
        <f t="shared" ref="G130:G145" si="15">MAX(G129,F130)</f>
        <v>378.16199999999998</v>
      </c>
      <c r="H130" s="36">
        <f>Comparisons!U147</f>
        <v>61776</v>
      </c>
      <c r="I130" s="36">
        <f>Comparisons!V147</f>
        <v>1548</v>
      </c>
      <c r="J130" s="36">
        <f>Comparisons!W147</f>
        <v>623</v>
      </c>
      <c r="K130" s="44">
        <f>Comparisons!X147</f>
        <v>0.40245478036175708</v>
      </c>
      <c r="L130" s="130">
        <v>1776325233</v>
      </c>
      <c r="M130" s="32">
        <v>1.0531931014872313</v>
      </c>
      <c r="P130" s="109"/>
      <c r="Q130" s="13"/>
    </row>
    <row r="131" spans="1:17" x14ac:dyDescent="0.25">
      <c r="A131" s="32">
        <f t="shared" si="14"/>
        <v>3012</v>
      </c>
      <c r="B131" s="32" t="str">
        <f>Comparisons!O148</f>
        <v>BURLINGTON HYDRO INC.</v>
      </c>
      <c r="C131" s="32">
        <f>Comparisons!P148</f>
        <v>2008</v>
      </c>
      <c r="D131" s="32">
        <f>Comparisons!Q148</f>
        <v>3</v>
      </c>
      <c r="E131" s="36">
        <f>Comparisons!R148</f>
        <v>12638.48306</v>
      </c>
      <c r="F131" s="36">
        <f>Comparisons!S148</f>
        <v>346.40899999999999</v>
      </c>
      <c r="G131" s="36">
        <f t="shared" si="15"/>
        <v>378.16199999999998</v>
      </c>
      <c r="H131" s="36">
        <f>Comparisons!U148</f>
        <v>62737</v>
      </c>
      <c r="I131" s="36">
        <f>Comparisons!V148</f>
        <v>1643</v>
      </c>
      <c r="J131" s="36">
        <f>Comparisons!W148</f>
        <v>641</v>
      </c>
      <c r="K131" s="44">
        <f>Comparisons!X148</f>
        <v>0.39013998782714548</v>
      </c>
      <c r="L131" s="130">
        <v>1725723668</v>
      </c>
      <c r="M131" s="32">
        <v>1.078564603993923</v>
      </c>
      <c r="P131" s="109"/>
      <c r="Q131" s="13"/>
    </row>
    <row r="132" spans="1:17" x14ac:dyDescent="0.25">
      <c r="A132" s="32">
        <f t="shared" si="14"/>
        <v>3012</v>
      </c>
      <c r="B132" s="32" t="str">
        <f>Comparisons!O149</f>
        <v>BURLINGTON HYDRO INC.</v>
      </c>
      <c r="C132" s="32">
        <f>Comparisons!P149</f>
        <v>2009</v>
      </c>
      <c r="D132" s="32">
        <f>Comparisons!Q149</f>
        <v>3</v>
      </c>
      <c r="E132" s="36">
        <f>Comparisons!R149</f>
        <v>12936.278319999999</v>
      </c>
      <c r="F132" s="36">
        <f>Comparisons!S149</f>
        <v>350.428</v>
      </c>
      <c r="G132" s="36">
        <f t="shared" si="15"/>
        <v>378.16199999999998</v>
      </c>
      <c r="H132" s="36">
        <f>Comparisons!U149</f>
        <v>63532</v>
      </c>
      <c r="I132" s="36">
        <f>Comparisons!V149</f>
        <v>1718</v>
      </c>
      <c r="J132" s="36">
        <f>Comparisons!W149</f>
        <v>654</v>
      </c>
      <c r="K132" s="44">
        <f>Comparisons!X149</f>
        <v>0.38067520372526192</v>
      </c>
      <c r="L132" s="130">
        <v>1654209046</v>
      </c>
      <c r="M132" s="32">
        <v>1.0915070880241431</v>
      </c>
      <c r="P132" s="109"/>
      <c r="Q132" s="13"/>
    </row>
    <row r="133" spans="1:17" x14ac:dyDescent="0.25">
      <c r="A133" s="32">
        <f t="shared" si="14"/>
        <v>3012</v>
      </c>
      <c r="B133" s="32" t="str">
        <f>Comparisons!O150</f>
        <v>BURLINGTON HYDRO INC.</v>
      </c>
      <c r="C133" s="32">
        <f>Comparisons!P150</f>
        <v>2010</v>
      </c>
      <c r="D133" s="32">
        <f>Comparisons!Q150</f>
        <v>3</v>
      </c>
      <c r="E133" s="36">
        <f>Comparisons!R150</f>
        <v>13328.484169999998</v>
      </c>
      <c r="F133" s="36">
        <f>Comparisons!S150</f>
        <v>364.92899999999997</v>
      </c>
      <c r="G133" s="36">
        <f t="shared" si="15"/>
        <v>378.16199999999998</v>
      </c>
      <c r="H133" s="36">
        <f>Comparisons!U150</f>
        <v>64329</v>
      </c>
      <c r="I133" s="36">
        <f>Comparisons!V150</f>
        <v>1727</v>
      </c>
      <c r="J133" s="36">
        <f>Comparisons!W150</f>
        <v>841</v>
      </c>
      <c r="K133" s="44">
        <f>Comparisons!X150</f>
        <v>0.48697162709901565</v>
      </c>
      <c r="L133" s="130">
        <v>1700835297</v>
      </c>
      <c r="M133" s="32">
        <v>1.1243125351578573</v>
      </c>
      <c r="P133" s="109"/>
      <c r="Q133" s="13"/>
    </row>
    <row r="134" spans="1:17" x14ac:dyDescent="0.25">
      <c r="A134" s="32">
        <f t="shared" si="14"/>
        <v>3012</v>
      </c>
      <c r="B134" s="32" t="str">
        <f>Comparisons!O151</f>
        <v>BURLINGTON HYDRO INC.</v>
      </c>
      <c r="C134" s="32">
        <f>Comparisons!P151</f>
        <v>2011</v>
      </c>
      <c r="D134" s="32">
        <f>Comparisons!Q151</f>
        <v>3</v>
      </c>
      <c r="E134" s="36">
        <f>Comparisons!R151</f>
        <v>14278.41078</v>
      </c>
      <c r="F134" s="36">
        <f>Comparisons!S151</f>
        <v>379.69</v>
      </c>
      <c r="G134" s="36">
        <f t="shared" si="15"/>
        <v>379.69</v>
      </c>
      <c r="H134" s="36">
        <f>Comparisons!U151</f>
        <v>64329</v>
      </c>
      <c r="I134" s="36">
        <f>Comparisons!V151</f>
        <v>1703</v>
      </c>
      <c r="J134" s="36">
        <f>Comparisons!W151</f>
        <v>740</v>
      </c>
      <c r="K134" s="44">
        <f>Comparisons!X151</f>
        <v>0.4345273047563124</v>
      </c>
      <c r="L134" s="130">
        <v>1697206413</v>
      </c>
      <c r="M134" s="32">
        <v>1.1430978626415853</v>
      </c>
      <c r="P134" s="109"/>
      <c r="Q134" s="13"/>
    </row>
    <row r="135" spans="1:17" x14ac:dyDescent="0.25">
      <c r="A135" s="32">
        <f t="shared" si="14"/>
        <v>3012</v>
      </c>
      <c r="B135" s="32" t="str">
        <f>Comparisons!O152</f>
        <v>BURLINGTON HYDRO INC.</v>
      </c>
      <c r="C135" s="32">
        <f>Comparisons!P152</f>
        <v>2012</v>
      </c>
      <c r="D135" s="32">
        <f>Comparisons!Q152</f>
        <v>3</v>
      </c>
      <c r="E135" s="36">
        <f>Comparisons!R152</f>
        <v>15294.576514500002</v>
      </c>
      <c r="F135" s="36">
        <f>Comparisons!S152</f>
        <v>373.21</v>
      </c>
      <c r="G135" s="36">
        <f t="shared" si="15"/>
        <v>379.69</v>
      </c>
      <c r="H135" s="36">
        <f>Comparisons!U152</f>
        <v>65377</v>
      </c>
      <c r="I135" s="36">
        <f>Comparisons!V152</f>
        <v>1520</v>
      </c>
      <c r="J135" s="36">
        <f>Comparisons!W152</f>
        <v>658</v>
      </c>
      <c r="K135" s="44">
        <f>Comparisons!X152</f>
        <v>0.43289473684210528</v>
      </c>
      <c r="L135" s="130">
        <v>1695193906</v>
      </c>
      <c r="M135" s="32">
        <v>1.1601447797801889</v>
      </c>
      <c r="P135" s="109"/>
      <c r="Q135" s="13"/>
    </row>
    <row r="136" spans="1:17" x14ac:dyDescent="0.25">
      <c r="A136" s="32">
        <f t="shared" si="14"/>
        <v>3012</v>
      </c>
      <c r="B136" s="32" t="str">
        <f>Comparisons!O153</f>
        <v>BURLINGTON HYDRO INC.</v>
      </c>
      <c r="C136" s="32">
        <f>Comparisons!P153</f>
        <v>2013</v>
      </c>
      <c r="D136" s="32">
        <f>Comparisons!Q153</f>
        <v>3</v>
      </c>
      <c r="E136" s="36">
        <f>Comparisons!R153</f>
        <v>16773.83697</v>
      </c>
      <c r="F136" s="36">
        <f>Comparisons!S153</f>
        <v>376.298</v>
      </c>
      <c r="G136" s="36">
        <f t="shared" si="15"/>
        <v>379.69</v>
      </c>
      <c r="H136" s="36">
        <f>Comparisons!U153</f>
        <v>66704</v>
      </c>
      <c r="I136" s="36">
        <f>Comparisons!V153</f>
        <v>1518</v>
      </c>
      <c r="J136" s="36">
        <f>Comparisons!W153</f>
        <v>661</v>
      </c>
      <c r="K136" s="44">
        <f>Comparisons!X153</f>
        <v>0.43544137022397894</v>
      </c>
      <c r="L136" s="130">
        <v>1610894692</v>
      </c>
      <c r="M136" s="32">
        <v>1.1787456307534185</v>
      </c>
      <c r="P136" s="109"/>
      <c r="Q136" s="13"/>
    </row>
    <row r="137" spans="1:17" x14ac:dyDescent="0.25">
      <c r="A137" s="32">
        <f t="shared" si="14"/>
        <v>3012</v>
      </c>
      <c r="B137" s="32" t="str">
        <f>Comparisons!O154</f>
        <v>BURLINGTON HYDRO INC.</v>
      </c>
      <c r="C137" s="32">
        <f>Comparisons!P154</f>
        <v>2014</v>
      </c>
      <c r="D137" s="32">
        <f>Comparisons!Q154</f>
        <v>3</v>
      </c>
      <c r="E137" s="36">
        <f>Comparisons!R154</f>
        <v>16711.821</v>
      </c>
      <c r="F137" s="36">
        <f>Comparisons!S154</f>
        <v>325.553</v>
      </c>
      <c r="G137" s="36">
        <f t="shared" si="15"/>
        <v>379.69</v>
      </c>
      <c r="H137" s="36">
        <f>Comparisons!U154</f>
        <v>66366</v>
      </c>
      <c r="I137" s="36">
        <f>Comparisons!V154</f>
        <v>1520</v>
      </c>
      <c r="J137" s="36">
        <f>Comparisons!W154</f>
        <v>668</v>
      </c>
      <c r="K137" s="44">
        <f>Comparisons!X154</f>
        <v>0.43947368421052629</v>
      </c>
      <c r="L137" s="130">
        <v>1598723934</v>
      </c>
      <c r="M137" s="32">
        <v>1.2033004656242552</v>
      </c>
      <c r="P137" s="109"/>
      <c r="Q137" s="13"/>
    </row>
    <row r="138" spans="1:17" x14ac:dyDescent="0.25">
      <c r="A138" s="32">
        <f t="shared" si="14"/>
        <v>3012</v>
      </c>
      <c r="B138" s="32" t="str">
        <f>Comparisons!O155</f>
        <v>BURLINGTON HYDRO INC.</v>
      </c>
      <c r="C138" s="32">
        <f>Comparisons!P155</f>
        <v>2015</v>
      </c>
      <c r="D138" s="32">
        <f>Comparisons!Q155</f>
        <v>3</v>
      </c>
      <c r="E138" s="36">
        <f>Comparisons!R155</f>
        <v>17198.232</v>
      </c>
      <c r="F138" s="36">
        <f>Comparisons!S155</f>
        <v>340.35199999999998</v>
      </c>
      <c r="G138" s="36">
        <f t="shared" si="15"/>
        <v>379.69</v>
      </c>
      <c r="H138" s="36">
        <f>Comparisons!U155</f>
        <v>66656</v>
      </c>
      <c r="I138" s="36">
        <f>Comparisons!V155</f>
        <v>1536</v>
      </c>
      <c r="J138" s="36">
        <f>Comparisons!W155</f>
        <v>671</v>
      </c>
      <c r="K138" s="44">
        <f>Comparisons!X155</f>
        <v>0.43684895833333331</v>
      </c>
      <c r="L138" s="130">
        <v>1599505326</v>
      </c>
      <c r="M138" s="32">
        <v>1.2317327248241474</v>
      </c>
      <c r="P138" s="109"/>
      <c r="Q138" s="13"/>
    </row>
    <row r="139" spans="1:17" x14ac:dyDescent="0.25">
      <c r="A139" s="32">
        <f t="shared" si="14"/>
        <v>3012</v>
      </c>
      <c r="B139" s="32" t="str">
        <f>Comparisons!O156</f>
        <v>BURLINGTON HYDRO INC.</v>
      </c>
      <c r="C139" s="32">
        <f>Comparisons!P156</f>
        <v>2016</v>
      </c>
      <c r="D139" s="32">
        <f>Comparisons!Q156</f>
        <v>3</v>
      </c>
      <c r="E139" s="36">
        <f>Comparisons!R156</f>
        <v>17539.019809999998</v>
      </c>
      <c r="F139" s="36">
        <f>Comparisons!S156</f>
        <v>360.23200000000003</v>
      </c>
      <c r="G139" s="36">
        <f t="shared" si="15"/>
        <v>379.69</v>
      </c>
      <c r="H139" s="36">
        <f>Comparisons!U156</f>
        <v>66824</v>
      </c>
      <c r="I139" s="36">
        <f>Comparisons!V156</f>
        <v>1506</v>
      </c>
      <c r="J139" s="36">
        <f>Comparisons!W156</f>
        <v>674</v>
      </c>
      <c r="K139" s="44">
        <f>Comparisons!X156</f>
        <v>0.44754316069057104</v>
      </c>
      <c r="L139" s="130">
        <v>1625113745</v>
      </c>
      <c r="M139" s="32">
        <v>1.2460953688434946</v>
      </c>
      <c r="P139" s="109"/>
      <c r="Q139" s="13"/>
    </row>
    <row r="140" spans="1:17" x14ac:dyDescent="0.25">
      <c r="A140" s="32">
        <f t="shared" si="14"/>
        <v>3012</v>
      </c>
      <c r="B140" s="32" t="str">
        <f>Comparisons!O157</f>
        <v>BURLINGTON HYDRO INC.</v>
      </c>
      <c r="C140" s="32">
        <f>Comparisons!P157</f>
        <v>2017</v>
      </c>
      <c r="D140" s="32">
        <f>Comparisons!Q157</f>
        <v>3</v>
      </c>
      <c r="E140" s="36">
        <f>Comparisons!R157</f>
        <v>17672.91821</v>
      </c>
      <c r="F140" s="36">
        <f>Comparisons!S157</f>
        <v>321.21100000000001</v>
      </c>
      <c r="G140" s="36">
        <f t="shared" si="15"/>
        <v>379.69</v>
      </c>
      <c r="H140" s="36">
        <f>Comparisons!U157</f>
        <v>67122</v>
      </c>
      <c r="I140" s="36">
        <f>Comparisons!V157</f>
        <v>1534</v>
      </c>
      <c r="J140" s="36">
        <f>Comparisons!W157</f>
        <v>679</v>
      </c>
      <c r="K140" s="44">
        <f>Comparisons!X157</f>
        <v>0.44263363754889179</v>
      </c>
      <c r="L140" s="130">
        <v>1544296648</v>
      </c>
      <c r="M140" s="32">
        <v>1.2681506381321936</v>
      </c>
      <c r="P140" s="109"/>
      <c r="Q140" s="13"/>
    </row>
    <row r="141" spans="1:17" x14ac:dyDescent="0.25">
      <c r="A141" s="32">
        <f t="shared" si="14"/>
        <v>3012</v>
      </c>
      <c r="B141" s="32" t="str">
        <f>Comparisons!O158</f>
        <v>BURLINGTON HYDRO INC.</v>
      </c>
      <c r="C141" s="32">
        <f>Comparisons!P158</f>
        <v>2018</v>
      </c>
      <c r="D141" s="32">
        <f>Comparisons!Q158</f>
        <v>3</v>
      </c>
      <c r="E141" s="36">
        <f>Comparisons!R158</f>
        <v>18025.935079999999</v>
      </c>
      <c r="F141" s="36">
        <f>Comparisons!S158</f>
        <v>351.43799999999999</v>
      </c>
      <c r="G141" s="36">
        <f t="shared" si="15"/>
        <v>379.69</v>
      </c>
      <c r="H141" s="36">
        <f>Comparisons!U158</f>
        <v>67940</v>
      </c>
      <c r="I141" s="36">
        <f>Comparisons!V158</f>
        <v>1535</v>
      </c>
      <c r="J141" s="36">
        <f>Comparisons!W158</f>
        <v>682</v>
      </c>
      <c r="K141" s="44">
        <f>Comparisons!X158</f>
        <v>0.44429967426710099</v>
      </c>
      <c r="L141" s="130">
        <v>1587097140</v>
      </c>
      <c r="M141" s="32">
        <v>1.2998332461476367</v>
      </c>
      <c r="P141" s="109"/>
      <c r="Q141" s="13"/>
    </row>
    <row r="142" spans="1:17" x14ac:dyDescent="0.25">
      <c r="A142" s="32">
        <f t="shared" si="14"/>
        <v>3012</v>
      </c>
      <c r="B142" s="32" t="str">
        <f>Comparisons!O159</f>
        <v>BURLINGTON HYDRO INC.</v>
      </c>
      <c r="C142" s="32">
        <f>Comparisons!P159</f>
        <v>2019</v>
      </c>
      <c r="D142" s="32">
        <f>Comparisons!Q159</f>
        <v>3</v>
      </c>
      <c r="E142" s="36">
        <f>Comparisons!R159</f>
        <v>19043.935529999999</v>
      </c>
      <c r="F142" s="36">
        <f>Comparisons!S159</f>
        <v>323.41399999999999</v>
      </c>
      <c r="G142" s="36">
        <f t="shared" si="15"/>
        <v>379.69</v>
      </c>
      <c r="H142" s="36">
        <f>Comparisons!U159</f>
        <v>68205</v>
      </c>
      <c r="I142" s="36">
        <f>Comparisons!V159</f>
        <v>1539</v>
      </c>
      <c r="J142" s="36">
        <f>Comparisons!W159</f>
        <v>687</v>
      </c>
      <c r="K142" s="44">
        <f>Comparisons!X159</f>
        <v>0.44639376218323584</v>
      </c>
      <c r="L142" s="130">
        <v>1521791950</v>
      </c>
      <c r="M142" s="32">
        <v>1.331990006449749</v>
      </c>
      <c r="P142" s="109"/>
      <c r="Q142" s="13"/>
    </row>
    <row r="143" spans="1:17" x14ac:dyDescent="0.25">
      <c r="A143" s="32">
        <f t="shared" si="14"/>
        <v>3012</v>
      </c>
      <c r="B143" s="32" t="str">
        <f>Comparisons!O160</f>
        <v>BURLINGTON HYDRO INC.</v>
      </c>
      <c r="C143" s="32">
        <f>Comparisons!P160</f>
        <v>2020</v>
      </c>
      <c r="D143" s="32">
        <f>Comparisons!Q160</f>
        <v>3</v>
      </c>
      <c r="E143" s="36">
        <f>Comparisons!R160</f>
        <v>19760.560030000001</v>
      </c>
      <c r="F143" s="36">
        <f>Comparisons!S160</f>
        <v>350.36399999999998</v>
      </c>
      <c r="G143" s="36">
        <f t="shared" si="15"/>
        <v>379.69</v>
      </c>
      <c r="H143" s="36">
        <f>Comparisons!U160</f>
        <v>68568</v>
      </c>
      <c r="I143" s="36">
        <f>Comparisons!V160</f>
        <v>1513</v>
      </c>
      <c r="J143" s="36">
        <f>Comparisons!W160</f>
        <v>683</v>
      </c>
      <c r="K143" s="44">
        <f>Comparisons!X160</f>
        <v>0.45142101784534039</v>
      </c>
      <c r="L143" s="130">
        <v>1496242151</v>
      </c>
      <c r="M143" s="32">
        <v>1.4068442069945994</v>
      </c>
      <c r="P143" s="109"/>
      <c r="Q143" s="13"/>
    </row>
    <row r="144" spans="1:17" x14ac:dyDescent="0.25">
      <c r="A144" s="32">
        <f t="shared" si="14"/>
        <v>3012</v>
      </c>
      <c r="B144" s="32" t="str">
        <f>Comparisons!O161</f>
        <v>BURLINGTON HYDRO INC.</v>
      </c>
      <c r="C144" s="32">
        <f>Comparisons!P161</f>
        <v>2021</v>
      </c>
      <c r="D144" s="32">
        <f>Comparisons!Q161</f>
        <v>3</v>
      </c>
      <c r="E144" s="36">
        <f>Comparisons!R161</f>
        <v>20873.792109999999</v>
      </c>
      <c r="F144" s="36">
        <f>Comparisons!S161</f>
        <v>344.65899999999999</v>
      </c>
      <c r="G144" s="36">
        <f t="shared" si="15"/>
        <v>379.69</v>
      </c>
      <c r="H144" s="36">
        <f>Comparisons!U161</f>
        <v>68742</v>
      </c>
      <c r="I144" s="36">
        <f>Comparisons!V161</f>
        <v>1516</v>
      </c>
      <c r="J144" s="36">
        <f>Comparisons!W161</f>
        <v>684</v>
      </c>
      <c r="K144" s="53">
        <f>Comparisons!X161</f>
        <v>0.45118733509234826</v>
      </c>
      <c r="L144" s="130">
        <v>1505164498</v>
      </c>
      <c r="M144" s="32">
        <v>1.4583023676540063</v>
      </c>
      <c r="P144" s="109"/>
      <c r="Q144" s="13"/>
    </row>
    <row r="145" spans="1:17" x14ac:dyDescent="0.25">
      <c r="A145" s="32">
        <f t="shared" si="14"/>
        <v>3012</v>
      </c>
      <c r="B145" s="34" t="str">
        <f>Comparisons!O162</f>
        <v>BURLINGTON HYDRO INC.</v>
      </c>
      <c r="C145" s="56">
        <f>Comparisons!B162</f>
        <v>2022</v>
      </c>
      <c r="D145" s="56">
        <f>Comparisons!C162</f>
        <v>3</v>
      </c>
      <c r="E145" s="56">
        <f>Comparisons!D162</f>
        <v>21411.269319999999</v>
      </c>
      <c r="F145" s="56">
        <f>Comparisons!E162</f>
        <v>318.42</v>
      </c>
      <c r="G145" s="56">
        <f t="shared" si="15"/>
        <v>379.69</v>
      </c>
      <c r="H145" s="56">
        <f>Comparisons!G162</f>
        <v>68879</v>
      </c>
      <c r="I145" s="56">
        <f>Comparisons!H162</f>
        <v>1521</v>
      </c>
      <c r="J145" s="56">
        <f>Comparisons!I162</f>
        <v>686</v>
      </c>
      <c r="K145" s="59">
        <f>Comparisons!J162</f>
        <v>0.45101907849311829</v>
      </c>
      <c r="L145" s="130">
        <v>1523001350</v>
      </c>
      <c r="M145" s="32">
        <v>1.5102966972629379</v>
      </c>
      <c r="P145" s="109"/>
      <c r="Q145" s="13"/>
    </row>
    <row r="146" spans="1:17" x14ac:dyDescent="0.25">
      <c r="A146" s="32">
        <f>'ABR23'!A186</f>
        <v>3013</v>
      </c>
      <c r="B146" s="32" t="str">
        <f>Comparisons!O165</f>
        <v>OAKVILLE HYDRO ELECTRICITY DISTRIBUTION INC.</v>
      </c>
      <c r="C146" s="32">
        <f>Comparisons!P165</f>
        <v>2005</v>
      </c>
      <c r="D146" s="32">
        <f>Comparisons!Q165</f>
        <v>3</v>
      </c>
      <c r="E146" s="36">
        <f>Comparisons!R165</f>
        <v>9670.2355499999994</v>
      </c>
      <c r="F146" s="36">
        <f>Comparisons!S165</f>
        <v>335.42700000000002</v>
      </c>
      <c r="G146" s="36">
        <f>F146</f>
        <v>335.42700000000002</v>
      </c>
      <c r="H146" s="36">
        <f>Comparisons!U165</f>
        <v>54677</v>
      </c>
      <c r="I146" s="36">
        <f>Comparisons!V165</f>
        <v>1347</v>
      </c>
      <c r="J146" s="36">
        <f>Comparisons!W165</f>
        <v>812</v>
      </c>
      <c r="K146" s="44">
        <f>Comparisons!X165</f>
        <v>0.60282108389012623</v>
      </c>
      <c r="L146" s="130">
        <v>1650320458</v>
      </c>
      <c r="M146" s="32">
        <v>1</v>
      </c>
      <c r="P146" s="109"/>
      <c r="Q146" s="13"/>
    </row>
    <row r="147" spans="1:17" x14ac:dyDescent="0.25">
      <c r="A147" s="32">
        <f>A146</f>
        <v>3013</v>
      </c>
      <c r="B147" s="32" t="str">
        <f>Comparisons!O166</f>
        <v>OAKVILLE HYDRO ELECTRICITY DISTRIBUTION INC.</v>
      </c>
      <c r="C147" s="32">
        <f>Comparisons!P166</f>
        <v>2006</v>
      </c>
      <c r="D147" s="32">
        <f>Comparisons!Q166</f>
        <v>3</v>
      </c>
      <c r="E147" s="36">
        <f>Comparisons!R166</f>
        <v>10955.81517</v>
      </c>
      <c r="F147" s="36">
        <f>Comparisons!S166</f>
        <v>363.98700000000002</v>
      </c>
      <c r="G147" s="36">
        <f>MAX(G146,F147)</f>
        <v>363.98700000000002</v>
      </c>
      <c r="H147" s="36">
        <f>Comparisons!U166</f>
        <v>58220</v>
      </c>
      <c r="I147" s="36">
        <f>Comparisons!V166</f>
        <v>1372</v>
      </c>
      <c r="J147" s="36">
        <f>Comparisons!W166</f>
        <v>832</v>
      </c>
      <c r="K147" s="44">
        <f>Comparisons!X166</f>
        <v>0.60641399416909625</v>
      </c>
      <c r="L147" s="130">
        <v>1575176317</v>
      </c>
      <c r="M147" s="32">
        <v>1.0181607380073696</v>
      </c>
      <c r="P147" s="109"/>
      <c r="Q147" s="13"/>
    </row>
    <row r="148" spans="1:17" x14ac:dyDescent="0.25">
      <c r="A148" s="32">
        <f t="shared" ref="A148:A163" si="16">A147</f>
        <v>3013</v>
      </c>
      <c r="B148" s="32" t="str">
        <f>Comparisons!O167</f>
        <v>OAKVILLE HYDRO ELECTRICITY DISTRIBUTION INC.</v>
      </c>
      <c r="C148" s="32">
        <f>Comparisons!P167</f>
        <v>2007</v>
      </c>
      <c r="D148" s="32">
        <f>Comparisons!Q167</f>
        <v>3</v>
      </c>
      <c r="E148" s="36">
        <f>Comparisons!R167</f>
        <v>10541.91063</v>
      </c>
      <c r="F148" s="36">
        <f>Comparisons!S167</f>
        <v>351.18799999999999</v>
      </c>
      <c r="G148" s="36">
        <f t="shared" ref="G148:G163" si="17">MAX(G147,F148)</f>
        <v>363.98700000000002</v>
      </c>
      <c r="H148" s="36">
        <f>Comparisons!U167</f>
        <v>59883</v>
      </c>
      <c r="I148" s="36">
        <f>Comparisons!V167</f>
        <v>1397</v>
      </c>
      <c r="J148" s="36">
        <f>Comparisons!W167</f>
        <v>851.99999999999989</v>
      </c>
      <c r="K148" s="44">
        <f>Comparisons!X167</f>
        <v>0.60987831066571219</v>
      </c>
      <c r="L148" s="130">
        <v>1619548481</v>
      </c>
      <c r="M148" s="32">
        <v>1.0531931014872313</v>
      </c>
      <c r="P148" s="109"/>
      <c r="Q148" s="13"/>
    </row>
    <row r="149" spans="1:17" x14ac:dyDescent="0.25">
      <c r="A149" s="32">
        <f t="shared" si="16"/>
        <v>3013</v>
      </c>
      <c r="B149" s="32" t="str">
        <f>Comparisons!O168</f>
        <v>OAKVILLE HYDRO ELECTRICITY DISTRIBUTION INC.</v>
      </c>
      <c r="C149" s="32">
        <f>Comparisons!P168</f>
        <v>2008</v>
      </c>
      <c r="D149" s="32">
        <f>Comparisons!Q168</f>
        <v>3</v>
      </c>
      <c r="E149" s="36">
        <f>Comparisons!R168</f>
        <v>9628.9823100000012</v>
      </c>
      <c r="F149" s="36">
        <f>Comparisons!S168</f>
        <v>347.83199999999999</v>
      </c>
      <c r="G149" s="36">
        <f t="shared" si="17"/>
        <v>363.98700000000002</v>
      </c>
      <c r="H149" s="36">
        <f>Comparisons!U168</f>
        <v>62038</v>
      </c>
      <c r="I149" s="36">
        <f>Comparisons!V168</f>
        <v>1414</v>
      </c>
      <c r="J149" s="36">
        <f>Comparisons!W168</f>
        <v>867</v>
      </c>
      <c r="K149" s="44">
        <f>Comparisons!X168</f>
        <v>0.61315417256011318</v>
      </c>
      <c r="L149" s="130">
        <v>1591392611</v>
      </c>
      <c r="M149" s="32">
        <v>1.078564603993923</v>
      </c>
      <c r="P149" s="109"/>
      <c r="Q149" s="13"/>
    </row>
    <row r="150" spans="1:17" x14ac:dyDescent="0.25">
      <c r="A150" s="32">
        <f t="shared" si="16"/>
        <v>3013</v>
      </c>
      <c r="B150" s="32" t="str">
        <f>Comparisons!O169</f>
        <v>OAKVILLE HYDRO ELECTRICITY DISTRIBUTION INC.</v>
      </c>
      <c r="C150" s="32">
        <f>Comparisons!P169</f>
        <v>2009</v>
      </c>
      <c r="D150" s="32">
        <f>Comparisons!Q169</f>
        <v>3</v>
      </c>
      <c r="E150" s="36">
        <f>Comparisons!R169</f>
        <v>10168.114280000002</v>
      </c>
      <c r="F150" s="36">
        <f>Comparisons!S169</f>
        <v>339.62900000000002</v>
      </c>
      <c r="G150" s="36">
        <f t="shared" si="17"/>
        <v>363.98700000000002</v>
      </c>
      <c r="H150" s="36">
        <f>Comparisons!U169</f>
        <v>62179</v>
      </c>
      <c r="I150" s="36">
        <f>Comparisons!V169</f>
        <v>1428</v>
      </c>
      <c r="J150" s="36">
        <f>Comparisons!W169</f>
        <v>877</v>
      </c>
      <c r="K150" s="44">
        <f>Comparisons!X169</f>
        <v>0.61414565826330536</v>
      </c>
      <c r="L150" s="130">
        <v>1547576995</v>
      </c>
      <c r="M150" s="32">
        <v>1.0915070880241431</v>
      </c>
      <c r="P150" s="109"/>
      <c r="Q150" s="13"/>
    </row>
    <row r="151" spans="1:17" x14ac:dyDescent="0.25">
      <c r="A151" s="32">
        <f t="shared" si="16"/>
        <v>3013</v>
      </c>
      <c r="B151" s="32" t="str">
        <f>Comparisons!O170</f>
        <v>OAKVILLE HYDRO ELECTRICITY DISTRIBUTION INC.</v>
      </c>
      <c r="C151" s="32">
        <f>Comparisons!P170</f>
        <v>2010</v>
      </c>
      <c r="D151" s="32">
        <f>Comparisons!Q170</f>
        <v>3</v>
      </c>
      <c r="E151" s="36">
        <f>Comparisons!R170</f>
        <v>10805.669199999998</v>
      </c>
      <c r="F151" s="36">
        <f>Comparisons!S170</f>
        <v>354.83</v>
      </c>
      <c r="G151" s="36">
        <f t="shared" si="17"/>
        <v>363.98700000000002</v>
      </c>
      <c r="H151" s="36">
        <f>Comparisons!U170</f>
        <v>62674</v>
      </c>
      <c r="I151" s="36">
        <f>Comparisons!V170</f>
        <v>1439</v>
      </c>
      <c r="J151" s="36">
        <f>Comparisons!W170</f>
        <v>886</v>
      </c>
      <c r="K151" s="44">
        <f>Comparisons!X170</f>
        <v>0.61570535093815149</v>
      </c>
      <c r="L151" s="130">
        <v>1593218181.73</v>
      </c>
      <c r="M151" s="32">
        <v>1.1243125351578573</v>
      </c>
      <c r="P151" s="109"/>
      <c r="Q151" s="13"/>
    </row>
    <row r="152" spans="1:17" x14ac:dyDescent="0.25">
      <c r="A152" s="32">
        <f t="shared" si="16"/>
        <v>3013</v>
      </c>
      <c r="B152" s="32" t="str">
        <f>Comparisons!O171</f>
        <v>OAKVILLE HYDRO ELECTRICITY DISTRIBUTION INC.</v>
      </c>
      <c r="C152" s="32">
        <f>Comparisons!P171</f>
        <v>2011</v>
      </c>
      <c r="D152" s="32">
        <f>Comparisons!Q171</f>
        <v>3</v>
      </c>
      <c r="E152" s="36">
        <f>Comparisons!R171</f>
        <v>12832.360600000002</v>
      </c>
      <c r="F152" s="36">
        <f>Comparisons!S171</f>
        <v>380.1</v>
      </c>
      <c r="G152" s="36">
        <f t="shared" si="17"/>
        <v>380.1</v>
      </c>
      <c r="H152" s="36">
        <f>Comparisons!U171</f>
        <v>63614</v>
      </c>
      <c r="I152" s="36">
        <f>Comparisons!V171</f>
        <v>1455</v>
      </c>
      <c r="J152" s="36">
        <f>Comparisons!W171</f>
        <v>894</v>
      </c>
      <c r="K152" s="44">
        <f>Comparisons!X171</f>
        <v>0.61443298969072169</v>
      </c>
      <c r="L152" s="130">
        <v>1507117575.8099999</v>
      </c>
      <c r="M152" s="32">
        <v>1.1430978626415853</v>
      </c>
      <c r="P152" s="109"/>
      <c r="Q152" s="13"/>
    </row>
    <row r="153" spans="1:17" x14ac:dyDescent="0.25">
      <c r="A153" s="32">
        <f t="shared" si="16"/>
        <v>3013</v>
      </c>
      <c r="B153" s="32" t="str">
        <f>Comparisons!O172</f>
        <v>OAKVILLE HYDRO ELECTRICITY DISTRIBUTION INC.</v>
      </c>
      <c r="C153" s="32">
        <f>Comparisons!P172</f>
        <v>2012</v>
      </c>
      <c r="D153" s="32">
        <f>Comparisons!Q172</f>
        <v>3</v>
      </c>
      <c r="E153" s="36">
        <f>Comparisons!R172</f>
        <v>13122.737663600001</v>
      </c>
      <c r="F153" s="36">
        <f>Comparisons!S172</f>
        <v>362.48200000000003</v>
      </c>
      <c r="G153" s="36">
        <f t="shared" si="17"/>
        <v>380.1</v>
      </c>
      <c r="H153" s="36">
        <f>Comparisons!U172</f>
        <v>64106</v>
      </c>
      <c r="I153" s="36">
        <f>Comparisons!V172</f>
        <v>1529</v>
      </c>
      <c r="J153" s="36">
        <f>Comparisons!W172</f>
        <v>1070</v>
      </c>
      <c r="K153" s="44">
        <f>Comparisons!X172</f>
        <v>0.69980379332897313</v>
      </c>
      <c r="L153" s="130">
        <v>1526970466</v>
      </c>
      <c r="M153" s="32">
        <v>1.1601447797801889</v>
      </c>
      <c r="P153" s="109"/>
      <c r="Q153" s="13"/>
    </row>
    <row r="154" spans="1:17" x14ac:dyDescent="0.25">
      <c r="A154" s="32">
        <f t="shared" si="16"/>
        <v>3013</v>
      </c>
      <c r="B154" s="32" t="str">
        <f>Comparisons!O173</f>
        <v>OAKVILLE HYDRO ELECTRICITY DISTRIBUTION INC.</v>
      </c>
      <c r="C154" s="32">
        <f>Comparisons!P173</f>
        <v>2013</v>
      </c>
      <c r="D154" s="32">
        <f>Comparisons!Q173</f>
        <v>3</v>
      </c>
      <c r="E154" s="36">
        <f>Comparisons!R173</f>
        <v>16795.533849999993</v>
      </c>
      <c r="F154" s="36">
        <f>Comparisons!S173</f>
        <v>365.53699999999998</v>
      </c>
      <c r="G154" s="36">
        <f t="shared" si="17"/>
        <v>380.1</v>
      </c>
      <c r="H154" s="36">
        <f>Comparisons!U173</f>
        <v>64793</v>
      </c>
      <c r="I154" s="36">
        <f>Comparisons!V173</f>
        <v>1793</v>
      </c>
      <c r="J154" s="36">
        <f>Comparisons!W173</f>
        <v>1313</v>
      </c>
      <c r="K154" s="44">
        <f>Comparisons!X173</f>
        <v>0.73229224762967093</v>
      </c>
      <c r="L154" s="130">
        <v>1527331882</v>
      </c>
      <c r="M154" s="32">
        <v>1.1787456307534185</v>
      </c>
      <c r="P154" s="109"/>
      <c r="Q154" s="13"/>
    </row>
    <row r="155" spans="1:17" x14ac:dyDescent="0.25">
      <c r="A155" s="32">
        <f t="shared" si="16"/>
        <v>3013</v>
      </c>
      <c r="B155" s="32" t="str">
        <f>Comparisons!O174</f>
        <v>OAKVILLE HYDRO ELECTRICITY DISTRIBUTION INC.</v>
      </c>
      <c r="C155" s="32">
        <f>Comparisons!P174</f>
        <v>2014</v>
      </c>
      <c r="D155" s="32">
        <f>Comparisons!Q174</f>
        <v>3</v>
      </c>
      <c r="E155" s="36">
        <f>Comparisons!R174</f>
        <v>16768.976999999999</v>
      </c>
      <c r="F155" s="36">
        <f>Comparisons!S174</f>
        <v>330.02199999999999</v>
      </c>
      <c r="G155" s="36">
        <f t="shared" si="17"/>
        <v>380.1</v>
      </c>
      <c r="H155" s="36">
        <f>Comparisons!U174</f>
        <v>66531</v>
      </c>
      <c r="I155" s="36">
        <f>Comparisons!V174</f>
        <v>1834</v>
      </c>
      <c r="J155" s="36">
        <f>Comparisons!W174</f>
        <v>1348</v>
      </c>
      <c r="K155" s="44">
        <f>Comparisons!X174</f>
        <v>0.73500545256270444</v>
      </c>
      <c r="L155" s="130">
        <v>1536560365.02</v>
      </c>
      <c r="M155" s="32">
        <v>1.2033004656242552</v>
      </c>
      <c r="P155" s="109"/>
      <c r="Q155" s="13"/>
    </row>
    <row r="156" spans="1:17" x14ac:dyDescent="0.25">
      <c r="A156" s="32">
        <f t="shared" si="16"/>
        <v>3013</v>
      </c>
      <c r="B156" s="32" t="str">
        <f>Comparisons!O175</f>
        <v>OAKVILLE HYDRO ELECTRICITY DISTRIBUTION INC.</v>
      </c>
      <c r="C156" s="32">
        <f>Comparisons!P175</f>
        <v>2015</v>
      </c>
      <c r="D156" s="32">
        <f>Comparisons!Q175</f>
        <v>3</v>
      </c>
      <c r="E156" s="36">
        <f>Comparisons!R175</f>
        <v>17379.03</v>
      </c>
      <c r="F156" s="36">
        <f>Comparisons!S175</f>
        <v>340.88</v>
      </c>
      <c r="G156" s="36">
        <f t="shared" si="17"/>
        <v>380.1</v>
      </c>
      <c r="H156" s="36">
        <f>Comparisons!U175</f>
        <v>67388</v>
      </c>
      <c r="I156" s="36">
        <f>Comparisons!V175</f>
        <v>1846</v>
      </c>
      <c r="J156" s="36">
        <f>Comparisons!W175</f>
        <v>1359</v>
      </c>
      <c r="K156" s="44">
        <f>Comparisons!X175</f>
        <v>0.73618634886240519</v>
      </c>
      <c r="L156" s="130">
        <v>1549788054.49</v>
      </c>
      <c r="M156" s="32">
        <v>1.2317327248241474</v>
      </c>
      <c r="P156" s="109"/>
      <c r="Q156" s="13"/>
    </row>
    <row r="157" spans="1:17" x14ac:dyDescent="0.25">
      <c r="A157" s="32">
        <f t="shared" si="16"/>
        <v>3013</v>
      </c>
      <c r="B157" s="32" t="str">
        <f>Comparisons!O176</f>
        <v>OAKVILLE HYDRO ELECTRICITY DISTRIBUTION INC.</v>
      </c>
      <c r="C157" s="32">
        <f>Comparisons!P176</f>
        <v>2016</v>
      </c>
      <c r="D157" s="32">
        <f>Comparisons!Q176</f>
        <v>3</v>
      </c>
      <c r="E157" s="36">
        <f>Comparisons!R176</f>
        <v>17048.726920000001</v>
      </c>
      <c r="F157" s="36">
        <f>Comparisons!S176</f>
        <v>373.87400000000002</v>
      </c>
      <c r="G157" s="36">
        <f t="shared" si="17"/>
        <v>380.1</v>
      </c>
      <c r="H157" s="36">
        <f>Comparisons!U176</f>
        <v>68811</v>
      </c>
      <c r="I157" s="36">
        <f>Comparisons!V176</f>
        <v>1883</v>
      </c>
      <c r="J157" s="36">
        <f>Comparisons!W176</f>
        <v>1389</v>
      </c>
      <c r="K157" s="44">
        <f>Comparisons!X176</f>
        <v>0.73765268189060007</v>
      </c>
      <c r="L157" s="130">
        <v>1601230861.24</v>
      </c>
      <c r="M157" s="32">
        <v>1.2460953688434946</v>
      </c>
      <c r="P157" s="109"/>
      <c r="Q157" s="13"/>
    </row>
    <row r="158" spans="1:17" x14ac:dyDescent="0.25">
      <c r="A158" s="32">
        <f t="shared" si="16"/>
        <v>3013</v>
      </c>
      <c r="B158" s="32" t="str">
        <f>Comparisons!O177</f>
        <v>OAKVILLE HYDRO ELECTRICITY DISTRIBUTION INC.</v>
      </c>
      <c r="C158" s="32">
        <f>Comparisons!P177</f>
        <v>2017</v>
      </c>
      <c r="D158" s="32">
        <f>Comparisons!Q177</f>
        <v>3</v>
      </c>
      <c r="E158" s="36">
        <f>Comparisons!R177</f>
        <v>17537.918539999999</v>
      </c>
      <c r="F158" s="36">
        <f>Comparisons!S177</f>
        <v>312.50900000000001</v>
      </c>
      <c r="G158" s="36">
        <f t="shared" si="17"/>
        <v>380.1</v>
      </c>
      <c r="H158" s="36">
        <f>Comparisons!U177</f>
        <v>70492</v>
      </c>
      <c r="I158" s="36">
        <f>Comparisons!V177</f>
        <v>1912</v>
      </c>
      <c r="J158" s="36">
        <f>Comparisons!W177</f>
        <v>1421</v>
      </c>
      <c r="K158" s="44">
        <f>Comparisons!X177</f>
        <v>0.74320083682008364</v>
      </c>
      <c r="L158" s="130">
        <v>1535329501.6400001</v>
      </c>
      <c r="M158" s="32">
        <v>1.2681506381321936</v>
      </c>
      <c r="P158" s="109"/>
      <c r="Q158" s="13"/>
    </row>
    <row r="159" spans="1:17" x14ac:dyDescent="0.25">
      <c r="A159" s="32">
        <f t="shared" si="16"/>
        <v>3013</v>
      </c>
      <c r="B159" s="32" t="str">
        <f>Comparisons!O178</f>
        <v>OAKVILLE HYDRO ELECTRICITY DISTRIBUTION INC.</v>
      </c>
      <c r="C159" s="32">
        <f>Comparisons!P178</f>
        <v>2018</v>
      </c>
      <c r="D159" s="32">
        <f>Comparisons!Q178</f>
        <v>3</v>
      </c>
      <c r="E159" s="36">
        <f>Comparisons!R178</f>
        <v>17915.297000000002</v>
      </c>
      <c r="F159" s="36">
        <f>Comparisons!S178</f>
        <v>364.78100000000001</v>
      </c>
      <c r="G159" s="36">
        <f t="shared" si="17"/>
        <v>380.1</v>
      </c>
      <c r="H159" s="36">
        <f>Comparisons!U178</f>
        <v>72109</v>
      </c>
      <c r="I159" s="36">
        <f>Comparisons!V178</f>
        <v>1914</v>
      </c>
      <c r="J159" s="36">
        <f>Comparisons!W178</f>
        <v>1425</v>
      </c>
      <c r="K159" s="44">
        <f>Comparisons!X178</f>
        <v>0.74451410658307215</v>
      </c>
      <c r="L159" s="130">
        <v>1607780775.79</v>
      </c>
      <c r="M159" s="32">
        <v>1.2998332461476367</v>
      </c>
      <c r="P159" s="109"/>
      <c r="Q159" s="13"/>
    </row>
    <row r="160" spans="1:17" x14ac:dyDescent="0.25">
      <c r="A160" s="32">
        <f t="shared" si="16"/>
        <v>3013</v>
      </c>
      <c r="B160" s="32" t="str">
        <f>Comparisons!O179</f>
        <v>OAKVILLE HYDRO ELECTRICITY DISTRIBUTION INC.</v>
      </c>
      <c r="C160" s="32">
        <f>Comparisons!P179</f>
        <v>2019</v>
      </c>
      <c r="D160" s="32">
        <f>Comparisons!Q179</f>
        <v>3</v>
      </c>
      <c r="E160" s="36">
        <f>Comparisons!R179</f>
        <v>17906.961609999998</v>
      </c>
      <c r="F160" s="36">
        <f>Comparisons!S179</f>
        <v>337.95299999999997</v>
      </c>
      <c r="G160" s="36">
        <f t="shared" si="17"/>
        <v>380.1</v>
      </c>
      <c r="H160" s="36">
        <f>Comparisons!U179</f>
        <v>73134</v>
      </c>
      <c r="I160" s="36">
        <f>Comparisons!V179</f>
        <v>1914</v>
      </c>
      <c r="J160" s="36">
        <f>Comparisons!W179</f>
        <v>1425</v>
      </c>
      <c r="K160" s="44">
        <f>Comparisons!X179</f>
        <v>0.74451410658307215</v>
      </c>
      <c r="L160" s="130">
        <v>1548700494.55</v>
      </c>
      <c r="M160" s="32">
        <v>1.331990006449749</v>
      </c>
      <c r="P160" s="109"/>
      <c r="Q160" s="13"/>
    </row>
    <row r="161" spans="1:17" x14ac:dyDescent="0.25">
      <c r="A161" s="32">
        <f t="shared" si="16"/>
        <v>3013</v>
      </c>
      <c r="B161" s="32" t="str">
        <f>Comparisons!O180</f>
        <v>OAKVILLE HYDRO ELECTRICITY DISTRIBUTION INC.</v>
      </c>
      <c r="C161" s="32">
        <f>Comparisons!P180</f>
        <v>2020</v>
      </c>
      <c r="D161" s="32">
        <f>Comparisons!Q180</f>
        <v>3</v>
      </c>
      <c r="E161" s="36">
        <f>Comparisons!R180</f>
        <v>18103.232030000003</v>
      </c>
      <c r="F161" s="36">
        <f>Comparisons!S180</f>
        <v>368.09100000000001</v>
      </c>
      <c r="G161" s="36">
        <f t="shared" si="17"/>
        <v>380.1</v>
      </c>
      <c r="H161" s="57">
        <f>Comparisons!G180</f>
        <v>74002</v>
      </c>
      <c r="I161" s="36">
        <f>Comparisons!V180</f>
        <v>2000</v>
      </c>
      <c r="J161" s="36">
        <f>Comparisons!W180</f>
        <v>1506</v>
      </c>
      <c r="K161" s="44">
        <f>Comparisons!X180</f>
        <v>0.753</v>
      </c>
      <c r="L161" s="130">
        <v>1551177301.5799999</v>
      </c>
      <c r="M161" s="32">
        <v>1.4068442069945994</v>
      </c>
      <c r="P161" s="109"/>
      <c r="Q161" s="13"/>
    </row>
    <row r="162" spans="1:17" x14ac:dyDescent="0.25">
      <c r="A162" s="32">
        <f t="shared" si="16"/>
        <v>3013</v>
      </c>
      <c r="B162" s="32" t="str">
        <f>Comparisons!O181</f>
        <v>OAKVILLE HYDRO ELECTRICITY DISTRIBUTION INC.</v>
      </c>
      <c r="C162" s="32">
        <f>Comparisons!P181</f>
        <v>2021</v>
      </c>
      <c r="D162" s="32">
        <f>Comparisons!Q181</f>
        <v>3</v>
      </c>
      <c r="E162" s="36">
        <f>Comparisons!R181</f>
        <v>18391.12414</v>
      </c>
      <c r="F162" s="36">
        <f>Comparisons!S181</f>
        <v>347.19</v>
      </c>
      <c r="G162" s="36">
        <f t="shared" si="17"/>
        <v>380.1</v>
      </c>
      <c r="H162" s="57">
        <f>Comparisons!G181</f>
        <v>75110</v>
      </c>
      <c r="I162" s="36">
        <f>Comparisons!V181</f>
        <v>2011</v>
      </c>
      <c r="J162" s="36">
        <f>Comparisons!W181</f>
        <v>1517</v>
      </c>
      <c r="K162" s="53">
        <f>Comparisons!X181</f>
        <v>0.75435106911984084</v>
      </c>
      <c r="L162" s="130">
        <v>1543115446.3699999</v>
      </c>
      <c r="M162" s="32">
        <v>1.4583023676540063</v>
      </c>
      <c r="P162" s="109"/>
      <c r="Q162" s="13"/>
    </row>
    <row r="163" spans="1:17" x14ac:dyDescent="0.25">
      <c r="A163" s="32">
        <f t="shared" si="16"/>
        <v>3013</v>
      </c>
      <c r="B163" s="34" t="str">
        <f>Comparisons!O182</f>
        <v>OAKVILLE HYDRO ELECTRICITY DISTRIBUTION INC.</v>
      </c>
      <c r="C163" s="56">
        <f>Comparisons!B182</f>
        <v>2022</v>
      </c>
      <c r="D163" s="56">
        <f>Comparisons!C182</f>
        <v>3</v>
      </c>
      <c r="E163" s="56">
        <f>Comparisons!D182</f>
        <v>20114.506129999998</v>
      </c>
      <c r="F163" s="56">
        <f>Comparisons!E182</f>
        <v>370.40800000000002</v>
      </c>
      <c r="G163" s="56">
        <f t="shared" si="17"/>
        <v>380.1</v>
      </c>
      <c r="H163" s="56">
        <f>Comparisons!G182</f>
        <v>75885</v>
      </c>
      <c r="I163" s="56">
        <f>Comparisons!H182</f>
        <v>2021</v>
      </c>
      <c r="J163" s="56">
        <f>Comparisons!I182</f>
        <v>1527</v>
      </c>
      <c r="K163" s="59">
        <f>Comparisons!J182</f>
        <v>0.75556653738021851</v>
      </c>
      <c r="L163" s="130">
        <v>1601362054.1600001</v>
      </c>
      <c r="M163" s="32">
        <v>1.5102966972629379</v>
      </c>
      <c r="P163" s="109"/>
      <c r="Q163" s="13"/>
    </row>
    <row r="164" spans="1:17" x14ac:dyDescent="0.25">
      <c r="A164" s="32">
        <f>'ABR23'!A220</f>
        <v>3015</v>
      </c>
      <c r="B164" s="32" t="str">
        <f>Comparisons!O185</f>
        <v>OSHAWA PUC NETWORKS INC.</v>
      </c>
      <c r="C164" s="32">
        <f>Comparisons!P185</f>
        <v>2005</v>
      </c>
      <c r="D164" s="32">
        <f>Comparisons!Q185</f>
        <v>3</v>
      </c>
      <c r="E164" s="36">
        <f>Comparisons!R185</f>
        <v>7675.8416899999993</v>
      </c>
      <c r="F164" s="36">
        <f>Comparisons!S185</f>
        <v>217.81399999999999</v>
      </c>
      <c r="G164" s="36">
        <f>F164</f>
        <v>217.81399999999999</v>
      </c>
      <c r="H164" s="36">
        <f>Comparisons!U185</f>
        <v>49500</v>
      </c>
      <c r="I164" s="47">
        <f>Comparisons!AR185</f>
        <v>924</v>
      </c>
      <c r="J164" s="47">
        <f>Comparisons!AS185</f>
        <v>422</v>
      </c>
      <c r="K164" s="142">
        <f>J164/I164</f>
        <v>0.45670995670995673</v>
      </c>
      <c r="L164" s="130">
        <v>1128827182</v>
      </c>
      <c r="M164" s="32">
        <v>1</v>
      </c>
      <c r="P164" s="109"/>
      <c r="Q164" s="13"/>
    </row>
    <row r="165" spans="1:17" x14ac:dyDescent="0.25">
      <c r="A165" s="32">
        <f>A164</f>
        <v>3015</v>
      </c>
      <c r="B165" s="32" t="str">
        <f>Comparisons!O186</f>
        <v>OSHAWA PUC NETWORKS INC.</v>
      </c>
      <c r="C165" s="32">
        <f>Comparisons!P186</f>
        <v>2006</v>
      </c>
      <c r="D165" s="32">
        <f>Comparisons!Q186</f>
        <v>3</v>
      </c>
      <c r="E165" s="36">
        <f>Comparisons!R186</f>
        <v>7571.1170899999997</v>
      </c>
      <c r="F165" s="36">
        <f>Comparisons!S186</f>
        <v>222.83199999999999</v>
      </c>
      <c r="G165" s="36">
        <f>MAX(G164,F165)</f>
        <v>222.83199999999999</v>
      </c>
      <c r="H165" s="36">
        <f>Comparisons!U186</f>
        <v>50528</v>
      </c>
      <c r="I165" s="36">
        <f>Comparisons!V186</f>
        <v>934</v>
      </c>
      <c r="J165" s="36">
        <f>Comparisons!W186</f>
        <v>431</v>
      </c>
      <c r="K165" s="44">
        <f>Comparisons!X186</f>
        <v>0.4614561027837259</v>
      </c>
      <c r="L165" s="130">
        <v>1107170264</v>
      </c>
      <c r="M165" s="32">
        <v>1.0181607380073696</v>
      </c>
      <c r="P165" s="109"/>
      <c r="Q165" s="13"/>
    </row>
    <row r="166" spans="1:17" x14ac:dyDescent="0.25">
      <c r="A166" s="32">
        <f t="shared" ref="A166:A181" si="18">A165</f>
        <v>3015</v>
      </c>
      <c r="B166" s="32" t="str">
        <f>Comparisons!O187</f>
        <v>OSHAWA PUC NETWORKS INC.</v>
      </c>
      <c r="C166" s="32">
        <f>Comparisons!P187</f>
        <v>2007</v>
      </c>
      <c r="D166" s="32">
        <f>Comparisons!Q187</f>
        <v>3</v>
      </c>
      <c r="E166" s="36">
        <f>Comparisons!R187</f>
        <v>8193.4672499999997</v>
      </c>
      <c r="F166" s="36">
        <f>Comparisons!S187</f>
        <v>221.904</v>
      </c>
      <c r="G166" s="36">
        <f t="shared" ref="G166:G181" si="19">MAX(G165,F166)</f>
        <v>222.83199999999999</v>
      </c>
      <c r="H166" s="36">
        <f>Comparisons!U187</f>
        <v>50980</v>
      </c>
      <c r="I166" s="36">
        <f>Comparisons!V187</f>
        <v>953</v>
      </c>
      <c r="J166" s="36">
        <f>Comparisons!W187</f>
        <v>440</v>
      </c>
      <c r="K166" s="44">
        <f>Comparisons!X187</f>
        <v>0.46169989506820569</v>
      </c>
      <c r="L166" s="130">
        <v>1191135111</v>
      </c>
      <c r="M166" s="32">
        <v>1.0531931014872313</v>
      </c>
      <c r="P166" s="109"/>
      <c r="Q166" s="13"/>
    </row>
    <row r="167" spans="1:17" x14ac:dyDescent="0.25">
      <c r="A167" s="32">
        <f t="shared" si="18"/>
        <v>3015</v>
      </c>
      <c r="B167" s="32" t="str">
        <f>Comparisons!O188</f>
        <v>OSHAWA PUC NETWORKS INC.</v>
      </c>
      <c r="C167" s="32">
        <f>Comparisons!P188</f>
        <v>2008</v>
      </c>
      <c r="D167" s="32">
        <f>Comparisons!Q188</f>
        <v>3</v>
      </c>
      <c r="E167" s="36">
        <f>Comparisons!R188</f>
        <v>8435.6861599999993</v>
      </c>
      <c r="F167" s="36">
        <f>Comparisons!S188</f>
        <v>208.345</v>
      </c>
      <c r="G167" s="36">
        <f t="shared" si="19"/>
        <v>222.83199999999999</v>
      </c>
      <c r="H167" s="36">
        <f>Comparisons!U188</f>
        <v>51813</v>
      </c>
      <c r="I167" s="36">
        <f>Comparisons!V188</f>
        <v>948</v>
      </c>
      <c r="J167" s="36">
        <f>Comparisons!W188</f>
        <v>438</v>
      </c>
      <c r="K167" s="44">
        <f>Comparisons!X188</f>
        <v>0.46202531645569622</v>
      </c>
      <c r="L167" s="130">
        <v>1165414350</v>
      </c>
      <c r="M167" s="32">
        <v>1.078564603993923</v>
      </c>
      <c r="P167" s="109"/>
      <c r="Q167" s="13"/>
    </row>
    <row r="168" spans="1:17" x14ac:dyDescent="0.25">
      <c r="A168" s="32">
        <f t="shared" si="18"/>
        <v>3015</v>
      </c>
      <c r="B168" s="32" t="str">
        <f>Comparisons!O189</f>
        <v>OSHAWA PUC NETWORKS INC.</v>
      </c>
      <c r="C168" s="32">
        <f>Comparisons!P189</f>
        <v>2009</v>
      </c>
      <c r="D168" s="32">
        <f>Comparisons!Q189</f>
        <v>3</v>
      </c>
      <c r="E168" s="36">
        <f>Comparisons!R189</f>
        <v>8399.8458200000005</v>
      </c>
      <c r="F168" s="36">
        <f>Comparisons!S189</f>
        <v>210.06800000000001</v>
      </c>
      <c r="G168" s="36">
        <f t="shared" si="19"/>
        <v>222.83199999999999</v>
      </c>
      <c r="H168" s="36">
        <f>Comparisons!U189</f>
        <v>52184</v>
      </c>
      <c r="I168" s="36">
        <f>Comparisons!V189</f>
        <v>950</v>
      </c>
      <c r="J168" s="36">
        <f>Comparisons!W189</f>
        <v>439</v>
      </c>
      <c r="K168" s="44">
        <f>Comparisons!X189</f>
        <v>0.46210526315789474</v>
      </c>
      <c r="L168" s="130">
        <v>1134000394</v>
      </c>
      <c r="M168" s="32">
        <v>1.0915070880241431</v>
      </c>
      <c r="P168" s="109"/>
      <c r="Q168" s="13"/>
    </row>
    <row r="169" spans="1:17" x14ac:dyDescent="0.25">
      <c r="A169" s="32">
        <f t="shared" si="18"/>
        <v>3015</v>
      </c>
      <c r="B169" s="32" t="str">
        <f>Comparisons!O190</f>
        <v>OSHAWA PUC NETWORKS INC.</v>
      </c>
      <c r="C169" s="32">
        <f>Comparisons!P190</f>
        <v>2010</v>
      </c>
      <c r="D169" s="32">
        <f>Comparisons!Q190</f>
        <v>3</v>
      </c>
      <c r="E169" s="36">
        <f>Comparisons!R190</f>
        <v>8362.7870000000003</v>
      </c>
      <c r="F169" s="36">
        <f>Comparisons!S190</f>
        <v>220.11500000000001</v>
      </c>
      <c r="G169" s="36">
        <f t="shared" si="19"/>
        <v>222.83199999999999</v>
      </c>
      <c r="H169" s="36">
        <f>Comparisons!U190</f>
        <v>52710</v>
      </c>
      <c r="I169" s="36">
        <f>Comparisons!V190</f>
        <v>955</v>
      </c>
      <c r="J169" s="36">
        <f>Comparisons!W190</f>
        <v>393</v>
      </c>
      <c r="K169" s="44">
        <f>Comparisons!X190</f>
        <v>0.41151832460732984</v>
      </c>
      <c r="L169" s="130">
        <v>1128809412</v>
      </c>
      <c r="M169" s="32">
        <v>1.1243125351578573</v>
      </c>
      <c r="P169" s="109"/>
      <c r="Q169" s="13"/>
    </row>
    <row r="170" spans="1:17" x14ac:dyDescent="0.25">
      <c r="A170" s="32">
        <f t="shared" si="18"/>
        <v>3015</v>
      </c>
      <c r="B170" s="32" t="str">
        <f>Comparisons!O191</f>
        <v>OSHAWA PUC NETWORKS INC.</v>
      </c>
      <c r="C170" s="32">
        <f>Comparisons!P191</f>
        <v>2011</v>
      </c>
      <c r="D170" s="32">
        <f>Comparisons!Q191</f>
        <v>3</v>
      </c>
      <c r="E170" s="36">
        <f>Comparisons!R191</f>
        <v>9463.9615289999983</v>
      </c>
      <c r="F170" s="36">
        <f>Comparisons!S191</f>
        <v>234.84899999999999</v>
      </c>
      <c r="G170" s="36">
        <f t="shared" si="19"/>
        <v>234.84899999999999</v>
      </c>
      <c r="H170" s="36">
        <f>Comparisons!U191</f>
        <v>53083</v>
      </c>
      <c r="I170" s="36">
        <f>Comparisons!V191</f>
        <v>987</v>
      </c>
      <c r="J170" s="36">
        <f>Comparisons!W191</f>
        <v>417</v>
      </c>
      <c r="K170" s="44">
        <f>Comparisons!X191</f>
        <v>0.42249240121580545</v>
      </c>
      <c r="L170" s="130">
        <v>1097496802</v>
      </c>
      <c r="M170" s="32">
        <v>1.1430978626415853</v>
      </c>
      <c r="P170" s="109"/>
      <c r="Q170" s="13"/>
    </row>
    <row r="171" spans="1:17" x14ac:dyDescent="0.25">
      <c r="A171" s="32">
        <f t="shared" si="18"/>
        <v>3015</v>
      </c>
      <c r="B171" s="32" t="str">
        <f>Comparisons!O192</f>
        <v>OSHAWA PUC NETWORKS INC.</v>
      </c>
      <c r="C171" s="32">
        <f>Comparisons!P192</f>
        <v>2012</v>
      </c>
      <c r="D171" s="32">
        <f>Comparisons!Q192</f>
        <v>3</v>
      </c>
      <c r="E171" s="36">
        <f>Comparisons!R192</f>
        <v>10665.324000000001</v>
      </c>
      <c r="F171" s="36">
        <f>Comparisons!S192</f>
        <v>231.09299999999999</v>
      </c>
      <c r="G171" s="36">
        <f t="shared" si="19"/>
        <v>234.84899999999999</v>
      </c>
      <c r="H171" s="36">
        <f>Comparisons!U192</f>
        <v>53361</v>
      </c>
      <c r="I171" s="46">
        <f>Comparisons!K192</f>
        <v>928</v>
      </c>
      <c r="J171" s="36">
        <f>Comparisons!W192</f>
        <v>423</v>
      </c>
      <c r="K171" s="142">
        <f>J171/I171</f>
        <v>0.45581896551724138</v>
      </c>
      <c r="L171" s="130">
        <v>1080898462</v>
      </c>
      <c r="M171" s="32">
        <v>1.1601447797801889</v>
      </c>
      <c r="P171" s="109"/>
      <c r="Q171" s="13"/>
    </row>
    <row r="172" spans="1:17" x14ac:dyDescent="0.25">
      <c r="A172" s="32">
        <f t="shared" si="18"/>
        <v>3015</v>
      </c>
      <c r="B172" s="32" t="str">
        <f>Comparisons!O193</f>
        <v>OSHAWA PUC NETWORKS INC.</v>
      </c>
      <c r="C172" s="32">
        <f>Comparisons!P193</f>
        <v>2013</v>
      </c>
      <c r="D172" s="32">
        <f>Comparisons!Q193</f>
        <v>3</v>
      </c>
      <c r="E172" s="36">
        <f>Comparisons!R193</f>
        <v>10496.48403</v>
      </c>
      <c r="F172" s="36">
        <f>Comparisons!S193</f>
        <v>227.923</v>
      </c>
      <c r="G172" s="36">
        <f t="shared" si="19"/>
        <v>234.84899999999999</v>
      </c>
      <c r="H172" s="36">
        <f>Comparisons!U193</f>
        <v>53969</v>
      </c>
      <c r="I172" s="46">
        <f>Comparisons!K193</f>
        <v>941</v>
      </c>
      <c r="J172" s="141">
        <f>Comparisons!L193</f>
        <v>429</v>
      </c>
      <c r="K172" s="142">
        <f>J172/I172</f>
        <v>0.45589798087141337</v>
      </c>
      <c r="L172" s="130">
        <v>1071585365</v>
      </c>
      <c r="M172" s="32">
        <v>1.1787456307534185</v>
      </c>
      <c r="P172" s="109"/>
      <c r="Q172" s="13"/>
    </row>
    <row r="173" spans="1:17" x14ac:dyDescent="0.25">
      <c r="A173" s="32">
        <f t="shared" si="18"/>
        <v>3015</v>
      </c>
      <c r="B173" s="32" t="str">
        <f>Comparisons!O194</f>
        <v>OSHAWA PUC NETWORKS INC.</v>
      </c>
      <c r="C173" s="32">
        <f>Comparisons!P194</f>
        <v>2014</v>
      </c>
      <c r="D173" s="32">
        <f>Comparisons!Q194</f>
        <v>3</v>
      </c>
      <c r="E173" s="36">
        <f>Comparisons!R194</f>
        <v>10490.056</v>
      </c>
      <c r="F173" s="36">
        <f>Comparisons!S194</f>
        <v>214.547</v>
      </c>
      <c r="G173" s="36">
        <f t="shared" si="19"/>
        <v>234.84899999999999</v>
      </c>
      <c r="H173" s="36">
        <f>Comparisons!U194</f>
        <v>54731</v>
      </c>
      <c r="I173" s="36">
        <f>Comparisons!V194</f>
        <v>950</v>
      </c>
      <c r="J173" s="36">
        <f>Comparisons!W194</f>
        <v>429</v>
      </c>
      <c r="K173" s="44">
        <f>Comparisons!X194</f>
        <v>0.45157894736842108</v>
      </c>
      <c r="L173" s="130">
        <v>1087409903</v>
      </c>
      <c r="M173" s="32">
        <v>1.2033004656242552</v>
      </c>
      <c r="P173" s="109"/>
      <c r="Q173" s="13"/>
    </row>
    <row r="174" spans="1:17" x14ac:dyDescent="0.25">
      <c r="A174" s="32">
        <f t="shared" si="18"/>
        <v>3015</v>
      </c>
      <c r="B174" s="32" t="str">
        <f>Comparisons!O195</f>
        <v>OSHAWA PUC NETWORKS INC.</v>
      </c>
      <c r="C174" s="32">
        <f>Comparisons!P195</f>
        <v>2015</v>
      </c>
      <c r="D174" s="32">
        <f>Comparisons!Q195</f>
        <v>3</v>
      </c>
      <c r="E174" s="36">
        <f>Comparisons!R195</f>
        <v>11377.239</v>
      </c>
      <c r="F174" s="36">
        <f>Comparisons!S195</f>
        <v>211.375</v>
      </c>
      <c r="G174" s="36">
        <f t="shared" si="19"/>
        <v>234.84899999999999</v>
      </c>
      <c r="H174" s="36">
        <f>Comparisons!U195</f>
        <v>55949</v>
      </c>
      <c r="I174" s="36">
        <f>Comparisons!V195</f>
        <v>962</v>
      </c>
      <c r="J174" s="36">
        <f>Comparisons!W195</f>
        <v>441</v>
      </c>
      <c r="K174" s="44">
        <f>Comparisons!X195</f>
        <v>0.45841995841995842</v>
      </c>
      <c r="L174" s="130">
        <v>1068108506</v>
      </c>
      <c r="M174" s="32">
        <v>1.2317327248241474</v>
      </c>
      <c r="P174" s="109"/>
      <c r="Q174" s="13"/>
    </row>
    <row r="175" spans="1:17" x14ac:dyDescent="0.25">
      <c r="A175" s="32">
        <f t="shared" si="18"/>
        <v>3015</v>
      </c>
      <c r="B175" s="32" t="str">
        <f>Comparisons!O196</f>
        <v>OSHAWA PUC NETWORKS INC.</v>
      </c>
      <c r="C175" s="32">
        <f>Comparisons!P196</f>
        <v>2016</v>
      </c>
      <c r="D175" s="32">
        <f>Comparisons!Q196</f>
        <v>3</v>
      </c>
      <c r="E175" s="36">
        <f>Comparisons!R196</f>
        <v>11720.224759999999</v>
      </c>
      <c r="F175" s="36">
        <f>Comparisons!S196</f>
        <v>221.78100000000001</v>
      </c>
      <c r="G175" s="36">
        <f t="shared" si="19"/>
        <v>234.84899999999999</v>
      </c>
      <c r="H175" s="36">
        <f>Comparisons!U196</f>
        <v>56811</v>
      </c>
      <c r="I175" s="36">
        <f>Comparisons!V196</f>
        <v>970</v>
      </c>
      <c r="J175" s="36">
        <f>Comparisons!W196</f>
        <v>450</v>
      </c>
      <c r="K175" s="44">
        <f>Comparisons!X196</f>
        <v>0.46391752577319589</v>
      </c>
      <c r="L175" s="130">
        <v>1071531583.1</v>
      </c>
      <c r="M175" s="32">
        <v>1.2460953688434946</v>
      </c>
      <c r="P175" s="109"/>
      <c r="Q175" s="13"/>
    </row>
    <row r="176" spans="1:17" x14ac:dyDescent="0.25">
      <c r="A176" s="32">
        <f t="shared" si="18"/>
        <v>3015</v>
      </c>
      <c r="B176" s="32" t="str">
        <f>Comparisons!O197</f>
        <v>OSHAWA PUC NETWORKS INC.</v>
      </c>
      <c r="C176" s="32">
        <f>Comparisons!P197</f>
        <v>2017</v>
      </c>
      <c r="D176" s="32">
        <f>Comparisons!Q197</f>
        <v>3</v>
      </c>
      <c r="E176" s="36">
        <f>Comparisons!R197</f>
        <v>12150.794340000002</v>
      </c>
      <c r="F176" s="36">
        <f>Comparisons!S197</f>
        <v>208.62700000000001</v>
      </c>
      <c r="G176" s="36">
        <f t="shared" si="19"/>
        <v>234.84899999999999</v>
      </c>
      <c r="H176" s="36">
        <f>Comparisons!U197</f>
        <v>57584</v>
      </c>
      <c r="I176" s="36">
        <f>Comparisons!V197</f>
        <v>980</v>
      </c>
      <c r="J176" s="36">
        <f>Comparisons!W197</f>
        <v>460</v>
      </c>
      <c r="K176" s="44">
        <f>Comparisons!X197</f>
        <v>0.46938775510204084</v>
      </c>
      <c r="L176" s="130">
        <v>1030453834</v>
      </c>
      <c r="M176" s="32">
        <v>1.2681506381321936</v>
      </c>
      <c r="P176" s="109"/>
      <c r="Q176" s="13"/>
    </row>
    <row r="177" spans="1:17" x14ac:dyDescent="0.25">
      <c r="A177" s="32">
        <f t="shared" si="18"/>
        <v>3015</v>
      </c>
      <c r="B177" s="32" t="str">
        <f>Comparisons!O198</f>
        <v>OSHAWA PUC NETWORKS INC.</v>
      </c>
      <c r="C177" s="32">
        <f>Comparisons!P198</f>
        <v>2018</v>
      </c>
      <c r="D177" s="32">
        <f>Comparisons!Q198</f>
        <v>3</v>
      </c>
      <c r="E177" s="36">
        <f>Comparisons!R198</f>
        <v>13100.433999999999</v>
      </c>
      <c r="F177" s="36">
        <f>Comparisons!S198</f>
        <v>232.44900000000001</v>
      </c>
      <c r="G177" s="36">
        <f t="shared" si="19"/>
        <v>234.84899999999999</v>
      </c>
      <c r="H177" s="36">
        <f>Comparisons!U198</f>
        <v>58745</v>
      </c>
      <c r="I177" s="36">
        <f>Comparisons!V198</f>
        <v>985</v>
      </c>
      <c r="J177" s="36">
        <f>Comparisons!W198</f>
        <v>462</v>
      </c>
      <c r="K177" s="44">
        <f>Comparisons!X198</f>
        <v>0.46903553299492384</v>
      </c>
      <c r="L177" s="130">
        <v>1092720775</v>
      </c>
      <c r="M177" s="32">
        <v>1.2998332461476367</v>
      </c>
      <c r="P177" s="109"/>
      <c r="Q177" s="13"/>
    </row>
    <row r="178" spans="1:17" x14ac:dyDescent="0.25">
      <c r="A178" s="32">
        <f t="shared" si="18"/>
        <v>3015</v>
      </c>
      <c r="B178" s="32" t="str">
        <f>Comparisons!O199</f>
        <v>OSHAWA PUC NETWORKS INC.</v>
      </c>
      <c r="C178" s="32">
        <f>Comparisons!P199</f>
        <v>2019</v>
      </c>
      <c r="D178" s="32">
        <f>Comparisons!Q199</f>
        <v>3</v>
      </c>
      <c r="E178" s="36">
        <f>Comparisons!R199</f>
        <v>12607.249100000001</v>
      </c>
      <c r="F178" s="36">
        <f>Comparisons!S199</f>
        <v>213.29599999999999</v>
      </c>
      <c r="G178" s="36">
        <f t="shared" si="19"/>
        <v>234.84899999999999</v>
      </c>
      <c r="H178" s="36">
        <f>Comparisons!U199</f>
        <v>59183</v>
      </c>
      <c r="I178" s="36">
        <f>Comparisons!V199</f>
        <v>1010</v>
      </c>
      <c r="J178" s="36">
        <f>Comparisons!W199</f>
        <v>463</v>
      </c>
      <c r="K178" s="44">
        <f>Comparisons!X199</f>
        <v>0.45841584158415843</v>
      </c>
      <c r="L178" s="130">
        <v>1044351259</v>
      </c>
      <c r="M178" s="32">
        <v>1.331990006449749</v>
      </c>
      <c r="P178" s="109"/>
      <c r="Q178" s="13"/>
    </row>
    <row r="179" spans="1:17" x14ac:dyDescent="0.25">
      <c r="A179" s="32">
        <f t="shared" si="18"/>
        <v>3015</v>
      </c>
      <c r="B179" s="32" t="str">
        <f>Comparisons!O200</f>
        <v>OSHAWA PUC NETWORKS INC.</v>
      </c>
      <c r="C179" s="32">
        <f>Comparisons!P200</f>
        <v>2020</v>
      </c>
      <c r="D179" s="32">
        <f>Comparisons!Q200</f>
        <v>3</v>
      </c>
      <c r="E179" s="36">
        <f>Comparisons!R200</f>
        <v>12083.295920000002</v>
      </c>
      <c r="F179" s="36">
        <f>Comparisons!S200</f>
        <v>244.04</v>
      </c>
      <c r="G179" s="36">
        <f t="shared" si="19"/>
        <v>244.04</v>
      </c>
      <c r="H179" s="36">
        <f>Comparisons!U200</f>
        <v>59486</v>
      </c>
      <c r="I179" s="36">
        <f>Comparisons!V200</f>
        <v>1006</v>
      </c>
      <c r="J179" s="36">
        <f>Comparisons!W200</f>
        <v>470</v>
      </c>
      <c r="K179" s="44">
        <f>Comparisons!X200</f>
        <v>0.4671968190854871</v>
      </c>
      <c r="L179" s="130">
        <v>1037049355</v>
      </c>
      <c r="M179" s="32">
        <v>1.4068442069945994</v>
      </c>
      <c r="P179" s="109"/>
      <c r="Q179" s="13"/>
    </row>
    <row r="180" spans="1:17" x14ac:dyDescent="0.25">
      <c r="A180" s="32">
        <f t="shared" si="18"/>
        <v>3015</v>
      </c>
      <c r="B180" s="32" t="str">
        <f>Comparisons!O201</f>
        <v>OSHAWA PUC NETWORKS INC.</v>
      </c>
      <c r="C180" s="32">
        <f>Comparisons!P201</f>
        <v>2021</v>
      </c>
      <c r="D180" s="32">
        <f>Comparisons!Q201</f>
        <v>3</v>
      </c>
      <c r="E180" s="36">
        <f>Comparisons!R201</f>
        <v>12893.929260000001</v>
      </c>
      <c r="F180" s="36">
        <f>Comparisons!S201</f>
        <v>225.3</v>
      </c>
      <c r="G180" s="36">
        <f t="shared" si="19"/>
        <v>244.04</v>
      </c>
      <c r="H180" s="36">
        <f>Comparisons!U201</f>
        <v>60031</v>
      </c>
      <c r="I180" s="36">
        <f>Comparisons!V201</f>
        <v>989</v>
      </c>
      <c r="J180" s="36">
        <f>Comparisons!W201</f>
        <v>461</v>
      </c>
      <c r="K180" s="44">
        <f>Comparisons!X201</f>
        <v>0.4661274014155713</v>
      </c>
      <c r="L180" s="130">
        <v>1048832080</v>
      </c>
      <c r="M180" s="32">
        <v>1.4583023676540063</v>
      </c>
      <c r="P180" s="109"/>
      <c r="Q180" s="13"/>
    </row>
    <row r="181" spans="1:17" x14ac:dyDescent="0.25">
      <c r="A181" s="32">
        <f t="shared" si="18"/>
        <v>3015</v>
      </c>
      <c r="B181" s="34" t="str">
        <f>Comparisons!O202</f>
        <v>OSHAWA PUC NETWORKS INC.</v>
      </c>
      <c r="C181" s="56">
        <f>Comparisons!B202</f>
        <v>2022</v>
      </c>
      <c r="D181" s="56">
        <f>Comparisons!C202</f>
        <v>3</v>
      </c>
      <c r="E181" s="56">
        <f>Comparisons!D202</f>
        <v>13923.029769999999</v>
      </c>
      <c r="F181" s="56">
        <f>Comparisons!E202</f>
        <v>226.815</v>
      </c>
      <c r="G181" s="56">
        <f t="shared" si="19"/>
        <v>244.04</v>
      </c>
      <c r="H181" s="56">
        <f>Comparisons!G202</f>
        <v>60839</v>
      </c>
      <c r="I181" s="56">
        <f>Comparisons!H202</f>
        <v>998</v>
      </c>
      <c r="J181" s="56">
        <f>Comparisons!I202</f>
        <v>464</v>
      </c>
      <c r="K181" s="59">
        <f>Comparisons!J202</f>
        <v>0.46492984890937805</v>
      </c>
      <c r="L181" s="130">
        <v>1077184584</v>
      </c>
      <c r="M181" s="32">
        <v>1.5102966972629379</v>
      </c>
      <c r="P181" s="109"/>
      <c r="Q181" s="13"/>
    </row>
    <row r="182" spans="1:17" x14ac:dyDescent="0.25">
      <c r="A182" s="32">
        <f>'ABR23'!A237</f>
        <v>3016</v>
      </c>
      <c r="B182" s="32" t="str">
        <f>Comparisons!O205</f>
        <v>GrandBridge Energy Inc.</v>
      </c>
      <c r="C182" s="32">
        <f>Comparisons!P205</f>
        <v>2005</v>
      </c>
      <c r="D182" s="32">
        <f>Comparisons!Q205</f>
        <v>3</v>
      </c>
      <c r="E182" s="36">
        <f>Comparisons!R205</f>
        <v>16889.88162</v>
      </c>
      <c r="F182" s="36">
        <f>Comparisons!S205</f>
        <v>551.28399999999999</v>
      </c>
      <c r="G182" s="36">
        <f>F182</f>
        <v>551.28399999999999</v>
      </c>
      <c r="H182" s="36">
        <f>Comparisons!U205</f>
        <v>92481</v>
      </c>
      <c r="I182" s="36">
        <f>Comparisons!V205</f>
        <v>1999</v>
      </c>
      <c r="J182" s="36">
        <f>Comparisons!W205</f>
        <v>592</v>
      </c>
      <c r="K182" s="44">
        <f>Comparisons!X205</f>
        <v>0.29614807403701848</v>
      </c>
      <c r="L182" s="130">
        <v>2779249843</v>
      </c>
      <c r="M182" s="32">
        <v>1</v>
      </c>
      <c r="P182" s="109"/>
      <c r="Q182" s="13"/>
    </row>
    <row r="183" spans="1:17" x14ac:dyDescent="0.25">
      <c r="A183" s="32">
        <f>A182</f>
        <v>3016</v>
      </c>
      <c r="B183" s="32" t="str">
        <f>Comparisons!O206</f>
        <v>GrandBridge Energy Inc.</v>
      </c>
      <c r="C183" s="32">
        <f>Comparisons!P206</f>
        <v>2006</v>
      </c>
      <c r="D183" s="32">
        <f>Comparisons!Q206</f>
        <v>3</v>
      </c>
      <c r="E183" s="36">
        <f>Comparisons!R206</f>
        <v>16577.951079999999</v>
      </c>
      <c r="F183" s="36">
        <f>Comparisons!S206</f>
        <v>552.19299999999998</v>
      </c>
      <c r="G183" s="36">
        <f>MAX(G182,F183)</f>
        <v>552.19299999999998</v>
      </c>
      <c r="H183" s="36">
        <f>Comparisons!U206</f>
        <v>94472</v>
      </c>
      <c r="I183" s="36">
        <f>Comparisons!V206</f>
        <v>1909</v>
      </c>
      <c r="J183" s="36">
        <f>Comparisons!W206</f>
        <v>621</v>
      </c>
      <c r="K183" s="44">
        <f>Comparisons!X206</f>
        <v>0.3253012048192771</v>
      </c>
      <c r="L183" s="130">
        <v>2772216829</v>
      </c>
      <c r="M183" s="32">
        <v>1.0181607380073696</v>
      </c>
      <c r="P183" s="109"/>
      <c r="Q183" s="13"/>
    </row>
    <row r="184" spans="1:17" x14ac:dyDescent="0.25">
      <c r="A184" s="32">
        <f t="shared" ref="A184:A199" si="20">A183</f>
        <v>3016</v>
      </c>
      <c r="B184" s="32" t="str">
        <f>Comparisons!O207</f>
        <v>GrandBridge Energy Inc.</v>
      </c>
      <c r="C184" s="32">
        <f>Comparisons!P207</f>
        <v>2007</v>
      </c>
      <c r="D184" s="32">
        <f>Comparisons!Q207</f>
        <v>3</v>
      </c>
      <c r="E184" s="36">
        <f>Comparisons!R207</f>
        <v>16913.679920000002</v>
      </c>
      <c r="F184" s="36">
        <f>Comparisons!S207</f>
        <v>546.88900000000001</v>
      </c>
      <c r="G184" s="36">
        <f t="shared" ref="G184:G199" si="21">MAX(G183,F184)</f>
        <v>552.19299999999998</v>
      </c>
      <c r="H184" s="36">
        <f>Comparisons!U207</f>
        <v>95391</v>
      </c>
      <c r="I184" s="47">
        <f>Comparisons!AR207</f>
        <v>1911</v>
      </c>
      <c r="J184" s="36">
        <f>Comparisons!W207</f>
        <v>628</v>
      </c>
      <c r="K184" s="142">
        <f>J184/I184</f>
        <v>0.32862375719518577</v>
      </c>
      <c r="L184" s="130">
        <v>2908364596</v>
      </c>
      <c r="M184" s="32">
        <v>1.0531931014872313</v>
      </c>
      <c r="P184" s="109"/>
      <c r="Q184" s="13"/>
    </row>
    <row r="185" spans="1:17" x14ac:dyDescent="0.25">
      <c r="A185" s="32">
        <f t="shared" si="20"/>
        <v>3016</v>
      </c>
      <c r="B185" s="32" t="str">
        <f>Comparisons!O208</f>
        <v>GrandBridge Energy Inc.</v>
      </c>
      <c r="C185" s="32">
        <f>Comparisons!P208</f>
        <v>2008</v>
      </c>
      <c r="D185" s="32">
        <f>Comparisons!Q208</f>
        <v>3</v>
      </c>
      <c r="E185" s="36">
        <f>Comparisons!R208</f>
        <v>19381.131533</v>
      </c>
      <c r="F185" s="36">
        <f>Comparisons!S208</f>
        <v>520.548</v>
      </c>
      <c r="G185" s="36">
        <f t="shared" si="21"/>
        <v>552.19299999999998</v>
      </c>
      <c r="H185" s="36">
        <f>Comparisons!U208</f>
        <v>96226</v>
      </c>
      <c r="I185" s="36">
        <f>Comparisons!V208</f>
        <v>1918</v>
      </c>
      <c r="J185" s="36">
        <f>Comparisons!W208</f>
        <v>641</v>
      </c>
      <c r="K185" s="44">
        <f>Comparisons!X208</f>
        <v>0.33420229405630864</v>
      </c>
      <c r="L185" s="130">
        <v>2822000078</v>
      </c>
      <c r="M185" s="32">
        <v>1.078564603993923</v>
      </c>
      <c r="P185" s="109"/>
      <c r="Q185" s="13"/>
    </row>
    <row r="186" spans="1:17" x14ac:dyDescent="0.25">
      <c r="A186" s="32">
        <f t="shared" si="20"/>
        <v>3016</v>
      </c>
      <c r="B186" s="32" t="str">
        <f>Comparisons!O209</f>
        <v>GrandBridge Energy Inc.</v>
      </c>
      <c r="C186" s="32">
        <f>Comparisons!P209</f>
        <v>2009</v>
      </c>
      <c r="D186" s="32">
        <f>Comparisons!Q209</f>
        <v>3</v>
      </c>
      <c r="E186" s="36">
        <f>Comparisons!R209</f>
        <v>21329.679470000003</v>
      </c>
      <c r="F186" s="36">
        <f>Comparisons!S209</f>
        <v>514.15100000000007</v>
      </c>
      <c r="G186" s="36">
        <f t="shared" si="21"/>
        <v>552.19299999999998</v>
      </c>
      <c r="H186" s="36">
        <f>Comparisons!U209</f>
        <v>96922</v>
      </c>
      <c r="I186" s="36">
        <f>Comparisons!V209</f>
        <v>1966</v>
      </c>
      <c r="J186" s="36">
        <f>Comparisons!W209</f>
        <v>710</v>
      </c>
      <c r="K186" s="44">
        <f>Comparisons!X209</f>
        <v>0.36113936927772128</v>
      </c>
      <c r="L186" s="130">
        <v>2642796314</v>
      </c>
      <c r="M186" s="32">
        <v>1.0915070880241431</v>
      </c>
      <c r="P186" s="109"/>
      <c r="Q186" s="13"/>
    </row>
    <row r="187" spans="1:17" x14ac:dyDescent="0.25">
      <c r="A187" s="32">
        <f t="shared" si="20"/>
        <v>3016</v>
      </c>
      <c r="B187" s="32" t="str">
        <f>Comparisons!O210</f>
        <v>GrandBridge Energy Inc.</v>
      </c>
      <c r="C187" s="32">
        <f>Comparisons!P210</f>
        <v>2010</v>
      </c>
      <c r="D187" s="32">
        <f>Comparisons!Q210</f>
        <v>3</v>
      </c>
      <c r="E187" s="36">
        <f>Comparisons!R210</f>
        <v>20672.25805</v>
      </c>
      <c r="F187" s="36">
        <f>Comparisons!S210</f>
        <v>538.95399999999995</v>
      </c>
      <c r="G187" s="36">
        <f t="shared" si="21"/>
        <v>552.19299999999998</v>
      </c>
      <c r="H187" s="36">
        <f>Comparisons!U210</f>
        <v>98211</v>
      </c>
      <c r="I187" s="36">
        <f>Comparisons!V210</f>
        <v>1939</v>
      </c>
      <c r="J187" s="36">
        <f>Comparisons!W210</f>
        <v>683</v>
      </c>
      <c r="K187" s="44">
        <f>Comparisons!X210</f>
        <v>0.35224342444559054</v>
      </c>
      <c r="L187" s="130">
        <v>2657191660</v>
      </c>
      <c r="M187" s="32">
        <v>1.1243125351578573</v>
      </c>
      <c r="P187" s="109"/>
      <c r="Q187" s="13"/>
    </row>
    <row r="188" spans="1:17" x14ac:dyDescent="0.25">
      <c r="A188" s="32">
        <f t="shared" si="20"/>
        <v>3016</v>
      </c>
      <c r="B188" s="32" t="str">
        <f>Comparisons!O211</f>
        <v>GrandBridge Energy Inc.</v>
      </c>
      <c r="C188" s="32">
        <f>Comparisons!P211</f>
        <v>2011</v>
      </c>
      <c r="D188" s="32">
        <f>Comparisons!Q211</f>
        <v>3</v>
      </c>
      <c r="E188" s="36">
        <f>Comparisons!R211</f>
        <v>21891.90742</v>
      </c>
      <c r="F188" s="36">
        <f>Comparisons!S211</f>
        <v>559.90499999999997</v>
      </c>
      <c r="G188" s="36">
        <f t="shared" si="21"/>
        <v>559.90499999999997</v>
      </c>
      <c r="H188" s="36">
        <f>Comparisons!U211</f>
        <v>99294</v>
      </c>
      <c r="I188" s="36">
        <f>Comparisons!V211</f>
        <v>2100</v>
      </c>
      <c r="J188" s="36">
        <f>Comparisons!W211</f>
        <v>708</v>
      </c>
      <c r="K188" s="44">
        <f>Comparisons!X211</f>
        <v>0.33714285714285713</v>
      </c>
      <c r="L188" s="130">
        <v>2674574686.1100001</v>
      </c>
      <c r="M188" s="32">
        <v>1.1430978626415853</v>
      </c>
      <c r="P188" s="109"/>
      <c r="Q188" s="13"/>
    </row>
    <row r="189" spans="1:17" x14ac:dyDescent="0.25">
      <c r="A189" s="32">
        <f t="shared" si="20"/>
        <v>3016</v>
      </c>
      <c r="B189" s="32" t="str">
        <f>Comparisons!O212</f>
        <v>GrandBridge Energy Inc.</v>
      </c>
      <c r="C189" s="32">
        <f>Comparisons!P212</f>
        <v>2012</v>
      </c>
      <c r="D189" s="32">
        <f>Comparisons!Q212</f>
        <v>3</v>
      </c>
      <c r="E189" s="36">
        <f>Comparisons!R212</f>
        <v>24846.813570700004</v>
      </c>
      <c r="F189" s="36">
        <f>Comparisons!S212</f>
        <v>543.75900000000001</v>
      </c>
      <c r="G189" s="36">
        <f t="shared" si="21"/>
        <v>559.90499999999997</v>
      </c>
      <c r="H189" s="36">
        <f>Comparisons!U212</f>
        <v>100031</v>
      </c>
      <c r="I189" s="36">
        <f>Comparisons!V212</f>
        <v>2129</v>
      </c>
      <c r="J189" s="36">
        <f>Comparisons!W212</f>
        <v>727</v>
      </c>
      <c r="K189" s="44">
        <f>Comparisons!X212</f>
        <v>0.34147487083137623</v>
      </c>
      <c r="L189" s="130">
        <v>2650977308</v>
      </c>
      <c r="M189" s="32">
        <v>1.1601447797801889</v>
      </c>
      <c r="P189" s="109"/>
      <c r="Q189" s="13"/>
    </row>
    <row r="190" spans="1:17" x14ac:dyDescent="0.25">
      <c r="A190" s="32">
        <f t="shared" si="20"/>
        <v>3016</v>
      </c>
      <c r="B190" s="32" t="str">
        <f>Comparisons!O213</f>
        <v>GrandBridge Energy Inc.</v>
      </c>
      <c r="C190" s="32">
        <f>Comparisons!P213</f>
        <v>2013</v>
      </c>
      <c r="D190" s="32">
        <f>Comparisons!Q213</f>
        <v>3</v>
      </c>
      <c r="E190" s="36">
        <f>Comparisons!R213</f>
        <v>26723.286489999999</v>
      </c>
      <c r="F190" s="36">
        <f>Comparisons!S213</f>
        <v>550.274</v>
      </c>
      <c r="G190" s="36">
        <f t="shared" si="21"/>
        <v>559.90499999999997</v>
      </c>
      <c r="H190" s="36">
        <f>Comparisons!U213</f>
        <v>100618</v>
      </c>
      <c r="I190" s="36">
        <f>Comparisons!V213</f>
        <v>2148</v>
      </c>
      <c r="J190" s="36">
        <f>Comparisons!W213</f>
        <v>680</v>
      </c>
      <c r="K190" s="44">
        <f>Comparisons!X213</f>
        <v>0.31657355679702048</v>
      </c>
      <c r="L190" s="130">
        <v>2651597300</v>
      </c>
      <c r="M190" s="32">
        <v>1.1787456307534185</v>
      </c>
      <c r="P190" s="109"/>
      <c r="Q190" s="13"/>
    </row>
    <row r="191" spans="1:17" x14ac:dyDescent="0.25">
      <c r="A191" s="32">
        <f t="shared" si="20"/>
        <v>3016</v>
      </c>
      <c r="B191" s="32" t="str">
        <f>Comparisons!O214</f>
        <v>GrandBridge Energy Inc.</v>
      </c>
      <c r="C191" s="32">
        <f>Comparisons!P214</f>
        <v>2014</v>
      </c>
      <c r="D191" s="32">
        <f>Comparisons!Q214</f>
        <v>3</v>
      </c>
      <c r="E191" s="36">
        <f>Comparisons!R214</f>
        <v>26282.15682</v>
      </c>
      <c r="F191" s="36">
        <f>Comparisons!S214</f>
        <v>506.19400000000002</v>
      </c>
      <c r="G191" s="36">
        <f t="shared" si="21"/>
        <v>559.90499999999997</v>
      </c>
      <c r="H191" s="36">
        <f>Comparisons!U214</f>
        <v>101447</v>
      </c>
      <c r="I191" s="36">
        <f>Comparisons!V214</f>
        <v>2197</v>
      </c>
      <c r="J191" s="36">
        <f>Comparisons!W214</f>
        <v>739</v>
      </c>
      <c r="K191" s="44">
        <f>Comparisons!X214</f>
        <v>0.33636777423759673</v>
      </c>
      <c r="L191" s="130">
        <v>2607931107.0100002</v>
      </c>
      <c r="M191" s="32">
        <v>1.2033004656242552</v>
      </c>
      <c r="P191" s="109"/>
      <c r="Q191" s="13"/>
    </row>
    <row r="192" spans="1:17" x14ac:dyDescent="0.25">
      <c r="A192" s="32">
        <f t="shared" si="20"/>
        <v>3016</v>
      </c>
      <c r="B192" s="32" t="str">
        <f>Comparisons!O215</f>
        <v>GrandBridge Energy Inc.</v>
      </c>
      <c r="C192" s="32">
        <f>Comparisons!P215</f>
        <v>2015</v>
      </c>
      <c r="D192" s="32">
        <f>Comparisons!Q215</f>
        <v>3</v>
      </c>
      <c r="E192" s="46">
        <f>Comparisons!D215</f>
        <v>25972.826850000001</v>
      </c>
      <c r="F192" s="36">
        <f>Comparisons!S215</f>
        <v>513.89200000000005</v>
      </c>
      <c r="G192" s="36">
        <f t="shared" si="21"/>
        <v>559.90499999999997</v>
      </c>
      <c r="H192" s="36">
        <f>Comparisons!U215</f>
        <v>102294</v>
      </c>
      <c r="I192" s="36">
        <f>Comparisons!V215</f>
        <v>2216</v>
      </c>
      <c r="J192" s="36">
        <f>Comparisons!W215</f>
        <v>757</v>
      </c>
      <c r="K192" s="44">
        <f>Comparisons!X215</f>
        <v>0.34160649819494587</v>
      </c>
      <c r="L192" s="130">
        <v>2707097068.02</v>
      </c>
      <c r="M192" s="32">
        <v>1.2317327248241474</v>
      </c>
      <c r="P192" s="109"/>
      <c r="Q192" s="13"/>
    </row>
    <row r="193" spans="1:17" x14ac:dyDescent="0.25">
      <c r="A193" s="32">
        <f t="shared" si="20"/>
        <v>3016</v>
      </c>
      <c r="B193" s="32" t="str">
        <f>Comparisons!O216</f>
        <v>GrandBridge Energy Inc.</v>
      </c>
      <c r="C193" s="32">
        <f>Comparisons!P216</f>
        <v>2016</v>
      </c>
      <c r="D193" s="32">
        <f>Comparisons!Q216</f>
        <v>3</v>
      </c>
      <c r="E193" s="36">
        <f>Comparisons!R216</f>
        <v>26343.845829999998</v>
      </c>
      <c r="F193" s="36">
        <f>Comparisons!S216</f>
        <v>521.80200000000002</v>
      </c>
      <c r="G193" s="36">
        <f t="shared" si="21"/>
        <v>559.90499999999997</v>
      </c>
      <c r="H193" s="36">
        <f>Comparisons!U216</f>
        <v>103531</v>
      </c>
      <c r="I193" s="36">
        <f>Comparisons!V216</f>
        <v>2230</v>
      </c>
      <c r="J193" s="36">
        <f>Comparisons!W216</f>
        <v>765</v>
      </c>
      <c r="K193" s="44">
        <f>Comparisons!X216</f>
        <v>0.34304932735426008</v>
      </c>
      <c r="L193" s="130">
        <v>2664291823</v>
      </c>
      <c r="M193" s="32">
        <v>1.2460953688434946</v>
      </c>
      <c r="P193" s="109"/>
      <c r="Q193" s="13"/>
    </row>
    <row r="194" spans="1:17" x14ac:dyDescent="0.25">
      <c r="A194" s="32">
        <f t="shared" si="20"/>
        <v>3016</v>
      </c>
      <c r="B194" s="32" t="str">
        <f>Comparisons!O217</f>
        <v>GrandBridge Energy Inc.</v>
      </c>
      <c r="C194" s="32">
        <f>Comparisons!P217</f>
        <v>2017</v>
      </c>
      <c r="D194" s="32">
        <f>Comparisons!Q217</f>
        <v>3</v>
      </c>
      <c r="E194" s="36">
        <f>Comparisons!R217</f>
        <v>26712.607619999995</v>
      </c>
      <c r="F194" s="36">
        <f>Comparisons!S217</f>
        <v>478.59900000000005</v>
      </c>
      <c r="G194" s="36">
        <f t="shared" si="21"/>
        <v>559.90499999999997</v>
      </c>
      <c r="H194" s="36">
        <f>Comparisons!U217</f>
        <v>104349</v>
      </c>
      <c r="I194" s="36">
        <f>Comparisons!V217</f>
        <v>1994</v>
      </c>
      <c r="J194" s="36">
        <f>Comparisons!W217</f>
        <v>745</v>
      </c>
      <c r="K194" s="44">
        <f>Comparisons!X217</f>
        <v>0.37362086258776328</v>
      </c>
      <c r="L194" s="130">
        <v>2565246261.3600001</v>
      </c>
      <c r="M194" s="32">
        <v>1.2681506381321936</v>
      </c>
      <c r="P194" s="109"/>
      <c r="Q194" s="13"/>
    </row>
    <row r="195" spans="1:17" x14ac:dyDescent="0.25">
      <c r="A195" s="32">
        <f t="shared" si="20"/>
        <v>3016</v>
      </c>
      <c r="B195" s="32" t="str">
        <f>Comparisons!O218</f>
        <v>GrandBridge Energy Inc.</v>
      </c>
      <c r="C195" s="32">
        <f>Comparisons!P218</f>
        <v>2018</v>
      </c>
      <c r="D195" s="32">
        <f>Comparisons!Q218</f>
        <v>3</v>
      </c>
      <c r="E195" s="36">
        <f>Comparisons!R218</f>
        <v>27642.536269999997</v>
      </c>
      <c r="F195" s="36">
        <f>Comparisons!S218</f>
        <v>518.06500000000005</v>
      </c>
      <c r="G195" s="36">
        <f t="shared" si="21"/>
        <v>559.90499999999997</v>
      </c>
      <c r="H195" s="36">
        <f>Comparisons!U218</f>
        <v>105309</v>
      </c>
      <c r="I195" s="36">
        <f>Comparisons!V218</f>
        <v>2020</v>
      </c>
      <c r="J195" s="36">
        <f>Comparisons!W218</f>
        <v>771</v>
      </c>
      <c r="K195" s="44">
        <f>Comparisons!X218</f>
        <v>0.38168316831683169</v>
      </c>
      <c r="L195" s="130">
        <v>2666258114.1900001</v>
      </c>
      <c r="M195" s="32">
        <v>1.2998332461476367</v>
      </c>
      <c r="P195" s="109"/>
      <c r="Q195" s="13"/>
    </row>
    <row r="196" spans="1:17" x14ac:dyDescent="0.25">
      <c r="A196" s="32">
        <f t="shared" si="20"/>
        <v>3016</v>
      </c>
      <c r="B196" s="32" t="str">
        <f>Comparisons!O219</f>
        <v>GrandBridge Energy Inc.</v>
      </c>
      <c r="C196" s="32">
        <f>Comparisons!P219</f>
        <v>2019</v>
      </c>
      <c r="D196" s="32">
        <f>Comparisons!Q219</f>
        <v>3</v>
      </c>
      <c r="E196" s="36">
        <f>Comparisons!R219</f>
        <v>28433.764380000001</v>
      </c>
      <c r="F196" s="36">
        <f>Comparisons!S219</f>
        <v>486.13300000000004</v>
      </c>
      <c r="G196" s="36">
        <f t="shared" si="21"/>
        <v>559.90499999999997</v>
      </c>
      <c r="H196" s="36">
        <f>Comparisons!U219</f>
        <v>106654</v>
      </c>
      <c r="I196" s="36">
        <f>Comparisons!V219</f>
        <v>2038</v>
      </c>
      <c r="J196" s="36">
        <f>Comparisons!W219</f>
        <v>785</v>
      </c>
      <c r="K196" s="44">
        <f>Comparisons!X219</f>
        <v>0.38518155053974484</v>
      </c>
      <c r="L196" s="130">
        <v>2708583763.0900002</v>
      </c>
      <c r="M196" s="32">
        <v>1.331990006449749</v>
      </c>
      <c r="P196" s="109"/>
      <c r="Q196" s="13"/>
    </row>
    <row r="197" spans="1:17" x14ac:dyDescent="0.25">
      <c r="A197" s="32">
        <f t="shared" si="20"/>
        <v>3016</v>
      </c>
      <c r="B197" s="32" t="str">
        <f>Comparisons!O220</f>
        <v>GrandBridge Energy Inc.</v>
      </c>
      <c r="C197" s="32">
        <f>Comparisons!P220</f>
        <v>2020</v>
      </c>
      <c r="D197" s="32">
        <f>Comparisons!Q220</f>
        <v>3</v>
      </c>
      <c r="E197" s="36">
        <f>Comparisons!R220</f>
        <v>29658.164259999998</v>
      </c>
      <c r="F197" s="36">
        <f>Comparisons!S220</f>
        <v>535.13300000000004</v>
      </c>
      <c r="G197" s="36">
        <f t="shared" si="21"/>
        <v>559.90499999999997</v>
      </c>
      <c r="H197" s="85">
        <f>Comparisons!G220</f>
        <v>107974</v>
      </c>
      <c r="I197" s="36">
        <f>Comparisons!V220</f>
        <v>2064</v>
      </c>
      <c r="J197" s="36">
        <f>Comparisons!W220</f>
        <v>810</v>
      </c>
      <c r="K197" s="44">
        <f>Comparisons!X220</f>
        <v>0.39244186046511625</v>
      </c>
      <c r="L197" s="130">
        <v>2672152846.7799997</v>
      </c>
      <c r="M197" s="32">
        <v>1.4068442069945994</v>
      </c>
      <c r="P197" s="109"/>
      <c r="Q197" s="13"/>
    </row>
    <row r="198" spans="1:17" x14ac:dyDescent="0.25">
      <c r="A198" s="32">
        <f t="shared" si="20"/>
        <v>3016</v>
      </c>
      <c r="B198" s="32" t="str">
        <f>Comparisons!O221</f>
        <v>GrandBridge Energy Inc.</v>
      </c>
      <c r="C198" s="32">
        <f>Comparisons!P221</f>
        <v>2021</v>
      </c>
      <c r="D198" s="32">
        <f>Comparisons!Q221</f>
        <v>3</v>
      </c>
      <c r="E198" s="36">
        <f>Comparisons!R221</f>
        <v>31435.323259999997</v>
      </c>
      <c r="F198" s="36">
        <f>Comparisons!S221</f>
        <v>532.05799999999999</v>
      </c>
      <c r="G198" s="36">
        <f t="shared" si="21"/>
        <v>559.90499999999997</v>
      </c>
      <c r="H198" s="85">
        <f>Comparisons!G221</f>
        <v>109267</v>
      </c>
      <c r="I198" s="36">
        <f>Comparisons!V221</f>
        <v>2113</v>
      </c>
      <c r="J198" s="36">
        <f>Comparisons!W221</f>
        <v>833</v>
      </c>
      <c r="K198" s="44">
        <f>Comparisons!X221</f>
        <v>0.39422621864647422</v>
      </c>
      <c r="L198" s="130">
        <v>5476887749</v>
      </c>
      <c r="M198" s="32">
        <v>1.4583023676540063</v>
      </c>
      <c r="P198" s="109"/>
      <c r="Q198" s="13"/>
    </row>
    <row r="199" spans="1:17" x14ac:dyDescent="0.25">
      <c r="A199" s="32">
        <f t="shared" si="20"/>
        <v>3016</v>
      </c>
      <c r="B199" s="34" t="str">
        <f>Comparisons!O222</f>
        <v>GrandBridge Energy Inc.</v>
      </c>
      <c r="C199" s="56">
        <f>Comparisons!B222</f>
        <v>2022</v>
      </c>
      <c r="D199" s="56">
        <f>Comparisons!C222</f>
        <v>3</v>
      </c>
      <c r="E199" s="56">
        <f>Comparisons!D222</f>
        <v>31809.380489999992</v>
      </c>
      <c r="F199" s="56">
        <f>Comparisons!E222</f>
        <v>518.64599999999996</v>
      </c>
      <c r="G199" s="56">
        <f t="shared" si="21"/>
        <v>559.90499999999997</v>
      </c>
      <c r="H199" s="35">
        <f>Comparisons!G222</f>
        <v>111053</v>
      </c>
      <c r="I199" s="56">
        <f>Comparisons!H222</f>
        <v>2128</v>
      </c>
      <c r="J199" s="56">
        <f>Comparisons!I222</f>
        <v>853</v>
      </c>
      <c r="K199" s="59">
        <f>Comparisons!J222</f>
        <v>0.40084585547447205</v>
      </c>
      <c r="L199" s="130">
        <v>2786312238.7399998</v>
      </c>
      <c r="M199" s="32">
        <v>1.5102966972629379</v>
      </c>
      <c r="P199" s="109"/>
      <c r="Q199" s="13"/>
    </row>
    <row r="200" spans="1:17" x14ac:dyDescent="0.25">
      <c r="A200" s="32">
        <f>'ABR23'!A269</f>
        <v>3018</v>
      </c>
      <c r="B200" s="32" t="str">
        <f>Comparisons!O225</f>
        <v>NIAGARA PENINSULA ENERGY INC.</v>
      </c>
      <c r="C200" s="32">
        <f>Comparisons!P225</f>
        <v>2005</v>
      </c>
      <c r="D200" s="32">
        <f>Comparisons!Q225</f>
        <v>3</v>
      </c>
      <c r="E200" s="36">
        <f>Comparisons!R225</f>
        <v>12002.4</v>
      </c>
      <c r="F200" s="36">
        <f>Comparisons!S225</f>
        <v>260.983</v>
      </c>
      <c r="G200" s="36">
        <f>F200</f>
        <v>260.983</v>
      </c>
      <c r="H200" s="36">
        <f>Comparisons!U225</f>
        <v>48671</v>
      </c>
      <c r="I200" s="47">
        <f>Comparisons!AR225</f>
        <v>1978.5</v>
      </c>
      <c r="J200" s="47">
        <f>Comparisons!AS225</f>
        <v>406.5</v>
      </c>
      <c r="K200" s="142">
        <f>J200/I200</f>
        <v>0.20545868081880211</v>
      </c>
      <c r="L200" s="130">
        <v>1288232430</v>
      </c>
      <c r="M200" s="32">
        <v>1</v>
      </c>
      <c r="P200" s="109"/>
      <c r="Q200" s="13"/>
    </row>
    <row r="201" spans="1:17" x14ac:dyDescent="0.25">
      <c r="A201" s="32">
        <f>A200</f>
        <v>3018</v>
      </c>
      <c r="B201" s="32" t="str">
        <f>Comparisons!O226</f>
        <v>NIAGARA PENINSULA ENERGY INC.</v>
      </c>
      <c r="C201" s="32">
        <f>Comparisons!P226</f>
        <v>2006</v>
      </c>
      <c r="D201" s="32">
        <f>Comparisons!Q226</f>
        <v>3</v>
      </c>
      <c r="E201" s="36">
        <f>Comparisons!R226</f>
        <v>12327.20715</v>
      </c>
      <c r="F201" s="36">
        <f>Comparisons!S226</f>
        <v>268.95800000000003</v>
      </c>
      <c r="G201" s="36">
        <f>MAX(G200,F201)</f>
        <v>268.95800000000003</v>
      </c>
      <c r="H201" s="36">
        <f>Comparisons!U226</f>
        <v>48493</v>
      </c>
      <c r="I201" s="36">
        <f>Comparisons!V226</f>
        <v>1830</v>
      </c>
      <c r="J201" s="36">
        <f>Comparisons!W226</f>
        <v>372</v>
      </c>
      <c r="K201" s="44">
        <f>Comparisons!X226</f>
        <v>0.20327868852459016</v>
      </c>
      <c r="L201" s="130">
        <v>1267613270</v>
      </c>
      <c r="M201" s="32">
        <v>1.0181607380073696</v>
      </c>
      <c r="P201" s="109"/>
      <c r="Q201" s="13"/>
    </row>
    <row r="202" spans="1:17" x14ac:dyDescent="0.25">
      <c r="A202" s="32">
        <f t="shared" ref="A202:A217" si="22">A201</f>
        <v>3018</v>
      </c>
      <c r="B202" s="32" t="str">
        <f>Comparisons!O227</f>
        <v>NIAGARA PENINSULA ENERGY INC.</v>
      </c>
      <c r="C202" s="32">
        <f>Comparisons!P227</f>
        <v>2007</v>
      </c>
      <c r="D202" s="32">
        <f>Comparisons!Q227</f>
        <v>3</v>
      </c>
      <c r="E202" s="36">
        <f>Comparisons!R227</f>
        <v>13040.678510000002</v>
      </c>
      <c r="F202" s="36">
        <f>Comparisons!S227</f>
        <v>254.45699999999999</v>
      </c>
      <c r="G202" s="36">
        <f t="shared" ref="G202:G217" si="23">MAX(G201,F202)</f>
        <v>268.95800000000003</v>
      </c>
      <c r="H202" s="36">
        <f>Comparisons!U227</f>
        <v>50195</v>
      </c>
      <c r="I202" s="36">
        <f>Comparisons!V227</f>
        <v>1825</v>
      </c>
      <c r="J202" s="36">
        <f>Comparisons!W227</f>
        <v>402.58658349846871</v>
      </c>
      <c r="K202" s="44">
        <f>Comparisons!X227</f>
        <v>0.22059538821833902</v>
      </c>
      <c r="L202" s="130">
        <v>1285146851</v>
      </c>
      <c r="M202" s="32">
        <v>1.0531931014872313</v>
      </c>
      <c r="P202" s="109"/>
      <c r="Q202" s="13"/>
    </row>
    <row r="203" spans="1:17" x14ac:dyDescent="0.25">
      <c r="A203" s="32">
        <f t="shared" si="22"/>
        <v>3018</v>
      </c>
      <c r="B203" s="32" t="str">
        <f>Comparisons!O228</f>
        <v>NIAGARA PENINSULA ENERGY INC.</v>
      </c>
      <c r="C203" s="32">
        <f>Comparisons!P228</f>
        <v>2008</v>
      </c>
      <c r="D203" s="32">
        <f>Comparisons!Q228</f>
        <v>3</v>
      </c>
      <c r="E203" s="36">
        <f>Comparisons!R228</f>
        <v>12572.74107</v>
      </c>
      <c r="F203" s="36">
        <f>Comparisons!S228</f>
        <v>249.17500000000001</v>
      </c>
      <c r="G203" s="36">
        <f t="shared" si="23"/>
        <v>268.95800000000003</v>
      </c>
      <c r="H203" s="36">
        <f>Comparisons!U228</f>
        <v>50255</v>
      </c>
      <c r="I203" s="36">
        <f>Comparisons!V228</f>
        <v>1820</v>
      </c>
      <c r="J203" s="36">
        <f>Comparisons!W228</f>
        <v>433</v>
      </c>
      <c r="K203" s="44">
        <f>Comparisons!X228</f>
        <v>0.2379120879120879</v>
      </c>
      <c r="L203" s="130">
        <v>1223657037</v>
      </c>
      <c r="M203" s="32">
        <v>1.078564603993923</v>
      </c>
      <c r="P203" s="109"/>
      <c r="Q203" s="13"/>
    </row>
    <row r="204" spans="1:17" x14ac:dyDescent="0.25">
      <c r="A204" s="32">
        <f t="shared" si="22"/>
        <v>3018</v>
      </c>
      <c r="B204" s="32" t="str">
        <f>Comparisons!O229</f>
        <v>NIAGARA PENINSULA ENERGY INC.</v>
      </c>
      <c r="C204" s="32">
        <f>Comparisons!P229</f>
        <v>2009</v>
      </c>
      <c r="D204" s="32">
        <f>Comparisons!Q229</f>
        <v>3</v>
      </c>
      <c r="E204" s="36">
        <f>Comparisons!R229</f>
        <v>12606.613100000002</v>
      </c>
      <c r="F204" s="36">
        <f>Comparisons!S229</f>
        <v>254.55699999999999</v>
      </c>
      <c r="G204" s="36">
        <f t="shared" si="23"/>
        <v>268.95800000000003</v>
      </c>
      <c r="H204" s="36">
        <f>Comparisons!U229</f>
        <v>50403</v>
      </c>
      <c r="I204" s="36">
        <f>Comparisons!V229</f>
        <v>1944</v>
      </c>
      <c r="J204" s="36">
        <f>Comparisons!W229</f>
        <v>469</v>
      </c>
      <c r="K204" s="44">
        <f>Comparisons!X229</f>
        <v>0.24125514403292181</v>
      </c>
      <c r="L204" s="130">
        <v>1171202445</v>
      </c>
      <c r="M204" s="32">
        <v>1.0915070880241431</v>
      </c>
      <c r="P204" s="109"/>
      <c r="Q204" s="13"/>
    </row>
    <row r="205" spans="1:17" x14ac:dyDescent="0.25">
      <c r="A205" s="32">
        <f t="shared" si="22"/>
        <v>3018</v>
      </c>
      <c r="B205" s="32" t="str">
        <f>Comparisons!O230</f>
        <v>NIAGARA PENINSULA ENERGY INC.</v>
      </c>
      <c r="C205" s="32">
        <f>Comparisons!P230</f>
        <v>2010</v>
      </c>
      <c r="D205" s="32">
        <f>Comparisons!Q230</f>
        <v>3</v>
      </c>
      <c r="E205" s="36">
        <f>Comparisons!R230</f>
        <v>13264.56335</v>
      </c>
      <c r="F205" s="36">
        <f>Comparisons!S230</f>
        <v>261.04500000000002</v>
      </c>
      <c r="G205" s="36">
        <f t="shared" si="23"/>
        <v>268.95800000000003</v>
      </c>
      <c r="H205" s="36">
        <f>Comparisons!U230</f>
        <v>51048</v>
      </c>
      <c r="I205" s="36">
        <f>Comparisons!V230</f>
        <v>1950</v>
      </c>
      <c r="J205" s="36">
        <f>Comparisons!W230</f>
        <v>479</v>
      </c>
      <c r="K205" s="44">
        <f>Comparisons!X230</f>
        <v>0.24564102564102563</v>
      </c>
      <c r="L205" s="130">
        <v>1183703863</v>
      </c>
      <c r="M205" s="32">
        <v>1.1243125351578573</v>
      </c>
      <c r="P205" s="109"/>
      <c r="Q205" s="13"/>
    </row>
    <row r="206" spans="1:17" x14ac:dyDescent="0.25">
      <c r="A206" s="32">
        <f t="shared" si="22"/>
        <v>3018</v>
      </c>
      <c r="B206" s="32" t="str">
        <f>Comparisons!O231</f>
        <v>NIAGARA PENINSULA ENERGY INC.</v>
      </c>
      <c r="C206" s="32">
        <f>Comparisons!P231</f>
        <v>2011</v>
      </c>
      <c r="D206" s="32">
        <f>Comparisons!Q231</f>
        <v>3</v>
      </c>
      <c r="E206" s="36">
        <f>Comparisons!R231</f>
        <v>13737.556289999999</v>
      </c>
      <c r="F206" s="36">
        <f>Comparisons!S231</f>
        <v>269.26900000000001</v>
      </c>
      <c r="G206" s="36">
        <f t="shared" si="23"/>
        <v>269.26900000000001</v>
      </c>
      <c r="H206" s="36">
        <f>Comparisons!U231</f>
        <v>51162</v>
      </c>
      <c r="I206" s="36">
        <f>Comparisons!V231</f>
        <v>1975</v>
      </c>
      <c r="J206" s="36">
        <f>Comparisons!W231</f>
        <v>491</v>
      </c>
      <c r="K206" s="44">
        <f>Comparisons!X231</f>
        <v>0.24860759493670886</v>
      </c>
      <c r="L206" s="130">
        <v>1176025374</v>
      </c>
      <c r="M206" s="32">
        <v>1.1430978626415853</v>
      </c>
      <c r="P206" s="109"/>
      <c r="Q206" s="13"/>
    </row>
    <row r="207" spans="1:17" x14ac:dyDescent="0.25">
      <c r="A207" s="32">
        <f t="shared" si="22"/>
        <v>3018</v>
      </c>
      <c r="B207" s="32" t="str">
        <f>Comparisons!O232</f>
        <v>NIAGARA PENINSULA ENERGY INC.</v>
      </c>
      <c r="C207" s="32">
        <f>Comparisons!P232</f>
        <v>2012</v>
      </c>
      <c r="D207" s="32">
        <f>Comparisons!Q232</f>
        <v>3</v>
      </c>
      <c r="E207" s="36">
        <f>Comparisons!R232</f>
        <v>14194.44967</v>
      </c>
      <c r="F207" s="36">
        <f>Comparisons!S232</f>
        <v>262.91699999999997</v>
      </c>
      <c r="G207" s="36">
        <f t="shared" si="23"/>
        <v>269.26900000000001</v>
      </c>
      <c r="H207" s="36">
        <f>Comparisons!U232</f>
        <v>50986</v>
      </c>
      <c r="I207" s="36">
        <f>Comparisons!V232</f>
        <v>1960</v>
      </c>
      <c r="J207" s="36">
        <f>Comparisons!W232</f>
        <v>500</v>
      </c>
      <c r="K207" s="44">
        <f>Comparisons!X232</f>
        <v>0.25510204081632654</v>
      </c>
      <c r="L207" s="130">
        <v>1152993887</v>
      </c>
      <c r="M207" s="32">
        <v>1.1601447797801889</v>
      </c>
      <c r="P207" s="109"/>
      <c r="Q207" s="13"/>
    </row>
    <row r="208" spans="1:17" x14ac:dyDescent="0.25">
      <c r="A208" s="32">
        <f t="shared" si="22"/>
        <v>3018</v>
      </c>
      <c r="B208" s="32" t="str">
        <f>Comparisons!O233</f>
        <v>NIAGARA PENINSULA ENERGY INC.</v>
      </c>
      <c r="C208" s="32">
        <f>Comparisons!P233</f>
        <v>2013</v>
      </c>
      <c r="D208" s="32">
        <f>Comparisons!Q233</f>
        <v>3</v>
      </c>
      <c r="E208" s="36">
        <f>Comparisons!R233</f>
        <v>13580.948560000001</v>
      </c>
      <c r="F208" s="36">
        <f>Comparisons!S233</f>
        <v>268.58300000000003</v>
      </c>
      <c r="G208" s="36">
        <f t="shared" si="23"/>
        <v>269.26900000000001</v>
      </c>
      <c r="H208" s="36">
        <f>Comparisons!U233</f>
        <v>51213</v>
      </c>
      <c r="I208" s="36">
        <f>Comparisons!V233</f>
        <v>1977</v>
      </c>
      <c r="J208" s="36">
        <f>Comparisons!W233</f>
        <v>519</v>
      </c>
      <c r="K208" s="44">
        <f>Comparisons!X233</f>
        <v>0.26251896813353565</v>
      </c>
      <c r="L208" s="130">
        <v>1192446988</v>
      </c>
      <c r="M208" s="32">
        <v>1.1787456307534185</v>
      </c>
      <c r="P208" s="109"/>
      <c r="Q208" s="13"/>
    </row>
    <row r="209" spans="1:17" x14ac:dyDescent="0.25">
      <c r="A209" s="32">
        <f t="shared" si="22"/>
        <v>3018</v>
      </c>
      <c r="B209" s="32" t="str">
        <f>Comparisons!O234</f>
        <v>NIAGARA PENINSULA ENERGY INC.</v>
      </c>
      <c r="C209" s="32">
        <f>Comparisons!P234</f>
        <v>2014</v>
      </c>
      <c r="D209" s="32">
        <f>Comparisons!Q234</f>
        <v>3</v>
      </c>
      <c r="E209" s="36">
        <f>Comparisons!R234</f>
        <v>16436.186000000002</v>
      </c>
      <c r="F209" s="36">
        <f>Comparisons!S234</f>
        <v>226.446</v>
      </c>
      <c r="G209" s="36">
        <f t="shared" si="23"/>
        <v>269.26900000000001</v>
      </c>
      <c r="H209" s="36">
        <f>Comparisons!U234</f>
        <v>51824</v>
      </c>
      <c r="I209" s="36">
        <f>Comparisons!V234</f>
        <v>1977</v>
      </c>
      <c r="J209" s="36">
        <f>Comparisons!W234</f>
        <v>519</v>
      </c>
      <c r="K209" s="44">
        <f>Comparisons!X234</f>
        <v>0.26251896813353565</v>
      </c>
      <c r="L209" s="130">
        <v>1185857948.6400001</v>
      </c>
      <c r="M209" s="32">
        <v>1.2033004656242552</v>
      </c>
      <c r="P209" s="109"/>
      <c r="Q209" s="13"/>
    </row>
    <row r="210" spans="1:17" x14ac:dyDescent="0.25">
      <c r="A210" s="32">
        <f t="shared" si="22"/>
        <v>3018</v>
      </c>
      <c r="B210" s="32" t="str">
        <f>Comparisons!O235</f>
        <v>NIAGARA PENINSULA ENERGY INC.</v>
      </c>
      <c r="C210" s="32">
        <f>Comparisons!P235</f>
        <v>2015</v>
      </c>
      <c r="D210" s="32">
        <f>Comparisons!Q235</f>
        <v>3</v>
      </c>
      <c r="E210" s="36">
        <f>Comparisons!R235</f>
        <v>16150.052</v>
      </c>
      <c r="F210" s="36">
        <f>Comparisons!S235</f>
        <v>245.124</v>
      </c>
      <c r="G210" s="36">
        <f t="shared" si="23"/>
        <v>269.26900000000001</v>
      </c>
      <c r="H210" s="36">
        <f>Comparisons!U235</f>
        <v>52770</v>
      </c>
      <c r="I210" s="36">
        <f>Comparisons!V235</f>
        <v>1977</v>
      </c>
      <c r="J210" s="36">
        <f>Comparisons!W235</f>
        <v>519</v>
      </c>
      <c r="K210" s="44">
        <f>Comparisons!X235</f>
        <v>0.26251896813353565</v>
      </c>
      <c r="L210" s="130">
        <v>1194252686</v>
      </c>
      <c r="M210" s="32">
        <v>1.2317327248241474</v>
      </c>
      <c r="P210" s="109"/>
      <c r="Q210" s="13"/>
    </row>
    <row r="211" spans="1:17" x14ac:dyDescent="0.25">
      <c r="A211" s="32">
        <f t="shared" si="22"/>
        <v>3018</v>
      </c>
      <c r="B211" s="32" t="str">
        <f>Comparisons!O236</f>
        <v>NIAGARA PENINSULA ENERGY INC.</v>
      </c>
      <c r="C211" s="32">
        <f>Comparisons!P236</f>
        <v>2016</v>
      </c>
      <c r="D211" s="32">
        <f>Comparisons!Q236</f>
        <v>3</v>
      </c>
      <c r="E211" s="36">
        <f>Comparisons!R236</f>
        <v>16422.964600000003</v>
      </c>
      <c r="F211" s="36">
        <f>Comparisons!S236</f>
        <v>261.49299999999999</v>
      </c>
      <c r="G211" s="36">
        <f t="shared" si="23"/>
        <v>269.26900000000001</v>
      </c>
      <c r="H211" s="36">
        <f>Comparisons!U236</f>
        <v>53617</v>
      </c>
      <c r="I211" s="36">
        <f>Comparisons!V236</f>
        <v>2004</v>
      </c>
      <c r="J211" s="36">
        <f>Comparisons!W236</f>
        <v>549</v>
      </c>
      <c r="K211" s="44">
        <f>Comparisons!X236</f>
        <v>0.27395209580838326</v>
      </c>
      <c r="L211" s="130">
        <v>1209457472</v>
      </c>
      <c r="M211" s="32">
        <v>1.2460953688434946</v>
      </c>
      <c r="P211" s="109"/>
      <c r="Q211" s="13"/>
    </row>
    <row r="212" spans="1:17" x14ac:dyDescent="0.25">
      <c r="A212" s="32">
        <f t="shared" si="22"/>
        <v>3018</v>
      </c>
      <c r="B212" s="32" t="str">
        <f>Comparisons!O237</f>
        <v>NIAGARA PENINSULA ENERGY INC.</v>
      </c>
      <c r="C212" s="32">
        <f>Comparisons!P237</f>
        <v>2017</v>
      </c>
      <c r="D212" s="32">
        <f>Comparisons!Q237</f>
        <v>3</v>
      </c>
      <c r="E212" s="36">
        <f>Comparisons!R237</f>
        <v>17622.603480000005</v>
      </c>
      <c r="F212" s="36">
        <f>Comparisons!S237</f>
        <v>234.89</v>
      </c>
      <c r="G212" s="36">
        <f t="shared" si="23"/>
        <v>269.26900000000001</v>
      </c>
      <c r="H212" s="36">
        <f>Comparisons!U237</f>
        <v>54919</v>
      </c>
      <c r="I212" s="36">
        <f>Comparisons!V237</f>
        <v>2005</v>
      </c>
      <c r="J212" s="36">
        <f>Comparisons!W237</f>
        <v>557</v>
      </c>
      <c r="K212" s="44">
        <f>Comparisons!X237</f>
        <v>0.27780548628428925</v>
      </c>
      <c r="L212" s="130">
        <v>1161567037.3299999</v>
      </c>
      <c r="M212" s="32">
        <v>1.2681506381321936</v>
      </c>
      <c r="P212" s="109"/>
      <c r="Q212" s="13"/>
    </row>
    <row r="213" spans="1:17" x14ac:dyDescent="0.25">
      <c r="A213" s="32">
        <f t="shared" si="22"/>
        <v>3018</v>
      </c>
      <c r="B213" s="32" t="str">
        <f>Comparisons!O238</f>
        <v>NIAGARA PENINSULA ENERGY INC.</v>
      </c>
      <c r="C213" s="32">
        <f>Comparisons!P238</f>
        <v>2018</v>
      </c>
      <c r="D213" s="32">
        <f>Comparisons!Q238</f>
        <v>3</v>
      </c>
      <c r="E213" s="36">
        <f>Comparisons!R238</f>
        <v>17326.921759999997</v>
      </c>
      <c r="F213" s="36">
        <f>Comparisons!S238</f>
        <v>254.506</v>
      </c>
      <c r="G213" s="36">
        <f t="shared" si="23"/>
        <v>269.26900000000001</v>
      </c>
      <c r="H213" s="36">
        <f>Comparisons!U238</f>
        <v>55593</v>
      </c>
      <c r="I213" s="36">
        <f>Comparisons!V238</f>
        <v>2024</v>
      </c>
      <c r="J213" s="36">
        <f>Comparisons!W238</f>
        <v>573</v>
      </c>
      <c r="K213" s="44">
        <f>Comparisons!X238</f>
        <v>0.28310276679841895</v>
      </c>
      <c r="L213" s="130">
        <v>1217476816</v>
      </c>
      <c r="M213" s="32">
        <v>1.2998332461476367</v>
      </c>
      <c r="P213" s="109"/>
      <c r="Q213" s="13"/>
    </row>
    <row r="214" spans="1:17" x14ac:dyDescent="0.25">
      <c r="A214" s="32">
        <f t="shared" si="22"/>
        <v>3018</v>
      </c>
      <c r="B214" s="32" t="str">
        <f>Comparisons!O239</f>
        <v>NIAGARA PENINSULA ENERGY INC.</v>
      </c>
      <c r="C214" s="32">
        <f>Comparisons!P239</f>
        <v>2019</v>
      </c>
      <c r="D214" s="32">
        <f>Comparisons!Q239</f>
        <v>3</v>
      </c>
      <c r="E214" s="36">
        <f>Comparisons!R239</f>
        <v>18348.752419999997</v>
      </c>
      <c r="F214" s="36">
        <f>Comparisons!S239</f>
        <v>251.13300000000001</v>
      </c>
      <c r="G214" s="36">
        <f t="shared" si="23"/>
        <v>269.26900000000001</v>
      </c>
      <c r="H214" s="36">
        <f>Comparisons!U239</f>
        <v>56067</v>
      </c>
      <c r="I214" s="36">
        <f>Comparisons!V239</f>
        <v>2041</v>
      </c>
      <c r="J214" s="36">
        <f>Comparisons!W239</f>
        <v>586</v>
      </c>
      <c r="K214" s="44">
        <f>Comparisons!X239</f>
        <v>0.28711415972562471</v>
      </c>
      <c r="L214" s="130">
        <v>1203861657</v>
      </c>
      <c r="M214" s="32">
        <v>1.331990006449749</v>
      </c>
      <c r="P214" s="109"/>
      <c r="Q214" s="13"/>
    </row>
    <row r="215" spans="1:17" x14ac:dyDescent="0.25">
      <c r="A215" s="32">
        <f t="shared" si="22"/>
        <v>3018</v>
      </c>
      <c r="B215" s="32" t="str">
        <f>Comparisons!O240</f>
        <v>NIAGARA PENINSULA ENERGY INC.</v>
      </c>
      <c r="C215" s="32">
        <f>Comparisons!P240</f>
        <v>2020</v>
      </c>
      <c r="D215" s="32">
        <f>Comparisons!Q240</f>
        <v>3</v>
      </c>
      <c r="E215" s="36">
        <f>Comparisons!R240</f>
        <v>18278.751410000001</v>
      </c>
      <c r="F215" s="36">
        <f>Comparisons!S240</f>
        <v>252.11500000000001</v>
      </c>
      <c r="G215" s="36">
        <f t="shared" si="23"/>
        <v>269.26900000000001</v>
      </c>
      <c r="H215" s="36">
        <f>Comparisons!U240</f>
        <v>56973</v>
      </c>
      <c r="I215" s="36">
        <f>Comparisons!V240</f>
        <v>2071</v>
      </c>
      <c r="J215" s="36">
        <f>Comparisons!W240</f>
        <v>598</v>
      </c>
      <c r="K215" s="44">
        <f>Comparisons!X240</f>
        <v>0.28874939642684694</v>
      </c>
      <c r="L215" s="130">
        <v>1142723830</v>
      </c>
      <c r="M215" s="32">
        <v>1.4068442069945994</v>
      </c>
      <c r="P215" s="109"/>
      <c r="Q215" s="13"/>
    </row>
    <row r="216" spans="1:17" x14ac:dyDescent="0.25">
      <c r="A216" s="32">
        <f t="shared" si="22"/>
        <v>3018</v>
      </c>
      <c r="B216" s="32" t="str">
        <f>Comparisons!O241</f>
        <v>NIAGARA PENINSULA ENERGY INC.</v>
      </c>
      <c r="C216" s="32">
        <f>Comparisons!P241</f>
        <v>2021</v>
      </c>
      <c r="D216" s="32">
        <f>Comparisons!Q241</f>
        <v>3</v>
      </c>
      <c r="E216" s="36">
        <f>Comparisons!R241</f>
        <v>17912.140380000001</v>
      </c>
      <c r="F216" s="36">
        <f>Comparisons!S241</f>
        <v>257.79199999999997</v>
      </c>
      <c r="G216" s="36">
        <f t="shared" si="23"/>
        <v>269.26900000000001</v>
      </c>
      <c r="H216" s="57">
        <f>Comparisons!G241</f>
        <v>57769</v>
      </c>
      <c r="I216" s="36">
        <f>Comparisons!V241</f>
        <v>2048</v>
      </c>
      <c r="J216" s="36">
        <f>Comparisons!W241</f>
        <v>585</v>
      </c>
      <c r="K216" s="53">
        <f>Comparisons!X241</f>
        <v>0.28564453125</v>
      </c>
      <c r="L216" s="130">
        <v>1168586778</v>
      </c>
      <c r="M216" s="32">
        <v>1.4583023676540063</v>
      </c>
      <c r="P216" s="109"/>
      <c r="Q216" s="13"/>
    </row>
    <row r="217" spans="1:17" x14ac:dyDescent="0.25">
      <c r="A217" s="32">
        <f t="shared" si="22"/>
        <v>3018</v>
      </c>
      <c r="B217" s="32" t="str">
        <f>Comparisons!O242</f>
        <v>NIAGARA PENINSULA ENERGY INC.</v>
      </c>
      <c r="C217" s="57">
        <f>Comparisons!B242</f>
        <v>2022</v>
      </c>
      <c r="D217" s="57">
        <f>Comparisons!C242</f>
        <v>3</v>
      </c>
      <c r="E217" s="57">
        <f>Comparisons!D242</f>
        <v>19048.311890000001</v>
      </c>
      <c r="F217" s="57">
        <f>Comparisons!E242</f>
        <v>250.24700000000001</v>
      </c>
      <c r="G217" s="57">
        <f t="shared" si="23"/>
        <v>269.26900000000001</v>
      </c>
      <c r="H217" s="57">
        <f>Comparisons!G242</f>
        <v>58226</v>
      </c>
      <c r="I217" s="57">
        <f>Comparisons!H242</f>
        <v>2057</v>
      </c>
      <c r="J217" s="57">
        <f>Comparisons!I242</f>
        <v>592</v>
      </c>
      <c r="K217" s="58">
        <f>Comparisons!J242</f>
        <v>0.28779774904251099</v>
      </c>
      <c r="L217" s="130">
        <v>1234789719</v>
      </c>
      <c r="M217" s="32">
        <v>1.5102966972629379</v>
      </c>
      <c r="P217" s="109"/>
      <c r="Q217" s="13"/>
    </row>
    <row r="218" spans="1:17" x14ac:dyDescent="0.25">
      <c r="A218" s="32">
        <f>'ABR23'!A285</f>
        <v>3019</v>
      </c>
      <c r="B218" s="86" t="str">
        <f>Comparisons!O245</f>
        <v>SYNERGY NORTH</v>
      </c>
      <c r="C218" s="86">
        <f>Comparisons!P245</f>
        <v>2005</v>
      </c>
      <c r="D218" s="86">
        <f>Comparisons!Q245</f>
        <v>3</v>
      </c>
      <c r="E218" s="87">
        <f>Comparisons!R245</f>
        <v>11231.878640000003</v>
      </c>
      <c r="F218" s="87">
        <f>Comparisons!S245</f>
        <v>220</v>
      </c>
      <c r="G218" s="87">
        <f>F218</f>
        <v>220</v>
      </c>
      <c r="H218" s="87">
        <f>Comparisons!U245</f>
        <v>55405</v>
      </c>
      <c r="I218" s="36">
        <f>Comparisons!V245</f>
        <v>1438</v>
      </c>
      <c r="J218" s="55">
        <f>Comparisons!AS245</f>
        <v>241.5</v>
      </c>
      <c r="K218" s="142">
        <f>J218/I218</f>
        <v>0.16794158553546593</v>
      </c>
      <c r="L218" s="130">
        <v>1167110507</v>
      </c>
      <c r="M218" s="32">
        <v>1</v>
      </c>
      <c r="P218" s="109"/>
      <c r="Q218" s="13"/>
    </row>
    <row r="219" spans="1:17" x14ac:dyDescent="0.25">
      <c r="A219" s="32">
        <f>A218</f>
        <v>3019</v>
      </c>
      <c r="B219" s="32" t="str">
        <f>Comparisons!O246</f>
        <v>SYNERGY NORTH</v>
      </c>
      <c r="C219" s="32">
        <f>Comparisons!P246</f>
        <v>2006</v>
      </c>
      <c r="D219" s="32">
        <f>Comparisons!Q246</f>
        <v>3</v>
      </c>
      <c r="E219" s="36">
        <f>Comparisons!R246</f>
        <v>11739.14062</v>
      </c>
      <c r="F219" s="36">
        <f>Comparisons!S246</f>
        <v>202.76400000000001</v>
      </c>
      <c r="G219" s="36">
        <f>MAX(G218,F219)</f>
        <v>220</v>
      </c>
      <c r="H219" s="36">
        <f>Comparisons!U246</f>
        <v>55384</v>
      </c>
      <c r="I219" s="36">
        <f>Comparisons!V246</f>
        <v>1438</v>
      </c>
      <c r="J219" s="55">
        <f>Comparisons!AS246</f>
        <v>241.5</v>
      </c>
      <c r="K219" s="142">
        <f t="shared" ref="K219:K234" si="24">J219/I219</f>
        <v>0.16794158553546593</v>
      </c>
      <c r="L219" s="130">
        <v>1149138146.0799999</v>
      </c>
      <c r="M219" s="32">
        <v>1.0181607380073696</v>
      </c>
      <c r="P219" s="109"/>
      <c r="Q219" s="13"/>
    </row>
    <row r="220" spans="1:17" x14ac:dyDescent="0.25">
      <c r="A220" s="32">
        <f t="shared" ref="A220:A235" si="25">A219</f>
        <v>3019</v>
      </c>
      <c r="B220" s="32" t="str">
        <f>Comparisons!O247</f>
        <v>SYNERGY NORTH</v>
      </c>
      <c r="C220" s="32">
        <f>Comparisons!P247</f>
        <v>2007</v>
      </c>
      <c r="D220" s="32">
        <f>Comparisons!Q247</f>
        <v>3</v>
      </c>
      <c r="E220" s="36">
        <f>Comparisons!R247</f>
        <v>12969.339180000003</v>
      </c>
      <c r="F220" s="36">
        <f>Comparisons!S247</f>
        <v>211.59299999999999</v>
      </c>
      <c r="G220" s="36">
        <f t="shared" ref="G220:G235" si="26">MAX(G219,F220)</f>
        <v>220</v>
      </c>
      <c r="H220" s="36">
        <f>Comparisons!U247</f>
        <v>55063</v>
      </c>
      <c r="I220" s="36">
        <f>Comparisons!V247</f>
        <v>1258</v>
      </c>
      <c r="J220" s="55">
        <f>Comparisons!AS247</f>
        <v>241</v>
      </c>
      <c r="K220" s="142">
        <f t="shared" si="24"/>
        <v>0.1915739268680445</v>
      </c>
      <c r="L220" s="130">
        <v>1135792902</v>
      </c>
      <c r="M220" s="32">
        <v>1.0531931014872313</v>
      </c>
      <c r="P220" s="109"/>
      <c r="Q220" s="13"/>
    </row>
    <row r="221" spans="1:17" x14ac:dyDescent="0.25">
      <c r="A221" s="32">
        <f t="shared" si="25"/>
        <v>3019</v>
      </c>
      <c r="B221" s="32" t="str">
        <f>Comparisons!O248</f>
        <v>SYNERGY NORTH</v>
      </c>
      <c r="C221" s="32">
        <f>Comparisons!P248</f>
        <v>2008</v>
      </c>
      <c r="D221" s="32">
        <f>Comparisons!Q248</f>
        <v>3</v>
      </c>
      <c r="E221" s="36">
        <f>Comparisons!R248</f>
        <v>12979.844449999999</v>
      </c>
      <c r="F221" s="36">
        <f>Comparisons!S248</f>
        <v>208.965</v>
      </c>
      <c r="G221" s="36">
        <f t="shared" si="26"/>
        <v>220</v>
      </c>
      <c r="H221" s="36">
        <f>Comparisons!U248</f>
        <v>54944</v>
      </c>
      <c r="I221" s="36">
        <f>Comparisons!V248</f>
        <v>1270</v>
      </c>
      <c r="J221" s="55">
        <f>Comparisons!AS248</f>
        <v>242</v>
      </c>
      <c r="K221" s="142">
        <f t="shared" si="24"/>
        <v>0.19055118110236222</v>
      </c>
      <c r="L221" s="130">
        <v>1117335104</v>
      </c>
      <c r="M221" s="32">
        <v>1.078564603993923</v>
      </c>
      <c r="P221" s="109"/>
      <c r="Q221" s="13"/>
    </row>
    <row r="222" spans="1:17" x14ac:dyDescent="0.25">
      <c r="A222" s="32">
        <f t="shared" si="25"/>
        <v>3019</v>
      </c>
      <c r="B222" s="32" t="str">
        <f>Comparisons!O249</f>
        <v>SYNERGY NORTH</v>
      </c>
      <c r="C222" s="32">
        <f>Comparisons!P249</f>
        <v>2009</v>
      </c>
      <c r="D222" s="32">
        <f>Comparisons!Q249</f>
        <v>3</v>
      </c>
      <c r="E222" s="36">
        <f>Comparisons!R249</f>
        <v>13455.722090000001</v>
      </c>
      <c r="F222" s="36">
        <f>Comparisons!S249</f>
        <v>208.96600000000001</v>
      </c>
      <c r="G222" s="36">
        <f t="shared" si="26"/>
        <v>220</v>
      </c>
      <c r="H222" s="36">
        <f>Comparisons!U249</f>
        <v>55032</v>
      </c>
      <c r="I222" s="36">
        <f>Comparisons!V249</f>
        <v>1284</v>
      </c>
      <c r="J222" s="55">
        <f>Comparisons!AS249</f>
        <v>244</v>
      </c>
      <c r="K222" s="142">
        <f t="shared" si="24"/>
        <v>0.19003115264797507</v>
      </c>
      <c r="L222" s="130">
        <v>1093500583</v>
      </c>
      <c r="M222" s="32">
        <v>1.0915070880241431</v>
      </c>
      <c r="P222" s="109"/>
      <c r="Q222" s="13"/>
    </row>
    <row r="223" spans="1:17" x14ac:dyDescent="0.25">
      <c r="A223" s="32">
        <f t="shared" si="25"/>
        <v>3019</v>
      </c>
      <c r="B223" s="32" t="str">
        <f>Comparisons!O250</f>
        <v>SYNERGY NORTH</v>
      </c>
      <c r="C223" s="32">
        <f>Comparisons!P250</f>
        <v>2010</v>
      </c>
      <c r="D223" s="32">
        <f>Comparisons!Q250</f>
        <v>3</v>
      </c>
      <c r="E223" s="36">
        <f>Comparisons!R250</f>
        <v>13716.574479999999</v>
      </c>
      <c r="F223" s="36">
        <f>Comparisons!S250</f>
        <v>197.80199999999999</v>
      </c>
      <c r="G223" s="36">
        <f t="shared" si="26"/>
        <v>220</v>
      </c>
      <c r="H223" s="36">
        <f>Comparisons!U250</f>
        <v>55088</v>
      </c>
      <c r="I223" s="36">
        <f>Comparisons!V250</f>
        <v>1276</v>
      </c>
      <c r="J223" s="55">
        <f>Comparisons!AS250</f>
        <v>244</v>
      </c>
      <c r="K223" s="142">
        <f t="shared" si="24"/>
        <v>0.19122257053291536</v>
      </c>
      <c r="L223" s="130">
        <v>1040235963.3</v>
      </c>
      <c r="M223" s="32">
        <v>1.1243125351578573</v>
      </c>
      <c r="P223" s="109"/>
      <c r="Q223" s="13"/>
    </row>
    <row r="224" spans="1:17" x14ac:dyDescent="0.25">
      <c r="A224" s="32">
        <f t="shared" si="25"/>
        <v>3019</v>
      </c>
      <c r="B224" s="32" t="str">
        <f>Comparisons!O251</f>
        <v>SYNERGY NORTH</v>
      </c>
      <c r="C224" s="32">
        <f>Comparisons!P251</f>
        <v>2011</v>
      </c>
      <c r="D224" s="32">
        <f>Comparisons!Q251</f>
        <v>3</v>
      </c>
      <c r="E224" s="36">
        <f>Comparisons!R251</f>
        <v>13926.431487264445</v>
      </c>
      <c r="F224" s="36">
        <f>Comparisons!S251</f>
        <v>191.79599999999999</v>
      </c>
      <c r="G224" s="36">
        <f t="shared" si="26"/>
        <v>220</v>
      </c>
      <c r="H224" s="36">
        <f>Comparisons!U251</f>
        <v>55337</v>
      </c>
      <c r="I224" s="36">
        <f>Comparisons!V251</f>
        <v>1284</v>
      </c>
      <c r="J224" s="55">
        <f>Comparisons!AS251</f>
        <v>246</v>
      </c>
      <c r="K224" s="142">
        <f t="shared" si="24"/>
        <v>0.19158878504672897</v>
      </c>
      <c r="L224" s="130">
        <v>1048574491.76</v>
      </c>
      <c r="M224" s="32">
        <v>1.1430978626415853</v>
      </c>
      <c r="P224" s="109"/>
      <c r="Q224" s="13"/>
    </row>
    <row r="225" spans="1:17" x14ac:dyDescent="0.25">
      <c r="A225" s="32">
        <f t="shared" si="25"/>
        <v>3019</v>
      </c>
      <c r="B225" s="32" t="str">
        <f>Comparisons!O252</f>
        <v>SYNERGY NORTH</v>
      </c>
      <c r="C225" s="32">
        <f>Comparisons!P252</f>
        <v>2012</v>
      </c>
      <c r="D225" s="32">
        <f>Comparisons!Q252</f>
        <v>3</v>
      </c>
      <c r="E225" s="36">
        <f>Comparisons!R252</f>
        <v>13917.531327100001</v>
      </c>
      <c r="F225" s="36">
        <f>Comparisons!S252</f>
        <v>188.94</v>
      </c>
      <c r="G225" s="36">
        <f t="shared" si="26"/>
        <v>220</v>
      </c>
      <c r="H225" s="36">
        <f>Comparisons!U252</f>
        <v>55566</v>
      </c>
      <c r="I225" s="36">
        <f>Comparisons!V252</f>
        <v>1255</v>
      </c>
      <c r="J225" s="55">
        <f>Comparisons!AS252</f>
        <v>245</v>
      </c>
      <c r="K225" s="142">
        <f t="shared" si="24"/>
        <v>0.19521912350597609</v>
      </c>
      <c r="L225" s="130">
        <v>1041415783</v>
      </c>
      <c r="M225" s="32">
        <v>1.1601447797801889</v>
      </c>
      <c r="P225" s="109"/>
      <c r="Q225" s="13"/>
    </row>
    <row r="226" spans="1:17" x14ac:dyDescent="0.25">
      <c r="A226" s="32">
        <f t="shared" si="25"/>
        <v>3019</v>
      </c>
      <c r="B226" s="32" t="str">
        <f>Comparisons!O253</f>
        <v>SYNERGY NORTH</v>
      </c>
      <c r="C226" s="32">
        <f>Comparisons!P253</f>
        <v>2013</v>
      </c>
      <c r="D226" s="32">
        <f>Comparisons!Q253</f>
        <v>3</v>
      </c>
      <c r="E226" s="36">
        <f>Comparisons!R253</f>
        <v>14819.507029999997</v>
      </c>
      <c r="F226" s="37">
        <f>Comparisons!E253</f>
        <v>200.078</v>
      </c>
      <c r="G226" s="36">
        <f t="shared" si="26"/>
        <v>220</v>
      </c>
      <c r="H226" s="36">
        <f>Comparisons!U253</f>
        <v>55757</v>
      </c>
      <c r="I226" s="36">
        <f>Comparisons!V253</f>
        <v>1243</v>
      </c>
      <c r="J226" s="55">
        <f>Comparisons!AS253</f>
        <v>249</v>
      </c>
      <c r="K226" s="142">
        <f t="shared" si="24"/>
        <v>0.2003218020917136</v>
      </c>
      <c r="L226" s="130">
        <v>1049857109</v>
      </c>
      <c r="M226" s="32">
        <v>1.1787456307534185</v>
      </c>
      <c r="P226" s="109"/>
      <c r="Q226" s="13"/>
    </row>
    <row r="227" spans="1:17" x14ac:dyDescent="0.25">
      <c r="A227" s="32">
        <f t="shared" si="25"/>
        <v>3019</v>
      </c>
      <c r="B227" s="32" t="str">
        <f>Comparisons!O254</f>
        <v>SYNERGY NORTH</v>
      </c>
      <c r="C227" s="32">
        <f>Comparisons!P254</f>
        <v>2014</v>
      </c>
      <c r="D227" s="32">
        <f>Comparisons!Q254</f>
        <v>3</v>
      </c>
      <c r="E227" s="36">
        <f>Comparisons!R254</f>
        <v>15501.701000000001</v>
      </c>
      <c r="F227" s="36">
        <f>Comparisons!S254</f>
        <v>201.845</v>
      </c>
      <c r="G227" s="36">
        <f t="shared" si="26"/>
        <v>220</v>
      </c>
      <c r="H227" s="36">
        <f>Comparisons!U254</f>
        <v>56040</v>
      </c>
      <c r="I227" s="36">
        <f>Comparisons!V254</f>
        <v>1236</v>
      </c>
      <c r="J227" s="55">
        <f>Comparisons!AS254</f>
        <v>250</v>
      </c>
      <c r="K227" s="142">
        <f t="shared" si="24"/>
        <v>0.2022653721682848</v>
      </c>
      <c r="L227" s="130">
        <v>1055951460.03</v>
      </c>
      <c r="M227" s="32">
        <v>1.2033004656242552</v>
      </c>
      <c r="P227" s="109"/>
      <c r="Q227" s="13"/>
    </row>
    <row r="228" spans="1:17" x14ac:dyDescent="0.25">
      <c r="A228" s="32">
        <f t="shared" si="25"/>
        <v>3019</v>
      </c>
      <c r="B228" s="32" t="str">
        <f>Comparisons!O255</f>
        <v>SYNERGY NORTH</v>
      </c>
      <c r="C228" s="32">
        <f>Comparisons!P255</f>
        <v>2015</v>
      </c>
      <c r="D228" s="32">
        <f>Comparisons!Q255</f>
        <v>3</v>
      </c>
      <c r="E228" s="36">
        <f>Comparisons!R255</f>
        <v>16102.125</v>
      </c>
      <c r="F228" s="36">
        <f>Comparisons!S255</f>
        <v>199.21</v>
      </c>
      <c r="G228" s="36">
        <f t="shared" si="26"/>
        <v>220</v>
      </c>
      <c r="H228" s="36">
        <f>Comparisons!U255</f>
        <v>56183</v>
      </c>
      <c r="I228" s="36">
        <f>Comparisons!V255</f>
        <v>1279</v>
      </c>
      <c r="J228" s="55">
        <f>Comparisons!AS255</f>
        <v>268</v>
      </c>
      <c r="K228" s="142">
        <f t="shared" si="24"/>
        <v>0.20953870211102424</v>
      </c>
      <c r="L228" s="130">
        <v>1024523069.96</v>
      </c>
      <c r="M228" s="32">
        <v>1.2317327248241474</v>
      </c>
      <c r="P228" s="109"/>
      <c r="Q228" s="13"/>
    </row>
    <row r="229" spans="1:17" x14ac:dyDescent="0.25">
      <c r="A229" s="32">
        <f t="shared" si="25"/>
        <v>3019</v>
      </c>
      <c r="B229" s="32" t="str">
        <f>Comparisons!O256</f>
        <v>SYNERGY NORTH</v>
      </c>
      <c r="C229" s="32">
        <f>Comparisons!P256</f>
        <v>2016</v>
      </c>
      <c r="D229" s="32">
        <f>Comparisons!Q256</f>
        <v>3</v>
      </c>
      <c r="E229" s="36">
        <f>Comparisons!R256</f>
        <v>17165.842839999998</v>
      </c>
      <c r="F229" s="36">
        <f>Comparisons!S256</f>
        <v>187.41899999999998</v>
      </c>
      <c r="G229" s="36">
        <f t="shared" si="26"/>
        <v>220</v>
      </c>
      <c r="H229" s="36">
        <f>Comparisons!U256</f>
        <v>56332</v>
      </c>
      <c r="I229" s="36">
        <f>Comparisons!V256</f>
        <v>1286</v>
      </c>
      <c r="J229" s="55">
        <f>Comparisons!AS256</f>
        <v>265</v>
      </c>
      <c r="K229" s="142">
        <f t="shared" si="24"/>
        <v>0.20606531881804044</v>
      </c>
      <c r="L229" s="130">
        <v>977571945</v>
      </c>
      <c r="M229" s="32">
        <v>1.2460953688434946</v>
      </c>
      <c r="P229" s="109"/>
      <c r="Q229" s="13"/>
    </row>
    <row r="230" spans="1:17" x14ac:dyDescent="0.25">
      <c r="A230" s="32">
        <f t="shared" si="25"/>
        <v>3019</v>
      </c>
      <c r="B230" s="32" t="str">
        <f>Comparisons!O257</f>
        <v>SYNERGY NORTH</v>
      </c>
      <c r="C230" s="32">
        <f>Comparisons!P257</f>
        <v>2017</v>
      </c>
      <c r="D230" s="32">
        <f>Comparisons!Q257</f>
        <v>3</v>
      </c>
      <c r="E230" s="36">
        <f>Comparisons!R257</f>
        <v>17581.54106</v>
      </c>
      <c r="F230" s="36">
        <f>Comparisons!S257</f>
        <v>172.96599999999998</v>
      </c>
      <c r="G230" s="36">
        <f t="shared" si="26"/>
        <v>220</v>
      </c>
      <c r="H230" s="36">
        <f>Comparisons!U257</f>
        <v>56425</v>
      </c>
      <c r="I230" s="36">
        <f>Comparisons!V257</f>
        <v>1257</v>
      </c>
      <c r="J230" s="55">
        <f>Comparisons!AS257</f>
        <v>264</v>
      </c>
      <c r="K230" s="142">
        <f t="shared" si="24"/>
        <v>0.21002386634844869</v>
      </c>
      <c r="L230" s="130">
        <v>972015943</v>
      </c>
      <c r="M230" s="32">
        <v>1.2681506381321936</v>
      </c>
      <c r="P230" s="109"/>
      <c r="Q230" s="13"/>
    </row>
    <row r="231" spans="1:17" x14ac:dyDescent="0.25">
      <c r="A231" s="32">
        <f t="shared" si="25"/>
        <v>3019</v>
      </c>
      <c r="B231" s="32" t="str">
        <f>Comparisons!O258</f>
        <v>SYNERGY NORTH</v>
      </c>
      <c r="C231" s="32">
        <f>Comparisons!P258</f>
        <v>2018</v>
      </c>
      <c r="D231" s="32">
        <f>Comparisons!Q258</f>
        <v>3</v>
      </c>
      <c r="E231" s="36">
        <f>Comparisons!R258</f>
        <v>17752.307529999998</v>
      </c>
      <c r="F231" s="36">
        <f>Comparisons!S258</f>
        <v>184.53299999999999</v>
      </c>
      <c r="G231" s="36">
        <f t="shared" si="26"/>
        <v>220</v>
      </c>
      <c r="H231" s="36">
        <f>Comparisons!U258</f>
        <v>56515</v>
      </c>
      <c r="I231" s="36">
        <f>Comparisons!V258</f>
        <v>1252</v>
      </c>
      <c r="J231" s="55">
        <f>Comparisons!AS258</f>
        <v>267</v>
      </c>
      <c r="K231" s="142">
        <f t="shared" si="24"/>
        <v>0.21325878594249201</v>
      </c>
      <c r="L231" s="130">
        <v>1872514771</v>
      </c>
      <c r="M231" s="32">
        <v>1.2998332461476367</v>
      </c>
      <c r="P231" s="109"/>
      <c r="Q231" s="13"/>
    </row>
    <row r="232" spans="1:17" x14ac:dyDescent="0.25">
      <c r="A232" s="32">
        <f t="shared" si="25"/>
        <v>3019</v>
      </c>
      <c r="B232" s="32" t="str">
        <f>Comparisons!O259</f>
        <v>SYNERGY NORTH</v>
      </c>
      <c r="C232" s="32">
        <f>Comparisons!P259</f>
        <v>2019</v>
      </c>
      <c r="D232" s="32">
        <f>Comparisons!Q259</f>
        <v>3</v>
      </c>
      <c r="E232" s="36">
        <f>Comparisons!R259</f>
        <v>16857.003659999998</v>
      </c>
      <c r="F232" s="36">
        <f>Comparisons!S259</f>
        <v>180.43600000000001</v>
      </c>
      <c r="G232" s="36">
        <f t="shared" si="26"/>
        <v>220</v>
      </c>
      <c r="H232" s="36">
        <f>Comparisons!U259</f>
        <v>56700</v>
      </c>
      <c r="I232" s="36">
        <f>Comparisons!V259</f>
        <v>1268</v>
      </c>
      <c r="J232" s="55">
        <f>Comparisons!AS259</f>
        <v>271</v>
      </c>
      <c r="K232" s="142">
        <f t="shared" si="24"/>
        <v>0.2137223974763407</v>
      </c>
      <c r="L232" s="130">
        <v>971032520.61000013</v>
      </c>
      <c r="M232" s="32">
        <v>1.331990006449749</v>
      </c>
      <c r="P232" s="109"/>
      <c r="Q232" s="13"/>
    </row>
    <row r="233" spans="1:17" x14ac:dyDescent="0.25">
      <c r="A233" s="32">
        <f t="shared" si="25"/>
        <v>3019</v>
      </c>
      <c r="B233" s="32" t="str">
        <f>Comparisons!O260</f>
        <v>SYNERGY NORTH</v>
      </c>
      <c r="C233" s="32">
        <f>Comparisons!P260</f>
        <v>2020</v>
      </c>
      <c r="D233" s="32">
        <f>Comparisons!Q260</f>
        <v>3</v>
      </c>
      <c r="E233" s="36">
        <f>Comparisons!R260</f>
        <v>15980.376920000002</v>
      </c>
      <c r="F233" s="36">
        <f>Comparisons!S260</f>
        <v>163.65100000000001</v>
      </c>
      <c r="G233" s="36">
        <f t="shared" si="26"/>
        <v>220</v>
      </c>
      <c r="H233" s="36">
        <f>Comparisons!U260</f>
        <v>56887</v>
      </c>
      <c r="I233" s="36">
        <f>Comparisons!V260</f>
        <v>1266</v>
      </c>
      <c r="J233" s="55">
        <f>Comparisons!AS260</f>
        <v>275</v>
      </c>
      <c r="K233" s="142">
        <f t="shared" si="24"/>
        <v>0.21721958925750395</v>
      </c>
      <c r="L233" s="130">
        <v>935189552.38999999</v>
      </c>
      <c r="M233" s="32">
        <v>1.4068442069945994</v>
      </c>
      <c r="P233" s="109"/>
      <c r="Q233" s="13"/>
    </row>
    <row r="234" spans="1:17" x14ac:dyDescent="0.25">
      <c r="A234" s="32">
        <f t="shared" si="25"/>
        <v>3019</v>
      </c>
      <c r="B234" s="32" t="str">
        <f>Comparisons!O261</f>
        <v>SYNERGY NORTH</v>
      </c>
      <c r="C234" s="32">
        <f>Comparisons!P261</f>
        <v>2021</v>
      </c>
      <c r="D234" s="32">
        <f>Comparisons!Q261</f>
        <v>3</v>
      </c>
      <c r="E234" s="36">
        <f>Comparisons!R261</f>
        <v>16069.352220000001</v>
      </c>
      <c r="F234" s="36">
        <f>Comparisons!S261</f>
        <v>167.43899999999999</v>
      </c>
      <c r="G234" s="36">
        <f t="shared" si="26"/>
        <v>220</v>
      </c>
      <c r="H234" s="36">
        <f>Comparisons!U261</f>
        <v>56945</v>
      </c>
      <c r="I234" s="36">
        <f>Comparisons!V261</f>
        <v>1261</v>
      </c>
      <c r="J234" s="55">
        <f>Comparisons!AS261</f>
        <v>274</v>
      </c>
      <c r="K234" s="142">
        <f t="shared" si="24"/>
        <v>0.21728786677240286</v>
      </c>
      <c r="L234" s="130">
        <v>935436781</v>
      </c>
      <c r="M234" s="32">
        <v>1.4583023676540063</v>
      </c>
      <c r="P234" s="109"/>
      <c r="Q234" s="13"/>
    </row>
    <row r="235" spans="1:17" x14ac:dyDescent="0.25">
      <c r="A235" s="32">
        <f t="shared" si="25"/>
        <v>3019</v>
      </c>
      <c r="B235" s="34" t="str">
        <f>Comparisons!O262</f>
        <v>SYNERGY NORTH</v>
      </c>
      <c r="C235" s="56">
        <f>Comparisons!B262</f>
        <v>2022</v>
      </c>
      <c r="D235" s="56">
        <f>Comparisons!C262</f>
        <v>3</v>
      </c>
      <c r="E235" s="56">
        <f>Comparisons!D262</f>
        <v>19510.824230000002</v>
      </c>
      <c r="F235" s="56">
        <f>Comparisons!E262</f>
        <v>171.697</v>
      </c>
      <c r="G235" s="56">
        <f t="shared" si="26"/>
        <v>220</v>
      </c>
      <c r="H235" s="56">
        <f>Comparisons!G262</f>
        <v>57088</v>
      </c>
      <c r="I235" s="56">
        <f>Comparisons!H262</f>
        <v>1270</v>
      </c>
      <c r="J235" s="35">
        <f>Comparisons!I262</f>
        <v>277</v>
      </c>
      <c r="K235" s="45">
        <f>Comparisons!J262</f>
        <v>0.21811023354530334</v>
      </c>
      <c r="L235" s="130">
        <v>963264477.01999998</v>
      </c>
      <c r="M235" s="32">
        <v>1.5102966972629379</v>
      </c>
      <c r="P235" s="109"/>
      <c r="Q235" s="13"/>
    </row>
    <row r="236" spans="1:17" x14ac:dyDescent="0.25">
      <c r="A236" s="32">
        <f>'ABR23'!A302</f>
        <v>3020</v>
      </c>
      <c r="B236" s="32" t="str">
        <f>Comparisons!O265</f>
        <v>GREATER SUDBURY HYDRO INC.</v>
      </c>
      <c r="C236" s="32">
        <f>Comparisons!P265</f>
        <v>2005</v>
      </c>
      <c r="D236" s="32">
        <f>Comparisons!Q265</f>
        <v>3</v>
      </c>
      <c r="E236" s="36">
        <f>Comparisons!R265</f>
        <v>9548.1171200000008</v>
      </c>
      <c r="F236" s="36">
        <f>Comparisons!S265</f>
        <v>193.60400000000001</v>
      </c>
      <c r="G236" s="36">
        <f>F236</f>
        <v>193.60400000000001</v>
      </c>
      <c r="H236" s="36">
        <f>Comparisons!U265</f>
        <v>45915</v>
      </c>
      <c r="I236" s="36">
        <f>Comparisons!V265</f>
        <v>870</v>
      </c>
      <c r="J236" s="36">
        <f>Comparisons!W265</f>
        <v>175</v>
      </c>
      <c r="K236" s="44">
        <f>Comparisons!X265</f>
        <v>0.20114942528735633</v>
      </c>
      <c r="L236" s="130">
        <v>957243410</v>
      </c>
      <c r="M236" s="32">
        <v>1</v>
      </c>
      <c r="P236" s="109"/>
      <c r="Q236" s="13"/>
    </row>
    <row r="237" spans="1:17" x14ac:dyDescent="0.25">
      <c r="A237" s="32">
        <f>A236</f>
        <v>3020</v>
      </c>
      <c r="B237" s="32" t="str">
        <f>Comparisons!O266</f>
        <v>GREATER SUDBURY HYDRO INC.</v>
      </c>
      <c r="C237" s="32">
        <f>Comparisons!P266</f>
        <v>2006</v>
      </c>
      <c r="D237" s="32">
        <f>Comparisons!Q266</f>
        <v>3</v>
      </c>
      <c r="E237" s="36">
        <f>Comparisons!R266</f>
        <v>9356.1048499999997</v>
      </c>
      <c r="F237" s="36">
        <f>Comparisons!S266</f>
        <v>187.511</v>
      </c>
      <c r="G237" s="36">
        <f>MAX(G236,F237)</f>
        <v>193.60400000000001</v>
      </c>
      <c r="H237" s="36">
        <f>Comparisons!U266</f>
        <v>46020</v>
      </c>
      <c r="I237" s="36">
        <f>Comparisons!V266</f>
        <v>871</v>
      </c>
      <c r="J237" s="36">
        <f>Comparisons!W266</f>
        <v>175</v>
      </c>
      <c r="K237" s="44">
        <f>Comparisons!X266</f>
        <v>0.20091848450057406</v>
      </c>
      <c r="L237" s="130">
        <v>941826285</v>
      </c>
      <c r="M237" s="32">
        <v>1.0181607380073696</v>
      </c>
      <c r="P237" s="109"/>
      <c r="Q237" s="13"/>
    </row>
    <row r="238" spans="1:17" x14ac:dyDescent="0.25">
      <c r="A238" s="32">
        <f t="shared" ref="A238:A253" si="27">A237</f>
        <v>3020</v>
      </c>
      <c r="B238" s="32" t="str">
        <f>Comparisons!O267</f>
        <v>GREATER SUDBURY HYDRO INC.</v>
      </c>
      <c r="C238" s="32">
        <f>Comparisons!P267</f>
        <v>2007</v>
      </c>
      <c r="D238" s="32">
        <f>Comparisons!Q267</f>
        <v>3</v>
      </c>
      <c r="E238" s="36">
        <f>Comparisons!R267</f>
        <v>15842.248</v>
      </c>
      <c r="F238" s="36">
        <f>Comparisons!S267</f>
        <v>195.452</v>
      </c>
      <c r="G238" s="36">
        <f t="shared" ref="G238:G253" si="28">MAX(G237,F238)</f>
        <v>195.452</v>
      </c>
      <c r="H238" s="36">
        <f>Comparisons!U267</f>
        <v>46451</v>
      </c>
      <c r="I238" s="36">
        <f>Comparisons!V267</f>
        <v>871</v>
      </c>
      <c r="J238" s="36">
        <f>Comparisons!W267</f>
        <v>175</v>
      </c>
      <c r="K238" s="44">
        <f>Comparisons!X267</f>
        <v>0.20091848450057406</v>
      </c>
      <c r="L238" s="130">
        <v>958691850.28999996</v>
      </c>
      <c r="M238" s="32">
        <v>1.0531931014872313</v>
      </c>
      <c r="P238" s="109"/>
      <c r="Q238" s="13"/>
    </row>
    <row r="239" spans="1:17" x14ac:dyDescent="0.25">
      <c r="A239" s="32">
        <f t="shared" si="27"/>
        <v>3020</v>
      </c>
      <c r="B239" s="32" t="str">
        <f>Comparisons!O268</f>
        <v>GREATER SUDBURY HYDRO INC.</v>
      </c>
      <c r="C239" s="32">
        <f>Comparisons!P268</f>
        <v>2008</v>
      </c>
      <c r="D239" s="32">
        <f>Comparisons!Q268</f>
        <v>3</v>
      </c>
      <c r="E239" s="36">
        <f>Comparisons!R268</f>
        <v>10582.17316</v>
      </c>
      <c r="F239" s="36">
        <f>Comparisons!S268</f>
        <v>189.10499999999999</v>
      </c>
      <c r="G239" s="36">
        <f t="shared" si="28"/>
        <v>195.452</v>
      </c>
      <c r="H239" s="36">
        <f>Comparisons!U268</f>
        <v>46215</v>
      </c>
      <c r="I239" s="36">
        <f>Comparisons!V268</f>
        <v>871</v>
      </c>
      <c r="J239" s="36">
        <f>Comparisons!W268</f>
        <v>175</v>
      </c>
      <c r="K239" s="44">
        <f>Comparisons!X268</f>
        <v>0.20091848450057406</v>
      </c>
      <c r="L239" s="130">
        <v>966826977.00999999</v>
      </c>
      <c r="M239" s="32">
        <v>1.078564603993923</v>
      </c>
      <c r="P239" s="109"/>
      <c r="Q239" s="13"/>
    </row>
    <row r="240" spans="1:17" x14ac:dyDescent="0.25">
      <c r="A240" s="32">
        <f t="shared" si="27"/>
        <v>3020</v>
      </c>
      <c r="B240" s="32" t="str">
        <f>Comparisons!O269</f>
        <v>GREATER SUDBURY HYDRO INC.</v>
      </c>
      <c r="C240" s="32">
        <f>Comparisons!P269</f>
        <v>2009</v>
      </c>
      <c r="D240" s="32">
        <f>Comparisons!Q269</f>
        <v>3</v>
      </c>
      <c r="E240" s="36">
        <f>Comparisons!R269</f>
        <v>11183.125449999998</v>
      </c>
      <c r="F240" s="36">
        <f>Comparisons!S269</f>
        <v>206.94</v>
      </c>
      <c r="G240" s="36">
        <f t="shared" si="28"/>
        <v>206.94</v>
      </c>
      <c r="H240" s="36">
        <f>Comparisons!U269</f>
        <v>46349</v>
      </c>
      <c r="I240" s="36">
        <f>Comparisons!V269</f>
        <v>944</v>
      </c>
      <c r="J240" s="36">
        <f>Comparisons!W269</f>
        <v>213</v>
      </c>
      <c r="K240" s="44">
        <f>Comparisons!X269</f>
        <v>0.22563559322033899</v>
      </c>
      <c r="L240" s="130">
        <v>957230159.17000008</v>
      </c>
      <c r="M240" s="32">
        <v>1.0915070880241431</v>
      </c>
      <c r="P240" s="109"/>
      <c r="Q240" s="13"/>
    </row>
    <row r="241" spans="1:17" x14ac:dyDescent="0.25">
      <c r="A241" s="32">
        <f t="shared" si="27"/>
        <v>3020</v>
      </c>
      <c r="B241" s="32" t="str">
        <f>Comparisons!O270</f>
        <v>GREATER SUDBURY HYDRO INC.</v>
      </c>
      <c r="C241" s="32">
        <f>Comparisons!P270</f>
        <v>2010</v>
      </c>
      <c r="D241" s="32">
        <f>Comparisons!Q270</f>
        <v>3</v>
      </c>
      <c r="E241" s="36">
        <f>Comparisons!R270</f>
        <v>7497.4209500000006</v>
      </c>
      <c r="F241" s="36">
        <f>Comparisons!S270</f>
        <v>206.94</v>
      </c>
      <c r="G241" s="36">
        <f t="shared" si="28"/>
        <v>206.94</v>
      </c>
      <c r="H241" s="36">
        <f>Comparisons!U270</f>
        <v>46710</v>
      </c>
      <c r="I241" s="36">
        <f>Comparisons!V270</f>
        <v>944</v>
      </c>
      <c r="J241" s="36">
        <f>Comparisons!W270</f>
        <v>213</v>
      </c>
      <c r="K241" s="44">
        <f>Comparisons!X270</f>
        <v>0.22563559322033899</v>
      </c>
      <c r="L241" s="130">
        <v>921289657</v>
      </c>
      <c r="M241" s="32">
        <v>1.1243125351578573</v>
      </c>
      <c r="P241" s="109"/>
      <c r="Q241" s="13"/>
    </row>
    <row r="242" spans="1:17" x14ac:dyDescent="0.25">
      <c r="A242" s="32">
        <f t="shared" si="27"/>
        <v>3020</v>
      </c>
      <c r="B242" s="32" t="str">
        <f>Comparisons!O271</f>
        <v>GREATER SUDBURY HYDRO INC.</v>
      </c>
      <c r="C242" s="32">
        <f>Comparisons!P271</f>
        <v>2011</v>
      </c>
      <c r="D242" s="32">
        <f>Comparisons!Q271</f>
        <v>3</v>
      </c>
      <c r="E242" s="36">
        <f>Comparisons!R271</f>
        <v>12104.256969999999</v>
      </c>
      <c r="F242" s="36">
        <f>Comparisons!S271</f>
        <v>196.11500000000001</v>
      </c>
      <c r="G242" s="36">
        <f t="shared" si="28"/>
        <v>206.94</v>
      </c>
      <c r="H242" s="36">
        <f>Comparisons!U271</f>
        <v>46748</v>
      </c>
      <c r="I242" s="36">
        <f>Comparisons!V271</f>
        <v>962</v>
      </c>
      <c r="J242" s="36">
        <f>Comparisons!W271</f>
        <v>225</v>
      </c>
      <c r="K242" s="44">
        <f>Comparisons!X271</f>
        <v>0.2338877338877339</v>
      </c>
      <c r="L242" s="130">
        <v>923827081.64999998</v>
      </c>
      <c r="M242" s="32">
        <v>1.1430978626415853</v>
      </c>
      <c r="P242" s="109"/>
      <c r="Q242" s="13"/>
    </row>
    <row r="243" spans="1:17" x14ac:dyDescent="0.25">
      <c r="A243" s="32">
        <f t="shared" si="27"/>
        <v>3020</v>
      </c>
      <c r="B243" s="32" t="str">
        <f>Comparisons!O272</f>
        <v>GREATER SUDBURY HYDRO INC.</v>
      </c>
      <c r="C243" s="32">
        <f>Comparisons!P272</f>
        <v>2012</v>
      </c>
      <c r="D243" s="32">
        <f>Comparisons!Q272</f>
        <v>3</v>
      </c>
      <c r="E243" s="36">
        <f>Comparisons!R272</f>
        <v>12803.057430000001</v>
      </c>
      <c r="F243" s="36">
        <f>Comparisons!S272</f>
        <v>180.33199999999999</v>
      </c>
      <c r="G243" s="36">
        <f t="shared" si="28"/>
        <v>206.94</v>
      </c>
      <c r="H243" s="36">
        <f>Comparisons!U272</f>
        <v>46879</v>
      </c>
      <c r="I243" s="36">
        <f>Comparisons!V272</f>
        <v>971</v>
      </c>
      <c r="J243" s="36">
        <f>Comparisons!W272</f>
        <v>228</v>
      </c>
      <c r="K243" s="44">
        <f>Comparisons!X272</f>
        <v>0.23480947476828012</v>
      </c>
      <c r="L243" s="130">
        <v>900454764</v>
      </c>
      <c r="M243" s="32">
        <v>1.1601447797801889</v>
      </c>
      <c r="P243" s="109"/>
      <c r="Q243" s="13"/>
    </row>
    <row r="244" spans="1:17" x14ac:dyDescent="0.25">
      <c r="A244" s="32">
        <f t="shared" si="27"/>
        <v>3020</v>
      </c>
      <c r="B244" s="32" t="str">
        <f>Comparisons!O273</f>
        <v>GREATER SUDBURY HYDRO INC.</v>
      </c>
      <c r="C244" s="32">
        <f>Comparisons!P273</f>
        <v>2013</v>
      </c>
      <c r="D244" s="32">
        <f>Comparisons!Q273</f>
        <v>3</v>
      </c>
      <c r="E244" s="36">
        <f>Comparisons!R273</f>
        <v>11080.579680000001</v>
      </c>
      <c r="F244" s="36">
        <f>Comparisons!S273</f>
        <v>195.749</v>
      </c>
      <c r="G244" s="36">
        <f t="shared" si="28"/>
        <v>206.94</v>
      </c>
      <c r="H244" s="36">
        <f>Comparisons!U273</f>
        <v>47074</v>
      </c>
      <c r="I244" s="36">
        <f>Comparisons!V273</f>
        <v>980</v>
      </c>
      <c r="J244" s="36">
        <f>Comparisons!W273</f>
        <v>231</v>
      </c>
      <c r="K244" s="44">
        <f>Comparisons!X273</f>
        <v>0.23571428571428571</v>
      </c>
      <c r="L244" s="130">
        <v>914045725</v>
      </c>
      <c r="M244" s="32">
        <v>1.1787456307534185</v>
      </c>
      <c r="P244" s="109"/>
      <c r="Q244" s="13"/>
    </row>
    <row r="245" spans="1:17" x14ac:dyDescent="0.25">
      <c r="A245" s="32">
        <f t="shared" si="27"/>
        <v>3020</v>
      </c>
      <c r="B245" s="32" t="str">
        <f>Comparisons!O274</f>
        <v>GREATER SUDBURY HYDRO INC.</v>
      </c>
      <c r="C245" s="32">
        <f>Comparisons!P274</f>
        <v>2014</v>
      </c>
      <c r="D245" s="32">
        <f>Comparisons!Q274</f>
        <v>3</v>
      </c>
      <c r="E245" s="36">
        <f>Comparisons!R274</f>
        <v>14850.227000000001</v>
      </c>
      <c r="F245" s="36">
        <f>Comparisons!S274</f>
        <v>194.17400000000001</v>
      </c>
      <c r="G245" s="36">
        <f t="shared" si="28"/>
        <v>206.94</v>
      </c>
      <c r="H245" s="36">
        <f>Comparisons!U274</f>
        <v>47187</v>
      </c>
      <c r="I245" s="36">
        <f>Comparisons!V274</f>
        <v>996</v>
      </c>
      <c r="J245" s="36">
        <f>Comparisons!W274</f>
        <v>244</v>
      </c>
      <c r="K245" s="44">
        <f>Comparisons!X274</f>
        <v>0.24497991967871485</v>
      </c>
      <c r="L245" s="130">
        <v>916103112.33000004</v>
      </c>
      <c r="M245" s="32">
        <v>1.2033004656242552</v>
      </c>
      <c r="P245" s="109"/>
      <c r="Q245" s="13"/>
    </row>
    <row r="246" spans="1:17" x14ac:dyDescent="0.25">
      <c r="A246" s="32">
        <f t="shared" si="27"/>
        <v>3020</v>
      </c>
      <c r="B246" s="32" t="str">
        <f>Comparisons!O275</f>
        <v>GREATER SUDBURY HYDRO INC.</v>
      </c>
      <c r="C246" s="32">
        <f>Comparisons!P275</f>
        <v>2015</v>
      </c>
      <c r="D246" s="32">
        <f>Comparisons!Q275</f>
        <v>3</v>
      </c>
      <c r="E246" s="36">
        <f>Comparisons!R275</f>
        <v>13121.322</v>
      </c>
      <c r="F246" s="36">
        <f>Comparisons!S275</f>
        <v>185.13200000000001</v>
      </c>
      <c r="G246" s="36">
        <f t="shared" si="28"/>
        <v>206.94</v>
      </c>
      <c r="H246" s="36">
        <f>Comparisons!U275</f>
        <v>47298</v>
      </c>
      <c r="I246" s="36">
        <f>Comparisons!V275</f>
        <v>1001</v>
      </c>
      <c r="J246" s="36">
        <f>Comparisons!W275</f>
        <v>248</v>
      </c>
      <c r="K246" s="44">
        <f>Comparisons!X275</f>
        <v>0.24775224775224775</v>
      </c>
      <c r="L246" s="130">
        <v>876411380.01999998</v>
      </c>
      <c r="M246" s="32">
        <v>1.2317327248241474</v>
      </c>
      <c r="P246" s="109"/>
      <c r="Q246" s="13"/>
    </row>
    <row r="247" spans="1:17" x14ac:dyDescent="0.25">
      <c r="A247" s="32">
        <f t="shared" si="27"/>
        <v>3020</v>
      </c>
      <c r="B247" s="32" t="str">
        <f>Comparisons!O276</f>
        <v>GREATER SUDBURY HYDRO INC.</v>
      </c>
      <c r="C247" s="32">
        <f>Comparisons!P276</f>
        <v>2016</v>
      </c>
      <c r="D247" s="32">
        <f>Comparisons!Q276</f>
        <v>3</v>
      </c>
      <c r="E247" s="37">
        <f>Comparisons!D276</f>
        <v>14980.280199999999</v>
      </c>
      <c r="F247" s="36">
        <f>Comparisons!S276</f>
        <v>171.316</v>
      </c>
      <c r="G247" s="36">
        <f t="shared" si="28"/>
        <v>206.94</v>
      </c>
      <c r="H247" s="36">
        <f>Comparisons!U276</f>
        <v>47362</v>
      </c>
      <c r="I247" s="36">
        <f>Comparisons!V276</f>
        <v>1001</v>
      </c>
      <c r="J247" s="36">
        <f>Comparisons!W276</f>
        <v>250</v>
      </c>
      <c r="K247" s="44">
        <f>Comparisons!X276</f>
        <v>0.24975024975024976</v>
      </c>
      <c r="L247" s="130">
        <v>847850242.13999987</v>
      </c>
      <c r="M247" s="32">
        <v>1.2460953688434946</v>
      </c>
      <c r="P247" s="109"/>
      <c r="Q247" s="13"/>
    </row>
    <row r="248" spans="1:17" x14ac:dyDescent="0.25">
      <c r="A248" s="32">
        <f t="shared" si="27"/>
        <v>3020</v>
      </c>
      <c r="B248" s="32" t="str">
        <f>Comparisons!O277</f>
        <v>GREATER SUDBURY HYDRO INC.</v>
      </c>
      <c r="C248" s="32">
        <f>Comparisons!P277</f>
        <v>2017</v>
      </c>
      <c r="D248" s="32">
        <f>Comparisons!Q277</f>
        <v>3</v>
      </c>
      <c r="E248" s="37">
        <f>Comparisons!D277</f>
        <v>14361.76153</v>
      </c>
      <c r="F248" s="36">
        <f>Comparisons!S277</f>
        <v>163.61099999999999</v>
      </c>
      <c r="G248" s="36">
        <f t="shared" si="28"/>
        <v>206.94</v>
      </c>
      <c r="H248" s="36">
        <f>Comparisons!U277</f>
        <v>47427</v>
      </c>
      <c r="I248" s="36">
        <f>Comparisons!V277</f>
        <v>1005</v>
      </c>
      <c r="J248" s="36">
        <f>Comparisons!W277</f>
        <v>251</v>
      </c>
      <c r="K248" s="44">
        <f>Comparisons!X277</f>
        <v>0.24975124378109453</v>
      </c>
      <c r="L248" s="130">
        <v>838657079.18999994</v>
      </c>
      <c r="M248" s="32">
        <v>1.2681506381321936</v>
      </c>
      <c r="P248" s="109"/>
      <c r="Q248" s="13"/>
    </row>
    <row r="249" spans="1:17" x14ac:dyDescent="0.25">
      <c r="A249" s="32">
        <f t="shared" si="27"/>
        <v>3020</v>
      </c>
      <c r="B249" s="32" t="str">
        <f>Comparisons!O278</f>
        <v>GREATER SUDBURY HYDRO INC.</v>
      </c>
      <c r="C249" s="32">
        <f>Comparisons!P278</f>
        <v>2018</v>
      </c>
      <c r="D249" s="32">
        <f>Comparisons!Q278</f>
        <v>3</v>
      </c>
      <c r="E249" s="36">
        <f>Comparisons!R278</f>
        <v>14687.808559999999</v>
      </c>
      <c r="F249" s="36">
        <f>Comparisons!S278</f>
        <v>167.80600000000001</v>
      </c>
      <c r="G249" s="36">
        <f t="shared" si="28"/>
        <v>206.94</v>
      </c>
      <c r="H249" s="36">
        <f>Comparisons!U278</f>
        <v>47626</v>
      </c>
      <c r="I249" s="36">
        <f>Comparisons!V278</f>
        <v>1009</v>
      </c>
      <c r="J249" s="36">
        <f>Comparisons!W278</f>
        <v>253</v>
      </c>
      <c r="K249" s="44">
        <f>Comparisons!X278</f>
        <v>0.25074331020812685</v>
      </c>
      <c r="L249" s="130">
        <v>873638798.22000003</v>
      </c>
      <c r="M249" s="32">
        <v>1.2998332461476367</v>
      </c>
      <c r="P249" s="109"/>
      <c r="Q249" s="13"/>
    </row>
    <row r="250" spans="1:17" x14ac:dyDescent="0.25">
      <c r="A250" s="32">
        <f t="shared" si="27"/>
        <v>3020</v>
      </c>
      <c r="B250" s="32" t="str">
        <f>Comparisons!O279</f>
        <v>GREATER SUDBURY HYDRO INC.</v>
      </c>
      <c r="C250" s="32">
        <f>Comparisons!P279</f>
        <v>2019</v>
      </c>
      <c r="D250" s="32">
        <f>Comparisons!Q279</f>
        <v>3</v>
      </c>
      <c r="E250" s="36">
        <f>Comparisons!R279</f>
        <v>14566.545779999999</v>
      </c>
      <c r="F250" s="36">
        <f>Comparisons!S279</f>
        <v>176.84299999999999</v>
      </c>
      <c r="G250" s="36">
        <f t="shared" si="28"/>
        <v>206.94</v>
      </c>
      <c r="H250" s="36">
        <f>Comparisons!U279</f>
        <v>47725</v>
      </c>
      <c r="I250" s="36">
        <f>Comparisons!V279</f>
        <v>1015</v>
      </c>
      <c r="J250" s="36">
        <f>Comparisons!W279</f>
        <v>253</v>
      </c>
      <c r="K250" s="44">
        <f>Comparisons!X279</f>
        <v>0.24926108374384237</v>
      </c>
      <c r="L250" s="130">
        <v>861995353.83999991</v>
      </c>
      <c r="M250" s="32">
        <v>1.331990006449749</v>
      </c>
      <c r="P250" s="109"/>
      <c r="Q250" s="13"/>
    </row>
    <row r="251" spans="1:17" x14ac:dyDescent="0.25">
      <c r="A251" s="32">
        <f t="shared" si="27"/>
        <v>3020</v>
      </c>
      <c r="B251" s="32" t="str">
        <f>Comparisons!O280</f>
        <v>GREATER SUDBURY HYDRO INC.</v>
      </c>
      <c r="C251" s="32">
        <f>Comparisons!P280</f>
        <v>2020</v>
      </c>
      <c r="D251" s="32">
        <f>Comparisons!Q280</f>
        <v>3</v>
      </c>
      <c r="E251" s="36">
        <f>Comparisons!R280</f>
        <v>14709.333180000001</v>
      </c>
      <c r="F251" s="36">
        <f>Comparisons!S280</f>
        <v>183.53700000000001</v>
      </c>
      <c r="G251" s="36">
        <f t="shared" si="28"/>
        <v>206.94</v>
      </c>
      <c r="H251" s="36">
        <f>Comparisons!U280</f>
        <v>47865</v>
      </c>
      <c r="I251" s="36">
        <f>Comparisons!V280</f>
        <v>1015</v>
      </c>
      <c r="J251" s="36">
        <f>Comparisons!W280</f>
        <v>256</v>
      </c>
      <c r="K251" s="44">
        <f>Comparisons!X280</f>
        <v>0.25221674876847289</v>
      </c>
      <c r="L251" s="130">
        <v>830196991.88999999</v>
      </c>
      <c r="M251" s="32">
        <v>1.4068442069945994</v>
      </c>
      <c r="P251" s="109"/>
      <c r="Q251" s="13"/>
    </row>
    <row r="252" spans="1:17" x14ac:dyDescent="0.25">
      <c r="A252" s="32">
        <f t="shared" si="27"/>
        <v>3020</v>
      </c>
      <c r="B252" s="32" t="str">
        <f>Comparisons!O281</f>
        <v>GREATER SUDBURY HYDRO INC.</v>
      </c>
      <c r="C252" s="32">
        <f>Comparisons!P281</f>
        <v>2021</v>
      </c>
      <c r="D252" s="32">
        <f>Comparisons!Q281</f>
        <v>3</v>
      </c>
      <c r="E252" s="36">
        <f>Comparisons!R281</f>
        <v>14858.593769999999</v>
      </c>
      <c r="F252" s="36">
        <f>Comparisons!S281</f>
        <v>148.673</v>
      </c>
      <c r="G252" s="36">
        <f t="shared" si="28"/>
        <v>206.94</v>
      </c>
      <c r="H252" s="36">
        <f>Comparisons!U281</f>
        <v>47865</v>
      </c>
      <c r="I252" s="36">
        <f>Comparisons!V281</f>
        <v>1019</v>
      </c>
      <c r="J252" s="36">
        <f>Comparisons!W281</f>
        <v>258</v>
      </c>
      <c r="K252" s="44">
        <f>Comparisons!X281</f>
        <v>0.25318940137389595</v>
      </c>
      <c r="L252" s="130">
        <v>819566568.38</v>
      </c>
      <c r="M252" s="32">
        <v>1.4583023676540063</v>
      </c>
      <c r="P252" s="109"/>
      <c r="Q252" s="13"/>
    </row>
    <row r="253" spans="1:17" x14ac:dyDescent="0.25">
      <c r="A253" s="32">
        <f t="shared" si="27"/>
        <v>3020</v>
      </c>
      <c r="B253" s="34" t="str">
        <f>Comparisons!O282</f>
        <v>GREATER SUDBURY HYDRO INC.</v>
      </c>
      <c r="C253" s="56">
        <f>Comparisons!B282</f>
        <v>2022</v>
      </c>
      <c r="D253" s="56">
        <f>Comparisons!C282</f>
        <v>3</v>
      </c>
      <c r="E253" s="56">
        <f>Comparisons!D282</f>
        <v>15279.441989999999</v>
      </c>
      <c r="F253" s="56">
        <f>Comparisons!E282</f>
        <v>163.773</v>
      </c>
      <c r="G253" s="56">
        <f t="shared" si="28"/>
        <v>206.94</v>
      </c>
      <c r="H253" s="56">
        <f>Comparisons!G282</f>
        <v>47962</v>
      </c>
      <c r="I253" s="56">
        <f>Comparisons!H282</f>
        <v>1030</v>
      </c>
      <c r="J253" s="56">
        <f>Comparisons!I282</f>
        <v>261</v>
      </c>
      <c r="K253" s="59">
        <f>Comparisons!J282</f>
        <v>0.25339806079864502</v>
      </c>
      <c r="L253" s="130">
        <v>845434936.58000004</v>
      </c>
      <c r="M253" s="32">
        <v>1.5102966972629379</v>
      </c>
      <c r="P253" s="109"/>
      <c r="Q253" s="13"/>
    </row>
    <row r="254" spans="1:17" x14ac:dyDescent="0.25">
      <c r="A254" s="32">
        <f>'ABR23'!A319</f>
        <v>3022</v>
      </c>
      <c r="B254" s="32" t="str">
        <f>Comparisons!O285</f>
        <v>Entegrus Powerlines</v>
      </c>
      <c r="C254" s="32">
        <f>Comparisons!P285</f>
        <v>2005</v>
      </c>
      <c r="D254" s="32">
        <f>Comparisons!Q285</f>
        <v>3</v>
      </c>
      <c r="E254" s="36">
        <f>Comparisons!R285</f>
        <v>9677.0848299999998</v>
      </c>
      <c r="F254" s="36">
        <f>Comparisons!S285</f>
        <v>299.18</v>
      </c>
      <c r="G254" s="36">
        <f>F254</f>
        <v>299.18</v>
      </c>
      <c r="H254" s="36">
        <f>Comparisons!U285</f>
        <v>54802</v>
      </c>
      <c r="I254" s="36">
        <f>Comparisons!V285</f>
        <v>1140</v>
      </c>
      <c r="J254" s="36">
        <f>Comparisons!W285</f>
        <v>327</v>
      </c>
      <c r="K254" s="44">
        <f>Comparisons!X285</f>
        <v>0.2868421052631579</v>
      </c>
      <c r="L254" s="130">
        <v>1622496305</v>
      </c>
      <c r="M254" s="32">
        <v>1</v>
      </c>
      <c r="P254" s="109"/>
      <c r="Q254" s="13"/>
    </row>
    <row r="255" spans="1:17" x14ac:dyDescent="0.25">
      <c r="A255" s="32">
        <f>A254</f>
        <v>3022</v>
      </c>
      <c r="B255" s="32" t="str">
        <f>Comparisons!O286</f>
        <v>Entegrus Powerlines</v>
      </c>
      <c r="C255" s="32">
        <f>Comparisons!P286</f>
        <v>2006</v>
      </c>
      <c r="D255" s="32">
        <f>Comparisons!Q286</f>
        <v>3</v>
      </c>
      <c r="E255" s="36">
        <f>Comparisons!R286</f>
        <v>10078.964550000001</v>
      </c>
      <c r="F255" s="36">
        <f>Comparisons!S286</f>
        <v>301.57</v>
      </c>
      <c r="G255" s="36">
        <f>MAX(G254,F255)</f>
        <v>301.57</v>
      </c>
      <c r="H255" s="36">
        <f>Comparisons!U286</f>
        <v>55264</v>
      </c>
      <c r="I255" s="36">
        <f>Comparisons!V286</f>
        <v>1144</v>
      </c>
      <c r="J255" s="36">
        <f>Comparisons!W286</f>
        <v>317</v>
      </c>
      <c r="K255" s="44">
        <f>Comparisons!X286</f>
        <v>0.27709790209790208</v>
      </c>
      <c r="L255" s="130">
        <v>1441007152</v>
      </c>
      <c r="M255" s="32">
        <v>1.0181607380073696</v>
      </c>
      <c r="P255" s="109"/>
      <c r="Q255" s="13"/>
    </row>
    <row r="256" spans="1:17" x14ac:dyDescent="0.25">
      <c r="A256" s="32">
        <f t="shared" ref="A256:A271" si="29">A255</f>
        <v>3022</v>
      </c>
      <c r="B256" s="32" t="str">
        <f>Comparisons!O287</f>
        <v>Entegrus Powerlines</v>
      </c>
      <c r="C256" s="32">
        <f>Comparisons!P287</f>
        <v>2007</v>
      </c>
      <c r="D256" s="32">
        <f>Comparisons!Q287</f>
        <v>3</v>
      </c>
      <c r="E256" s="36">
        <f>Comparisons!R287</f>
        <v>10014.279630000001</v>
      </c>
      <c r="F256" s="36">
        <f>Comparisons!S287</f>
        <v>285.666</v>
      </c>
      <c r="G256" s="36">
        <f t="shared" ref="G256:G271" si="30">MAX(G255,F256)</f>
        <v>301.57</v>
      </c>
      <c r="H256" s="36">
        <f>Comparisons!U287</f>
        <v>55082</v>
      </c>
      <c r="I256" s="36">
        <f>Comparisons!V287</f>
        <v>1132</v>
      </c>
      <c r="J256" s="36">
        <f>Comparisons!W287</f>
        <v>320</v>
      </c>
      <c r="K256" s="44">
        <f>Comparisons!X287</f>
        <v>0.28268551236749118</v>
      </c>
      <c r="L256" s="130">
        <v>1411145348.05</v>
      </c>
      <c r="M256" s="32">
        <v>1.0531931014872313</v>
      </c>
      <c r="P256" s="109"/>
      <c r="Q256" s="13"/>
    </row>
    <row r="257" spans="1:17" x14ac:dyDescent="0.25">
      <c r="A257" s="32">
        <f t="shared" si="29"/>
        <v>3022</v>
      </c>
      <c r="B257" s="32" t="str">
        <f>Comparisons!O288</f>
        <v>Entegrus Powerlines</v>
      </c>
      <c r="C257" s="32">
        <f>Comparisons!P288</f>
        <v>2008</v>
      </c>
      <c r="D257" s="32">
        <f>Comparisons!Q288</f>
        <v>3</v>
      </c>
      <c r="E257" s="36">
        <f>Comparisons!R288</f>
        <v>10135.61875</v>
      </c>
      <c r="F257" s="36">
        <f>Comparisons!S288</f>
        <v>269.84399999999999</v>
      </c>
      <c r="G257" s="36">
        <f t="shared" si="30"/>
        <v>301.57</v>
      </c>
      <c r="H257" s="36">
        <f>Comparisons!U288</f>
        <v>55253</v>
      </c>
      <c r="I257" s="36">
        <f>Comparisons!V288</f>
        <v>1145</v>
      </c>
      <c r="J257" s="36">
        <f>Comparisons!W288</f>
        <v>337</v>
      </c>
      <c r="K257" s="44">
        <f>Comparisons!X288</f>
        <v>0.29432314410480348</v>
      </c>
      <c r="L257" s="130">
        <v>1352720612</v>
      </c>
      <c r="M257" s="32">
        <v>1.078564603993923</v>
      </c>
      <c r="P257" s="109"/>
      <c r="Q257" s="13"/>
    </row>
    <row r="258" spans="1:17" x14ac:dyDescent="0.25">
      <c r="A258" s="32">
        <f t="shared" si="29"/>
        <v>3022</v>
      </c>
      <c r="B258" s="32" t="str">
        <f>Comparisons!O289</f>
        <v>Entegrus Powerlines</v>
      </c>
      <c r="C258" s="32">
        <f>Comparisons!P289</f>
        <v>2009</v>
      </c>
      <c r="D258" s="32">
        <f>Comparisons!Q289</f>
        <v>3</v>
      </c>
      <c r="E258" s="36">
        <f>Comparisons!R289</f>
        <v>10254.038710000001</v>
      </c>
      <c r="F258" s="36">
        <f>Comparisons!S289</f>
        <v>246.572</v>
      </c>
      <c r="G258" s="36">
        <f t="shared" si="30"/>
        <v>301.57</v>
      </c>
      <c r="H258" s="36">
        <f>Comparisons!U289</f>
        <v>56074</v>
      </c>
      <c r="I258" s="36">
        <f>Comparisons!V289</f>
        <v>1178</v>
      </c>
      <c r="J258" s="36">
        <f>Comparisons!W289</f>
        <v>340</v>
      </c>
      <c r="K258" s="44">
        <f>Comparisons!X289</f>
        <v>0.28862478777589134</v>
      </c>
      <c r="L258" s="130">
        <v>1170939994</v>
      </c>
      <c r="M258" s="32">
        <v>1.0915070880241431</v>
      </c>
      <c r="P258" s="109"/>
      <c r="Q258" s="13"/>
    </row>
    <row r="259" spans="1:17" x14ac:dyDescent="0.25">
      <c r="A259" s="32">
        <f t="shared" si="29"/>
        <v>3022</v>
      </c>
      <c r="B259" s="32" t="str">
        <f>Comparisons!O290</f>
        <v>Entegrus Powerlines</v>
      </c>
      <c r="C259" s="32">
        <f>Comparisons!P290</f>
        <v>2010</v>
      </c>
      <c r="D259" s="32">
        <f>Comparisons!Q290</f>
        <v>3</v>
      </c>
      <c r="E259" s="36">
        <f>Comparisons!R290</f>
        <v>11324.498810148905</v>
      </c>
      <c r="F259" s="36">
        <f>Comparisons!S290</f>
        <v>260.447</v>
      </c>
      <c r="G259" s="36">
        <f t="shared" si="30"/>
        <v>301.57</v>
      </c>
      <c r="H259" s="36">
        <f>Comparisons!U290</f>
        <v>56311</v>
      </c>
      <c r="I259" s="36">
        <f>Comparisons!V290</f>
        <v>1255</v>
      </c>
      <c r="J259" s="36">
        <f>Comparisons!W290</f>
        <v>399</v>
      </c>
      <c r="K259" s="44">
        <f>Comparisons!X290</f>
        <v>0.31792828685258961</v>
      </c>
      <c r="L259" s="130">
        <v>1217229092.0999999</v>
      </c>
      <c r="M259" s="32">
        <v>1.1243125351578573</v>
      </c>
      <c r="P259" s="109"/>
      <c r="Q259" s="13"/>
    </row>
    <row r="260" spans="1:17" x14ac:dyDescent="0.25">
      <c r="A260" s="32">
        <f t="shared" si="29"/>
        <v>3022</v>
      </c>
      <c r="B260" s="32" t="str">
        <f>Comparisons!O291</f>
        <v>Entegrus Powerlines</v>
      </c>
      <c r="C260" s="32">
        <f>Comparisons!P291</f>
        <v>2011</v>
      </c>
      <c r="D260" s="32">
        <f>Comparisons!Q291</f>
        <v>3</v>
      </c>
      <c r="E260" s="36">
        <f>Comparisons!R291</f>
        <v>11878.725109999999</v>
      </c>
      <c r="F260" s="36">
        <f>Comparisons!S291</f>
        <v>238.91899999999998</v>
      </c>
      <c r="G260" s="36">
        <f t="shared" si="30"/>
        <v>301.57</v>
      </c>
      <c r="H260" s="36">
        <f>Comparisons!U291</f>
        <v>56556</v>
      </c>
      <c r="I260" s="36">
        <f>Comparisons!V291</f>
        <v>1194</v>
      </c>
      <c r="J260" s="36">
        <f>Comparisons!W291</f>
        <v>360</v>
      </c>
      <c r="K260" s="44">
        <f>Comparisons!X291</f>
        <v>0.30150753768844218</v>
      </c>
      <c r="L260" s="130">
        <v>1220247915</v>
      </c>
      <c r="M260" s="32">
        <v>1.1430978626415853</v>
      </c>
      <c r="P260" s="109"/>
      <c r="Q260" s="13"/>
    </row>
    <row r="261" spans="1:17" x14ac:dyDescent="0.25">
      <c r="A261" s="32">
        <f t="shared" si="29"/>
        <v>3022</v>
      </c>
      <c r="B261" s="32" t="str">
        <f>Comparisons!O292</f>
        <v>Entegrus Powerlines Inc.</v>
      </c>
      <c r="C261" s="32">
        <f>Comparisons!P292</f>
        <v>2012</v>
      </c>
      <c r="D261" s="32">
        <f>Comparisons!Q292</f>
        <v>3</v>
      </c>
      <c r="E261" s="36">
        <f>Comparisons!R292</f>
        <v>12691.405879951097</v>
      </c>
      <c r="F261" s="36">
        <f>Comparisons!S292</f>
        <v>262.786</v>
      </c>
      <c r="G261" s="36">
        <f t="shared" si="30"/>
        <v>301.57</v>
      </c>
      <c r="H261" s="36">
        <f>Comparisons!U292</f>
        <v>56795</v>
      </c>
      <c r="I261" s="36">
        <f>Comparisons!V292</f>
        <v>1211</v>
      </c>
      <c r="J261" s="36">
        <f>Comparisons!W292</f>
        <v>368</v>
      </c>
      <c r="K261" s="44">
        <f>Comparisons!X292</f>
        <v>0.30388109000825764</v>
      </c>
      <c r="L261" s="130">
        <v>1216071650</v>
      </c>
      <c r="M261" s="32">
        <v>1.1601447797801889</v>
      </c>
      <c r="P261" s="109"/>
      <c r="Q261" s="13"/>
    </row>
    <row r="262" spans="1:17" x14ac:dyDescent="0.25">
      <c r="A262" s="32">
        <f t="shared" si="29"/>
        <v>3022</v>
      </c>
      <c r="B262" s="32" t="str">
        <f>Comparisons!O293</f>
        <v>Entegrus Powerlines Inc.</v>
      </c>
      <c r="C262" s="32">
        <f>Comparisons!P293</f>
        <v>2013</v>
      </c>
      <c r="D262" s="32">
        <f>Comparisons!Q293</f>
        <v>3</v>
      </c>
      <c r="E262" s="36">
        <f>Comparisons!R293</f>
        <v>12744.205820000001</v>
      </c>
      <c r="F262" s="36">
        <f>Comparisons!S293</f>
        <v>253.559</v>
      </c>
      <c r="G262" s="36">
        <f t="shared" si="30"/>
        <v>301.57</v>
      </c>
      <c r="H262" s="37">
        <f>Comparisons!G293</f>
        <v>57155</v>
      </c>
      <c r="I262" s="36">
        <f>Comparisons!V293</f>
        <v>1210</v>
      </c>
      <c r="J262" s="36">
        <f>Comparisons!W293</f>
        <v>378</v>
      </c>
      <c r="K262" s="44">
        <f>Comparisons!X293</f>
        <v>0.31239669421487604</v>
      </c>
      <c r="L262" s="130">
        <v>1204329535</v>
      </c>
      <c r="M262" s="32">
        <v>1.1787456307534185</v>
      </c>
      <c r="P262" s="109"/>
      <c r="Q262" s="13"/>
    </row>
    <row r="263" spans="1:17" x14ac:dyDescent="0.25">
      <c r="A263" s="32">
        <f t="shared" si="29"/>
        <v>3022</v>
      </c>
      <c r="B263" s="32" t="str">
        <f>Comparisons!O294</f>
        <v>Entegrus Powerlines Inc.</v>
      </c>
      <c r="C263" s="32">
        <f>Comparisons!P294</f>
        <v>2014</v>
      </c>
      <c r="D263" s="32">
        <f>Comparisons!Q294</f>
        <v>3</v>
      </c>
      <c r="E263" s="36">
        <f>Comparisons!R294</f>
        <v>12715.862000000001</v>
      </c>
      <c r="F263" s="36">
        <f>Comparisons!S294</f>
        <v>227.636</v>
      </c>
      <c r="G263" s="36">
        <f t="shared" si="30"/>
        <v>301.57</v>
      </c>
      <c r="H263" s="36">
        <f>Comparisons!U294</f>
        <v>57421</v>
      </c>
      <c r="I263" s="36">
        <f>Comparisons!V294</f>
        <v>1213</v>
      </c>
      <c r="J263" s="36">
        <f>Comparisons!W294</f>
        <v>380</v>
      </c>
      <c r="K263" s="44">
        <f>Comparisons!X294</f>
        <v>0.31327287716405605</v>
      </c>
      <c r="L263" s="130">
        <v>1202646392.0899999</v>
      </c>
      <c r="M263" s="32">
        <v>1.2033004656242552</v>
      </c>
      <c r="P263" s="109"/>
      <c r="Q263" s="13"/>
    </row>
    <row r="264" spans="1:17" x14ac:dyDescent="0.25">
      <c r="A264" s="32">
        <f t="shared" si="29"/>
        <v>3022</v>
      </c>
      <c r="B264" s="32" t="str">
        <f>Comparisons!O295</f>
        <v>Entegrus Powerlines Inc.</v>
      </c>
      <c r="C264" s="32">
        <f>Comparisons!P295</f>
        <v>2015</v>
      </c>
      <c r="D264" s="32">
        <f>Comparisons!Q295</f>
        <v>3</v>
      </c>
      <c r="E264" s="36">
        <f>Comparisons!R295</f>
        <v>12661.266000000001</v>
      </c>
      <c r="F264" s="36">
        <f>Comparisons!S295</f>
        <v>232.75300000000001</v>
      </c>
      <c r="G264" s="36">
        <f t="shared" si="30"/>
        <v>301.57</v>
      </c>
      <c r="H264" s="36">
        <f>Comparisons!U295</f>
        <v>57731</v>
      </c>
      <c r="I264" s="36">
        <f>Comparisons!V295</f>
        <v>1216</v>
      </c>
      <c r="J264" s="36">
        <f>Comparisons!W295</f>
        <v>396</v>
      </c>
      <c r="K264" s="44">
        <f>Comparisons!X295</f>
        <v>0.32565789473684209</v>
      </c>
      <c r="L264" s="130">
        <v>1186046747.3099999</v>
      </c>
      <c r="M264" s="32">
        <v>1.2317327248241474</v>
      </c>
      <c r="P264" s="109"/>
      <c r="Q264" s="13"/>
    </row>
    <row r="265" spans="1:17" x14ac:dyDescent="0.25">
      <c r="A265" s="32">
        <f t="shared" si="29"/>
        <v>3022</v>
      </c>
      <c r="B265" s="32" t="str">
        <f>Comparisons!O296</f>
        <v>Entegrus Powerlines Inc.</v>
      </c>
      <c r="C265" s="32">
        <f>Comparisons!P296</f>
        <v>2016</v>
      </c>
      <c r="D265" s="32">
        <f>Comparisons!Q296</f>
        <v>3</v>
      </c>
      <c r="E265" s="36">
        <f>Comparisons!R296</f>
        <v>13592.05229</v>
      </c>
      <c r="F265" s="36">
        <f>Comparisons!S296</f>
        <v>254.21799999999999</v>
      </c>
      <c r="G265" s="36">
        <f t="shared" si="30"/>
        <v>301.57</v>
      </c>
      <c r="H265" s="36">
        <f>Comparisons!U296</f>
        <v>58080</v>
      </c>
      <c r="I265" s="36">
        <f>Comparisons!V296</f>
        <v>1195</v>
      </c>
      <c r="J265" s="36">
        <f>Comparisons!W296</f>
        <v>375</v>
      </c>
      <c r="K265" s="44">
        <f>Comparisons!X296</f>
        <v>0.31380753138075312</v>
      </c>
      <c r="L265" s="130">
        <v>1172567944.2150002</v>
      </c>
      <c r="M265" s="32">
        <v>1.2460953688434946</v>
      </c>
      <c r="P265" s="109"/>
      <c r="Q265" s="13"/>
    </row>
    <row r="266" spans="1:17" x14ac:dyDescent="0.25">
      <c r="A266" s="32">
        <f t="shared" si="29"/>
        <v>3022</v>
      </c>
      <c r="B266" s="32" t="str">
        <f>Comparisons!O297</f>
        <v>Entegrus Powerlines Inc.</v>
      </c>
      <c r="C266" s="32">
        <f>Comparisons!P297</f>
        <v>2017</v>
      </c>
      <c r="D266" s="32">
        <f>Comparisons!Q297</f>
        <v>3</v>
      </c>
      <c r="E266" s="36">
        <f>Comparisons!R297</f>
        <v>13088.795149999998</v>
      </c>
      <c r="F266" s="36">
        <f>Comparisons!S297</f>
        <v>228.19200000000001</v>
      </c>
      <c r="G266" s="36">
        <f t="shared" si="30"/>
        <v>301.57</v>
      </c>
      <c r="H266" s="36">
        <f>Comparisons!U297</f>
        <v>58662</v>
      </c>
      <c r="I266" s="36">
        <f>Comparisons!V297</f>
        <v>1236</v>
      </c>
      <c r="J266" s="36">
        <f>Comparisons!W297</f>
        <v>400</v>
      </c>
      <c r="K266" s="44">
        <f>Comparisons!X297</f>
        <v>0.32362459546925565</v>
      </c>
      <c r="L266" s="130">
        <v>1156781406.8899999</v>
      </c>
      <c r="M266" s="32">
        <v>1.2681506381321936</v>
      </c>
      <c r="P266" s="109"/>
      <c r="Q266" s="13"/>
    </row>
    <row r="267" spans="1:17" x14ac:dyDescent="0.25">
      <c r="A267" s="32">
        <f t="shared" si="29"/>
        <v>3022</v>
      </c>
      <c r="B267" s="32" t="str">
        <f>Comparisons!O298</f>
        <v>Entegrus Powerlines Inc.</v>
      </c>
      <c r="C267" s="32">
        <f>Comparisons!P298</f>
        <v>2018</v>
      </c>
      <c r="D267" s="32">
        <f>Comparisons!Q298</f>
        <v>3</v>
      </c>
      <c r="E267" s="36">
        <f>Comparisons!R298</f>
        <v>13576.024710000002</v>
      </c>
      <c r="F267" s="36">
        <f>Comparisons!S298</f>
        <v>231.78200000000001</v>
      </c>
      <c r="G267" s="36">
        <f t="shared" si="30"/>
        <v>301.57</v>
      </c>
      <c r="H267" s="36">
        <f>Comparisons!U298</f>
        <v>59187</v>
      </c>
      <c r="I267" s="36">
        <f>Comparisons!V298</f>
        <v>1243</v>
      </c>
      <c r="J267" s="36">
        <f>Comparisons!W298</f>
        <v>408</v>
      </c>
      <c r="K267" s="44">
        <f>Comparisons!X298</f>
        <v>0.32823813354786807</v>
      </c>
      <c r="L267" s="130">
        <v>1211909343</v>
      </c>
      <c r="M267" s="32">
        <v>1.2998332461476367</v>
      </c>
      <c r="P267" s="109"/>
      <c r="Q267" s="13"/>
    </row>
    <row r="268" spans="1:17" x14ac:dyDescent="0.25">
      <c r="A268" s="32">
        <f t="shared" si="29"/>
        <v>3022</v>
      </c>
      <c r="B268" s="32" t="str">
        <f>Comparisons!O299</f>
        <v>Entegrus Powerlines Inc.</v>
      </c>
      <c r="C268" s="32">
        <f>Comparisons!P299</f>
        <v>2019</v>
      </c>
      <c r="D268" s="32">
        <f>Comparisons!Q299</f>
        <v>3</v>
      </c>
      <c r="E268" s="36">
        <f>Comparisons!R299</f>
        <v>13298.367649999998</v>
      </c>
      <c r="F268" s="36">
        <f>Comparisons!S299</f>
        <v>229.17400000000001</v>
      </c>
      <c r="G268" s="36">
        <f t="shared" si="30"/>
        <v>301.57</v>
      </c>
      <c r="H268" s="36">
        <f>Comparisons!U299</f>
        <v>59811</v>
      </c>
      <c r="I268" s="36">
        <f>Comparisons!V299</f>
        <v>980</v>
      </c>
      <c r="J268" s="36">
        <f>Comparisons!W299</f>
        <v>386</v>
      </c>
      <c r="K268" s="44">
        <f>Comparisons!X299</f>
        <v>0.39387755102040817</v>
      </c>
      <c r="L268" s="130">
        <v>1182245787</v>
      </c>
      <c r="M268" s="32">
        <v>1.331990006449749</v>
      </c>
      <c r="P268" s="109"/>
      <c r="Q268" s="13"/>
    </row>
    <row r="269" spans="1:17" x14ac:dyDescent="0.25">
      <c r="A269" s="32">
        <f t="shared" si="29"/>
        <v>3022</v>
      </c>
      <c r="B269" s="32" t="str">
        <f>Comparisons!O300</f>
        <v>Entegrus Powerlines Inc.</v>
      </c>
      <c r="C269" s="32">
        <f>Comparisons!P300</f>
        <v>2020</v>
      </c>
      <c r="D269" s="32">
        <f>Comparisons!Q300</f>
        <v>3</v>
      </c>
      <c r="E269" s="36">
        <f>Comparisons!R300</f>
        <v>13263.122730000001</v>
      </c>
      <c r="F269" s="36">
        <f>Comparisons!S300</f>
        <v>252.03399999999999</v>
      </c>
      <c r="G269" s="36">
        <f t="shared" si="30"/>
        <v>301.57</v>
      </c>
      <c r="H269" s="36">
        <f>Comparisons!U300</f>
        <v>60587</v>
      </c>
      <c r="I269" s="36">
        <f>Comparisons!V300</f>
        <v>992</v>
      </c>
      <c r="J269" s="36">
        <f>Comparisons!W300</f>
        <v>399</v>
      </c>
      <c r="K269" s="44">
        <f>Comparisons!X300</f>
        <v>0.40221774193548387</v>
      </c>
      <c r="L269" s="130">
        <v>1167221095</v>
      </c>
      <c r="M269" s="32">
        <v>1.4068442069945994</v>
      </c>
      <c r="P269" s="109"/>
      <c r="Q269" s="13"/>
    </row>
    <row r="270" spans="1:17" x14ac:dyDescent="0.25">
      <c r="A270" s="32">
        <f t="shared" si="29"/>
        <v>3022</v>
      </c>
      <c r="B270" s="32" t="str">
        <f>Comparisons!O301</f>
        <v>Entegrus Powerlines Inc.</v>
      </c>
      <c r="C270" s="32">
        <f>Comparisons!P301</f>
        <v>2021</v>
      </c>
      <c r="D270" s="32">
        <f>Comparisons!Q301</f>
        <v>3</v>
      </c>
      <c r="E270" s="36">
        <f>Comparisons!R301</f>
        <v>13465.296329999999</v>
      </c>
      <c r="F270" s="36">
        <f>Comparisons!S301</f>
        <v>245.24</v>
      </c>
      <c r="G270" s="36">
        <f t="shared" si="30"/>
        <v>301.57</v>
      </c>
      <c r="H270" s="36">
        <f>Comparisons!U301</f>
        <v>61507</v>
      </c>
      <c r="I270" s="36">
        <f>Comparisons!V301</f>
        <v>997</v>
      </c>
      <c r="J270" s="36">
        <f>Comparisons!W301</f>
        <v>403</v>
      </c>
      <c r="K270" s="53">
        <f>Comparisons!X301</f>
        <v>0.40421263791374124</v>
      </c>
      <c r="L270" s="130">
        <v>1206099948</v>
      </c>
      <c r="M270" s="32">
        <v>1.4583023676540063</v>
      </c>
      <c r="P270" s="109"/>
      <c r="Q270" s="13"/>
    </row>
    <row r="271" spans="1:17" x14ac:dyDescent="0.25">
      <c r="A271" s="32">
        <f t="shared" si="29"/>
        <v>3022</v>
      </c>
      <c r="B271" s="34" t="str">
        <f>Comparisons!O302</f>
        <v>Entegrus Powerlines Inc.</v>
      </c>
      <c r="C271" s="56">
        <f>Comparisons!B302</f>
        <v>2022</v>
      </c>
      <c r="D271" s="56">
        <f>Comparisons!C302</f>
        <v>3</v>
      </c>
      <c r="E271" s="56">
        <f>Comparisons!D302</f>
        <v>15360.450050000001</v>
      </c>
      <c r="F271" s="56">
        <f>Comparisons!E302</f>
        <v>248.595</v>
      </c>
      <c r="G271" s="56">
        <f t="shared" si="30"/>
        <v>301.57</v>
      </c>
      <c r="H271" s="56">
        <f>Comparisons!G302</f>
        <v>62443</v>
      </c>
      <c r="I271" s="56">
        <f>Comparisons!H302</f>
        <v>1004</v>
      </c>
      <c r="J271" s="56">
        <f>Comparisons!I302</f>
        <v>420</v>
      </c>
      <c r="K271" s="59">
        <f>Comparisons!J302</f>
        <v>0.41832670569419861</v>
      </c>
      <c r="L271" s="130">
        <v>1241635413.01</v>
      </c>
      <c r="M271" s="32">
        <v>1.5102966972629379</v>
      </c>
      <c r="P271" s="109"/>
      <c r="Q271" s="13"/>
    </row>
    <row r="272" spans="1:17" x14ac:dyDescent="0.25">
      <c r="A272" s="32">
        <f>'ABR23'!A353</f>
        <v>3024</v>
      </c>
      <c r="B272" s="32" t="str">
        <f>Comparisons!O305</f>
        <v>BLUEWATER POWER DISTRIBUTION CORPORATION</v>
      </c>
      <c r="C272" s="32">
        <f>Comparisons!P305</f>
        <v>2005</v>
      </c>
      <c r="D272" s="32">
        <f>Comparisons!Q305</f>
        <v>3</v>
      </c>
      <c r="E272" s="36">
        <f>Comparisons!R305</f>
        <v>8698.0769999999993</v>
      </c>
      <c r="F272" s="36">
        <f>Comparisons!S305</f>
        <v>211.24</v>
      </c>
      <c r="G272" s="36">
        <f>F272</f>
        <v>211.24</v>
      </c>
      <c r="H272" s="36">
        <f>Comparisons!U305</f>
        <v>35208</v>
      </c>
      <c r="I272" s="36">
        <f>Comparisons!V305</f>
        <v>785</v>
      </c>
      <c r="J272" s="36">
        <f>Comparisons!W305</f>
        <v>180</v>
      </c>
      <c r="K272" s="44">
        <f>Comparisons!X305</f>
        <v>0.22929936305732485</v>
      </c>
      <c r="L272" s="130">
        <v>1154632630</v>
      </c>
      <c r="M272" s="32">
        <v>1</v>
      </c>
      <c r="P272" s="109"/>
      <c r="Q272" s="13"/>
    </row>
    <row r="273" spans="1:17" x14ac:dyDescent="0.25">
      <c r="A273" s="32">
        <f>A272</f>
        <v>3024</v>
      </c>
      <c r="B273" s="32" t="str">
        <f>Comparisons!O306</f>
        <v>BLUEWATER POWER DISTRIBUTION CORPORATION</v>
      </c>
      <c r="C273" s="32">
        <f>Comparisons!P306</f>
        <v>2006</v>
      </c>
      <c r="D273" s="32">
        <f>Comparisons!Q306</f>
        <v>3</v>
      </c>
      <c r="E273" s="36">
        <f>Comparisons!R306</f>
        <v>9274.7750599999999</v>
      </c>
      <c r="F273" s="36">
        <f>Comparisons!S306</f>
        <v>219.364</v>
      </c>
      <c r="G273" s="36">
        <f>MAX(G272,F273)</f>
        <v>219.364</v>
      </c>
      <c r="H273" s="36">
        <f>Comparisons!U306</f>
        <v>35510</v>
      </c>
      <c r="I273" s="36">
        <f>Comparisons!V306</f>
        <v>746</v>
      </c>
      <c r="J273" s="36">
        <f>Comparisons!W306</f>
        <v>163</v>
      </c>
      <c r="K273" s="44">
        <f>Comparisons!X306</f>
        <v>0.21849865951742628</v>
      </c>
      <c r="L273" s="130">
        <v>1113292448</v>
      </c>
      <c r="M273" s="32">
        <v>1.0181607380073696</v>
      </c>
      <c r="P273" s="109"/>
      <c r="Q273" s="13"/>
    </row>
    <row r="274" spans="1:17" x14ac:dyDescent="0.25">
      <c r="A274" s="32">
        <f t="shared" ref="A274:A289" si="31">A273</f>
        <v>3024</v>
      </c>
      <c r="B274" s="32" t="str">
        <f>Comparisons!O307</f>
        <v>BLUEWATER POWER DISTRIBUTION CORPORATION</v>
      </c>
      <c r="C274" s="32">
        <f>Comparisons!P307</f>
        <v>2007</v>
      </c>
      <c r="D274" s="32">
        <f>Comparisons!Q307</f>
        <v>3</v>
      </c>
      <c r="E274" s="36">
        <f>Comparisons!R307</f>
        <v>8868.7673799999993</v>
      </c>
      <c r="F274" s="36">
        <f>Comparisons!S307</f>
        <v>208.36600000000001</v>
      </c>
      <c r="G274" s="36">
        <f t="shared" ref="G274:G289" si="32">MAX(G273,F274)</f>
        <v>219.364</v>
      </c>
      <c r="H274" s="36">
        <f>Comparisons!U307</f>
        <v>35906</v>
      </c>
      <c r="I274" s="36">
        <f>Comparisons!V307</f>
        <v>746</v>
      </c>
      <c r="J274" s="36">
        <f>Comparisons!W307</f>
        <v>169</v>
      </c>
      <c r="K274" s="44">
        <f>Comparisons!X307</f>
        <v>0.22654155495978553</v>
      </c>
      <c r="L274" s="130">
        <v>1129981468</v>
      </c>
      <c r="M274" s="32">
        <v>1.0531931014872313</v>
      </c>
      <c r="P274" s="109"/>
      <c r="Q274" s="13"/>
    </row>
    <row r="275" spans="1:17" x14ac:dyDescent="0.25">
      <c r="A275" s="32">
        <f t="shared" si="31"/>
        <v>3024</v>
      </c>
      <c r="B275" s="32" t="str">
        <f>Comparisons!O308</f>
        <v>BLUEWATER POWER DISTRIBUTION CORPORATION</v>
      </c>
      <c r="C275" s="32">
        <f>Comparisons!P308</f>
        <v>2008</v>
      </c>
      <c r="D275" s="32">
        <f>Comparisons!Q308</f>
        <v>3</v>
      </c>
      <c r="E275" s="36">
        <f>Comparisons!R308</f>
        <v>9004.0126099999998</v>
      </c>
      <c r="F275" s="36">
        <f>Comparisons!S308</f>
        <v>191.64</v>
      </c>
      <c r="G275" s="36">
        <f t="shared" si="32"/>
        <v>219.364</v>
      </c>
      <c r="H275" s="36">
        <f>Comparisons!U308</f>
        <v>36218</v>
      </c>
      <c r="I275" s="36">
        <f>Comparisons!V308</f>
        <v>747</v>
      </c>
      <c r="J275" s="36">
        <f>Comparisons!W308</f>
        <v>173</v>
      </c>
      <c r="K275" s="44">
        <f>Comparisons!X308</f>
        <v>0.23159303882195448</v>
      </c>
      <c r="L275" s="130">
        <v>1092208914</v>
      </c>
      <c r="M275" s="32">
        <v>1.078564603993923</v>
      </c>
      <c r="P275" s="109"/>
      <c r="Q275" s="13"/>
    </row>
    <row r="276" spans="1:17" x14ac:dyDescent="0.25">
      <c r="A276" s="32">
        <f t="shared" si="31"/>
        <v>3024</v>
      </c>
      <c r="B276" s="32" t="str">
        <f>Comparisons!O309</f>
        <v>BLUEWATER POWER DISTRIBUTION CORPORATION</v>
      </c>
      <c r="C276" s="32">
        <f>Comparisons!P309</f>
        <v>2009</v>
      </c>
      <c r="D276" s="32">
        <f>Comparisons!Q309</f>
        <v>3</v>
      </c>
      <c r="E276" s="36">
        <f>Comparisons!R309</f>
        <v>9864.0449800000006</v>
      </c>
      <c r="F276" s="36">
        <f>Comparisons!S309</f>
        <v>168.89400000000001</v>
      </c>
      <c r="G276" s="36">
        <f t="shared" si="32"/>
        <v>219.364</v>
      </c>
      <c r="H276" s="36">
        <f>Comparisons!U309</f>
        <v>35323</v>
      </c>
      <c r="I276" s="36">
        <f>Comparisons!V309</f>
        <v>751</v>
      </c>
      <c r="J276" s="36">
        <f>Comparisons!W309</f>
        <v>177</v>
      </c>
      <c r="K276" s="44">
        <f>Comparisons!X309</f>
        <v>0.23568575233022637</v>
      </c>
      <c r="L276" s="130">
        <v>1014894015</v>
      </c>
      <c r="M276" s="32">
        <v>1.0915070880241431</v>
      </c>
      <c r="P276" s="109"/>
      <c r="Q276" s="13"/>
    </row>
    <row r="277" spans="1:17" x14ac:dyDescent="0.25">
      <c r="A277" s="32">
        <f t="shared" si="31"/>
        <v>3024</v>
      </c>
      <c r="B277" s="32" t="str">
        <f>Comparisons!O310</f>
        <v>BLUEWATER POWER DISTRIBUTION CORPORATION</v>
      </c>
      <c r="C277" s="32">
        <f>Comparisons!P310</f>
        <v>2010</v>
      </c>
      <c r="D277" s="32">
        <f>Comparisons!Q310</f>
        <v>3</v>
      </c>
      <c r="E277" s="36">
        <f>Comparisons!R310</f>
        <v>9775.8886000000002</v>
      </c>
      <c r="F277" s="36">
        <f>Comparisons!S310</f>
        <v>188.56200000000001</v>
      </c>
      <c r="G277" s="36">
        <f t="shared" si="32"/>
        <v>219.364</v>
      </c>
      <c r="H277" s="36">
        <f>Comparisons!U310</f>
        <v>35688</v>
      </c>
      <c r="I277" s="36">
        <f>Comparisons!V310</f>
        <v>752</v>
      </c>
      <c r="J277" s="36">
        <f>Comparisons!W310</f>
        <v>178</v>
      </c>
      <c r="K277" s="44">
        <f>Comparisons!X310</f>
        <v>0.23670212765957446</v>
      </c>
      <c r="L277" s="130">
        <v>1030817957</v>
      </c>
      <c r="M277" s="32">
        <v>1.1243125351578573</v>
      </c>
      <c r="P277" s="109"/>
      <c r="Q277" s="13"/>
    </row>
    <row r="278" spans="1:17" x14ac:dyDescent="0.25">
      <c r="A278" s="32">
        <f t="shared" si="31"/>
        <v>3024</v>
      </c>
      <c r="B278" s="32" t="str">
        <f>Comparisons!O311</f>
        <v>BLUEWATER POWER DISTRIBUTION CORPORATION</v>
      </c>
      <c r="C278" s="32">
        <f>Comparisons!P311</f>
        <v>2011</v>
      </c>
      <c r="D278" s="32">
        <f>Comparisons!Q311</f>
        <v>3</v>
      </c>
      <c r="E278" s="36">
        <f>Comparisons!R311</f>
        <v>10893.95379</v>
      </c>
      <c r="F278" s="36">
        <f>Comparisons!S311</f>
        <v>187.65799999999999</v>
      </c>
      <c r="G278" s="36">
        <f t="shared" si="32"/>
        <v>219.364</v>
      </c>
      <c r="H278" s="36">
        <f>Comparisons!U311</f>
        <v>35772</v>
      </c>
      <c r="I278" s="36">
        <f>Comparisons!V311</f>
        <v>777</v>
      </c>
      <c r="J278" s="36">
        <f>Comparisons!W311</f>
        <v>195.99999999999997</v>
      </c>
      <c r="K278" s="44">
        <f>Comparisons!X311</f>
        <v>0.25225225225225223</v>
      </c>
      <c r="L278" s="130">
        <v>1013462454</v>
      </c>
      <c r="M278" s="32">
        <v>1.1430978626415853</v>
      </c>
      <c r="P278" s="109"/>
      <c r="Q278" s="13"/>
    </row>
    <row r="279" spans="1:17" x14ac:dyDescent="0.25">
      <c r="A279" s="32">
        <f t="shared" si="31"/>
        <v>3024</v>
      </c>
      <c r="B279" s="32" t="str">
        <f>Comparisons!O312</f>
        <v>BLUEWATER POWER DISTRIBUTION CORPORATION</v>
      </c>
      <c r="C279" s="32">
        <f>Comparisons!P312</f>
        <v>2012</v>
      </c>
      <c r="D279" s="32">
        <f>Comparisons!Q312</f>
        <v>3</v>
      </c>
      <c r="E279" s="36">
        <f>Comparisons!R312</f>
        <v>10898.384141100001</v>
      </c>
      <c r="F279" s="36">
        <f>Comparisons!S312</f>
        <v>182.50899999999999</v>
      </c>
      <c r="G279" s="36">
        <f t="shared" si="32"/>
        <v>219.364</v>
      </c>
      <c r="H279" s="36">
        <f>Comparisons!U312</f>
        <v>35820</v>
      </c>
      <c r="I279" s="36">
        <f>Comparisons!V312</f>
        <v>797</v>
      </c>
      <c r="J279" s="36">
        <f>Comparisons!W312</f>
        <v>211.99999999999997</v>
      </c>
      <c r="K279" s="44">
        <f>Comparisons!X312</f>
        <v>0.26599749058971139</v>
      </c>
      <c r="L279" s="130">
        <v>1012066685</v>
      </c>
      <c r="M279" s="32">
        <v>1.1601447797801889</v>
      </c>
      <c r="P279" s="109"/>
      <c r="Q279" s="13"/>
    </row>
    <row r="280" spans="1:17" x14ac:dyDescent="0.25">
      <c r="A280" s="32">
        <f t="shared" si="31"/>
        <v>3024</v>
      </c>
      <c r="B280" s="32" t="str">
        <f>Comparisons!O313</f>
        <v>BLUEWATER POWER DISTRIBUTION CORPORATION</v>
      </c>
      <c r="C280" s="32">
        <f>Comparisons!P313</f>
        <v>2013</v>
      </c>
      <c r="D280" s="32">
        <f>Comparisons!Q313</f>
        <v>3</v>
      </c>
      <c r="E280" s="36">
        <f>Comparisons!R313</f>
        <v>11982.29343</v>
      </c>
      <c r="F280" s="36">
        <f>Comparisons!S313</f>
        <v>176.33099999999999</v>
      </c>
      <c r="G280" s="36">
        <f t="shared" si="32"/>
        <v>219.364</v>
      </c>
      <c r="H280" s="36">
        <f>Comparisons!U313</f>
        <v>35982</v>
      </c>
      <c r="I280" s="36">
        <f>Comparisons!V313</f>
        <v>801</v>
      </c>
      <c r="J280" s="36">
        <f>Comparisons!W313</f>
        <v>215</v>
      </c>
      <c r="K280" s="44">
        <f>Comparisons!X313</f>
        <v>0.26841448189762795</v>
      </c>
      <c r="L280" s="130">
        <v>996516076</v>
      </c>
      <c r="M280" s="32">
        <v>1.1787456307534185</v>
      </c>
      <c r="P280" s="109"/>
      <c r="Q280" s="13"/>
    </row>
    <row r="281" spans="1:17" x14ac:dyDescent="0.25">
      <c r="A281" s="32">
        <f t="shared" si="31"/>
        <v>3024</v>
      </c>
      <c r="B281" s="32" t="str">
        <f>Comparisons!O314</f>
        <v>BLUEWATER POWER DISTRIBUTION CORPORATION</v>
      </c>
      <c r="C281" s="32">
        <f>Comparisons!P314</f>
        <v>2014</v>
      </c>
      <c r="D281" s="32">
        <f>Comparisons!Q314</f>
        <v>3</v>
      </c>
      <c r="E281" s="36">
        <f>Comparisons!R314</f>
        <v>11467.313</v>
      </c>
      <c r="F281" s="36">
        <f>Comparisons!S314</f>
        <v>169.643</v>
      </c>
      <c r="G281" s="36">
        <f t="shared" si="32"/>
        <v>219.364</v>
      </c>
      <c r="H281" s="36">
        <f>Comparisons!U314</f>
        <v>36115</v>
      </c>
      <c r="I281" s="36">
        <f>Comparisons!V314</f>
        <v>788</v>
      </c>
      <c r="J281" s="36">
        <f>Comparisons!W314</f>
        <v>213.99999999999997</v>
      </c>
      <c r="K281" s="44">
        <f>Comparisons!X314</f>
        <v>0.27157360406091369</v>
      </c>
      <c r="L281" s="130">
        <v>986872924.6400001</v>
      </c>
      <c r="M281" s="32">
        <v>1.2033004656242552</v>
      </c>
      <c r="P281" s="109"/>
      <c r="Q281" s="13"/>
    </row>
    <row r="282" spans="1:17" x14ac:dyDescent="0.25">
      <c r="A282" s="32">
        <f t="shared" si="31"/>
        <v>3024</v>
      </c>
      <c r="B282" s="32" t="str">
        <f>Comparisons!O315</f>
        <v>BLUEWATER POWER DISTRIBUTION CORPORATION</v>
      </c>
      <c r="C282" s="32">
        <f>Comparisons!P315</f>
        <v>2015</v>
      </c>
      <c r="D282" s="32">
        <f>Comparisons!Q315</f>
        <v>3</v>
      </c>
      <c r="E282" s="36">
        <f>Comparisons!R315</f>
        <v>13155.344660000001</v>
      </c>
      <c r="F282" s="36">
        <f>Comparisons!S315</f>
        <v>149.53200000000001</v>
      </c>
      <c r="G282" s="36">
        <f t="shared" si="32"/>
        <v>219.364</v>
      </c>
      <c r="H282" s="36">
        <f>Comparisons!U315</f>
        <v>36208</v>
      </c>
      <c r="I282" s="36">
        <f>Comparisons!V315</f>
        <v>783</v>
      </c>
      <c r="J282" s="36">
        <f>Comparisons!W315</f>
        <v>210.99999999999997</v>
      </c>
      <c r="K282" s="44">
        <f>Comparisons!X315</f>
        <v>0.26947637292464877</v>
      </c>
      <c r="L282" s="130">
        <v>980546394.86000001</v>
      </c>
      <c r="M282" s="32">
        <v>1.2317327248241474</v>
      </c>
      <c r="P282" s="109"/>
      <c r="Q282" s="13"/>
    </row>
    <row r="283" spans="1:17" x14ac:dyDescent="0.25">
      <c r="A283" s="32">
        <f t="shared" si="31"/>
        <v>3024</v>
      </c>
      <c r="B283" s="32" t="str">
        <f>Comparisons!O316</f>
        <v>BLUEWATER POWER DISTRIBUTION CORPORATION</v>
      </c>
      <c r="C283" s="32">
        <f>Comparisons!P316</f>
        <v>2016</v>
      </c>
      <c r="D283" s="32">
        <f>Comparisons!Q316</f>
        <v>3</v>
      </c>
      <c r="E283" s="36">
        <f>Comparisons!R316</f>
        <v>13631.005370000001</v>
      </c>
      <c r="F283" s="36">
        <f>Comparisons!S316</f>
        <v>164.28399999999999</v>
      </c>
      <c r="G283" s="36">
        <f t="shared" si="32"/>
        <v>219.364</v>
      </c>
      <c r="H283" s="36">
        <f>Comparisons!U316</f>
        <v>36355</v>
      </c>
      <c r="I283" s="36">
        <f>Comparisons!V316</f>
        <v>773</v>
      </c>
      <c r="J283" s="36">
        <f>Comparisons!W316</f>
        <v>204.99999999999997</v>
      </c>
      <c r="K283" s="44">
        <f>Comparisons!X316</f>
        <v>0.2652005174644243</v>
      </c>
      <c r="L283" s="130">
        <v>1004806057.23</v>
      </c>
      <c r="M283" s="32">
        <v>1.2460953688434946</v>
      </c>
      <c r="P283" s="109"/>
      <c r="Q283" s="13"/>
    </row>
    <row r="284" spans="1:17" x14ac:dyDescent="0.25">
      <c r="A284" s="32">
        <f t="shared" si="31"/>
        <v>3024</v>
      </c>
      <c r="B284" s="32" t="str">
        <f>Comparisons!O317</f>
        <v>BLUEWATER POWER DISTRIBUTION CORPORATION</v>
      </c>
      <c r="C284" s="32">
        <f>Comparisons!P317</f>
        <v>2017</v>
      </c>
      <c r="D284" s="32">
        <f>Comparisons!Q317</f>
        <v>3</v>
      </c>
      <c r="E284" s="36">
        <f>Comparisons!R317</f>
        <v>13327.256450000001</v>
      </c>
      <c r="F284" s="36">
        <f>Comparisons!S317</f>
        <v>154.393</v>
      </c>
      <c r="G284" s="36">
        <f t="shared" si="32"/>
        <v>219.364</v>
      </c>
      <c r="H284" s="36">
        <f>Comparisons!U317</f>
        <v>36585</v>
      </c>
      <c r="I284" s="36">
        <f>Comparisons!V317</f>
        <v>775</v>
      </c>
      <c r="J284" s="36">
        <f>Comparisons!W317</f>
        <v>208.99999999999997</v>
      </c>
      <c r="K284" s="44">
        <f>Comparisons!X317</f>
        <v>0.26967741935483869</v>
      </c>
      <c r="L284" s="130">
        <v>970536909</v>
      </c>
      <c r="M284" s="32">
        <v>1.2681506381321936</v>
      </c>
      <c r="P284" s="109"/>
      <c r="Q284" s="13"/>
    </row>
    <row r="285" spans="1:17" x14ac:dyDescent="0.25">
      <c r="A285" s="32">
        <f t="shared" si="31"/>
        <v>3024</v>
      </c>
      <c r="B285" s="32" t="str">
        <f>Comparisons!O318</f>
        <v>BLUEWATER POWER DISTRIBUTION CORPORATION</v>
      </c>
      <c r="C285" s="32">
        <f>Comparisons!P318</f>
        <v>2018</v>
      </c>
      <c r="D285" s="32">
        <f>Comparisons!Q318</f>
        <v>3</v>
      </c>
      <c r="E285" s="36">
        <f>Comparisons!R318</f>
        <v>13754.073609999999</v>
      </c>
      <c r="F285" s="36">
        <f>Comparisons!S318</f>
        <v>161.52500000000001</v>
      </c>
      <c r="G285" s="36">
        <f t="shared" si="32"/>
        <v>219.364</v>
      </c>
      <c r="H285" s="36">
        <f>Comparisons!U318</f>
        <v>36691</v>
      </c>
      <c r="I285" s="36">
        <f>Comparisons!V318</f>
        <v>783</v>
      </c>
      <c r="J285" s="36">
        <f>Comparisons!W318</f>
        <v>221</v>
      </c>
      <c r="K285" s="44">
        <f>Comparisons!X318</f>
        <v>0.28224776500638571</v>
      </c>
      <c r="L285" s="130">
        <v>985257711</v>
      </c>
      <c r="M285" s="32">
        <v>1.2998332461476367</v>
      </c>
      <c r="P285" s="109"/>
      <c r="Q285" s="13"/>
    </row>
    <row r="286" spans="1:17" x14ac:dyDescent="0.25">
      <c r="A286" s="32">
        <f t="shared" si="31"/>
        <v>3024</v>
      </c>
      <c r="B286" s="32" t="str">
        <f>Comparisons!O319</f>
        <v>BLUEWATER POWER DISTRIBUTION CORPORATION</v>
      </c>
      <c r="C286" s="32">
        <f>Comparisons!P319</f>
        <v>2019</v>
      </c>
      <c r="D286" s="32">
        <f>Comparisons!Q319</f>
        <v>3</v>
      </c>
      <c r="E286" s="36">
        <f>Comparisons!R319</f>
        <v>13313.535220000002</v>
      </c>
      <c r="F286" s="36">
        <f>Comparisons!S319</f>
        <v>151.86799999999999</v>
      </c>
      <c r="G286" s="36">
        <f t="shared" si="32"/>
        <v>219.364</v>
      </c>
      <c r="H286" s="36">
        <f>Comparisons!U319</f>
        <v>36743</v>
      </c>
      <c r="I286" s="36">
        <f>Comparisons!V319</f>
        <v>773</v>
      </c>
      <c r="J286" s="36">
        <f>Comparisons!W319</f>
        <v>210</v>
      </c>
      <c r="K286" s="44">
        <f>Comparisons!X319</f>
        <v>0.27166882276843468</v>
      </c>
      <c r="L286" s="130">
        <v>968790791</v>
      </c>
      <c r="M286" s="32">
        <v>1.331990006449749</v>
      </c>
      <c r="P286" s="109"/>
      <c r="Q286" s="13"/>
    </row>
    <row r="287" spans="1:17" x14ac:dyDescent="0.25">
      <c r="A287" s="32">
        <f t="shared" si="31"/>
        <v>3024</v>
      </c>
      <c r="B287" s="32" t="str">
        <f>Comparisons!O320</f>
        <v>BLUEWATER POWER DISTRIBUTION CORPORATION</v>
      </c>
      <c r="C287" s="32">
        <f>Comparisons!P320</f>
        <v>2020</v>
      </c>
      <c r="D287" s="32">
        <f>Comparisons!Q320</f>
        <v>3</v>
      </c>
      <c r="E287" s="36">
        <f>Comparisons!R320</f>
        <v>12871.96473</v>
      </c>
      <c r="F287" s="36">
        <f>Comparisons!S320</f>
        <v>155.79400000000001</v>
      </c>
      <c r="G287" s="36">
        <f t="shared" si="32"/>
        <v>219.364</v>
      </c>
      <c r="H287" s="36">
        <f>Comparisons!U320</f>
        <v>36916</v>
      </c>
      <c r="I287" s="46">
        <f>Comparisons!H320</f>
        <v>781</v>
      </c>
      <c r="J287" s="46">
        <f>Comparisons!I320</f>
        <v>218</v>
      </c>
      <c r="K287" s="142">
        <f t="shared" ref="K287" si="33">J287/I287</f>
        <v>0.27912932138284252</v>
      </c>
      <c r="L287" s="130">
        <v>950821500</v>
      </c>
      <c r="M287" s="32">
        <v>1.4068442069945994</v>
      </c>
      <c r="P287" s="109"/>
      <c r="Q287" s="13"/>
    </row>
    <row r="288" spans="1:17" x14ac:dyDescent="0.25">
      <c r="A288" s="32">
        <f t="shared" si="31"/>
        <v>3024</v>
      </c>
      <c r="B288" s="32" t="str">
        <f>Comparisons!O321</f>
        <v>BLUEWATER POWER DISTRIBUTION CORPORATION</v>
      </c>
      <c r="C288" s="32">
        <f>Comparisons!P321</f>
        <v>2021</v>
      </c>
      <c r="D288" s="32">
        <f>Comparisons!Q321</f>
        <v>3</v>
      </c>
      <c r="E288" s="36">
        <f>Comparisons!R321</f>
        <v>12851.06954</v>
      </c>
      <c r="F288" s="36">
        <f>Comparisons!S321</f>
        <v>157.50299999999999</v>
      </c>
      <c r="G288" s="36">
        <f t="shared" si="32"/>
        <v>219.364</v>
      </c>
      <c r="H288" s="36">
        <f>Comparisons!U321</f>
        <v>37016</v>
      </c>
      <c r="I288" s="36">
        <f>Comparisons!V321</f>
        <v>774</v>
      </c>
      <c r="J288" s="36">
        <f>Comparisons!W321</f>
        <v>213</v>
      </c>
      <c r="K288" s="53">
        <f>Comparisons!X321</f>
        <v>0.27519379844961239</v>
      </c>
      <c r="L288" s="130">
        <v>951981890</v>
      </c>
      <c r="M288" s="32">
        <v>1.4583023676540063</v>
      </c>
      <c r="P288" s="109"/>
      <c r="Q288" s="13"/>
    </row>
    <row r="289" spans="1:17" x14ac:dyDescent="0.25">
      <c r="A289" s="32">
        <f t="shared" si="31"/>
        <v>3024</v>
      </c>
      <c r="B289" s="34" t="str">
        <f>Comparisons!O322</f>
        <v>BLUEWATER POWER DISTRIBUTION CORPORATION</v>
      </c>
      <c r="C289" s="56">
        <f>Comparisons!B322</f>
        <v>2022</v>
      </c>
      <c r="D289" s="56">
        <f>Comparisons!C322</f>
        <v>3</v>
      </c>
      <c r="E289" s="56">
        <f>Comparisons!D322</f>
        <v>13591.71689</v>
      </c>
      <c r="F289" s="56">
        <f>Comparisons!E322</f>
        <v>170.238</v>
      </c>
      <c r="G289" s="56">
        <f t="shared" si="32"/>
        <v>219.364</v>
      </c>
      <c r="H289" s="56">
        <f>Comparisons!G322</f>
        <v>37321</v>
      </c>
      <c r="I289" s="56">
        <f>Comparisons!H322</f>
        <v>779</v>
      </c>
      <c r="J289" s="56">
        <f>Comparisons!I322</f>
        <v>221</v>
      </c>
      <c r="K289" s="59">
        <f>Comparisons!J322</f>
        <v>0.28369703888893127</v>
      </c>
      <c r="L289" s="130">
        <v>958263631</v>
      </c>
      <c r="M289" s="32">
        <v>1.5102966972629379</v>
      </c>
      <c r="P289" s="109"/>
      <c r="Q289" s="13"/>
    </row>
    <row r="290" spans="1:17" x14ac:dyDescent="0.25">
      <c r="A290" s="32">
        <f>'ABR23'!A386</f>
        <v>3026</v>
      </c>
      <c r="B290" s="32" t="str">
        <f>Comparisons!O325</f>
        <v>NEWMARKET-TAY POWER DISTRIBUTION LTD.</v>
      </c>
      <c r="C290" s="32">
        <f>Comparisons!P325</f>
        <v>2005</v>
      </c>
      <c r="D290" s="32">
        <f>Comparisons!Q325</f>
        <v>3</v>
      </c>
      <c r="E290" s="36">
        <f>Comparisons!R325</f>
        <v>7074.9436400000013</v>
      </c>
      <c r="F290" s="36">
        <f>Comparisons!S325</f>
        <v>197.92700000000002</v>
      </c>
      <c r="G290" s="36">
        <f>F290</f>
        <v>197.92700000000002</v>
      </c>
      <c r="H290" s="36">
        <f>Comparisons!U325</f>
        <v>36682</v>
      </c>
      <c r="I290" s="36">
        <f>Comparisons!V325</f>
        <v>1117</v>
      </c>
      <c r="J290" s="36">
        <f>Comparisons!W325</f>
        <v>457</v>
      </c>
      <c r="K290" s="44">
        <f>Comparisons!X325</f>
        <v>0.40913160250671443</v>
      </c>
      <c r="L290" s="130">
        <v>618187255</v>
      </c>
      <c r="M290" s="32">
        <v>1</v>
      </c>
      <c r="P290" s="109"/>
      <c r="Q290" s="13"/>
    </row>
    <row r="291" spans="1:17" x14ac:dyDescent="0.25">
      <c r="A291" s="32">
        <f>A290</f>
        <v>3026</v>
      </c>
      <c r="B291" s="32" t="str">
        <f>Comparisons!O326</f>
        <v>NEWMARKET-TAY POWER DISTRIBUTION LTD.</v>
      </c>
      <c r="C291" s="32">
        <f>Comparisons!P326</f>
        <v>2006</v>
      </c>
      <c r="D291" s="32">
        <f>Comparisons!Q326</f>
        <v>3</v>
      </c>
      <c r="E291" s="36">
        <f>Comparisons!R326</f>
        <v>7208.5349000000006</v>
      </c>
      <c r="F291" s="36">
        <f>Comparisons!S326</f>
        <v>203.11799999999999</v>
      </c>
      <c r="G291" s="36">
        <f>MAX(G290,F291)</f>
        <v>203.11799999999999</v>
      </c>
      <c r="H291" s="36">
        <f>Comparisons!U326</f>
        <v>37318</v>
      </c>
      <c r="I291" s="36">
        <f>Comparisons!V326</f>
        <v>1127</v>
      </c>
      <c r="J291" s="36">
        <f>Comparisons!W326</f>
        <v>466</v>
      </c>
      <c r="K291" s="44">
        <f>Comparisons!X326</f>
        <v>0.41348713398402842</v>
      </c>
      <c r="L291" s="130">
        <v>581757363</v>
      </c>
      <c r="M291" s="32">
        <v>1.0181607380073696</v>
      </c>
      <c r="P291" s="109"/>
      <c r="Q291" s="13"/>
    </row>
    <row r="292" spans="1:17" x14ac:dyDescent="0.25">
      <c r="A292" s="32">
        <f t="shared" ref="A292:A307" si="34">A291</f>
        <v>3026</v>
      </c>
      <c r="B292" s="32" t="str">
        <f>Comparisons!O327</f>
        <v>NEWMARKET-TAY POWER DISTRIBUTION LTD.</v>
      </c>
      <c r="C292" s="32">
        <f>Comparisons!P327</f>
        <v>2007</v>
      </c>
      <c r="D292" s="32">
        <f>Comparisons!Q327</f>
        <v>3</v>
      </c>
      <c r="E292" s="36">
        <f>Comparisons!R327</f>
        <v>7150.7407799999992</v>
      </c>
      <c r="F292" s="36">
        <f>Comparisons!S327</f>
        <v>195.327</v>
      </c>
      <c r="G292" s="36">
        <f t="shared" ref="G292:G307" si="35">MAX(G291,F292)</f>
        <v>203.11799999999999</v>
      </c>
      <c r="H292" s="36">
        <f>Comparisons!U327</f>
        <v>37902</v>
      </c>
      <c r="I292" s="36">
        <f>Comparisons!V327</f>
        <v>1149</v>
      </c>
      <c r="J292" s="36">
        <f>Comparisons!W327</f>
        <v>490</v>
      </c>
      <c r="K292" s="44">
        <f>Comparisons!X327</f>
        <v>0.42645778938207135</v>
      </c>
      <c r="L292" s="130">
        <v>592351769</v>
      </c>
      <c r="M292" s="32">
        <v>1.0531931014872313</v>
      </c>
      <c r="P292" s="109"/>
      <c r="Q292" s="13"/>
    </row>
    <row r="293" spans="1:17" x14ac:dyDescent="0.25">
      <c r="A293" s="32">
        <f t="shared" si="34"/>
        <v>3026</v>
      </c>
      <c r="B293" s="32" t="str">
        <f>Comparisons!O328</f>
        <v>NEWMARKET-TAY POWER DISTRIBUTION LTD.</v>
      </c>
      <c r="C293" s="32">
        <f>Comparisons!P328</f>
        <v>2008</v>
      </c>
      <c r="D293" s="32">
        <f>Comparisons!Q328</f>
        <v>3</v>
      </c>
      <c r="E293" s="36">
        <f>Comparisons!R328</f>
        <v>7991.3609500000002</v>
      </c>
      <c r="F293" s="36">
        <f>Comparisons!S328</f>
        <v>179.636</v>
      </c>
      <c r="G293" s="36">
        <f t="shared" si="35"/>
        <v>203.11799999999999</v>
      </c>
      <c r="H293" s="36">
        <f>Comparisons!U328</f>
        <v>38647</v>
      </c>
      <c r="I293" s="36">
        <f>Comparisons!V328</f>
        <v>1165</v>
      </c>
      <c r="J293" s="36">
        <f>Comparisons!W328</f>
        <v>503</v>
      </c>
      <c r="K293" s="44">
        <f>Comparisons!X328</f>
        <v>0.43175965665236049</v>
      </c>
      <c r="L293" s="130">
        <v>941937724</v>
      </c>
      <c r="M293" s="32">
        <v>1.078564603993923</v>
      </c>
      <c r="P293" s="109"/>
      <c r="Q293" s="13"/>
    </row>
    <row r="294" spans="1:17" x14ac:dyDescent="0.25">
      <c r="A294" s="32">
        <f t="shared" si="34"/>
        <v>3026</v>
      </c>
      <c r="B294" s="32" t="str">
        <f>Comparisons!O329</f>
        <v>NEWMARKET-TAY POWER DISTRIBUTION LTD.</v>
      </c>
      <c r="C294" s="32">
        <f>Comparisons!P329</f>
        <v>2009</v>
      </c>
      <c r="D294" s="32">
        <f>Comparisons!Q329</f>
        <v>3</v>
      </c>
      <c r="E294" s="36">
        <f>Comparisons!R329</f>
        <v>8122.185089999999</v>
      </c>
      <c r="F294" s="36">
        <f>Comparisons!S329</f>
        <v>180.47500000000002</v>
      </c>
      <c r="G294" s="36">
        <f t="shared" si="35"/>
        <v>203.11799999999999</v>
      </c>
      <c r="H294" s="36">
        <f>Comparisons!U329</f>
        <v>39322</v>
      </c>
      <c r="I294" s="36">
        <f>Comparisons!V329</f>
        <v>1168</v>
      </c>
      <c r="J294" s="36">
        <f>Comparisons!W329</f>
        <v>504</v>
      </c>
      <c r="K294" s="44">
        <f>Comparisons!X329</f>
        <v>0.4315068493150685</v>
      </c>
      <c r="L294" s="130">
        <v>879439052</v>
      </c>
      <c r="M294" s="32">
        <v>1.0915070880241431</v>
      </c>
      <c r="P294" s="109"/>
      <c r="Q294" s="13"/>
    </row>
    <row r="295" spans="1:17" x14ac:dyDescent="0.25">
      <c r="A295" s="32">
        <f t="shared" si="34"/>
        <v>3026</v>
      </c>
      <c r="B295" s="32" t="str">
        <f>Comparisons!O330</f>
        <v>NEWMARKET-TAY POWER DISTRIBUTION LTD.</v>
      </c>
      <c r="C295" s="32">
        <f>Comparisons!P330</f>
        <v>2010</v>
      </c>
      <c r="D295" s="32">
        <f>Comparisons!Q330</f>
        <v>3</v>
      </c>
      <c r="E295" s="36">
        <f>Comparisons!R330</f>
        <v>8486.6488200000003</v>
      </c>
      <c r="F295" s="36">
        <f>Comparisons!S330</f>
        <v>194.69</v>
      </c>
      <c r="G295" s="36">
        <f t="shared" si="35"/>
        <v>203.11799999999999</v>
      </c>
      <c r="H295" s="36">
        <f>Comparisons!U330</f>
        <v>39825</v>
      </c>
      <c r="I295" s="36">
        <f>Comparisons!V330</f>
        <v>1220</v>
      </c>
      <c r="J295" s="36">
        <f>Comparisons!W330</f>
        <v>520</v>
      </c>
      <c r="K295" s="44">
        <f>Comparisons!X330</f>
        <v>0.42622950819672129</v>
      </c>
      <c r="L295" s="130">
        <v>886740241</v>
      </c>
      <c r="M295" s="32">
        <v>1.1243125351578573</v>
      </c>
      <c r="P295" s="109"/>
      <c r="Q295" s="13"/>
    </row>
    <row r="296" spans="1:17" x14ac:dyDescent="0.25">
      <c r="A296" s="32">
        <f t="shared" si="34"/>
        <v>3026</v>
      </c>
      <c r="B296" s="32" t="str">
        <f>Comparisons!O331</f>
        <v>NEWMARKET-TAY POWER DISTRIBUTION LTD.</v>
      </c>
      <c r="C296" s="32">
        <f>Comparisons!P331</f>
        <v>2011</v>
      </c>
      <c r="D296" s="32">
        <f>Comparisons!Q331</f>
        <v>3</v>
      </c>
      <c r="E296" s="36">
        <f>Comparisons!R331</f>
        <v>8247.4091470364147</v>
      </c>
      <c r="F296" s="36">
        <f>Comparisons!S331</f>
        <v>194.352</v>
      </c>
      <c r="G296" s="36">
        <f t="shared" si="35"/>
        <v>203.11799999999999</v>
      </c>
      <c r="H296" s="36">
        <f>Comparisons!U331</f>
        <v>40289</v>
      </c>
      <c r="I296" s="36">
        <f>Comparisons!V331</f>
        <v>1095</v>
      </c>
      <c r="J296" s="36">
        <f>Comparisons!W331</f>
        <v>538</v>
      </c>
      <c r="K296" s="44">
        <f>Comparisons!X331</f>
        <v>0.49132420091324203</v>
      </c>
      <c r="L296" s="130">
        <v>879641487</v>
      </c>
      <c r="M296" s="32">
        <v>1.1430978626415853</v>
      </c>
      <c r="P296" s="109"/>
      <c r="Q296" s="13"/>
    </row>
    <row r="297" spans="1:17" x14ac:dyDescent="0.25">
      <c r="A297" s="32">
        <f t="shared" si="34"/>
        <v>3026</v>
      </c>
      <c r="B297" s="32" t="str">
        <f>Comparisons!O332</f>
        <v>NEWMARKET-TAY POWER DISTRIBUTION LTD.</v>
      </c>
      <c r="C297" s="32">
        <f>Comparisons!P332</f>
        <v>2012</v>
      </c>
      <c r="D297" s="32">
        <f>Comparisons!Q332</f>
        <v>3</v>
      </c>
      <c r="E297" s="36">
        <f>Comparisons!R332</f>
        <v>8914.3869539000007</v>
      </c>
      <c r="F297" s="36">
        <f>Comparisons!S332</f>
        <v>193.26500000000001</v>
      </c>
      <c r="G297" s="36">
        <f t="shared" si="35"/>
        <v>203.11799999999999</v>
      </c>
      <c r="H297" s="36">
        <f>Comparisons!U332</f>
        <v>40858</v>
      </c>
      <c r="I297" s="36">
        <f>Comparisons!V332</f>
        <v>964</v>
      </c>
      <c r="J297" s="36">
        <f>Comparisons!W332</f>
        <v>509</v>
      </c>
      <c r="K297" s="44">
        <f>Comparisons!X332</f>
        <v>0.52800829875518673</v>
      </c>
      <c r="L297" s="130">
        <v>854800499</v>
      </c>
      <c r="M297" s="32">
        <v>1.1601447797801889</v>
      </c>
      <c r="P297" s="109"/>
      <c r="Q297" s="13"/>
    </row>
    <row r="298" spans="1:17" x14ac:dyDescent="0.25">
      <c r="A298" s="32">
        <f t="shared" si="34"/>
        <v>3026</v>
      </c>
      <c r="B298" s="32" t="str">
        <f>Comparisons!O333</f>
        <v>NEWMARKET-TAY POWER DISTRIBUTION LTD.</v>
      </c>
      <c r="C298" s="32">
        <f>Comparisons!P333</f>
        <v>2013</v>
      </c>
      <c r="D298" s="32">
        <f>Comparisons!Q333</f>
        <v>3</v>
      </c>
      <c r="E298" s="36">
        <f>Comparisons!R333</f>
        <v>9490.7243199999994</v>
      </c>
      <c r="F298" s="36">
        <f>Comparisons!S333</f>
        <v>188.93800000000002</v>
      </c>
      <c r="G298" s="36">
        <f t="shared" si="35"/>
        <v>203.11799999999999</v>
      </c>
      <c r="H298" s="36">
        <f>Comparisons!U333</f>
        <v>41639</v>
      </c>
      <c r="I298" s="36">
        <f>Comparisons!V333</f>
        <v>979</v>
      </c>
      <c r="J298" s="36">
        <f>Comparisons!W333</f>
        <v>536</v>
      </c>
      <c r="K298" s="44">
        <f>Comparisons!X333</f>
        <v>0.54749744637385089</v>
      </c>
      <c r="L298" s="130">
        <v>846057510</v>
      </c>
      <c r="M298" s="32">
        <v>1.1787456307534185</v>
      </c>
      <c r="P298" s="109"/>
      <c r="Q298" s="13"/>
    </row>
    <row r="299" spans="1:17" x14ac:dyDescent="0.25">
      <c r="A299" s="32">
        <f t="shared" si="34"/>
        <v>3026</v>
      </c>
      <c r="B299" s="32" t="str">
        <f>Comparisons!O334</f>
        <v>NEWMARKET-TAY POWER DISTRIBUTION LTD.</v>
      </c>
      <c r="C299" s="32">
        <f>Comparisons!P334</f>
        <v>2014</v>
      </c>
      <c r="D299" s="32">
        <f>Comparisons!Q334</f>
        <v>3</v>
      </c>
      <c r="E299" s="36">
        <f>Comparisons!R334</f>
        <v>10154.867</v>
      </c>
      <c r="F299" s="36">
        <f>Comparisons!S334</f>
        <v>167.18900000000002</v>
      </c>
      <c r="G299" s="36">
        <f t="shared" si="35"/>
        <v>203.11799999999999</v>
      </c>
      <c r="H299" s="36">
        <f>Comparisons!U334</f>
        <v>41906</v>
      </c>
      <c r="I299" s="36">
        <f>Comparisons!V334</f>
        <v>974</v>
      </c>
      <c r="J299" s="36">
        <f>Comparisons!W334</f>
        <v>530</v>
      </c>
      <c r="K299" s="44">
        <f>Comparisons!X334</f>
        <v>0.54414784394250515</v>
      </c>
      <c r="L299" s="130">
        <v>840962687.90999997</v>
      </c>
      <c r="M299" s="32">
        <v>1.2033004656242552</v>
      </c>
      <c r="P299" s="109"/>
      <c r="Q299" s="13"/>
    </row>
    <row r="300" spans="1:17" x14ac:dyDescent="0.25">
      <c r="A300" s="32">
        <f t="shared" si="34"/>
        <v>3026</v>
      </c>
      <c r="B300" s="32" t="str">
        <f>Comparisons!O335</f>
        <v>NEWMARKET-TAY POWER DISTRIBUTION LTD.</v>
      </c>
      <c r="C300" s="32">
        <f>Comparisons!P335</f>
        <v>2015</v>
      </c>
      <c r="D300" s="32">
        <f>Comparisons!Q335</f>
        <v>3</v>
      </c>
      <c r="E300" s="36">
        <f>Comparisons!R335</f>
        <v>9548.5110000000004</v>
      </c>
      <c r="F300" s="36">
        <f>Comparisons!S335</f>
        <v>173.41800000000001</v>
      </c>
      <c r="G300" s="36">
        <f t="shared" si="35"/>
        <v>203.11799999999999</v>
      </c>
      <c r="H300" s="36">
        <f>Comparisons!U335</f>
        <v>42267</v>
      </c>
      <c r="I300" s="36">
        <f>Comparisons!V335</f>
        <v>984</v>
      </c>
      <c r="J300" s="36">
        <f>Comparisons!W335</f>
        <v>537</v>
      </c>
      <c r="K300" s="44">
        <f>Comparisons!X335</f>
        <v>0.54573170731707321</v>
      </c>
      <c r="L300" s="130">
        <v>835379754.00999999</v>
      </c>
      <c r="M300" s="32">
        <v>1.2317327248241474</v>
      </c>
      <c r="P300" s="109"/>
      <c r="Q300" s="13"/>
    </row>
    <row r="301" spans="1:17" x14ac:dyDescent="0.25">
      <c r="A301" s="32">
        <f t="shared" si="34"/>
        <v>3026</v>
      </c>
      <c r="B301" s="32" t="str">
        <f>Comparisons!O336</f>
        <v>NEWMARKET-TAY POWER DISTRIBUTION LTD.</v>
      </c>
      <c r="C301" s="32">
        <f>Comparisons!P336</f>
        <v>2016</v>
      </c>
      <c r="D301" s="32">
        <f>Comparisons!Q336</f>
        <v>3</v>
      </c>
      <c r="E301" s="36">
        <f>Comparisons!R336</f>
        <v>10201.170260000001</v>
      </c>
      <c r="F301" s="36">
        <f>Comparisons!S336</f>
        <v>179.00099999999998</v>
      </c>
      <c r="G301" s="36">
        <f t="shared" si="35"/>
        <v>203.11799999999999</v>
      </c>
      <c r="H301" s="36">
        <f>Comparisons!U336</f>
        <v>42696</v>
      </c>
      <c r="I301" s="36">
        <f>Comparisons!V336</f>
        <v>989</v>
      </c>
      <c r="J301" s="36">
        <f>Comparisons!W336</f>
        <v>541</v>
      </c>
      <c r="K301" s="44">
        <f>Comparisons!X336</f>
        <v>0.54701718907987862</v>
      </c>
      <c r="L301" s="130">
        <v>819209862.70000005</v>
      </c>
      <c r="M301" s="32">
        <v>1.2460953688434946</v>
      </c>
      <c r="P301" s="109"/>
      <c r="Q301" s="13"/>
    </row>
    <row r="302" spans="1:17" x14ac:dyDescent="0.25">
      <c r="A302" s="32">
        <f t="shared" si="34"/>
        <v>3026</v>
      </c>
      <c r="B302" s="32" t="str">
        <f>Comparisons!O337</f>
        <v>NEWMARKET-TAY POWER DISTRIBUTION LTD.</v>
      </c>
      <c r="C302" s="32">
        <f>Comparisons!P337</f>
        <v>2017</v>
      </c>
      <c r="D302" s="32">
        <f>Comparisons!Q337</f>
        <v>3</v>
      </c>
      <c r="E302" s="36">
        <f>Comparisons!R337</f>
        <v>11749.662210000002</v>
      </c>
      <c r="F302" s="36">
        <f>Comparisons!S337</f>
        <v>166.44</v>
      </c>
      <c r="G302" s="36">
        <f t="shared" si="35"/>
        <v>203.11799999999999</v>
      </c>
      <c r="H302" s="36">
        <f>Comparisons!U337</f>
        <v>42979</v>
      </c>
      <c r="I302" s="36">
        <f>Comparisons!V337</f>
        <v>985</v>
      </c>
      <c r="J302" s="36">
        <f>Comparisons!W337</f>
        <v>542</v>
      </c>
      <c r="K302" s="44">
        <f>Comparisons!X337</f>
        <v>0.55025380710659899</v>
      </c>
      <c r="L302" s="130">
        <v>805068205.71000004</v>
      </c>
      <c r="M302" s="32">
        <v>1.2681506381321936</v>
      </c>
      <c r="P302" s="109"/>
      <c r="Q302" s="13"/>
    </row>
    <row r="303" spans="1:17" x14ac:dyDescent="0.25">
      <c r="A303" s="32">
        <f t="shared" si="34"/>
        <v>3026</v>
      </c>
      <c r="B303" s="32" t="str">
        <f>Comparisons!O338</f>
        <v>NEWMARKET-TAY POWER DISTRIBUTION LTD.</v>
      </c>
      <c r="C303" s="32">
        <f>Comparisons!P338</f>
        <v>2018</v>
      </c>
      <c r="D303" s="32">
        <f>Comparisons!Q338</f>
        <v>3</v>
      </c>
      <c r="E303" s="36">
        <f>Comparisons!R338</f>
        <v>11281.97681</v>
      </c>
      <c r="F303" s="36">
        <f>Comparisons!S338</f>
        <v>182.453</v>
      </c>
      <c r="G303" s="36">
        <f t="shared" si="35"/>
        <v>203.11799999999999</v>
      </c>
      <c r="H303" s="36">
        <f>Comparisons!U338</f>
        <v>43524</v>
      </c>
      <c r="I303" s="36">
        <f>Comparisons!V338</f>
        <v>1019</v>
      </c>
      <c r="J303" s="36">
        <f>Comparisons!W338</f>
        <v>551</v>
      </c>
      <c r="K303" s="44">
        <f>Comparisons!X338</f>
        <v>0.54072620215897937</v>
      </c>
      <c r="L303" s="130">
        <v>841191226</v>
      </c>
      <c r="M303" s="32">
        <v>1.2998332461476367</v>
      </c>
      <c r="P303" s="109"/>
      <c r="Q303" s="13"/>
    </row>
    <row r="304" spans="1:17" x14ac:dyDescent="0.25">
      <c r="A304" s="32">
        <f t="shared" si="34"/>
        <v>3026</v>
      </c>
      <c r="B304" s="32" t="str">
        <f>Comparisons!O339</f>
        <v>NEWMARKET-TAY POWER DISTRIBUTION LTD.</v>
      </c>
      <c r="C304" s="32">
        <f>Comparisons!P339</f>
        <v>2019</v>
      </c>
      <c r="D304" s="32">
        <f>Comparisons!Q339</f>
        <v>3</v>
      </c>
      <c r="E304" s="36">
        <f>Comparisons!R339</f>
        <v>12351.094149999999</v>
      </c>
      <c r="F304" s="36">
        <f>Comparisons!S339</f>
        <v>166.024</v>
      </c>
      <c r="G304" s="36">
        <f t="shared" si="35"/>
        <v>203.11799999999999</v>
      </c>
      <c r="H304" s="36">
        <f>Comparisons!U339</f>
        <v>43931</v>
      </c>
      <c r="I304" s="36">
        <f>Comparisons!V339</f>
        <v>1028</v>
      </c>
      <c r="J304" s="36">
        <f>Comparisons!W339</f>
        <v>559</v>
      </c>
      <c r="K304" s="44">
        <f>Comparisons!X339</f>
        <v>0.54377431906614782</v>
      </c>
      <c r="L304" s="130">
        <v>820306888</v>
      </c>
      <c r="M304" s="32">
        <v>1.331990006449749</v>
      </c>
      <c r="P304" s="109"/>
      <c r="Q304" s="13"/>
    </row>
    <row r="305" spans="1:17" x14ac:dyDescent="0.25">
      <c r="A305" s="32">
        <f t="shared" si="34"/>
        <v>3026</v>
      </c>
      <c r="B305" s="32" t="str">
        <f>Comparisons!O340</f>
        <v>NEWMARKET-TAY POWER DISTRIBUTION LTD.</v>
      </c>
      <c r="C305" s="32">
        <f>Comparisons!P340</f>
        <v>2020</v>
      </c>
      <c r="D305" s="32">
        <f>Comparisons!Q340</f>
        <v>3</v>
      </c>
      <c r="E305" s="36">
        <f>Comparisons!R340</f>
        <v>11873.565219999999</v>
      </c>
      <c r="F305" s="36">
        <f>Comparisons!S340</f>
        <v>185.06800000000001</v>
      </c>
      <c r="G305" s="36">
        <f t="shared" si="35"/>
        <v>203.11799999999999</v>
      </c>
      <c r="H305" s="36">
        <f>Comparisons!U340</f>
        <v>44187</v>
      </c>
      <c r="I305" s="36">
        <f>Comparisons!V340</f>
        <v>1029</v>
      </c>
      <c r="J305" s="36">
        <f>Comparisons!W340</f>
        <v>559</v>
      </c>
      <c r="K305" s="44">
        <f>Comparisons!X340</f>
        <v>0.54324586977648204</v>
      </c>
      <c r="L305" s="130">
        <v>816369645.77999997</v>
      </c>
      <c r="M305" s="32">
        <v>1.4068442069945994</v>
      </c>
      <c r="P305" s="109"/>
      <c r="Q305" s="13"/>
    </row>
    <row r="306" spans="1:17" x14ac:dyDescent="0.25">
      <c r="A306" s="32">
        <f t="shared" si="34"/>
        <v>3026</v>
      </c>
      <c r="B306" s="32" t="str">
        <f>Comparisons!O341</f>
        <v>NEWMARKET-TAY POWER DISTRIBUTION LTD.</v>
      </c>
      <c r="C306" s="32">
        <f>Comparisons!P341</f>
        <v>2021</v>
      </c>
      <c r="D306" s="32">
        <f>Comparisons!Q341</f>
        <v>3</v>
      </c>
      <c r="E306" s="36">
        <f>Comparisons!R341</f>
        <v>11558.178519999999</v>
      </c>
      <c r="F306" s="36">
        <f>Comparisons!S341</f>
        <v>175.68600000000001</v>
      </c>
      <c r="G306" s="36">
        <f t="shared" si="35"/>
        <v>203.11799999999999</v>
      </c>
      <c r="H306" s="36">
        <f>Comparisons!U341</f>
        <v>44519</v>
      </c>
      <c r="I306" s="36">
        <f>Comparisons!V341</f>
        <v>1024</v>
      </c>
      <c r="J306" s="36">
        <f>Comparisons!W341</f>
        <v>558</v>
      </c>
      <c r="K306" s="44">
        <f>Comparisons!X341</f>
        <v>0.544921875</v>
      </c>
      <c r="L306" s="130">
        <v>826907118</v>
      </c>
      <c r="M306" s="32">
        <v>1.4583023676540063</v>
      </c>
      <c r="P306" s="109"/>
      <c r="Q306" s="13"/>
    </row>
    <row r="307" spans="1:17" x14ac:dyDescent="0.25">
      <c r="A307" s="32">
        <f t="shared" si="34"/>
        <v>3026</v>
      </c>
      <c r="B307" s="34" t="str">
        <f>Comparisons!O342</f>
        <v>NEWMARKET-TAY POWER DISTRIBUTION LTD.</v>
      </c>
      <c r="C307" s="56">
        <f>Comparisons!B342</f>
        <v>2022</v>
      </c>
      <c r="D307" s="56">
        <f>Comparisons!C342</f>
        <v>3</v>
      </c>
      <c r="E307" s="56">
        <f>Comparisons!D342</f>
        <v>12940.65619</v>
      </c>
      <c r="F307" s="56">
        <f>Comparisons!E342</f>
        <v>173.351</v>
      </c>
      <c r="G307" s="56">
        <f t="shared" si="35"/>
        <v>203.11799999999999</v>
      </c>
      <c r="H307" s="56">
        <f>Comparisons!G342</f>
        <v>44795</v>
      </c>
      <c r="I307" s="56">
        <f>Comparisons!H342</f>
        <v>1028</v>
      </c>
      <c r="J307" s="56">
        <f>Comparisons!I342</f>
        <v>562</v>
      </c>
      <c r="K307" s="59">
        <f>Comparisons!J342</f>
        <v>0.5466926097869873</v>
      </c>
      <c r="L307" s="130">
        <v>831369726</v>
      </c>
      <c r="M307" s="32">
        <v>1.5102966972629379</v>
      </c>
      <c r="P307" s="109"/>
      <c r="Q307" s="13"/>
    </row>
    <row r="308" spans="1:17" x14ac:dyDescent="0.25">
      <c r="A308" s="32">
        <f>'ABR23'!A403</f>
        <v>3027</v>
      </c>
      <c r="B308" s="32" t="str">
        <f>Comparisons!O345</f>
        <v>PUC DISTRIBUTION INC.</v>
      </c>
      <c r="C308" s="32">
        <f>Comparisons!P345</f>
        <v>2005</v>
      </c>
      <c r="D308" s="32">
        <f>Comparisons!Q345</f>
        <v>3</v>
      </c>
      <c r="E308" s="36">
        <f>Comparisons!R345</f>
        <v>6720.7463900000002</v>
      </c>
      <c r="F308" s="36">
        <f>Comparisons!S345</f>
        <v>156.33600000000001</v>
      </c>
      <c r="G308" s="36">
        <f>F308</f>
        <v>156.33600000000001</v>
      </c>
      <c r="H308" s="36">
        <f>Comparisons!U345</f>
        <v>32497</v>
      </c>
      <c r="I308" s="36">
        <f>Comparisons!V345</f>
        <v>715</v>
      </c>
      <c r="J308" s="36">
        <f>Comparisons!W345</f>
        <v>111.00000000000001</v>
      </c>
      <c r="K308" s="44">
        <f>Comparisons!X345</f>
        <v>0.15524475524475526</v>
      </c>
      <c r="L308" s="130">
        <v>717784001</v>
      </c>
      <c r="M308" s="32">
        <v>1</v>
      </c>
      <c r="P308" s="109"/>
      <c r="Q308" s="13"/>
    </row>
    <row r="309" spans="1:17" x14ac:dyDescent="0.25">
      <c r="A309" s="32">
        <f>A308</f>
        <v>3027</v>
      </c>
      <c r="B309" s="32" t="str">
        <f>Comparisons!O346</f>
        <v>PUC DISTRIBUTION INC.</v>
      </c>
      <c r="C309" s="32">
        <f>Comparisons!P346</f>
        <v>2006</v>
      </c>
      <c r="D309" s="32">
        <f>Comparisons!Q346</f>
        <v>3</v>
      </c>
      <c r="E309" s="36">
        <f>Comparisons!R346</f>
        <v>6531.643680000001</v>
      </c>
      <c r="F309" s="36">
        <f>Comparisons!S346</f>
        <v>137.316</v>
      </c>
      <c r="G309" s="36">
        <f>MAX(G308,F309)</f>
        <v>156.33600000000001</v>
      </c>
      <c r="H309" s="36">
        <f>Comparisons!U346</f>
        <v>32438</v>
      </c>
      <c r="I309" s="36">
        <f>Comparisons!V346</f>
        <v>722</v>
      </c>
      <c r="J309" s="36">
        <f>Comparisons!W346</f>
        <v>111.99999999999999</v>
      </c>
      <c r="K309" s="44">
        <f>Comparisons!X346</f>
        <v>0.15512465373961218</v>
      </c>
      <c r="L309" s="130">
        <v>697140805</v>
      </c>
      <c r="M309" s="32">
        <v>1.0181607380073696</v>
      </c>
      <c r="P309" s="109"/>
      <c r="Q309" s="13"/>
    </row>
    <row r="310" spans="1:17" x14ac:dyDescent="0.25">
      <c r="A310" s="32">
        <f t="shared" ref="A310:A325" si="36">A309</f>
        <v>3027</v>
      </c>
      <c r="B310" s="32" t="str">
        <f>Comparisons!O347</f>
        <v>PUC DISTRIBUTION INC.</v>
      </c>
      <c r="C310" s="32">
        <f>Comparisons!P347</f>
        <v>2007</v>
      </c>
      <c r="D310" s="32">
        <f>Comparisons!Q347</f>
        <v>3</v>
      </c>
      <c r="E310" s="36">
        <f>Comparisons!R347</f>
        <v>7270.4590099999996</v>
      </c>
      <c r="F310" s="36">
        <f>Comparisons!S347</f>
        <v>139.708</v>
      </c>
      <c r="G310" s="36">
        <f t="shared" ref="G310:G325" si="37">MAX(G309,F310)</f>
        <v>156.33600000000001</v>
      </c>
      <c r="H310" s="36">
        <f>Comparisons!U347</f>
        <v>32512</v>
      </c>
      <c r="I310" s="36">
        <f>Comparisons!V347</f>
        <v>725</v>
      </c>
      <c r="J310" s="36">
        <f>Comparisons!W347</f>
        <v>114</v>
      </c>
      <c r="K310" s="44">
        <f>Comparisons!X347</f>
        <v>0.15724137931034482</v>
      </c>
      <c r="L310" s="130">
        <v>701800772</v>
      </c>
      <c r="M310" s="32">
        <v>1.0531931014872313</v>
      </c>
      <c r="P310" s="109"/>
      <c r="Q310" s="13"/>
    </row>
    <row r="311" spans="1:17" x14ac:dyDescent="0.25">
      <c r="A311" s="32">
        <f t="shared" si="36"/>
        <v>3027</v>
      </c>
      <c r="B311" s="32" t="str">
        <f>Comparisons!O348</f>
        <v>PUC DISTRIBUTION INC.</v>
      </c>
      <c r="C311" s="32">
        <f>Comparisons!P348</f>
        <v>2008</v>
      </c>
      <c r="D311" s="32">
        <f>Comparisons!Q348</f>
        <v>3</v>
      </c>
      <c r="E311" s="36">
        <f>Comparisons!R348</f>
        <v>6969.509</v>
      </c>
      <c r="F311" s="36">
        <f>Comparisons!S348</f>
        <v>139.124</v>
      </c>
      <c r="G311" s="36">
        <f t="shared" si="37"/>
        <v>156.33600000000001</v>
      </c>
      <c r="H311" s="36">
        <f>Comparisons!U348</f>
        <v>32734</v>
      </c>
      <c r="I311" s="36">
        <f>Comparisons!V348</f>
        <v>728</v>
      </c>
      <c r="J311" s="36">
        <f>Comparisons!W348</f>
        <v>115.99999999999999</v>
      </c>
      <c r="K311" s="44">
        <f>Comparisons!X348</f>
        <v>0.15934065934065933</v>
      </c>
      <c r="L311" s="130">
        <v>710698626</v>
      </c>
      <c r="M311" s="32">
        <v>1.078564603993923</v>
      </c>
      <c r="P311" s="109"/>
      <c r="Q311" s="13"/>
    </row>
    <row r="312" spans="1:17" x14ac:dyDescent="0.25">
      <c r="A312" s="32">
        <f t="shared" si="36"/>
        <v>3027</v>
      </c>
      <c r="B312" s="32" t="str">
        <f>Comparisons!O349</f>
        <v>PUC DISTRIBUTION INC.</v>
      </c>
      <c r="C312" s="32">
        <f>Comparisons!P349</f>
        <v>2009</v>
      </c>
      <c r="D312" s="32">
        <f>Comparisons!Q349</f>
        <v>3</v>
      </c>
      <c r="E312" s="36">
        <f>Comparisons!R349</f>
        <v>7679.5353600000017</v>
      </c>
      <c r="F312" s="36">
        <f>Comparisons!S349</f>
        <v>147.108</v>
      </c>
      <c r="G312" s="36">
        <f t="shared" si="37"/>
        <v>156.33600000000001</v>
      </c>
      <c r="H312" s="36">
        <f>Comparisons!U349</f>
        <v>32808</v>
      </c>
      <c r="I312" s="36">
        <f>Comparisons!V349</f>
        <v>732</v>
      </c>
      <c r="J312" s="36">
        <f>Comparisons!W349</f>
        <v>116</v>
      </c>
      <c r="K312" s="44">
        <f>Comparisons!X349</f>
        <v>0.15846994535519127</v>
      </c>
      <c r="L312" s="130">
        <v>707756700</v>
      </c>
      <c r="M312" s="32">
        <v>1.0915070880241431</v>
      </c>
      <c r="P312" s="109"/>
      <c r="Q312" s="13"/>
    </row>
    <row r="313" spans="1:17" x14ac:dyDescent="0.25">
      <c r="A313" s="32">
        <f t="shared" si="36"/>
        <v>3027</v>
      </c>
      <c r="B313" s="32" t="str">
        <f>Comparisons!O350</f>
        <v>PUC DISTRIBUTION INC.</v>
      </c>
      <c r="C313" s="32">
        <f>Comparisons!P350</f>
        <v>2010</v>
      </c>
      <c r="D313" s="32">
        <f>Comparisons!Q350</f>
        <v>3</v>
      </c>
      <c r="E313" s="36">
        <f>Comparisons!R350</f>
        <v>8099.3462799999998</v>
      </c>
      <c r="F313" s="36">
        <f>Comparisons!S350</f>
        <v>141.244</v>
      </c>
      <c r="G313" s="36">
        <f t="shared" si="37"/>
        <v>156.33600000000001</v>
      </c>
      <c r="H313" s="36">
        <f>Comparisons!U350</f>
        <v>32870</v>
      </c>
      <c r="I313" s="36">
        <f>Comparisons!V350</f>
        <v>733</v>
      </c>
      <c r="J313" s="36">
        <f>Comparisons!W350</f>
        <v>116.99999999999999</v>
      </c>
      <c r="K313" s="44">
        <f>Comparisons!X350</f>
        <v>0.15961800818553887</v>
      </c>
      <c r="L313" s="130">
        <v>674907898</v>
      </c>
      <c r="M313" s="32">
        <v>1.1243125351578573</v>
      </c>
      <c r="P313" s="109"/>
      <c r="Q313" s="13"/>
    </row>
    <row r="314" spans="1:17" x14ac:dyDescent="0.25">
      <c r="A314" s="32">
        <f t="shared" si="36"/>
        <v>3027</v>
      </c>
      <c r="B314" s="32" t="str">
        <f>Comparisons!O351</f>
        <v>PUC DISTRIBUTION INC.</v>
      </c>
      <c r="C314" s="32">
        <f>Comparisons!P351</f>
        <v>2011</v>
      </c>
      <c r="D314" s="32">
        <f>Comparisons!Q351</f>
        <v>3</v>
      </c>
      <c r="E314" s="36">
        <f>Comparisons!R351</f>
        <v>8408.5120000000006</v>
      </c>
      <c r="F314" s="36">
        <f>Comparisons!S351</f>
        <v>149.857</v>
      </c>
      <c r="G314" s="36">
        <f t="shared" si="37"/>
        <v>156.33600000000001</v>
      </c>
      <c r="H314" s="36">
        <f>Comparisons!U351</f>
        <v>32998</v>
      </c>
      <c r="I314" s="36">
        <f>Comparisons!V351</f>
        <v>737</v>
      </c>
      <c r="J314" s="36">
        <f>Comparisons!W351</f>
        <v>120</v>
      </c>
      <c r="K314" s="44">
        <f>Comparisons!X351</f>
        <v>0.16282225237449119</v>
      </c>
      <c r="L314" s="130">
        <v>693540710</v>
      </c>
      <c r="M314" s="32">
        <v>1.1430978626415853</v>
      </c>
      <c r="P314" s="109"/>
      <c r="Q314" s="13"/>
    </row>
    <row r="315" spans="1:17" x14ac:dyDescent="0.25">
      <c r="A315" s="32">
        <f t="shared" si="36"/>
        <v>3027</v>
      </c>
      <c r="B315" s="32" t="str">
        <f>Comparisons!O352</f>
        <v>PUC DISTRIBUTION INC.</v>
      </c>
      <c r="C315" s="32">
        <f>Comparisons!P352</f>
        <v>2012</v>
      </c>
      <c r="D315" s="32">
        <f>Comparisons!Q352</f>
        <v>3</v>
      </c>
      <c r="E315" s="36">
        <f>Comparisons!R352</f>
        <v>9300.3177226000025</v>
      </c>
      <c r="F315" s="36">
        <f>Comparisons!S352</f>
        <v>132.09</v>
      </c>
      <c r="G315" s="36">
        <f t="shared" si="37"/>
        <v>156.33600000000001</v>
      </c>
      <c r="H315" s="36">
        <f>Comparisons!U352</f>
        <v>33058</v>
      </c>
      <c r="I315" s="36">
        <f>Comparisons!V352</f>
        <v>739</v>
      </c>
      <c r="J315" s="36">
        <f>Comparisons!W352</f>
        <v>120</v>
      </c>
      <c r="K315" s="44">
        <f>Comparisons!X352</f>
        <v>0.16238159675236807</v>
      </c>
      <c r="L315" s="130">
        <v>667920746</v>
      </c>
      <c r="M315" s="32">
        <v>1.1601447797801889</v>
      </c>
      <c r="P315" s="109"/>
      <c r="Q315" s="13"/>
    </row>
    <row r="316" spans="1:17" x14ac:dyDescent="0.25">
      <c r="A316" s="32">
        <f t="shared" si="36"/>
        <v>3027</v>
      </c>
      <c r="B316" s="32" t="str">
        <f>Comparisons!O353</f>
        <v>PUC DISTRIBUTION INC.</v>
      </c>
      <c r="C316" s="32">
        <f>Comparisons!P353</f>
        <v>2013</v>
      </c>
      <c r="D316" s="32">
        <f>Comparisons!Q353</f>
        <v>3</v>
      </c>
      <c r="E316" s="36">
        <f>Comparisons!R353</f>
        <v>11448.896359999999</v>
      </c>
      <c r="F316" s="36">
        <f>Comparisons!S353</f>
        <v>139.36099999999999</v>
      </c>
      <c r="G316" s="36">
        <f t="shared" si="37"/>
        <v>156.33600000000001</v>
      </c>
      <c r="H316" s="36">
        <f>Comparisons!U353</f>
        <v>33367</v>
      </c>
      <c r="I316" s="36">
        <f>Comparisons!V353</f>
        <v>741</v>
      </c>
      <c r="J316" s="36">
        <f>Comparisons!W353</f>
        <v>120.99999999999999</v>
      </c>
      <c r="K316" s="44">
        <f>Comparisons!X353</f>
        <v>0.16329284750337381</v>
      </c>
      <c r="L316" s="130">
        <v>679061838</v>
      </c>
      <c r="M316" s="32">
        <v>1.1787456307534185</v>
      </c>
      <c r="P316" s="109"/>
      <c r="Q316" s="13"/>
    </row>
    <row r="317" spans="1:17" x14ac:dyDescent="0.25">
      <c r="A317" s="32">
        <f t="shared" si="36"/>
        <v>3027</v>
      </c>
      <c r="B317" s="32" t="str">
        <f>Comparisons!O354</f>
        <v>PUC DISTRIBUTION INC.</v>
      </c>
      <c r="C317" s="32">
        <f>Comparisons!P354</f>
        <v>2014</v>
      </c>
      <c r="D317" s="32">
        <f>Comparisons!Q354</f>
        <v>3</v>
      </c>
      <c r="E317" s="36">
        <f>Comparisons!R354</f>
        <v>10634.034</v>
      </c>
      <c r="F317" s="36">
        <f>Comparisons!S354</f>
        <v>143.172</v>
      </c>
      <c r="G317" s="36">
        <f t="shared" si="37"/>
        <v>156.33600000000001</v>
      </c>
      <c r="H317" s="36">
        <f>Comparisons!U354</f>
        <v>33487</v>
      </c>
      <c r="I317" s="36">
        <f>Comparisons!V354</f>
        <v>744</v>
      </c>
      <c r="J317" s="36">
        <f>Comparisons!W354</f>
        <v>122</v>
      </c>
      <c r="K317" s="44">
        <f>Comparisons!X354</f>
        <v>0.16397849462365591</v>
      </c>
      <c r="L317" s="130">
        <v>692911639.80999994</v>
      </c>
      <c r="M317" s="32">
        <v>1.2033004656242552</v>
      </c>
      <c r="P317" s="109"/>
      <c r="Q317" s="13"/>
    </row>
    <row r="318" spans="1:17" x14ac:dyDescent="0.25">
      <c r="A318" s="32">
        <f t="shared" si="36"/>
        <v>3027</v>
      </c>
      <c r="B318" s="32" t="str">
        <f>Comparisons!O355</f>
        <v>PUC DISTRIBUTION INC.</v>
      </c>
      <c r="C318" s="32">
        <f>Comparisons!P355</f>
        <v>2015</v>
      </c>
      <c r="D318" s="32">
        <f>Comparisons!Q355</f>
        <v>3</v>
      </c>
      <c r="E318" s="36">
        <f>Comparisons!R355</f>
        <v>10829.422</v>
      </c>
      <c r="F318" s="36">
        <f>Comparisons!S355</f>
        <v>138.33600000000001</v>
      </c>
      <c r="G318" s="36">
        <f t="shared" si="37"/>
        <v>156.33600000000001</v>
      </c>
      <c r="H318" s="36">
        <f>Comparisons!U355</f>
        <v>33386</v>
      </c>
      <c r="I318" s="36">
        <f>Comparisons!V355</f>
        <v>744</v>
      </c>
      <c r="J318" s="36">
        <f>Comparisons!W355</f>
        <v>122</v>
      </c>
      <c r="K318" s="44">
        <f>Comparisons!X355</f>
        <v>0.16397849462365591</v>
      </c>
      <c r="L318" s="130">
        <v>660943967.04999995</v>
      </c>
      <c r="M318" s="32">
        <v>1.2317327248241474</v>
      </c>
      <c r="P318" s="109"/>
      <c r="Q318" s="13"/>
    </row>
    <row r="319" spans="1:17" x14ac:dyDescent="0.25">
      <c r="A319" s="32">
        <f t="shared" si="36"/>
        <v>3027</v>
      </c>
      <c r="B319" s="32" t="str">
        <f>Comparisons!O356</f>
        <v>PUC DISTRIBUTION INC.</v>
      </c>
      <c r="C319" s="32">
        <f>Comparisons!P356</f>
        <v>2016</v>
      </c>
      <c r="D319" s="32">
        <f>Comparisons!Q356</f>
        <v>3</v>
      </c>
      <c r="E319" s="36">
        <f>Comparisons!R356</f>
        <v>10775.065450000002</v>
      </c>
      <c r="F319" s="36">
        <f>Comparisons!S356</f>
        <v>125.30500000000001</v>
      </c>
      <c r="G319" s="36">
        <f t="shared" si="37"/>
        <v>156.33600000000001</v>
      </c>
      <c r="H319" s="36">
        <f>Comparisons!U356</f>
        <v>33487</v>
      </c>
      <c r="I319" s="36">
        <f>Comparisons!V356</f>
        <v>743</v>
      </c>
      <c r="J319" s="36">
        <f>Comparisons!W356</f>
        <v>122</v>
      </c>
      <c r="K319" s="44">
        <f>Comparisons!X356</f>
        <v>0.16419919246298789</v>
      </c>
      <c r="L319" s="130">
        <v>630876660.42999995</v>
      </c>
      <c r="M319" s="32">
        <v>1.2460953688434946</v>
      </c>
      <c r="P319" s="109"/>
      <c r="Q319" s="13"/>
    </row>
    <row r="320" spans="1:17" x14ac:dyDescent="0.25">
      <c r="A320" s="32">
        <f t="shared" si="36"/>
        <v>3027</v>
      </c>
      <c r="B320" s="32" t="str">
        <f>Comparisons!O357</f>
        <v>PUC DISTRIBUTION INC.</v>
      </c>
      <c r="C320" s="32">
        <f>Comparisons!P357</f>
        <v>2017</v>
      </c>
      <c r="D320" s="32">
        <f>Comparisons!Q357</f>
        <v>3</v>
      </c>
      <c r="E320" s="36">
        <f>Comparisons!R357</f>
        <v>10685.84814</v>
      </c>
      <c r="F320" s="36">
        <f>Comparisons!S357</f>
        <v>125.68300000000001</v>
      </c>
      <c r="G320" s="36">
        <f t="shared" si="37"/>
        <v>156.33600000000001</v>
      </c>
      <c r="H320" s="36">
        <f>Comparisons!U357</f>
        <v>33579</v>
      </c>
      <c r="I320" s="36">
        <f>Comparisons!V357</f>
        <v>740</v>
      </c>
      <c r="J320" s="36">
        <f>Comparisons!W357</f>
        <v>123</v>
      </c>
      <c r="K320" s="44">
        <f>Comparisons!X357</f>
        <v>0.16621621621621621</v>
      </c>
      <c r="L320" s="130">
        <v>619022917.96000004</v>
      </c>
      <c r="M320" s="32">
        <v>1.2681506381321936</v>
      </c>
      <c r="P320" s="109"/>
      <c r="Q320" s="13"/>
    </row>
    <row r="321" spans="1:17" x14ac:dyDescent="0.25">
      <c r="A321" s="32">
        <f t="shared" si="36"/>
        <v>3027</v>
      </c>
      <c r="B321" s="32" t="str">
        <f>Comparisons!O358</f>
        <v>PUC DISTRIBUTION INC.</v>
      </c>
      <c r="C321" s="32">
        <f>Comparisons!P358</f>
        <v>2018</v>
      </c>
      <c r="D321" s="32">
        <f>Comparisons!Q358</f>
        <v>3</v>
      </c>
      <c r="E321" s="36">
        <f>Comparisons!R358</f>
        <v>10701.654550000001</v>
      </c>
      <c r="F321" s="36">
        <f>Comparisons!S358</f>
        <v>128.53800000000001</v>
      </c>
      <c r="G321" s="36">
        <f t="shared" si="37"/>
        <v>156.33600000000001</v>
      </c>
      <c r="H321" s="36">
        <f>Comparisons!U358</f>
        <v>33613</v>
      </c>
      <c r="I321" s="36">
        <f>Comparisons!V358</f>
        <v>740</v>
      </c>
      <c r="J321" s="36">
        <f>Comparisons!W358</f>
        <v>122</v>
      </c>
      <c r="K321" s="44">
        <f>Comparisons!X358</f>
        <v>0.16486486486486487</v>
      </c>
      <c r="L321" s="130">
        <v>630195378.25999999</v>
      </c>
      <c r="M321" s="32">
        <v>1.2998332461476367</v>
      </c>
      <c r="P321" s="109"/>
      <c r="Q321" s="13"/>
    </row>
    <row r="322" spans="1:17" x14ac:dyDescent="0.25">
      <c r="A322" s="32">
        <f t="shared" si="36"/>
        <v>3027</v>
      </c>
      <c r="B322" s="32" t="str">
        <f>Comparisons!O359</f>
        <v>PUC DISTRIBUTION INC.</v>
      </c>
      <c r="C322" s="32">
        <f>Comparisons!P359</f>
        <v>2019</v>
      </c>
      <c r="D322" s="32">
        <f>Comparisons!Q359</f>
        <v>3</v>
      </c>
      <c r="E322" s="36">
        <f>Comparisons!R359</f>
        <v>10740.394319999998</v>
      </c>
      <c r="F322" s="36">
        <f>Comparisons!S359</f>
        <v>132.81800000000001</v>
      </c>
      <c r="G322" s="36">
        <f t="shared" si="37"/>
        <v>156.33600000000001</v>
      </c>
      <c r="H322" s="36">
        <f>Comparisons!U359</f>
        <v>33647</v>
      </c>
      <c r="I322" s="36">
        <f>Comparisons!V359</f>
        <v>738</v>
      </c>
      <c r="J322" s="36">
        <f>Comparisons!W359</f>
        <v>122</v>
      </c>
      <c r="K322" s="44">
        <f>Comparisons!X359</f>
        <v>0.16531165311653118</v>
      </c>
      <c r="L322" s="130">
        <v>628461962.02999997</v>
      </c>
      <c r="M322" s="32">
        <v>1.331990006449749</v>
      </c>
      <c r="P322" s="109"/>
      <c r="Q322" s="13"/>
    </row>
    <row r="323" spans="1:17" x14ac:dyDescent="0.25">
      <c r="A323" s="32">
        <f t="shared" si="36"/>
        <v>3027</v>
      </c>
      <c r="B323" s="32" t="str">
        <f>Comparisons!O360</f>
        <v>PUC DISTRIBUTION INC.</v>
      </c>
      <c r="C323" s="32">
        <f>Comparisons!P360</f>
        <v>2020</v>
      </c>
      <c r="D323" s="32">
        <f>Comparisons!Q360</f>
        <v>3</v>
      </c>
      <c r="E323" s="36">
        <f>Comparisons!R360</f>
        <v>10623.175080000001</v>
      </c>
      <c r="F323" s="36">
        <f>Comparisons!S360</f>
        <v>112.83499999999999</v>
      </c>
      <c r="G323" s="36">
        <f t="shared" si="37"/>
        <v>156.33600000000001</v>
      </c>
      <c r="H323" s="36">
        <f>Comparisons!U360</f>
        <v>33751</v>
      </c>
      <c r="I323" s="36">
        <f>Comparisons!V360</f>
        <v>738</v>
      </c>
      <c r="J323" s="36">
        <f>Comparisons!W360</f>
        <v>122</v>
      </c>
      <c r="K323" s="44">
        <f>Comparisons!X360</f>
        <v>0.16531165311653118</v>
      </c>
      <c r="L323" s="130">
        <v>610088241.97000003</v>
      </c>
      <c r="M323" s="32">
        <v>1.4068442069945994</v>
      </c>
      <c r="P323" s="109"/>
      <c r="Q323" s="13"/>
    </row>
    <row r="324" spans="1:17" x14ac:dyDescent="0.25">
      <c r="A324" s="32">
        <f t="shared" si="36"/>
        <v>3027</v>
      </c>
      <c r="B324" s="32" t="str">
        <f>Comparisons!O361</f>
        <v>PUC DISTRIBUTION INC.</v>
      </c>
      <c r="C324" s="32">
        <f>Comparisons!P361</f>
        <v>2021</v>
      </c>
      <c r="D324" s="32">
        <f>Comparisons!Q361</f>
        <v>3</v>
      </c>
      <c r="E324" s="36">
        <f>Comparisons!R361</f>
        <v>11544.84355</v>
      </c>
      <c r="F324" s="36">
        <f>Comparisons!S361</f>
        <v>111.371</v>
      </c>
      <c r="G324" s="36">
        <f t="shared" si="37"/>
        <v>156.33600000000001</v>
      </c>
      <c r="H324" s="36">
        <f>Comparisons!U361</f>
        <v>33865</v>
      </c>
      <c r="I324" s="36">
        <f>Comparisons!V361</f>
        <v>738</v>
      </c>
      <c r="J324" s="36">
        <f>Comparisons!W361</f>
        <v>124</v>
      </c>
      <c r="K324" s="53">
        <f>Comparisons!X361</f>
        <v>0.16802168021680217</v>
      </c>
      <c r="L324" s="130">
        <v>600776988.95000005</v>
      </c>
      <c r="M324" s="32">
        <v>1.4583023676540063</v>
      </c>
      <c r="P324" s="109"/>
      <c r="Q324" s="13"/>
    </row>
    <row r="325" spans="1:17" x14ac:dyDescent="0.25">
      <c r="A325" s="32">
        <f t="shared" si="36"/>
        <v>3027</v>
      </c>
      <c r="B325" s="34" t="str">
        <f>Comparisons!O362</f>
        <v>PUC DISTRIBUTION INC.</v>
      </c>
      <c r="C325" s="56">
        <f>Comparisons!B362</f>
        <v>2022</v>
      </c>
      <c r="D325" s="56">
        <f>Comparisons!C362</f>
        <v>3</v>
      </c>
      <c r="E325" s="56">
        <f>Comparisons!D362</f>
        <v>10989.234970000001</v>
      </c>
      <c r="F325" s="56">
        <f>Comparisons!E362</f>
        <v>118.97499999999999</v>
      </c>
      <c r="G325" s="56">
        <f t="shared" si="37"/>
        <v>156.33600000000001</v>
      </c>
      <c r="H325" s="56">
        <f>Comparisons!G362</f>
        <v>33938</v>
      </c>
      <c r="I325" s="56">
        <f>Comparisons!H362</f>
        <v>739</v>
      </c>
      <c r="J325" s="56">
        <f>Comparisons!I362</f>
        <v>125</v>
      </c>
      <c r="K325" s="59">
        <f>Comparisons!J362</f>
        <v>0.16914749145507813</v>
      </c>
      <c r="L325" s="130">
        <v>611477975.40999997</v>
      </c>
      <c r="M325" s="32">
        <v>1.5102966972629379</v>
      </c>
      <c r="P325" s="109"/>
      <c r="Q325" s="13"/>
    </row>
    <row r="326" spans="1:17" x14ac:dyDescent="0.25">
      <c r="A326" s="32">
        <f>'ABR23'!A420</f>
        <v>3028</v>
      </c>
      <c r="B326" s="32" t="str">
        <f>Comparisons!O365</f>
        <v>MILTON HYDRO DISTRIBUTION INC.</v>
      </c>
      <c r="C326" s="32">
        <f>Comparisons!P365</f>
        <v>2005</v>
      </c>
      <c r="D326" s="32">
        <f>Comparisons!Q365</f>
        <v>3</v>
      </c>
      <c r="E326" s="36">
        <f>Comparisons!R365</f>
        <v>3997.4092900000001</v>
      </c>
      <c r="F326" s="36">
        <f>Comparisons!S365</f>
        <v>120.578</v>
      </c>
      <c r="G326" s="36">
        <f>F326</f>
        <v>120.578</v>
      </c>
      <c r="H326" s="36">
        <f>Comparisons!U365</f>
        <v>19858</v>
      </c>
      <c r="I326" s="36">
        <f>Comparisons!V365</f>
        <v>788</v>
      </c>
      <c r="J326" s="36">
        <f>Comparisons!W365</f>
        <v>241</v>
      </c>
      <c r="K326" s="44">
        <f>Comparisons!X365</f>
        <v>0.30583756345177665</v>
      </c>
      <c r="L326" s="130">
        <v>546558100</v>
      </c>
      <c r="M326" s="32">
        <v>1</v>
      </c>
      <c r="P326" s="109"/>
      <c r="Q326" s="13"/>
    </row>
    <row r="327" spans="1:17" x14ac:dyDescent="0.25">
      <c r="A327" s="32">
        <f>A326</f>
        <v>3028</v>
      </c>
      <c r="B327" s="32" t="str">
        <f>Comparisons!O366</f>
        <v>MILTON HYDRO DISTRIBUTION INC.</v>
      </c>
      <c r="C327" s="32">
        <f>Comparisons!P366</f>
        <v>2006</v>
      </c>
      <c r="D327" s="32">
        <f>Comparisons!Q366</f>
        <v>3</v>
      </c>
      <c r="E327" s="36">
        <f>Comparisons!R366</f>
        <v>4029.1800600000001</v>
      </c>
      <c r="F327" s="36">
        <f>Comparisons!S366</f>
        <v>126.855</v>
      </c>
      <c r="G327" s="36">
        <f>MAX(G326,F327)</f>
        <v>126.855</v>
      </c>
      <c r="H327" s="36">
        <f>Comparisons!U366</f>
        <v>20975</v>
      </c>
      <c r="I327" s="36">
        <f>Comparisons!V366</f>
        <v>792</v>
      </c>
      <c r="J327" s="36">
        <f>Comparisons!W366</f>
        <v>261</v>
      </c>
      <c r="K327" s="44">
        <f>Comparisons!X366</f>
        <v>0.32954545454545453</v>
      </c>
      <c r="L327" s="130">
        <v>640893665</v>
      </c>
      <c r="M327" s="32">
        <v>1.0181607380073696</v>
      </c>
      <c r="P327" s="109"/>
      <c r="Q327" s="13"/>
    </row>
    <row r="328" spans="1:17" x14ac:dyDescent="0.25">
      <c r="A328" s="32">
        <f t="shared" ref="A328:A343" si="38">A327</f>
        <v>3028</v>
      </c>
      <c r="B328" s="32" t="str">
        <f>Comparisons!O367</f>
        <v>MILTON HYDRO DISTRIBUTION INC.</v>
      </c>
      <c r="C328" s="32">
        <f>Comparisons!P367</f>
        <v>2007</v>
      </c>
      <c r="D328" s="32">
        <f>Comparisons!Q367</f>
        <v>3</v>
      </c>
      <c r="E328" s="36">
        <f>Comparisons!R367</f>
        <v>4428.9872300000006</v>
      </c>
      <c r="F328" s="36">
        <f>Comparisons!S367</f>
        <v>130.375</v>
      </c>
      <c r="G328" s="36">
        <f t="shared" ref="G328:G343" si="39">MAX(G327,F328)</f>
        <v>130.375</v>
      </c>
      <c r="H328" s="36">
        <f>Comparisons!U367</f>
        <v>22811</v>
      </c>
      <c r="I328" s="36">
        <f>Comparisons!V367</f>
        <v>833</v>
      </c>
      <c r="J328" s="36">
        <f>Comparisons!W367</f>
        <v>293</v>
      </c>
      <c r="K328" s="44">
        <f>Comparisons!X367</f>
        <v>0.3517406962785114</v>
      </c>
      <c r="L328" s="130">
        <v>694256898</v>
      </c>
      <c r="M328" s="32">
        <v>1.0531931014872313</v>
      </c>
      <c r="P328" s="109"/>
      <c r="Q328" s="13"/>
    </row>
    <row r="329" spans="1:17" x14ac:dyDescent="0.25">
      <c r="A329" s="32">
        <f t="shared" si="38"/>
        <v>3028</v>
      </c>
      <c r="B329" s="32" t="str">
        <f>Comparisons!O368</f>
        <v>MILTON HYDRO DISTRIBUTION INC.</v>
      </c>
      <c r="C329" s="32">
        <f>Comparisons!P368</f>
        <v>2008</v>
      </c>
      <c r="D329" s="32">
        <f>Comparisons!Q368</f>
        <v>3</v>
      </c>
      <c r="E329" s="36">
        <f>Comparisons!R368</f>
        <v>4971.4858500000009</v>
      </c>
      <c r="F329" s="36">
        <f>Comparisons!S368</f>
        <v>125.846</v>
      </c>
      <c r="G329" s="36">
        <f t="shared" si="39"/>
        <v>130.375</v>
      </c>
      <c r="H329" s="36">
        <f>Comparisons!U368</f>
        <v>25373</v>
      </c>
      <c r="I329" s="36">
        <f>Comparisons!V368</f>
        <v>866</v>
      </c>
      <c r="J329" s="36">
        <f>Comparisons!W368</f>
        <v>320</v>
      </c>
      <c r="K329" s="44">
        <f>Comparisons!X368</f>
        <v>0.36951501154734412</v>
      </c>
      <c r="L329" s="130">
        <v>707444570</v>
      </c>
      <c r="M329" s="32">
        <v>1.078564603993923</v>
      </c>
      <c r="P329" s="109"/>
      <c r="Q329" s="13"/>
    </row>
    <row r="330" spans="1:17" x14ac:dyDescent="0.25">
      <c r="A330" s="32">
        <f t="shared" si="38"/>
        <v>3028</v>
      </c>
      <c r="B330" s="32" t="str">
        <f>Comparisons!O369</f>
        <v>MILTON HYDRO DISTRIBUTION INC.</v>
      </c>
      <c r="C330" s="32">
        <f>Comparisons!P369</f>
        <v>2009</v>
      </c>
      <c r="D330" s="32">
        <f>Comparisons!Q369</f>
        <v>3</v>
      </c>
      <c r="E330" s="36">
        <f>Comparisons!R369</f>
        <v>5286.4349499999998</v>
      </c>
      <c r="F330" s="36">
        <f>Comparisons!S369</f>
        <v>134.672</v>
      </c>
      <c r="G330" s="36">
        <f t="shared" si="39"/>
        <v>134.672</v>
      </c>
      <c r="H330" s="36">
        <f>Comparisons!U369</f>
        <v>27323</v>
      </c>
      <c r="I330" s="36">
        <f>Comparisons!V369</f>
        <v>866</v>
      </c>
      <c r="J330" s="36">
        <f>Comparisons!W369</f>
        <v>320</v>
      </c>
      <c r="K330" s="44">
        <f>Comparisons!X369</f>
        <v>0.36951501154734412</v>
      </c>
      <c r="L330" s="130">
        <v>674088801</v>
      </c>
      <c r="M330" s="32">
        <v>1.0915070880241431</v>
      </c>
      <c r="P330" s="109"/>
      <c r="Q330" s="13"/>
    </row>
    <row r="331" spans="1:17" x14ac:dyDescent="0.25">
      <c r="A331" s="32">
        <f t="shared" si="38"/>
        <v>3028</v>
      </c>
      <c r="B331" s="32" t="str">
        <f>Comparisons!O370</f>
        <v>MILTON HYDRO DISTRIBUTION INC.</v>
      </c>
      <c r="C331" s="32">
        <f>Comparisons!P370</f>
        <v>2010</v>
      </c>
      <c r="D331" s="32">
        <f>Comparisons!Q370</f>
        <v>3</v>
      </c>
      <c r="E331" s="36">
        <f>Comparisons!R370</f>
        <v>5445.1430944726535</v>
      </c>
      <c r="F331" s="36">
        <f>Comparisons!S370</f>
        <v>147.30699999999999</v>
      </c>
      <c r="G331" s="36">
        <f t="shared" si="39"/>
        <v>147.30699999999999</v>
      </c>
      <c r="H331" s="36">
        <f>Comparisons!U370</f>
        <v>29142</v>
      </c>
      <c r="I331" s="36">
        <f>Comparisons!V370</f>
        <v>938</v>
      </c>
      <c r="J331" s="36">
        <f>Comparisons!W370</f>
        <v>362</v>
      </c>
      <c r="K331" s="44">
        <f>Comparisons!X370</f>
        <v>0.38592750533049042</v>
      </c>
      <c r="L331" s="130">
        <v>718110957</v>
      </c>
      <c r="M331" s="32">
        <v>1.1243125351578573</v>
      </c>
      <c r="P331" s="109"/>
      <c r="Q331" s="13"/>
    </row>
    <row r="332" spans="1:17" x14ac:dyDescent="0.25">
      <c r="A332" s="32">
        <f t="shared" si="38"/>
        <v>3028</v>
      </c>
      <c r="B332" s="32" t="str">
        <f>Comparisons!O371</f>
        <v>MILTON HYDRO DISTRIBUTION INC.</v>
      </c>
      <c r="C332" s="32">
        <f>Comparisons!P371</f>
        <v>2011</v>
      </c>
      <c r="D332" s="32">
        <f>Comparisons!Q371</f>
        <v>3</v>
      </c>
      <c r="E332" s="36">
        <f>Comparisons!R371</f>
        <v>6368.5330000000004</v>
      </c>
      <c r="F332" s="36">
        <f>Comparisons!S371</f>
        <v>161.63499999999999</v>
      </c>
      <c r="G332" s="36">
        <f t="shared" si="39"/>
        <v>161.63499999999999</v>
      </c>
      <c r="H332" s="36">
        <f>Comparisons!U371</f>
        <v>30485</v>
      </c>
      <c r="I332" s="36">
        <f>Comparisons!V371</f>
        <v>950</v>
      </c>
      <c r="J332" s="36">
        <f>Comparisons!W371</f>
        <v>383</v>
      </c>
      <c r="K332" s="44">
        <f>Comparisons!X371</f>
        <v>0.4031578947368421</v>
      </c>
      <c r="L332" s="130">
        <v>746591129</v>
      </c>
      <c r="M332" s="32">
        <v>1.1430978626415853</v>
      </c>
      <c r="P332" s="109"/>
      <c r="Q332" s="13"/>
    </row>
    <row r="333" spans="1:17" x14ac:dyDescent="0.25">
      <c r="A333" s="32">
        <f t="shared" si="38"/>
        <v>3028</v>
      </c>
      <c r="B333" s="32" t="str">
        <f>Comparisons!O372</f>
        <v>MILTON HYDRO DISTRIBUTION INC.</v>
      </c>
      <c r="C333" s="32">
        <f>Comparisons!P372</f>
        <v>2012</v>
      </c>
      <c r="D333" s="32">
        <f>Comparisons!Q372</f>
        <v>3</v>
      </c>
      <c r="E333" s="36">
        <f>Comparisons!R372</f>
        <v>6718.6369999999997</v>
      </c>
      <c r="F333" s="36">
        <f>Comparisons!S372</f>
        <v>166.57900000000001</v>
      </c>
      <c r="G333" s="36">
        <f t="shared" si="39"/>
        <v>166.57900000000001</v>
      </c>
      <c r="H333" s="36">
        <f>Comparisons!U372</f>
        <v>32324</v>
      </c>
      <c r="I333" s="36">
        <f>Comparisons!V372</f>
        <v>983</v>
      </c>
      <c r="J333" s="36">
        <f>Comparisons!W372</f>
        <v>399</v>
      </c>
      <c r="K333" s="44">
        <f>Comparisons!X372</f>
        <v>0.40590030518819942</v>
      </c>
      <c r="L333" s="130">
        <v>775130278</v>
      </c>
      <c r="M333" s="32">
        <v>1.1601447797801889</v>
      </c>
      <c r="P333" s="109"/>
      <c r="Q333" s="13"/>
    </row>
    <row r="334" spans="1:17" x14ac:dyDescent="0.25">
      <c r="A334" s="32">
        <f t="shared" si="38"/>
        <v>3028</v>
      </c>
      <c r="B334" s="32" t="str">
        <f>Comparisons!O373</f>
        <v>MILTON HYDRO DISTRIBUTION INC.</v>
      </c>
      <c r="C334" s="32">
        <f>Comparisons!P373</f>
        <v>2013</v>
      </c>
      <c r="D334" s="32">
        <f>Comparisons!Q373</f>
        <v>3</v>
      </c>
      <c r="E334" s="36">
        <f>Comparisons!R373</f>
        <v>8382.1659999999993</v>
      </c>
      <c r="F334" s="36">
        <f>Comparisons!S373</f>
        <v>173.828</v>
      </c>
      <c r="G334" s="36">
        <f t="shared" si="39"/>
        <v>173.828</v>
      </c>
      <c r="H334" s="36">
        <f>Comparisons!U373</f>
        <v>34073</v>
      </c>
      <c r="I334" s="36">
        <f>Comparisons!V373</f>
        <v>994</v>
      </c>
      <c r="J334" s="36">
        <f>Comparisons!W373</f>
        <v>412</v>
      </c>
      <c r="K334" s="44">
        <f>Comparisons!X373</f>
        <v>0.41448692152917505</v>
      </c>
      <c r="L334" s="130">
        <v>806076706</v>
      </c>
      <c r="M334" s="32">
        <v>1.1787456307534185</v>
      </c>
      <c r="P334" s="109"/>
      <c r="Q334" s="13"/>
    </row>
    <row r="335" spans="1:17" x14ac:dyDescent="0.25">
      <c r="A335" s="32">
        <f t="shared" si="38"/>
        <v>3028</v>
      </c>
      <c r="B335" s="32" t="str">
        <f>Comparisons!O374</f>
        <v>MILTON HYDRO DISTRIBUTION INC.</v>
      </c>
      <c r="C335" s="32">
        <f>Comparisons!P374</f>
        <v>2014</v>
      </c>
      <c r="D335" s="32">
        <f>Comparisons!Q374</f>
        <v>3</v>
      </c>
      <c r="E335" s="36">
        <f>Comparisons!R374</f>
        <v>8489.86</v>
      </c>
      <c r="F335" s="36">
        <f>Comparisons!S374</f>
        <v>157.63399999999999</v>
      </c>
      <c r="G335" s="36">
        <f t="shared" si="39"/>
        <v>173.828</v>
      </c>
      <c r="H335" s="36">
        <f>Comparisons!U374</f>
        <v>35111</v>
      </c>
      <c r="I335" s="36">
        <f>Comparisons!V374</f>
        <v>1009</v>
      </c>
      <c r="J335" s="36">
        <f>Comparisons!W374</f>
        <v>422</v>
      </c>
      <c r="K335" s="44">
        <f>Comparisons!X374</f>
        <v>0.41823587710604559</v>
      </c>
      <c r="L335" s="130">
        <v>827740169</v>
      </c>
      <c r="M335" s="32">
        <v>1.2033004656242552</v>
      </c>
      <c r="P335" s="109"/>
      <c r="Q335" s="13"/>
    </row>
    <row r="336" spans="1:17" x14ac:dyDescent="0.25">
      <c r="A336" s="32">
        <f t="shared" si="38"/>
        <v>3028</v>
      </c>
      <c r="B336" s="32" t="str">
        <f>Comparisons!O375</f>
        <v>MILTON HYDRO DISTRIBUTION INC.</v>
      </c>
      <c r="C336" s="32">
        <f>Comparisons!P375</f>
        <v>2015</v>
      </c>
      <c r="D336" s="32">
        <f>Comparisons!Q375</f>
        <v>3</v>
      </c>
      <c r="E336" s="36">
        <f>Comparisons!R375</f>
        <v>9832.6730000000007</v>
      </c>
      <c r="F336" s="36">
        <f>Comparisons!S375</f>
        <v>166.33099999999999</v>
      </c>
      <c r="G336" s="36">
        <f t="shared" si="39"/>
        <v>173.828</v>
      </c>
      <c r="H336" s="36">
        <f>Comparisons!U375</f>
        <v>35865</v>
      </c>
      <c r="I336" s="36">
        <f>Comparisons!V375</f>
        <v>1021</v>
      </c>
      <c r="J336" s="36">
        <f>Comparisons!W375</f>
        <v>433</v>
      </c>
      <c r="K336" s="44">
        <f>Comparisons!X375</f>
        <v>0.42409402546523017</v>
      </c>
      <c r="L336" s="130">
        <v>839339555</v>
      </c>
      <c r="M336" s="32">
        <v>1.2317327248241474</v>
      </c>
      <c r="P336" s="109"/>
      <c r="Q336" s="13"/>
    </row>
    <row r="337" spans="1:17" x14ac:dyDescent="0.25">
      <c r="A337" s="32">
        <f t="shared" si="38"/>
        <v>3028</v>
      </c>
      <c r="B337" s="32" t="str">
        <f>Comparisons!O376</f>
        <v>MILTON HYDRO DISTRIBUTION INC.</v>
      </c>
      <c r="C337" s="32">
        <f>Comparisons!P376</f>
        <v>2016</v>
      </c>
      <c r="D337" s="32">
        <f>Comparisons!Q376</f>
        <v>3</v>
      </c>
      <c r="E337" s="36">
        <f>Comparisons!R376</f>
        <v>9598.0869999999995</v>
      </c>
      <c r="F337" s="36">
        <f>Comparisons!S376</f>
        <v>178.292</v>
      </c>
      <c r="G337" s="36">
        <f t="shared" si="39"/>
        <v>178.292</v>
      </c>
      <c r="H337" s="36">
        <f>Comparisons!U376</f>
        <v>36818</v>
      </c>
      <c r="I337" s="36">
        <f>Comparisons!V376</f>
        <v>1033.1427155599604</v>
      </c>
      <c r="J337" s="36">
        <f>Comparisons!W376</f>
        <v>444.28672985781992</v>
      </c>
      <c r="K337" s="44">
        <f>Comparisons!X376</f>
        <v>0.43003422776592659</v>
      </c>
      <c r="L337" s="130">
        <v>865739104</v>
      </c>
      <c r="M337" s="32">
        <v>1.2460953688434946</v>
      </c>
      <c r="P337" s="109"/>
      <c r="Q337" s="13"/>
    </row>
    <row r="338" spans="1:17" x14ac:dyDescent="0.25">
      <c r="A338" s="32">
        <f t="shared" si="38"/>
        <v>3028</v>
      </c>
      <c r="B338" s="32" t="str">
        <f>Comparisons!O377</f>
        <v>MILTON HYDRO DISTRIBUTION INC.</v>
      </c>
      <c r="C338" s="32">
        <f>Comparisons!P377</f>
        <v>2017</v>
      </c>
      <c r="D338" s="32">
        <f>Comparisons!Q377</f>
        <v>3</v>
      </c>
      <c r="E338" s="36">
        <f>Comparisons!R377</f>
        <v>8862.1859999999997</v>
      </c>
      <c r="F338" s="36">
        <f>Comparisons!S377</f>
        <v>162.86500000000001</v>
      </c>
      <c r="G338" s="36">
        <f t="shared" si="39"/>
        <v>178.292</v>
      </c>
      <c r="H338" s="36">
        <f>Comparisons!U377</f>
        <v>37895</v>
      </c>
      <c r="I338" s="36">
        <f>Comparisons!V377</f>
        <v>1055.7515440364582</v>
      </c>
      <c r="J338" s="36">
        <f>Comparisons!W377</f>
        <v>457.77970067072994</v>
      </c>
      <c r="K338" s="44">
        <f>Comparisons!X377</f>
        <v>0.43360552324697471</v>
      </c>
      <c r="L338" s="130">
        <v>852977631</v>
      </c>
      <c r="M338" s="32">
        <v>1.2681506381321936</v>
      </c>
      <c r="P338" s="109"/>
      <c r="Q338" s="13"/>
    </row>
    <row r="339" spans="1:17" x14ac:dyDescent="0.25">
      <c r="A339" s="32">
        <f t="shared" si="38"/>
        <v>3028</v>
      </c>
      <c r="B339" s="32" t="str">
        <f>Comparisons!O378</f>
        <v>MILTON HYDRO DISTRIBUTION INC.</v>
      </c>
      <c r="C339" s="32">
        <f>Comparisons!P378</f>
        <v>2018</v>
      </c>
      <c r="D339" s="32">
        <f>Comparisons!Q378</f>
        <v>3</v>
      </c>
      <c r="E339" s="36">
        <f>Comparisons!R378</f>
        <v>9389.991</v>
      </c>
      <c r="F339" s="36">
        <f>Comparisons!S378</f>
        <v>180.30500000000001</v>
      </c>
      <c r="G339" s="36">
        <f t="shared" si="39"/>
        <v>180.30500000000001</v>
      </c>
      <c r="H339" s="36">
        <f>Comparisons!U378</f>
        <v>39579</v>
      </c>
      <c r="I339" s="36">
        <f>Comparisons!V378</f>
        <v>1070.2857909142069</v>
      </c>
      <c r="J339" s="36">
        <f>Comparisons!W378</f>
        <v>469.80071103132252</v>
      </c>
      <c r="K339" s="44">
        <f>Comparisons!X378</f>
        <v>0.43894884433627063</v>
      </c>
      <c r="L339" s="130">
        <v>902899754</v>
      </c>
      <c r="M339" s="32">
        <v>1.2998332461476367</v>
      </c>
      <c r="P339" s="109"/>
      <c r="Q339" s="13"/>
    </row>
    <row r="340" spans="1:17" x14ac:dyDescent="0.25">
      <c r="A340" s="32">
        <f t="shared" si="38"/>
        <v>3028</v>
      </c>
      <c r="B340" s="32" t="str">
        <f>Comparisons!O379</f>
        <v>MILTON HYDRO DISTRIBUTION INC.</v>
      </c>
      <c r="C340" s="32">
        <f>Comparisons!P379</f>
        <v>2019</v>
      </c>
      <c r="D340" s="32">
        <f>Comparisons!Q379</f>
        <v>3</v>
      </c>
      <c r="E340" s="37">
        <f>Comparisons!D379</f>
        <v>9218.8510000000006</v>
      </c>
      <c r="F340" s="36">
        <f>Comparisons!S379</f>
        <v>169.70400000000001</v>
      </c>
      <c r="G340" s="36">
        <f t="shared" si="39"/>
        <v>180.30500000000001</v>
      </c>
      <c r="H340" s="36">
        <f>Comparisons!U379</f>
        <v>40388</v>
      </c>
      <c r="I340" s="46">
        <f>Comparisons!H379</f>
        <v>1097</v>
      </c>
      <c r="J340" s="46">
        <f>Comparisons!I379</f>
        <v>501</v>
      </c>
      <c r="K340" s="142">
        <f t="shared" ref="K340" si="40">J340/I340</f>
        <v>0.45670009115770283</v>
      </c>
      <c r="L340" s="130">
        <v>904512556</v>
      </c>
      <c r="M340" s="32">
        <v>1.331990006449749</v>
      </c>
      <c r="P340" s="109"/>
      <c r="Q340" s="13"/>
    </row>
    <row r="341" spans="1:17" x14ac:dyDescent="0.25">
      <c r="A341" s="32">
        <f t="shared" si="38"/>
        <v>3028</v>
      </c>
      <c r="B341" s="32" t="str">
        <f>Comparisons!O380</f>
        <v>MILTON HYDRO DISTRIBUTION INC.</v>
      </c>
      <c r="C341" s="32">
        <f>Comparisons!P380</f>
        <v>2020</v>
      </c>
      <c r="D341" s="32">
        <f>Comparisons!Q380</f>
        <v>3</v>
      </c>
      <c r="E341" s="37">
        <f>Comparisons!D380</f>
        <v>9734.6618999999992</v>
      </c>
      <c r="F341" s="36">
        <f>Comparisons!S380</f>
        <v>194.762</v>
      </c>
      <c r="G341" s="36">
        <f t="shared" si="39"/>
        <v>194.762</v>
      </c>
      <c r="H341" s="36">
        <f>Comparisons!U380</f>
        <v>41221</v>
      </c>
      <c r="I341" s="36">
        <f>Comparisons!V380</f>
        <v>1116</v>
      </c>
      <c r="J341" s="36">
        <f>Comparisons!W380</f>
        <v>508</v>
      </c>
      <c r="K341" s="44">
        <f>Comparisons!X380</f>
        <v>0.45519713261648748</v>
      </c>
      <c r="L341" s="130">
        <v>907146501</v>
      </c>
      <c r="M341" s="32">
        <v>1.4068442069945994</v>
      </c>
      <c r="P341" s="109"/>
      <c r="Q341" s="13"/>
    </row>
    <row r="342" spans="1:17" x14ac:dyDescent="0.25">
      <c r="A342" s="32">
        <f t="shared" si="38"/>
        <v>3028</v>
      </c>
      <c r="B342" s="32" t="str">
        <f>Comparisons!O381</f>
        <v>MILTON HYDRO DISTRIBUTION INC.</v>
      </c>
      <c r="C342" s="32">
        <f>Comparisons!P381</f>
        <v>2021</v>
      </c>
      <c r="D342" s="32">
        <f>Comparisons!Q381</f>
        <v>3</v>
      </c>
      <c r="E342" s="36">
        <f>Comparisons!R381</f>
        <v>11186.491</v>
      </c>
      <c r="F342" s="36">
        <f>Comparisons!S381</f>
        <v>190.21</v>
      </c>
      <c r="G342" s="36">
        <f t="shared" si="39"/>
        <v>194.762</v>
      </c>
      <c r="H342" s="36">
        <f>Comparisons!U381</f>
        <v>42082</v>
      </c>
      <c r="I342" s="36">
        <f>Comparisons!V381</f>
        <v>1134</v>
      </c>
      <c r="J342" s="36">
        <f>Comparisons!W381</f>
        <v>523</v>
      </c>
      <c r="K342" s="53">
        <f>Comparisons!X381</f>
        <v>0.46119929453262787</v>
      </c>
      <c r="L342" s="130">
        <v>933034649</v>
      </c>
      <c r="M342" s="32">
        <v>1.4583023676540063</v>
      </c>
      <c r="P342" s="109"/>
      <c r="Q342" s="13"/>
    </row>
    <row r="343" spans="1:17" x14ac:dyDescent="0.25">
      <c r="A343" s="32">
        <f t="shared" si="38"/>
        <v>3028</v>
      </c>
      <c r="B343" s="34" t="str">
        <f>Comparisons!O382</f>
        <v>MILTON HYDRO DISTRIBUTION INC.</v>
      </c>
      <c r="C343" s="56">
        <f>Comparisons!B382</f>
        <v>2022</v>
      </c>
      <c r="D343" s="56">
        <f>Comparisons!C382</f>
        <v>3</v>
      </c>
      <c r="E343" s="56">
        <f>Comparisons!D382</f>
        <v>11803.02</v>
      </c>
      <c r="F343" s="56">
        <f>Comparisons!E382</f>
        <v>189.339</v>
      </c>
      <c r="G343" s="56">
        <f t="shared" si="39"/>
        <v>194.762</v>
      </c>
      <c r="H343" s="56">
        <f>Comparisons!G382</f>
        <v>42634</v>
      </c>
      <c r="I343" s="56">
        <f>Comparisons!H382</f>
        <v>1142</v>
      </c>
      <c r="J343" s="56">
        <f>Comparisons!I382</f>
        <v>534</v>
      </c>
      <c r="K343" s="59">
        <f>Comparisons!J382</f>
        <v>0.46760070323944092</v>
      </c>
      <c r="L343" s="130">
        <v>951413564</v>
      </c>
      <c r="M343" s="32">
        <v>1.5102966972629379</v>
      </c>
      <c r="P343" s="109"/>
      <c r="Q343" s="13"/>
    </row>
    <row r="344" spans="1:17" x14ac:dyDescent="0.25">
      <c r="A344" s="32">
        <f>'ABR23'!A438</f>
        <v>3029</v>
      </c>
      <c r="B344" s="32" t="str">
        <f>Comparisons!O385</f>
        <v>CANADIAN NIAGARA POWER INC.</v>
      </c>
      <c r="C344" s="32">
        <f>Comparisons!P385</f>
        <v>2005</v>
      </c>
      <c r="D344" s="32">
        <f>Comparisons!Q385</f>
        <v>3</v>
      </c>
      <c r="E344" s="36">
        <f>Comparisons!R385</f>
        <v>8964.7221099999988</v>
      </c>
      <c r="F344" s="36">
        <f>Comparisons!S385</f>
        <v>115.3</v>
      </c>
      <c r="G344" s="36">
        <f>F344</f>
        <v>115.3</v>
      </c>
      <c r="H344" s="36">
        <f>Comparisons!U385</f>
        <v>27902</v>
      </c>
      <c r="I344" s="36">
        <f>Comparisons!V385</f>
        <v>976</v>
      </c>
      <c r="J344" s="36">
        <f>Comparisons!W385</f>
        <v>33</v>
      </c>
      <c r="K344" s="131">
        <f>J344/I344</f>
        <v>3.3811475409836068E-2</v>
      </c>
      <c r="L344" s="130">
        <v>564866752</v>
      </c>
      <c r="M344" s="32">
        <v>1</v>
      </c>
      <c r="P344" s="109"/>
      <c r="Q344" s="13"/>
    </row>
    <row r="345" spans="1:17" x14ac:dyDescent="0.25">
      <c r="A345" s="32">
        <f>A344</f>
        <v>3029</v>
      </c>
      <c r="B345" s="32" t="str">
        <f>Comparisons!O386</f>
        <v>CANADIAN NIAGARA POWER INC.</v>
      </c>
      <c r="C345" s="32">
        <f>Comparisons!P386</f>
        <v>2006</v>
      </c>
      <c r="D345" s="32">
        <f>Comparisons!Q386</f>
        <v>3</v>
      </c>
      <c r="E345" s="36">
        <f>Comparisons!R386</f>
        <v>9847.9484600000014</v>
      </c>
      <c r="F345" s="36">
        <f>Comparisons!S386</f>
        <v>116.94799999999999</v>
      </c>
      <c r="G345" s="36">
        <f>MAX(G344,F345)</f>
        <v>116.94799999999999</v>
      </c>
      <c r="H345" s="36">
        <f>Comparisons!U386</f>
        <v>28024</v>
      </c>
      <c r="I345" s="36">
        <f>Comparisons!V386</f>
        <v>997</v>
      </c>
      <c r="J345" s="36">
        <f>Comparisons!W386</f>
        <v>49</v>
      </c>
      <c r="K345" s="131">
        <f>J345/I345</f>
        <v>4.9147442326980942E-2</v>
      </c>
      <c r="L345" s="130">
        <v>559367775</v>
      </c>
      <c r="M345" s="32">
        <v>1.0181607380073696</v>
      </c>
      <c r="P345" s="109"/>
      <c r="Q345" s="13"/>
    </row>
    <row r="346" spans="1:17" x14ac:dyDescent="0.25">
      <c r="A346" s="32">
        <f t="shared" ref="A346:A361" si="41">A345</f>
        <v>3029</v>
      </c>
      <c r="B346" s="32" t="str">
        <f>Comparisons!O387</f>
        <v>CANADIAN NIAGARA POWER INC.</v>
      </c>
      <c r="C346" s="32">
        <f>Comparisons!P387</f>
        <v>2007</v>
      </c>
      <c r="D346" s="32">
        <f>Comparisons!Q387</f>
        <v>3</v>
      </c>
      <c r="E346" s="36">
        <f>Comparisons!R387</f>
        <v>10429.196250000001</v>
      </c>
      <c r="F346" s="36">
        <f>Comparisons!S387</f>
        <v>109.596</v>
      </c>
      <c r="G346" s="36">
        <f t="shared" ref="G346:G361" si="42">MAX(G345,F346)</f>
        <v>116.94799999999999</v>
      </c>
      <c r="H346" s="36">
        <f>Comparisons!U387</f>
        <v>28205</v>
      </c>
      <c r="I346" s="36">
        <f>Comparisons!V387</f>
        <v>1031</v>
      </c>
      <c r="J346" s="36">
        <f>Comparisons!W387</f>
        <v>80</v>
      </c>
      <c r="K346" s="131">
        <f>Comparisons!X387</f>
        <v>7.7594568380213391E-2</v>
      </c>
      <c r="L346" s="130">
        <v>556001259</v>
      </c>
      <c r="M346" s="32">
        <v>1.0531931014872313</v>
      </c>
      <c r="P346" s="109"/>
      <c r="Q346" s="13"/>
    </row>
    <row r="347" spans="1:17" x14ac:dyDescent="0.25">
      <c r="A347" s="32">
        <f t="shared" si="41"/>
        <v>3029</v>
      </c>
      <c r="B347" s="32" t="str">
        <f>Comparisons!O388</f>
        <v>CANADIAN NIAGARA POWER INC.</v>
      </c>
      <c r="C347" s="32">
        <f>Comparisons!P388</f>
        <v>2008</v>
      </c>
      <c r="D347" s="32">
        <f>Comparisons!Q388</f>
        <v>3</v>
      </c>
      <c r="E347" s="36">
        <f>Comparisons!R388</f>
        <v>9089.4626899999985</v>
      </c>
      <c r="F347" s="36">
        <f>Comparisons!S388</f>
        <v>107.227</v>
      </c>
      <c r="G347" s="36">
        <f t="shared" si="42"/>
        <v>116.94799999999999</v>
      </c>
      <c r="H347" s="36">
        <f>Comparisons!U388</f>
        <v>28388</v>
      </c>
      <c r="I347" s="36">
        <f>Comparisons!V388</f>
        <v>1012</v>
      </c>
      <c r="J347" s="36">
        <f>Comparisons!W388</f>
        <v>66</v>
      </c>
      <c r="K347" s="131">
        <f>Comparisons!X388</f>
        <v>6.5217391304347824E-2</v>
      </c>
      <c r="L347" s="130">
        <v>543711072</v>
      </c>
      <c r="M347" s="32">
        <v>1.078564603993923</v>
      </c>
      <c r="P347" s="109"/>
      <c r="Q347" s="13"/>
    </row>
    <row r="348" spans="1:17" x14ac:dyDescent="0.25">
      <c r="A348" s="32">
        <f t="shared" si="41"/>
        <v>3029</v>
      </c>
      <c r="B348" s="32" t="str">
        <f>Comparisons!O389</f>
        <v>CANADIAN NIAGARA POWER INC.</v>
      </c>
      <c r="C348" s="32">
        <f>Comparisons!P389</f>
        <v>2009</v>
      </c>
      <c r="D348" s="32">
        <f>Comparisons!Q389</f>
        <v>3</v>
      </c>
      <c r="E348" s="36">
        <f>Comparisons!R389</f>
        <v>8029.8341999999993</v>
      </c>
      <c r="F348" s="36">
        <f>Comparisons!S389</f>
        <v>107.124</v>
      </c>
      <c r="G348" s="36">
        <f t="shared" si="42"/>
        <v>116.94799999999999</v>
      </c>
      <c r="H348" s="36">
        <f>Comparisons!U389</f>
        <v>28291</v>
      </c>
      <c r="I348" s="36">
        <f>Comparisons!V389</f>
        <v>1012</v>
      </c>
      <c r="J348" s="36">
        <f>Comparisons!W389</f>
        <v>69</v>
      </c>
      <c r="K348" s="131">
        <f>Comparisons!X389</f>
        <v>6.8181818181818177E-2</v>
      </c>
      <c r="L348" s="130">
        <v>527100793</v>
      </c>
      <c r="M348" s="32">
        <v>1.0915070880241431</v>
      </c>
      <c r="P348" s="109"/>
      <c r="Q348" s="13"/>
    </row>
    <row r="349" spans="1:17" x14ac:dyDescent="0.25">
      <c r="A349" s="32">
        <f t="shared" si="41"/>
        <v>3029</v>
      </c>
      <c r="B349" s="32" t="str">
        <f>Comparisons!O390</f>
        <v>CANADIAN NIAGARA POWER INC.</v>
      </c>
      <c r="C349" s="32">
        <f>Comparisons!P390</f>
        <v>2010</v>
      </c>
      <c r="D349" s="32">
        <f>Comparisons!Q390</f>
        <v>3</v>
      </c>
      <c r="E349" s="36">
        <f>Comparisons!R390</f>
        <v>8766.2753200000006</v>
      </c>
      <c r="F349" s="36">
        <f>Comparisons!S390</f>
        <v>115.7</v>
      </c>
      <c r="G349" s="36">
        <f t="shared" si="42"/>
        <v>116.94799999999999</v>
      </c>
      <c r="H349" s="36">
        <f>Comparisons!U390</f>
        <v>28365</v>
      </c>
      <c r="I349" s="36">
        <f>Comparisons!V390</f>
        <v>1019</v>
      </c>
      <c r="J349" s="36">
        <f>Comparisons!W390</f>
        <v>72</v>
      </c>
      <c r="K349" s="131">
        <f>Comparisons!X390</f>
        <v>7.0657507360157024E-2</v>
      </c>
      <c r="L349" s="130">
        <v>526315744</v>
      </c>
      <c r="M349" s="32">
        <v>1.1243125351578573</v>
      </c>
      <c r="P349" s="109"/>
      <c r="Q349" s="13"/>
    </row>
    <row r="350" spans="1:17" x14ac:dyDescent="0.25">
      <c r="A350" s="32">
        <f t="shared" si="41"/>
        <v>3029</v>
      </c>
      <c r="B350" s="32" t="str">
        <f>Comparisons!O391</f>
        <v>CANADIAN NIAGARA POWER INC.</v>
      </c>
      <c r="C350" s="32">
        <f>Comparisons!P391</f>
        <v>2011</v>
      </c>
      <c r="D350" s="32">
        <f>Comparisons!Q391</f>
        <v>3</v>
      </c>
      <c r="E350" s="36">
        <f>Comparisons!R391</f>
        <v>8827.1528600000001</v>
      </c>
      <c r="F350" s="36">
        <f>Comparisons!S391</f>
        <v>109.934</v>
      </c>
      <c r="G350" s="36">
        <f t="shared" si="42"/>
        <v>116.94799999999999</v>
      </c>
      <c r="H350" s="36">
        <f>Comparisons!U391</f>
        <v>28397</v>
      </c>
      <c r="I350" s="36">
        <f>Comparisons!V391</f>
        <v>1022</v>
      </c>
      <c r="J350" s="36">
        <f>Comparisons!W391</f>
        <v>71</v>
      </c>
      <c r="K350" s="131">
        <f>Comparisons!X391</f>
        <v>6.947162426614481E-2</v>
      </c>
      <c r="L350" s="130">
        <v>533637389</v>
      </c>
      <c r="M350" s="32">
        <v>1.1430978626415853</v>
      </c>
      <c r="P350" s="109"/>
      <c r="Q350" s="13"/>
    </row>
    <row r="351" spans="1:17" x14ac:dyDescent="0.25">
      <c r="A351" s="32">
        <f t="shared" si="41"/>
        <v>3029</v>
      </c>
      <c r="B351" s="32" t="str">
        <f>Comparisons!O392</f>
        <v>CANADIAN NIAGARA POWER INC.</v>
      </c>
      <c r="C351" s="32">
        <f>Comparisons!P392</f>
        <v>2012</v>
      </c>
      <c r="D351" s="32">
        <f>Comparisons!Q392</f>
        <v>3</v>
      </c>
      <c r="E351" s="36">
        <f>Comparisons!R392</f>
        <v>7763.1922100000002</v>
      </c>
      <c r="F351" s="36">
        <f>Comparisons!S392</f>
        <v>109.45099999999999</v>
      </c>
      <c r="G351" s="36">
        <f t="shared" si="42"/>
        <v>116.94799999999999</v>
      </c>
      <c r="H351" s="36">
        <f>Comparisons!U392</f>
        <v>28429.036100828482</v>
      </c>
      <c r="I351" s="36">
        <f>Comparisons!V392</f>
        <v>1027</v>
      </c>
      <c r="J351" s="36">
        <f>Comparisons!W392</f>
        <v>73</v>
      </c>
      <c r="K351" s="131">
        <f>Comparisons!X392</f>
        <v>7.108081791626096E-2</v>
      </c>
      <c r="L351" s="130">
        <v>531133416</v>
      </c>
      <c r="M351" s="32">
        <v>1.1601447797801889</v>
      </c>
      <c r="P351" s="109"/>
      <c r="Q351" s="13"/>
    </row>
    <row r="352" spans="1:17" x14ac:dyDescent="0.25">
      <c r="A352" s="32">
        <f t="shared" si="41"/>
        <v>3029</v>
      </c>
      <c r="B352" s="32" t="str">
        <f>Comparisons!O393</f>
        <v>CANADIAN NIAGARA POWER INC.</v>
      </c>
      <c r="C352" s="32">
        <f>Comparisons!P393</f>
        <v>2013</v>
      </c>
      <c r="D352" s="32">
        <f>Comparisons!Q393</f>
        <v>3</v>
      </c>
      <c r="E352" s="36">
        <f>Comparisons!R393</f>
        <v>8474.6860300000008</v>
      </c>
      <c r="F352" s="36">
        <f>Comparisons!S393</f>
        <v>107.389</v>
      </c>
      <c r="G352" s="36">
        <f t="shared" si="42"/>
        <v>116.94799999999999</v>
      </c>
      <c r="H352" s="36">
        <f>Comparisons!U393</f>
        <v>28584</v>
      </c>
      <c r="I352" s="36">
        <f>Comparisons!V393</f>
        <v>1023</v>
      </c>
      <c r="J352" s="36">
        <f>Comparisons!W393</f>
        <v>72</v>
      </c>
      <c r="K352" s="131">
        <f>Comparisons!X393</f>
        <v>7.0381231671554259E-2</v>
      </c>
      <c r="L352" s="130">
        <v>498551567</v>
      </c>
      <c r="M352" s="32">
        <v>1.1787456307534185</v>
      </c>
      <c r="P352" s="109"/>
      <c r="Q352" s="13"/>
    </row>
    <row r="353" spans="1:17" x14ac:dyDescent="0.25">
      <c r="A353" s="32">
        <f t="shared" si="41"/>
        <v>3029</v>
      </c>
      <c r="B353" s="32" t="str">
        <f>Comparisons!O394</f>
        <v>CANADIAN NIAGARA POWER INC.</v>
      </c>
      <c r="C353" s="32">
        <f>Comparisons!P394</f>
        <v>2014</v>
      </c>
      <c r="D353" s="32">
        <f>Comparisons!Q394</f>
        <v>3</v>
      </c>
      <c r="E353" s="36">
        <f>Comparisons!R394</f>
        <v>9120.4709999999995</v>
      </c>
      <c r="F353" s="36">
        <f>Comparisons!S394</f>
        <v>98.855999999999995</v>
      </c>
      <c r="G353" s="36">
        <f t="shared" si="42"/>
        <v>116.94799999999999</v>
      </c>
      <c r="H353" s="36">
        <f>Comparisons!U394</f>
        <v>28627</v>
      </c>
      <c r="I353" s="36">
        <f>Comparisons!V394</f>
        <v>1011</v>
      </c>
      <c r="J353" s="36">
        <f>Comparisons!W394</f>
        <v>76</v>
      </c>
      <c r="K353" s="44">
        <f>Comparisons!X394</f>
        <v>7.5173095944609303E-2</v>
      </c>
      <c r="L353" s="130">
        <v>504154189.25</v>
      </c>
      <c r="M353" s="32">
        <v>1.2033004656242552</v>
      </c>
      <c r="P353" s="109"/>
      <c r="Q353" s="13"/>
    </row>
    <row r="354" spans="1:17" x14ac:dyDescent="0.25">
      <c r="A354" s="32">
        <f t="shared" si="41"/>
        <v>3029</v>
      </c>
      <c r="B354" s="32" t="str">
        <f>Comparisons!O395</f>
        <v>CANADIAN NIAGARA POWER INC.</v>
      </c>
      <c r="C354" s="32">
        <f>Comparisons!P395</f>
        <v>2015</v>
      </c>
      <c r="D354" s="32">
        <f>Comparisons!Q395</f>
        <v>3</v>
      </c>
      <c r="E354" s="36">
        <f>Comparisons!R395</f>
        <v>9169.7749999999996</v>
      </c>
      <c r="F354" s="36">
        <f>Comparisons!S395</f>
        <v>94.32</v>
      </c>
      <c r="G354" s="36">
        <f t="shared" si="42"/>
        <v>116.94799999999999</v>
      </c>
      <c r="H354" s="36">
        <f>Comparisons!U395</f>
        <v>28713</v>
      </c>
      <c r="I354" s="36">
        <f>Comparisons!V395</f>
        <v>1028</v>
      </c>
      <c r="J354" s="36">
        <f>Comparisons!W395</f>
        <v>81</v>
      </c>
      <c r="K354" s="44">
        <f>Comparisons!X395</f>
        <v>7.8793774319066145E-2</v>
      </c>
      <c r="L354" s="130">
        <v>468074081.25999999</v>
      </c>
      <c r="M354" s="32">
        <v>1.2317327248241474</v>
      </c>
      <c r="P354" s="109"/>
      <c r="Q354" s="13"/>
    </row>
    <row r="355" spans="1:17" x14ac:dyDescent="0.25">
      <c r="A355" s="32">
        <f t="shared" si="41"/>
        <v>3029</v>
      </c>
      <c r="B355" s="32" t="str">
        <f>Comparisons!O396</f>
        <v>CANADIAN NIAGARA POWER INC.</v>
      </c>
      <c r="C355" s="32">
        <f>Comparisons!P396</f>
        <v>2016</v>
      </c>
      <c r="D355" s="32">
        <f>Comparisons!Q396</f>
        <v>3</v>
      </c>
      <c r="E355" s="36">
        <f>Comparisons!R396</f>
        <v>9308.9364199999982</v>
      </c>
      <c r="F355" s="36">
        <f>Comparisons!S396</f>
        <v>101.753</v>
      </c>
      <c r="G355" s="36">
        <f t="shared" si="42"/>
        <v>116.94799999999999</v>
      </c>
      <c r="H355" s="36">
        <f>Comparisons!U396</f>
        <v>28808</v>
      </c>
      <c r="I355" s="36">
        <f>Comparisons!V396</f>
        <v>1025</v>
      </c>
      <c r="J355" s="36">
        <f>Comparisons!W396</f>
        <v>84</v>
      </c>
      <c r="K355" s="44">
        <f>Comparisons!X396</f>
        <v>8.1951219512195125E-2</v>
      </c>
      <c r="L355" s="130">
        <v>462722974.39999998</v>
      </c>
      <c r="M355" s="32">
        <v>1.2460953688434946</v>
      </c>
      <c r="P355" s="109"/>
      <c r="Q355" s="13"/>
    </row>
    <row r="356" spans="1:17" x14ac:dyDescent="0.25">
      <c r="A356" s="32">
        <f t="shared" si="41"/>
        <v>3029</v>
      </c>
      <c r="B356" s="32" t="str">
        <f>Comparisons!O397</f>
        <v>CANADIAN NIAGARA POWER INC.</v>
      </c>
      <c r="C356" s="32">
        <f>Comparisons!P397</f>
        <v>2017</v>
      </c>
      <c r="D356" s="32">
        <f>Comparisons!Q397</f>
        <v>3</v>
      </c>
      <c r="E356" s="36">
        <f>Comparisons!R397</f>
        <v>8980.0249199999998</v>
      </c>
      <c r="F356" s="36">
        <f>Comparisons!S397</f>
        <v>88.875</v>
      </c>
      <c r="G356" s="36">
        <f t="shared" si="42"/>
        <v>116.94799999999999</v>
      </c>
      <c r="H356" s="36">
        <f>Comparisons!U397</f>
        <v>29057</v>
      </c>
      <c r="I356" s="36">
        <f>Comparisons!V397</f>
        <v>1027</v>
      </c>
      <c r="J356" s="36">
        <f>Comparisons!W397</f>
        <v>85</v>
      </c>
      <c r="K356" s="44">
        <f>Comparisons!X397</f>
        <v>8.2765335929892894E-2</v>
      </c>
      <c r="L356" s="130">
        <v>449467120.69999999</v>
      </c>
      <c r="M356" s="32">
        <v>1.2681506381321936</v>
      </c>
      <c r="P356" s="109"/>
      <c r="Q356" s="13"/>
    </row>
    <row r="357" spans="1:17" x14ac:dyDescent="0.25">
      <c r="A357" s="32">
        <f t="shared" si="41"/>
        <v>3029</v>
      </c>
      <c r="B357" s="32" t="str">
        <f>Comparisons!O398</f>
        <v>CANADIAN NIAGARA POWER INC.</v>
      </c>
      <c r="C357" s="32">
        <f>Comparisons!P398</f>
        <v>2018</v>
      </c>
      <c r="D357" s="32">
        <f>Comparisons!Q398</f>
        <v>3</v>
      </c>
      <c r="E357" s="36">
        <f>Comparisons!R398</f>
        <v>10228.80791</v>
      </c>
      <c r="F357" s="36">
        <f>Comparisons!S398</f>
        <v>98.015000000000001</v>
      </c>
      <c r="G357" s="36">
        <f t="shared" si="42"/>
        <v>116.94799999999999</v>
      </c>
      <c r="H357" s="36">
        <f>Comparisons!U398</f>
        <v>29246</v>
      </c>
      <c r="I357" s="36">
        <f>Comparisons!V398</f>
        <v>1038</v>
      </c>
      <c r="J357" s="36">
        <f>Comparisons!W398</f>
        <v>92</v>
      </c>
      <c r="K357" s="44">
        <f>Comparisons!X398</f>
        <v>8.8631984585741813E-2</v>
      </c>
      <c r="L357" s="130">
        <v>473473781.3066833</v>
      </c>
      <c r="M357" s="32">
        <v>1.2998332461476367</v>
      </c>
      <c r="P357" s="109"/>
      <c r="Q357" s="13"/>
    </row>
    <row r="358" spans="1:17" x14ac:dyDescent="0.25">
      <c r="A358" s="32">
        <f t="shared" si="41"/>
        <v>3029</v>
      </c>
      <c r="B358" s="32" t="str">
        <f>Comparisons!O399</f>
        <v>CANADIAN NIAGARA POWER INC.</v>
      </c>
      <c r="C358" s="32">
        <f>Comparisons!P399</f>
        <v>2019</v>
      </c>
      <c r="D358" s="32">
        <f>Comparisons!Q399</f>
        <v>3</v>
      </c>
      <c r="E358" s="36">
        <f>Comparisons!R399</f>
        <v>10005.215690000001</v>
      </c>
      <c r="F358" s="36">
        <f>Comparisons!S399</f>
        <v>92.986999999999995</v>
      </c>
      <c r="G358" s="36">
        <f t="shared" si="42"/>
        <v>116.94799999999999</v>
      </c>
      <c r="H358" s="36">
        <f>Comparisons!U399</f>
        <v>29456</v>
      </c>
      <c r="I358" s="36">
        <f>Comparisons!V399</f>
        <v>1038</v>
      </c>
      <c r="J358" s="36">
        <f>Comparisons!W399</f>
        <v>101</v>
      </c>
      <c r="K358" s="44">
        <f>Comparisons!X399</f>
        <v>9.7302504816955682E-2</v>
      </c>
      <c r="L358" s="130">
        <v>465069748</v>
      </c>
      <c r="M358" s="32">
        <v>1.331990006449749</v>
      </c>
      <c r="P358" s="109"/>
      <c r="Q358" s="13"/>
    </row>
    <row r="359" spans="1:17" x14ac:dyDescent="0.25">
      <c r="A359" s="32">
        <f t="shared" si="41"/>
        <v>3029</v>
      </c>
      <c r="B359" s="32" t="str">
        <f>Comparisons!O400</f>
        <v>CANADIAN NIAGARA POWER INC.</v>
      </c>
      <c r="C359" s="32">
        <f>Comparisons!P400</f>
        <v>2020</v>
      </c>
      <c r="D359" s="32">
        <f>Comparisons!Q400</f>
        <v>3</v>
      </c>
      <c r="E359" s="36">
        <f>Comparisons!R400</f>
        <v>9416.4586899999977</v>
      </c>
      <c r="F359" s="36">
        <f>Comparisons!S400</f>
        <v>101.774</v>
      </c>
      <c r="G359" s="36">
        <f t="shared" si="42"/>
        <v>116.94799999999999</v>
      </c>
      <c r="H359" s="46">
        <f>Comparisons!G400</f>
        <v>29719</v>
      </c>
      <c r="I359" s="36">
        <f>Comparisons!V400</f>
        <v>1035</v>
      </c>
      <c r="J359" s="36">
        <f>Comparisons!W400</f>
        <v>100</v>
      </c>
      <c r="K359" s="44">
        <f>Comparisons!X400</f>
        <v>9.6618357487922704E-2</v>
      </c>
      <c r="L359" s="130">
        <v>458372068.29000002</v>
      </c>
      <c r="M359" s="32">
        <v>1.4068442069945994</v>
      </c>
      <c r="P359" s="109"/>
      <c r="Q359" s="13"/>
    </row>
    <row r="360" spans="1:17" x14ac:dyDescent="0.25">
      <c r="A360" s="32">
        <f t="shared" si="41"/>
        <v>3029</v>
      </c>
      <c r="B360" s="32" t="str">
        <f>Comparisons!O401</f>
        <v>CANADIAN NIAGARA POWER INC.</v>
      </c>
      <c r="C360" s="32">
        <f>Comparisons!P401</f>
        <v>2021</v>
      </c>
      <c r="D360" s="32">
        <f>Comparisons!Q401</f>
        <v>3</v>
      </c>
      <c r="E360" s="36">
        <f>Comparisons!R401</f>
        <v>9849.8478699999996</v>
      </c>
      <c r="F360" s="36">
        <f>Comparisons!S401</f>
        <v>101.104</v>
      </c>
      <c r="G360" s="36">
        <f t="shared" si="42"/>
        <v>116.94799999999999</v>
      </c>
      <c r="H360" s="46">
        <f>Comparisons!G401</f>
        <v>30042</v>
      </c>
      <c r="I360" s="36">
        <f>Comparisons!V401</f>
        <v>1009</v>
      </c>
      <c r="J360" s="36">
        <f>Comparisons!W401</f>
        <v>96</v>
      </c>
      <c r="K360" s="53">
        <f>Comparisons!X401</f>
        <v>9.5143706640237857E-2</v>
      </c>
      <c r="L360" s="130">
        <v>465635841</v>
      </c>
      <c r="M360" s="32">
        <v>1.4583023676540063</v>
      </c>
      <c r="P360" s="109"/>
      <c r="Q360" s="13"/>
    </row>
    <row r="361" spans="1:17" x14ac:dyDescent="0.25">
      <c r="A361" s="32">
        <f t="shared" si="41"/>
        <v>3029</v>
      </c>
      <c r="B361" s="34" t="str">
        <f>Comparisons!O402</f>
        <v>CANADIAN NIAGARA POWER INC.</v>
      </c>
      <c r="C361" s="56">
        <f>Comparisons!B402</f>
        <v>2022</v>
      </c>
      <c r="D361" s="56">
        <f>Comparisons!C402</f>
        <v>3</v>
      </c>
      <c r="E361" s="56">
        <f>Comparisons!D402</f>
        <v>9680.6373599999988</v>
      </c>
      <c r="F361" s="56">
        <f>Comparisons!E402</f>
        <v>98.75</v>
      </c>
      <c r="G361" s="56">
        <f t="shared" si="42"/>
        <v>116.94799999999999</v>
      </c>
      <c r="H361" s="91">
        <f>Comparisons!G402</f>
        <v>30434</v>
      </c>
      <c r="I361" s="56">
        <f>Comparisons!H402</f>
        <v>1012</v>
      </c>
      <c r="J361" s="56">
        <f>Comparisons!I402</f>
        <v>100</v>
      </c>
      <c r="K361" s="59">
        <f>Comparisons!J402</f>
        <v>9.8814226686954498E-2</v>
      </c>
      <c r="L361" s="130">
        <v>479765521.31999999</v>
      </c>
      <c r="M361" s="32">
        <v>1.5102966972629379</v>
      </c>
      <c r="P361" s="109"/>
      <c r="Q361" s="13"/>
    </row>
    <row r="362" spans="1:17" x14ac:dyDescent="0.25">
      <c r="A362" s="32">
        <f>'ABR23'!A454</f>
        <v>3030</v>
      </c>
      <c r="B362" s="32" t="str">
        <f>Comparisons!O405</f>
        <v>ESSEX POWERLINES CORPORATION</v>
      </c>
      <c r="C362" s="32">
        <f>Comparisons!P405</f>
        <v>2005</v>
      </c>
      <c r="D362" s="32">
        <f>Comparisons!Q405</f>
        <v>3</v>
      </c>
      <c r="E362" s="36">
        <f>Comparisons!R405</f>
        <v>6312.4875199999997</v>
      </c>
      <c r="F362" s="36">
        <f>Comparisons!S405</f>
        <v>138.84200000000001</v>
      </c>
      <c r="G362" s="36">
        <f>F362</f>
        <v>138.84200000000001</v>
      </c>
      <c r="H362" s="36">
        <f>Comparisons!U405</f>
        <v>27437</v>
      </c>
      <c r="I362" s="36">
        <f>Comparisons!V405</f>
        <v>458</v>
      </c>
      <c r="J362" s="36">
        <f>Comparisons!W405</f>
        <v>225</v>
      </c>
      <c r="K362" s="131">
        <f>J362/I362</f>
        <v>0.49126637554585151</v>
      </c>
      <c r="L362" s="130">
        <v>590255414</v>
      </c>
      <c r="M362" s="32">
        <v>1</v>
      </c>
      <c r="P362" s="109"/>
      <c r="Q362" s="13"/>
    </row>
    <row r="363" spans="1:17" x14ac:dyDescent="0.25">
      <c r="A363" s="32">
        <f>A362</f>
        <v>3030</v>
      </c>
      <c r="B363" s="32" t="str">
        <f>Comparisons!O406</f>
        <v>ESSEX POWERLINES CORPORATION</v>
      </c>
      <c r="C363" s="32">
        <f>Comparisons!P406</f>
        <v>2006</v>
      </c>
      <c r="D363" s="32">
        <f>Comparisons!Q406</f>
        <v>3</v>
      </c>
      <c r="E363" s="36">
        <f>Comparisons!R406</f>
        <v>5913.5433100000009</v>
      </c>
      <c r="F363" s="36">
        <f>Comparisons!S406</f>
        <v>142.30000000000001</v>
      </c>
      <c r="G363" s="36">
        <f>MAX(G362,F363)</f>
        <v>142.30000000000001</v>
      </c>
      <c r="H363" s="36">
        <f>Comparisons!U406</f>
        <v>27636</v>
      </c>
      <c r="I363" s="36">
        <f>Comparisons!V406</f>
        <v>462</v>
      </c>
      <c r="J363" s="36">
        <f>Comparisons!W406</f>
        <v>229</v>
      </c>
      <c r="K363" s="131">
        <f>Comparisons!X406</f>
        <v>0.49567099567099565</v>
      </c>
      <c r="L363" s="130">
        <v>569801532</v>
      </c>
      <c r="M363" s="32">
        <v>1.0181607380073696</v>
      </c>
      <c r="P363" s="109"/>
      <c r="Q363" s="13"/>
    </row>
    <row r="364" spans="1:17" x14ac:dyDescent="0.25">
      <c r="A364" s="32">
        <f t="shared" ref="A364:A379" si="43">A363</f>
        <v>3030</v>
      </c>
      <c r="B364" s="32" t="str">
        <f>Comparisons!O407</f>
        <v>ESSEX POWERLINES CORPORATION</v>
      </c>
      <c r="C364" s="32">
        <f>Comparisons!P407</f>
        <v>2007</v>
      </c>
      <c r="D364" s="32">
        <f>Comparisons!Q407</f>
        <v>3</v>
      </c>
      <c r="E364" s="36">
        <f>Comparisons!R407</f>
        <v>5567.9847500000005</v>
      </c>
      <c r="F364" s="36">
        <f>Comparisons!S407</f>
        <v>142.30000000000001</v>
      </c>
      <c r="G364" s="36">
        <f t="shared" ref="G364:G379" si="44">MAX(G363,F364)</f>
        <v>142.30000000000001</v>
      </c>
      <c r="H364" s="36">
        <f>Comparisons!U407</f>
        <v>27789</v>
      </c>
      <c r="I364" s="36">
        <f>Comparisons!V407</f>
        <v>469</v>
      </c>
      <c r="J364" s="36">
        <f>Comparisons!W407</f>
        <v>236</v>
      </c>
      <c r="K364" s="44">
        <f>Comparisons!X407</f>
        <v>0.50319829424307039</v>
      </c>
      <c r="L364" s="130">
        <v>566514632</v>
      </c>
      <c r="M364" s="32">
        <v>1.0531931014872313</v>
      </c>
      <c r="P364" s="109"/>
      <c r="Q364" s="13"/>
    </row>
    <row r="365" spans="1:17" x14ac:dyDescent="0.25">
      <c r="A365" s="32">
        <f t="shared" si="43"/>
        <v>3030</v>
      </c>
      <c r="B365" s="32" t="str">
        <f>Comparisons!O408</f>
        <v>ESSEX POWERLINES CORPORATION</v>
      </c>
      <c r="C365" s="32">
        <f>Comparisons!P408</f>
        <v>2008</v>
      </c>
      <c r="D365" s="32">
        <f>Comparisons!Q408</f>
        <v>3</v>
      </c>
      <c r="E365" s="36">
        <f>Comparisons!R408</f>
        <v>5190.3169799999996</v>
      </c>
      <c r="F365" s="36">
        <f>Comparisons!S408</f>
        <v>137.328</v>
      </c>
      <c r="G365" s="36">
        <f t="shared" si="44"/>
        <v>142.30000000000001</v>
      </c>
      <c r="H365" s="36">
        <f>Comparisons!U408</f>
        <v>27929</v>
      </c>
      <c r="I365" s="36">
        <f>Comparisons!V408</f>
        <v>467</v>
      </c>
      <c r="J365" s="36">
        <f>Comparisons!W408</f>
        <v>240</v>
      </c>
      <c r="K365" s="44">
        <f>Comparisons!X408</f>
        <v>0.51391862955032119</v>
      </c>
      <c r="L365" s="130">
        <v>546871555.94999993</v>
      </c>
      <c r="M365" s="32">
        <v>1.078564603993923</v>
      </c>
      <c r="P365" s="109"/>
      <c r="Q365" s="13"/>
    </row>
    <row r="366" spans="1:17" x14ac:dyDescent="0.25">
      <c r="A366" s="32">
        <f t="shared" si="43"/>
        <v>3030</v>
      </c>
      <c r="B366" s="32" t="str">
        <f>Comparisons!O409</f>
        <v>ESSEX POWERLINES CORPORATION</v>
      </c>
      <c r="C366" s="32">
        <f>Comparisons!P409</f>
        <v>2009</v>
      </c>
      <c r="D366" s="32">
        <f>Comparisons!Q409</f>
        <v>3</v>
      </c>
      <c r="E366" s="36">
        <f>Comparisons!R409</f>
        <v>5059.6882100000003</v>
      </c>
      <c r="F366" s="36">
        <f>Comparisons!S409</f>
        <v>122.372</v>
      </c>
      <c r="G366" s="36">
        <f t="shared" si="44"/>
        <v>142.30000000000001</v>
      </c>
      <c r="H366" s="36">
        <f>Comparisons!U409</f>
        <v>28054</v>
      </c>
      <c r="I366" s="36">
        <f>Comparisons!V409</f>
        <v>458</v>
      </c>
      <c r="J366" s="36">
        <f>Comparisons!W409</f>
        <v>239.00000000000003</v>
      </c>
      <c r="K366" s="44">
        <f>Comparisons!X409</f>
        <v>0.52183406113537123</v>
      </c>
      <c r="L366" s="130">
        <v>565404881.51999998</v>
      </c>
      <c r="M366" s="32">
        <v>1.0915070880241431</v>
      </c>
      <c r="P366" s="109"/>
      <c r="Q366" s="13"/>
    </row>
    <row r="367" spans="1:17" x14ac:dyDescent="0.25">
      <c r="A367" s="32">
        <f t="shared" si="43"/>
        <v>3030</v>
      </c>
      <c r="B367" s="32" t="str">
        <f>Comparisons!O410</f>
        <v>ESSEX POWERLINES CORPORATION</v>
      </c>
      <c r="C367" s="32">
        <f>Comparisons!P410</f>
        <v>2010</v>
      </c>
      <c r="D367" s="32">
        <f>Comparisons!Q410</f>
        <v>3</v>
      </c>
      <c r="E367" s="36">
        <f>Comparisons!R410</f>
        <v>5372.8161799999998</v>
      </c>
      <c r="F367" s="36">
        <f>Comparisons!S410</f>
        <v>143.41999999999999</v>
      </c>
      <c r="G367" s="36">
        <f t="shared" si="44"/>
        <v>143.41999999999999</v>
      </c>
      <c r="H367" s="36">
        <f>Comparisons!U410</f>
        <v>28183</v>
      </c>
      <c r="I367" s="36">
        <f>Comparisons!V410</f>
        <v>476</v>
      </c>
      <c r="J367" s="36">
        <f>Comparisons!W410</f>
        <v>259</v>
      </c>
      <c r="K367" s="44">
        <f>Comparisons!X410</f>
        <v>0.54411764705882348</v>
      </c>
      <c r="L367" s="130">
        <v>587451344</v>
      </c>
      <c r="M367" s="32">
        <v>1.1243125351578573</v>
      </c>
      <c r="P367" s="109"/>
      <c r="Q367" s="13"/>
    </row>
    <row r="368" spans="1:17" x14ac:dyDescent="0.25">
      <c r="A368" s="32">
        <f t="shared" si="43"/>
        <v>3030</v>
      </c>
      <c r="B368" s="32" t="str">
        <f>Comparisons!O411</f>
        <v>ESSEX POWERLINES CORPORATION</v>
      </c>
      <c r="C368" s="32">
        <f>Comparisons!P411</f>
        <v>2011</v>
      </c>
      <c r="D368" s="32">
        <f>Comparisons!Q411</f>
        <v>3</v>
      </c>
      <c r="E368" s="36">
        <f>Comparisons!R411</f>
        <v>5443.5600460022561</v>
      </c>
      <c r="F368" s="36">
        <f>Comparisons!S411</f>
        <v>125.47799999999999</v>
      </c>
      <c r="G368" s="36">
        <f t="shared" si="44"/>
        <v>143.41999999999999</v>
      </c>
      <c r="H368" s="36">
        <f>Comparisons!U411</f>
        <v>28094</v>
      </c>
      <c r="I368" s="36">
        <f>Comparisons!V411</f>
        <v>465</v>
      </c>
      <c r="J368" s="36">
        <f>Comparisons!W411</f>
        <v>254</v>
      </c>
      <c r="K368" s="44">
        <f>Comparisons!X411</f>
        <v>0.54623655913978497</v>
      </c>
      <c r="L368" s="130">
        <v>533687309</v>
      </c>
      <c r="M368" s="32">
        <v>1.1430978626415853</v>
      </c>
      <c r="P368" s="109"/>
      <c r="Q368" s="13"/>
    </row>
    <row r="369" spans="1:17" x14ac:dyDescent="0.25">
      <c r="A369" s="32">
        <f t="shared" si="43"/>
        <v>3030</v>
      </c>
      <c r="B369" s="32" t="str">
        <f>Comparisons!O412</f>
        <v>ESSEX POWERLINES CORPORATION</v>
      </c>
      <c r="C369" s="32">
        <f>Comparisons!P412</f>
        <v>2012</v>
      </c>
      <c r="D369" s="32">
        <f>Comparisons!Q412</f>
        <v>3</v>
      </c>
      <c r="E369" s="36">
        <f>Comparisons!R412</f>
        <v>6034.0945385246941</v>
      </c>
      <c r="F369" s="36">
        <f>Comparisons!S412</f>
        <v>122.227</v>
      </c>
      <c r="G369" s="36">
        <f t="shared" si="44"/>
        <v>143.41999999999999</v>
      </c>
      <c r="H369" s="36">
        <f>Comparisons!U412</f>
        <v>28130</v>
      </c>
      <c r="I369" s="36">
        <f>Comparisons!V412</f>
        <v>448</v>
      </c>
      <c r="J369" s="36">
        <f>Comparisons!W412</f>
        <v>248</v>
      </c>
      <c r="K369" s="44">
        <f>Comparisons!X412</f>
        <v>0.5535714285714286</v>
      </c>
      <c r="L369" s="130">
        <v>518081410</v>
      </c>
      <c r="M369" s="32">
        <v>1.1601447797801889</v>
      </c>
      <c r="P369" s="109"/>
      <c r="Q369" s="13"/>
    </row>
    <row r="370" spans="1:17" x14ac:dyDescent="0.25">
      <c r="A370" s="32">
        <f t="shared" si="43"/>
        <v>3030</v>
      </c>
      <c r="B370" s="32" t="str">
        <f>Comparisons!O413</f>
        <v>ESSEX POWERLINES CORPORATION</v>
      </c>
      <c r="C370" s="32">
        <f>Comparisons!P413</f>
        <v>2013</v>
      </c>
      <c r="D370" s="32">
        <f>Comparisons!Q413</f>
        <v>3</v>
      </c>
      <c r="E370" s="36">
        <f>Comparisons!R413</f>
        <v>5885.9952000000012</v>
      </c>
      <c r="F370" s="36">
        <f>Comparisons!S413</f>
        <v>133.124</v>
      </c>
      <c r="G370" s="36">
        <f t="shared" si="44"/>
        <v>143.41999999999999</v>
      </c>
      <c r="H370" s="36">
        <f>Comparisons!U413</f>
        <v>28400</v>
      </c>
      <c r="I370" s="36">
        <f>Comparisons!V413</f>
        <v>467</v>
      </c>
      <c r="J370" s="36">
        <f>Comparisons!W413</f>
        <v>272</v>
      </c>
      <c r="K370" s="44">
        <f>Comparisons!X413</f>
        <v>0.58244111349036398</v>
      </c>
      <c r="L370" s="130">
        <v>514954654</v>
      </c>
      <c r="M370" s="32">
        <v>1.1787456307534185</v>
      </c>
      <c r="P370" s="109"/>
      <c r="Q370" s="13"/>
    </row>
    <row r="371" spans="1:17" x14ac:dyDescent="0.25">
      <c r="A371" s="32">
        <f t="shared" si="43"/>
        <v>3030</v>
      </c>
      <c r="B371" s="32" t="str">
        <f>Comparisons!O414</f>
        <v>ESSEX POWERLINES CORPORATION</v>
      </c>
      <c r="C371" s="32">
        <f>Comparisons!P414</f>
        <v>2014</v>
      </c>
      <c r="D371" s="32">
        <f>Comparisons!Q414</f>
        <v>3</v>
      </c>
      <c r="E371" s="36">
        <f>Comparisons!R414</f>
        <v>6639.1080000000002</v>
      </c>
      <c r="F371" s="36">
        <f>Comparisons!S414</f>
        <v>122.20099999999999</v>
      </c>
      <c r="G371" s="36">
        <f t="shared" si="44"/>
        <v>143.41999999999999</v>
      </c>
      <c r="H371" s="36">
        <f>Comparisons!U414</f>
        <v>28640</v>
      </c>
      <c r="I371" s="36">
        <f>Comparisons!V414</f>
        <v>461</v>
      </c>
      <c r="J371" s="36">
        <f>Comparisons!W414</f>
        <v>269</v>
      </c>
      <c r="K371" s="44">
        <f>Comparisons!X414</f>
        <v>0.58351409978308022</v>
      </c>
      <c r="L371" s="130">
        <v>471112179.74000001</v>
      </c>
      <c r="M371" s="32">
        <v>1.2033004656242552</v>
      </c>
      <c r="P371" s="109"/>
      <c r="Q371" s="13"/>
    </row>
    <row r="372" spans="1:17" x14ac:dyDescent="0.25">
      <c r="A372" s="32">
        <f t="shared" si="43"/>
        <v>3030</v>
      </c>
      <c r="B372" s="32" t="str">
        <f>Comparisons!O415</f>
        <v>ESSEX POWERLINES CORPORATION</v>
      </c>
      <c r="C372" s="32">
        <f>Comparisons!P415</f>
        <v>2015</v>
      </c>
      <c r="D372" s="32">
        <f>Comparisons!Q415</f>
        <v>3</v>
      </c>
      <c r="E372" s="36">
        <f>Comparisons!R415</f>
        <v>6658.0060000000003</v>
      </c>
      <c r="F372" s="36">
        <f>Comparisons!S415</f>
        <v>109.044</v>
      </c>
      <c r="G372" s="36">
        <f t="shared" si="44"/>
        <v>143.41999999999999</v>
      </c>
      <c r="H372" s="36">
        <f>Comparisons!U415</f>
        <v>28892</v>
      </c>
      <c r="I372" s="36">
        <f>Comparisons!V415</f>
        <v>448</v>
      </c>
      <c r="J372" s="36">
        <f>Comparisons!W415</f>
        <v>260</v>
      </c>
      <c r="K372" s="44">
        <f>Comparisons!X415</f>
        <v>0.5803571428571429</v>
      </c>
      <c r="L372" s="130">
        <v>483521550.29000002</v>
      </c>
      <c r="M372" s="32">
        <v>1.2317327248241474</v>
      </c>
      <c r="P372" s="109"/>
      <c r="Q372" s="13"/>
    </row>
    <row r="373" spans="1:17" x14ac:dyDescent="0.25">
      <c r="A373" s="32">
        <f t="shared" si="43"/>
        <v>3030</v>
      </c>
      <c r="B373" s="32" t="str">
        <f>Comparisons!O416</f>
        <v>ESSEX POWERLINES CORPORATION</v>
      </c>
      <c r="C373" s="32">
        <f>Comparisons!P416</f>
        <v>2016</v>
      </c>
      <c r="D373" s="32">
        <f>Comparisons!Q416</f>
        <v>3</v>
      </c>
      <c r="E373" s="36">
        <f>Comparisons!R416</f>
        <v>6535.0755533999982</v>
      </c>
      <c r="F373" s="36">
        <f>Comparisons!S416</f>
        <v>119.44799999999999</v>
      </c>
      <c r="G373" s="36">
        <f t="shared" si="44"/>
        <v>143.41999999999999</v>
      </c>
      <c r="H373" s="36">
        <f>Comparisons!U416</f>
        <v>29327</v>
      </c>
      <c r="I373" s="36">
        <f>Comparisons!V416</f>
        <v>449</v>
      </c>
      <c r="J373" s="36">
        <f>Comparisons!W416</f>
        <v>263</v>
      </c>
      <c r="K373" s="44">
        <f>Comparisons!X416</f>
        <v>0.58574610244988867</v>
      </c>
      <c r="L373" s="130">
        <v>503653603.92000002</v>
      </c>
      <c r="M373" s="32">
        <v>1.2460953688434946</v>
      </c>
      <c r="P373" s="109"/>
      <c r="Q373" s="13"/>
    </row>
    <row r="374" spans="1:17" x14ac:dyDescent="0.25">
      <c r="A374" s="32">
        <f t="shared" si="43"/>
        <v>3030</v>
      </c>
      <c r="B374" s="32" t="str">
        <f>Comparisons!O417</f>
        <v>ESSEX POWERLINES CORPORATION</v>
      </c>
      <c r="C374" s="32">
        <f>Comparisons!P417</f>
        <v>2017</v>
      </c>
      <c r="D374" s="32">
        <f>Comparisons!Q417</f>
        <v>3</v>
      </c>
      <c r="E374" s="36">
        <f>Comparisons!R417</f>
        <v>6904.0379000000003</v>
      </c>
      <c r="F374" s="36">
        <f>Comparisons!S417</f>
        <v>109.252</v>
      </c>
      <c r="G374" s="36">
        <f t="shared" si="44"/>
        <v>143.41999999999999</v>
      </c>
      <c r="H374" s="36">
        <f>Comparisons!U417</f>
        <v>29756</v>
      </c>
      <c r="I374" s="36">
        <f>Comparisons!V417</f>
        <v>455</v>
      </c>
      <c r="J374" s="36">
        <f>Comparisons!W417</f>
        <v>265</v>
      </c>
      <c r="K374" s="44">
        <f>Comparisons!X417</f>
        <v>0.58241758241758246</v>
      </c>
      <c r="L374" s="130">
        <v>486056497.75</v>
      </c>
      <c r="M374" s="32">
        <v>1.2681506381321936</v>
      </c>
      <c r="P374" s="109"/>
      <c r="Q374" s="13"/>
    </row>
    <row r="375" spans="1:17" x14ac:dyDescent="0.25">
      <c r="A375" s="32">
        <f t="shared" si="43"/>
        <v>3030</v>
      </c>
      <c r="B375" s="32" t="str">
        <f>Comparisons!O418</f>
        <v>ESSEX POWERLINES CORPORATION</v>
      </c>
      <c r="C375" s="32">
        <f>Comparisons!P418</f>
        <v>2018</v>
      </c>
      <c r="D375" s="32">
        <f>Comparisons!Q418</f>
        <v>3</v>
      </c>
      <c r="E375" s="36">
        <f>Comparisons!R418</f>
        <v>7545.3894199999986</v>
      </c>
      <c r="F375" s="36">
        <f>Comparisons!S418</f>
        <v>126.059</v>
      </c>
      <c r="G375" s="36">
        <f t="shared" si="44"/>
        <v>143.41999999999999</v>
      </c>
      <c r="H375" s="36">
        <f>Comparisons!U418</f>
        <v>30016</v>
      </c>
      <c r="I375" s="36">
        <f>Comparisons!V418</f>
        <v>457</v>
      </c>
      <c r="J375" s="36">
        <f>Comparisons!W418</f>
        <v>269</v>
      </c>
      <c r="K375" s="44">
        <f>Comparisons!X418</f>
        <v>0.5886214442013129</v>
      </c>
      <c r="L375" s="130">
        <v>514149798.70999998</v>
      </c>
      <c r="M375" s="32">
        <v>1.2998332461476367</v>
      </c>
      <c r="P375" s="109"/>
      <c r="Q375" s="13"/>
    </row>
    <row r="376" spans="1:17" x14ac:dyDescent="0.25">
      <c r="A376" s="32">
        <f t="shared" si="43"/>
        <v>3030</v>
      </c>
      <c r="B376" s="32" t="str">
        <f>Comparisons!O419</f>
        <v>ESSEX POWERLINES CORPORATION</v>
      </c>
      <c r="C376" s="32">
        <f>Comparisons!P419</f>
        <v>2019</v>
      </c>
      <c r="D376" s="32">
        <f>Comparisons!Q419</f>
        <v>3</v>
      </c>
      <c r="E376" s="36">
        <f>Comparisons!R419</f>
        <v>7356.4129499999999</v>
      </c>
      <c r="F376" s="36">
        <f>Comparisons!S419</f>
        <v>120.116</v>
      </c>
      <c r="G376" s="36">
        <f t="shared" si="44"/>
        <v>143.41999999999999</v>
      </c>
      <c r="H376" s="36">
        <f>Comparisons!U419</f>
        <v>30397</v>
      </c>
      <c r="I376" s="36">
        <f>Comparisons!V419</f>
        <v>456</v>
      </c>
      <c r="J376" s="36">
        <f>Comparisons!W419</f>
        <v>273</v>
      </c>
      <c r="K376" s="44">
        <f>Comparisons!X419</f>
        <v>0.59868421052631582</v>
      </c>
      <c r="L376" s="130">
        <v>533666540.88999999</v>
      </c>
      <c r="M376" s="32">
        <v>1.331990006449749</v>
      </c>
      <c r="P376" s="109"/>
      <c r="Q376" s="13"/>
    </row>
    <row r="377" spans="1:17" x14ac:dyDescent="0.25">
      <c r="A377" s="32">
        <f t="shared" si="43"/>
        <v>3030</v>
      </c>
      <c r="B377" s="32" t="str">
        <f>Comparisons!O420</f>
        <v>ESSEX POWERLINES CORPORATION</v>
      </c>
      <c r="C377" s="32">
        <f>Comparisons!P420</f>
        <v>2020</v>
      </c>
      <c r="D377" s="32">
        <f>Comparisons!Q420</f>
        <v>3</v>
      </c>
      <c r="E377" s="36">
        <f>Comparisons!R420</f>
        <v>7805.8774500000009</v>
      </c>
      <c r="F377" s="36">
        <f>Comparisons!S420</f>
        <v>126.42</v>
      </c>
      <c r="G377" s="36">
        <f t="shared" si="44"/>
        <v>143.41999999999999</v>
      </c>
      <c r="H377" s="57">
        <f>Comparisons!G420</f>
        <v>30665</v>
      </c>
      <c r="I377" s="36">
        <f>Comparisons!V420</f>
        <v>455</v>
      </c>
      <c r="J377" s="36">
        <f>Comparisons!W420</f>
        <v>274</v>
      </c>
      <c r="K377" s="44">
        <f>Comparisons!X420</f>
        <v>0.60219780219780217</v>
      </c>
      <c r="L377" s="130">
        <v>532060696.76999998</v>
      </c>
      <c r="M377" s="32">
        <v>1.4068442069945994</v>
      </c>
      <c r="P377" s="109"/>
      <c r="Q377" s="13"/>
    </row>
    <row r="378" spans="1:17" x14ac:dyDescent="0.25">
      <c r="A378" s="32">
        <f t="shared" si="43"/>
        <v>3030</v>
      </c>
      <c r="B378" s="32" t="str">
        <f>Comparisons!O421</f>
        <v>ESSEX POWERLINES CORPORATION</v>
      </c>
      <c r="C378" s="32">
        <f>Comparisons!P421</f>
        <v>2021</v>
      </c>
      <c r="D378" s="32">
        <f>Comparisons!Q421</f>
        <v>3</v>
      </c>
      <c r="E378" s="36">
        <f>Comparisons!R421</f>
        <v>7421.9997599999997</v>
      </c>
      <c r="F378" s="36">
        <f>Comparisons!S421</f>
        <v>123.024</v>
      </c>
      <c r="G378" s="36">
        <f t="shared" si="44"/>
        <v>143.41999999999999</v>
      </c>
      <c r="H378" s="57">
        <f>Comparisons!G421</f>
        <v>30908</v>
      </c>
      <c r="I378" s="36">
        <f>Comparisons!V421</f>
        <v>454</v>
      </c>
      <c r="J378" s="36">
        <f>Comparisons!W421</f>
        <v>273</v>
      </c>
      <c r="K378" s="44">
        <f>Comparisons!X421</f>
        <v>0.60132158590308371</v>
      </c>
      <c r="L378" s="130">
        <v>545259013.84000003</v>
      </c>
      <c r="M378" s="32">
        <v>1.4583023676540063</v>
      </c>
      <c r="P378" s="109"/>
      <c r="Q378" s="13"/>
    </row>
    <row r="379" spans="1:17" x14ac:dyDescent="0.25">
      <c r="A379" s="32">
        <f t="shared" si="43"/>
        <v>3030</v>
      </c>
      <c r="B379" s="34" t="str">
        <f>Comparisons!O422</f>
        <v>ESSEX POWERLINES CORPORATION</v>
      </c>
      <c r="C379" s="56">
        <f>Comparisons!B422</f>
        <v>2022</v>
      </c>
      <c r="D379" s="56">
        <f>Comparisons!C422</f>
        <v>3</v>
      </c>
      <c r="E379" s="56">
        <f>Comparisons!D422</f>
        <v>8288.8248500000009</v>
      </c>
      <c r="F379" s="56">
        <f>Comparisons!E422</f>
        <v>122.714</v>
      </c>
      <c r="G379" s="56">
        <f t="shared" si="44"/>
        <v>143.41999999999999</v>
      </c>
      <c r="H379" s="56">
        <f>Comparisons!G422</f>
        <v>31139</v>
      </c>
      <c r="I379" s="56">
        <f>Comparisons!H422</f>
        <v>458</v>
      </c>
      <c r="J379" s="56">
        <f>Comparisons!I422</f>
        <v>277</v>
      </c>
      <c r="K379" s="59">
        <f>Comparisons!J422</f>
        <v>0.60480350255966187</v>
      </c>
      <c r="L379" s="130">
        <v>551718279.20000005</v>
      </c>
      <c r="M379" s="32">
        <v>1.5102966972629379</v>
      </c>
      <c r="P379" s="109"/>
      <c r="Q379" s="13"/>
    </row>
    <row r="380" spans="1:17" x14ac:dyDescent="0.25">
      <c r="A380" s="32">
        <f>'ABR23'!A473</f>
        <v>3031</v>
      </c>
      <c r="B380" s="32" t="str">
        <f>Comparisons!O425</f>
        <v>KINGSTON HYDRO CORPORATION</v>
      </c>
      <c r="C380" s="32">
        <f>Comparisons!P425</f>
        <v>2005</v>
      </c>
      <c r="D380" s="32">
        <f>Comparisons!Q425</f>
        <v>3</v>
      </c>
      <c r="E380" s="36">
        <f>Comparisons!R425</f>
        <v>5008.9539999999997</v>
      </c>
      <c r="F380" s="36">
        <f>Comparisons!S425</f>
        <v>143.124</v>
      </c>
      <c r="G380" s="36">
        <f>F380</f>
        <v>143.124</v>
      </c>
      <c r="H380" s="36">
        <f>Comparisons!U425</f>
        <v>26265</v>
      </c>
      <c r="I380" s="36">
        <f>Comparisons!V425</f>
        <v>348</v>
      </c>
      <c r="J380" s="36">
        <f>Comparisons!W425</f>
        <v>106</v>
      </c>
      <c r="K380" s="44">
        <f>Comparisons!X425</f>
        <v>0.3045977011494253</v>
      </c>
      <c r="L380" s="130">
        <v>730565274</v>
      </c>
      <c r="M380" s="32">
        <v>1</v>
      </c>
      <c r="P380" s="109"/>
      <c r="Q380" s="13"/>
    </row>
    <row r="381" spans="1:17" x14ac:dyDescent="0.25">
      <c r="A381" s="32">
        <f>A380</f>
        <v>3031</v>
      </c>
      <c r="B381" s="32" t="str">
        <f>Comparisons!O426</f>
        <v>KINGSTON HYDRO CORPORATION</v>
      </c>
      <c r="C381" s="32">
        <f>Comparisons!P426</f>
        <v>2006</v>
      </c>
      <c r="D381" s="32">
        <f>Comparisons!Q426</f>
        <v>3</v>
      </c>
      <c r="E381" s="36">
        <f>Comparisons!R426</f>
        <v>4321.5940000000001</v>
      </c>
      <c r="F381" s="36">
        <f>Comparisons!S426</f>
        <v>125.8</v>
      </c>
      <c r="G381" s="36">
        <f>MAX(G380,F381)</f>
        <v>143.124</v>
      </c>
      <c r="H381" s="36">
        <f>Comparisons!U426</f>
        <v>26525</v>
      </c>
      <c r="I381" s="36">
        <f>Comparisons!V426</f>
        <v>348</v>
      </c>
      <c r="J381" s="36">
        <f>Comparisons!W426</f>
        <v>106</v>
      </c>
      <c r="K381" s="44">
        <f>Comparisons!X426</f>
        <v>0.3045977011494253</v>
      </c>
      <c r="L381" s="130">
        <v>735332929</v>
      </c>
      <c r="M381" s="32">
        <v>1.0181607380073696</v>
      </c>
      <c r="P381" s="109"/>
      <c r="Q381" s="13"/>
    </row>
    <row r="382" spans="1:17" x14ac:dyDescent="0.25">
      <c r="A382" s="32">
        <f t="shared" ref="A382:A397" si="45">A381</f>
        <v>3031</v>
      </c>
      <c r="B382" s="32" t="str">
        <f>Comparisons!O427</f>
        <v>KINGSTON HYDRO CORPORATION</v>
      </c>
      <c r="C382" s="32">
        <f>Comparisons!P427</f>
        <v>2007</v>
      </c>
      <c r="D382" s="32">
        <f>Comparisons!Q427</f>
        <v>3</v>
      </c>
      <c r="E382" s="36">
        <f>Comparisons!R427</f>
        <v>4432.6481900000008</v>
      </c>
      <c r="F382" s="36">
        <f>Comparisons!S427</f>
        <v>132.34299999999999</v>
      </c>
      <c r="G382" s="36">
        <f t="shared" ref="G382:G397" si="46">MAX(G381,F382)</f>
        <v>143.124</v>
      </c>
      <c r="H382" s="36">
        <f>Comparisons!U427</f>
        <v>26632</v>
      </c>
      <c r="I382" s="36">
        <f>Comparisons!V427</f>
        <v>348</v>
      </c>
      <c r="J382" s="36">
        <f>Comparisons!W427</f>
        <v>106</v>
      </c>
      <c r="K382" s="44">
        <f>Comparisons!X427</f>
        <v>0.3045977011494253</v>
      </c>
      <c r="L382" s="130">
        <v>723094046</v>
      </c>
      <c r="M382" s="32">
        <v>1.0531931014872313</v>
      </c>
      <c r="P382" s="109"/>
      <c r="Q382" s="13"/>
    </row>
    <row r="383" spans="1:17" x14ac:dyDescent="0.25">
      <c r="A383" s="32">
        <f t="shared" si="45"/>
        <v>3031</v>
      </c>
      <c r="B383" s="32" t="str">
        <f>Comparisons!O428</f>
        <v>KINGSTON HYDRO CORPORATION</v>
      </c>
      <c r="C383" s="32">
        <f>Comparisons!P428</f>
        <v>2008</v>
      </c>
      <c r="D383" s="32">
        <f>Comparisons!Q428</f>
        <v>3</v>
      </c>
      <c r="E383" s="36">
        <f>Comparisons!R428</f>
        <v>4990.5206600000001</v>
      </c>
      <c r="F383" s="36">
        <f>Comparisons!S428</f>
        <v>126.17400000000001</v>
      </c>
      <c r="G383" s="36">
        <f t="shared" si="46"/>
        <v>143.124</v>
      </c>
      <c r="H383" s="36">
        <f>Comparisons!U428</f>
        <v>26940</v>
      </c>
      <c r="I383" s="36">
        <f>Comparisons!V428</f>
        <v>386</v>
      </c>
      <c r="J383" s="36">
        <f>Comparisons!W428</f>
        <v>134</v>
      </c>
      <c r="K383" s="44">
        <f>Comparisons!X428</f>
        <v>0.34715025906735753</v>
      </c>
      <c r="L383" s="130">
        <v>739656116</v>
      </c>
      <c r="M383" s="32">
        <v>1.078564603993923</v>
      </c>
      <c r="P383" s="109"/>
      <c r="Q383" s="13"/>
    </row>
    <row r="384" spans="1:17" x14ac:dyDescent="0.25">
      <c r="A384" s="32">
        <f t="shared" si="45"/>
        <v>3031</v>
      </c>
      <c r="B384" s="32" t="str">
        <f>Comparisons!O429</f>
        <v>KINGSTON HYDRO CORPORATION</v>
      </c>
      <c r="C384" s="32">
        <f>Comparisons!P429</f>
        <v>2009</v>
      </c>
      <c r="D384" s="32">
        <f>Comparisons!Q429</f>
        <v>3</v>
      </c>
      <c r="E384" s="36">
        <f>Comparisons!R429</f>
        <v>5311.35</v>
      </c>
      <c r="F384" s="36">
        <f>Comparisons!S429</f>
        <v>134.41200000000001</v>
      </c>
      <c r="G384" s="36">
        <f t="shared" si="46"/>
        <v>143.124</v>
      </c>
      <c r="H384" s="36">
        <f>Comparisons!U429</f>
        <v>26832</v>
      </c>
      <c r="I384" s="36">
        <f>Comparisons!V429</f>
        <v>357</v>
      </c>
      <c r="J384" s="36">
        <f>Comparisons!W429</f>
        <v>124</v>
      </c>
      <c r="K384" s="44">
        <f>Comparisons!X429</f>
        <v>0.34733893557422968</v>
      </c>
      <c r="L384" s="130">
        <v>735126071</v>
      </c>
      <c r="M384" s="32">
        <v>1.0915070880241431</v>
      </c>
      <c r="P384" s="109"/>
      <c r="Q384" s="13"/>
    </row>
    <row r="385" spans="1:17" x14ac:dyDescent="0.25">
      <c r="A385" s="32">
        <f t="shared" si="45"/>
        <v>3031</v>
      </c>
      <c r="B385" s="32" t="str">
        <f>Comparisons!O430</f>
        <v>KINGSTON HYDRO CORPORATION</v>
      </c>
      <c r="C385" s="32">
        <f>Comparisons!P430</f>
        <v>2010</v>
      </c>
      <c r="D385" s="32">
        <f>Comparisons!Q430</f>
        <v>3</v>
      </c>
      <c r="E385" s="36">
        <f>Comparisons!R430</f>
        <v>5645.4269999999997</v>
      </c>
      <c r="F385" s="36">
        <f>Comparisons!S430</f>
        <v>125.098</v>
      </c>
      <c r="G385" s="36">
        <f t="shared" si="46"/>
        <v>143.124</v>
      </c>
      <c r="H385" s="36">
        <f>Comparisons!U430</f>
        <v>26944</v>
      </c>
      <c r="I385" s="36">
        <f>Comparisons!V430</f>
        <v>361</v>
      </c>
      <c r="J385" s="36">
        <f>Comparisons!W430</f>
        <v>128</v>
      </c>
      <c r="K385" s="44">
        <f>Comparisons!X430</f>
        <v>0.35457063711911357</v>
      </c>
      <c r="L385" s="130">
        <v>704481097</v>
      </c>
      <c r="M385" s="32">
        <v>1.1243125351578573</v>
      </c>
      <c r="P385" s="109"/>
      <c r="Q385" s="13"/>
    </row>
    <row r="386" spans="1:17" x14ac:dyDescent="0.25">
      <c r="A386" s="32">
        <f t="shared" si="45"/>
        <v>3031</v>
      </c>
      <c r="B386" s="32" t="str">
        <f>Comparisons!O431</f>
        <v>KINGSTON HYDRO CORPORATION</v>
      </c>
      <c r="C386" s="32">
        <f>Comparisons!P431</f>
        <v>2011</v>
      </c>
      <c r="D386" s="32">
        <f>Comparisons!Q431</f>
        <v>3</v>
      </c>
      <c r="E386" s="36">
        <f>Comparisons!R431</f>
        <v>5768.5810000000001</v>
      </c>
      <c r="F386" s="36">
        <f>Comparisons!S431</f>
        <v>136.59700000000001</v>
      </c>
      <c r="G386" s="36">
        <f t="shared" si="46"/>
        <v>143.124</v>
      </c>
      <c r="H386" s="36">
        <f>Comparisons!U431</f>
        <v>26844</v>
      </c>
      <c r="I386" s="36">
        <f>Comparisons!V431</f>
        <v>362</v>
      </c>
      <c r="J386" s="36">
        <f>Comparisons!W431</f>
        <v>129</v>
      </c>
      <c r="K386" s="44">
        <f>Comparisons!X431</f>
        <v>0.35635359116022097</v>
      </c>
      <c r="L386" s="130">
        <v>710434028</v>
      </c>
      <c r="M386" s="32">
        <v>1.1430978626415853</v>
      </c>
      <c r="P386" s="109"/>
      <c r="Q386" s="13"/>
    </row>
    <row r="387" spans="1:17" x14ac:dyDescent="0.25">
      <c r="A387" s="32">
        <f t="shared" si="45"/>
        <v>3031</v>
      </c>
      <c r="B387" s="32" t="str">
        <f>Comparisons!O432</f>
        <v>KINGSTON HYDRO CORPORATION</v>
      </c>
      <c r="C387" s="32">
        <f>Comparisons!P432</f>
        <v>2012</v>
      </c>
      <c r="D387" s="32">
        <f>Comparisons!Q432</f>
        <v>3</v>
      </c>
      <c r="E387" s="36">
        <f>Comparisons!R432</f>
        <v>5873.2030000000004</v>
      </c>
      <c r="F387" s="36">
        <f>Comparisons!S432</f>
        <v>122.717</v>
      </c>
      <c r="G387" s="36">
        <f t="shared" si="46"/>
        <v>143.124</v>
      </c>
      <c r="H387" s="36">
        <f>Comparisons!U432</f>
        <v>26775</v>
      </c>
      <c r="I387" s="36">
        <f>Comparisons!V432</f>
        <v>361</v>
      </c>
      <c r="J387" s="36">
        <f>Comparisons!W432</f>
        <v>129</v>
      </c>
      <c r="K387" s="44">
        <f>Comparisons!X432</f>
        <v>0.35734072022160662</v>
      </c>
      <c r="L387" s="130">
        <v>697335421</v>
      </c>
      <c r="M387" s="32">
        <v>1.1601447797801889</v>
      </c>
      <c r="P387" s="109"/>
      <c r="Q387" s="13"/>
    </row>
    <row r="388" spans="1:17" x14ac:dyDescent="0.25">
      <c r="A388" s="32">
        <f t="shared" si="45"/>
        <v>3031</v>
      </c>
      <c r="B388" s="32" t="str">
        <f>Comparisons!O433</f>
        <v>KINGSTON HYDRO CORPORATION</v>
      </c>
      <c r="C388" s="32">
        <f>Comparisons!P433</f>
        <v>2013</v>
      </c>
      <c r="D388" s="32">
        <f>Comparisons!Q433</f>
        <v>3</v>
      </c>
      <c r="E388" s="36">
        <f>Comparisons!R433</f>
        <v>6643.2690000000002</v>
      </c>
      <c r="F388" s="36">
        <f>Comparisons!S433</f>
        <v>133.035</v>
      </c>
      <c r="G388" s="36">
        <f t="shared" si="46"/>
        <v>143.124</v>
      </c>
      <c r="H388" s="36">
        <f>Comparisons!U433</f>
        <v>27098</v>
      </c>
      <c r="I388" s="36">
        <f>Comparisons!V433</f>
        <v>362</v>
      </c>
      <c r="J388" s="36">
        <f>Comparisons!W433</f>
        <v>129</v>
      </c>
      <c r="K388" s="44">
        <f>Comparisons!X433</f>
        <v>0.35635359116022097</v>
      </c>
      <c r="L388" s="130">
        <v>707469590</v>
      </c>
      <c r="M388" s="32">
        <v>1.1787456307534185</v>
      </c>
      <c r="P388" s="109"/>
      <c r="Q388" s="13"/>
    </row>
    <row r="389" spans="1:17" x14ac:dyDescent="0.25">
      <c r="A389" s="32">
        <f t="shared" si="45"/>
        <v>3031</v>
      </c>
      <c r="B389" s="32" t="str">
        <f>Comparisons!O434</f>
        <v>KINGSTON HYDRO CORPORATION</v>
      </c>
      <c r="C389" s="32">
        <f>Comparisons!P434</f>
        <v>2014</v>
      </c>
      <c r="D389" s="32">
        <f>Comparisons!Q434</f>
        <v>3</v>
      </c>
      <c r="E389" s="36">
        <f>Comparisons!R434</f>
        <v>6133.8320000000003</v>
      </c>
      <c r="F389" s="36">
        <f>Comparisons!S434</f>
        <v>134.47300000000001</v>
      </c>
      <c r="G389" s="36">
        <f t="shared" si="46"/>
        <v>143.124</v>
      </c>
      <c r="H389" s="36">
        <f>Comparisons!U434</f>
        <v>27356</v>
      </c>
      <c r="I389" s="36">
        <f>Comparisons!V434</f>
        <v>357</v>
      </c>
      <c r="J389" s="36">
        <f>Comparisons!W434</f>
        <v>127</v>
      </c>
      <c r="K389" s="44">
        <f>Comparisons!X434</f>
        <v>0.35574229691876752</v>
      </c>
      <c r="L389" s="130">
        <v>707548283.25</v>
      </c>
      <c r="M389" s="32">
        <v>1.2033004656242552</v>
      </c>
      <c r="P389" s="109"/>
      <c r="Q389" s="13"/>
    </row>
    <row r="390" spans="1:17" x14ac:dyDescent="0.25">
      <c r="A390" s="32">
        <f t="shared" si="45"/>
        <v>3031</v>
      </c>
      <c r="B390" s="32" t="str">
        <f>Comparisons!O435</f>
        <v>KINGSTON HYDRO CORPORATION</v>
      </c>
      <c r="C390" s="32">
        <f>Comparisons!P435</f>
        <v>2015</v>
      </c>
      <c r="D390" s="32">
        <f>Comparisons!Q435</f>
        <v>3</v>
      </c>
      <c r="E390" s="36">
        <f>Comparisons!R435</f>
        <v>6534.223</v>
      </c>
      <c r="F390" s="36">
        <f>Comparisons!S435</f>
        <v>130.791</v>
      </c>
      <c r="G390" s="36">
        <f t="shared" si="46"/>
        <v>143.124</v>
      </c>
      <c r="H390" s="36">
        <f>Comparisons!U435</f>
        <v>27467</v>
      </c>
      <c r="I390" s="36">
        <f>Comparisons!V435</f>
        <v>356</v>
      </c>
      <c r="J390" s="36">
        <f>Comparisons!W435</f>
        <v>125.00000000000001</v>
      </c>
      <c r="K390" s="44">
        <f>Comparisons!X435</f>
        <v>0.351123595505618</v>
      </c>
      <c r="L390" s="130">
        <v>696165245.22000003</v>
      </c>
      <c r="M390" s="32">
        <v>1.2317327248241474</v>
      </c>
      <c r="P390" s="109"/>
      <c r="Q390" s="13"/>
    </row>
    <row r="391" spans="1:17" x14ac:dyDescent="0.25">
      <c r="A391" s="32">
        <f t="shared" si="45"/>
        <v>3031</v>
      </c>
      <c r="B391" s="32" t="str">
        <f>Comparisons!O436</f>
        <v>KINGSTON HYDRO CORPORATION</v>
      </c>
      <c r="C391" s="32">
        <f>Comparisons!P436</f>
        <v>2016</v>
      </c>
      <c r="D391" s="32">
        <f>Comparisons!Q436</f>
        <v>3</v>
      </c>
      <c r="E391" s="36">
        <f>Comparisons!R436</f>
        <v>6596.7889999999998</v>
      </c>
      <c r="F391" s="36">
        <f>Comparisons!S436</f>
        <v>122.976</v>
      </c>
      <c r="G391" s="36">
        <f t="shared" si="46"/>
        <v>143.124</v>
      </c>
      <c r="H391" s="36">
        <f>Comparisons!U436</f>
        <v>27541</v>
      </c>
      <c r="I391" s="36">
        <f>Comparisons!V436</f>
        <v>336</v>
      </c>
      <c r="J391" s="36">
        <f>Comparisons!W436</f>
        <v>110</v>
      </c>
      <c r="K391" s="44">
        <f>Comparisons!X436</f>
        <v>0.32738095238095238</v>
      </c>
      <c r="L391" s="130">
        <v>691937259.56999993</v>
      </c>
      <c r="M391" s="32">
        <v>1.2460953688434946</v>
      </c>
      <c r="P391" s="109"/>
      <c r="Q391" s="13"/>
    </row>
    <row r="392" spans="1:17" x14ac:dyDescent="0.25">
      <c r="A392" s="32">
        <f t="shared" si="45"/>
        <v>3031</v>
      </c>
      <c r="B392" s="32" t="str">
        <f>Comparisons!O437</f>
        <v>KINGSTON HYDRO CORPORATION</v>
      </c>
      <c r="C392" s="32">
        <f>Comparisons!P437</f>
        <v>2017</v>
      </c>
      <c r="D392" s="32">
        <f>Comparisons!Q437</f>
        <v>3</v>
      </c>
      <c r="E392" s="36">
        <f>Comparisons!R437</f>
        <v>6668.21</v>
      </c>
      <c r="F392" s="36">
        <f>Comparisons!S437</f>
        <v>117.931</v>
      </c>
      <c r="G392" s="36">
        <f t="shared" si="46"/>
        <v>143.124</v>
      </c>
      <c r="H392" s="36">
        <f>Comparisons!U437</f>
        <v>27582</v>
      </c>
      <c r="I392" s="36">
        <f>Comparisons!V437</f>
        <v>334</v>
      </c>
      <c r="J392" s="36">
        <f>Comparisons!W437</f>
        <v>108</v>
      </c>
      <c r="K392" s="44">
        <f>Comparisons!X437</f>
        <v>0.32335329341317365</v>
      </c>
      <c r="L392" s="130">
        <v>684577454.99000001</v>
      </c>
      <c r="M392" s="32">
        <v>1.2681506381321936</v>
      </c>
      <c r="P392" s="109"/>
      <c r="Q392" s="13"/>
    </row>
    <row r="393" spans="1:17" x14ac:dyDescent="0.25">
      <c r="A393" s="32">
        <f t="shared" si="45"/>
        <v>3031</v>
      </c>
      <c r="B393" s="32" t="str">
        <f>Comparisons!O438</f>
        <v>KINGSTON HYDRO CORPORATION</v>
      </c>
      <c r="C393" s="32">
        <f>Comparisons!P438</f>
        <v>2018</v>
      </c>
      <c r="D393" s="32">
        <f>Comparisons!Q438</f>
        <v>3</v>
      </c>
      <c r="E393" s="36">
        <f>Comparisons!R438</f>
        <v>7381.1549999999997</v>
      </c>
      <c r="F393" s="36">
        <f>Comparisons!S438</f>
        <v>126.565</v>
      </c>
      <c r="G393" s="36">
        <f t="shared" si="46"/>
        <v>143.124</v>
      </c>
      <c r="H393" s="36">
        <f>Comparisons!U438</f>
        <v>27658</v>
      </c>
      <c r="I393" s="36">
        <f>Comparisons!V438</f>
        <v>334</v>
      </c>
      <c r="J393" s="36">
        <f>Comparisons!W438</f>
        <v>108</v>
      </c>
      <c r="K393" s="44">
        <f>Comparisons!X438</f>
        <v>0.32335329341317365</v>
      </c>
      <c r="L393" s="130">
        <v>702207945.8499999</v>
      </c>
      <c r="M393" s="32">
        <v>1.2998332461476367</v>
      </c>
      <c r="P393" s="109"/>
      <c r="Q393" s="13"/>
    </row>
    <row r="394" spans="1:17" x14ac:dyDescent="0.25">
      <c r="A394" s="32">
        <f t="shared" si="45"/>
        <v>3031</v>
      </c>
      <c r="B394" s="32" t="str">
        <f>Comparisons!O439</f>
        <v>KINGSTON HYDRO CORPORATION</v>
      </c>
      <c r="C394" s="32">
        <f>Comparisons!P439</f>
        <v>2019</v>
      </c>
      <c r="D394" s="32">
        <f>Comparisons!Q439</f>
        <v>3</v>
      </c>
      <c r="E394" s="36">
        <f>Comparisons!R439</f>
        <v>6960.4893200000006</v>
      </c>
      <c r="F394" s="36">
        <f>Comparisons!S439</f>
        <v>126.161</v>
      </c>
      <c r="G394" s="36">
        <f t="shared" si="46"/>
        <v>143.124</v>
      </c>
      <c r="H394" s="36">
        <f>Comparisons!U439</f>
        <v>27778</v>
      </c>
      <c r="I394" s="36">
        <f>Comparisons!V439</f>
        <v>335</v>
      </c>
      <c r="J394" s="36">
        <f>Comparisons!W439</f>
        <v>108</v>
      </c>
      <c r="K394" s="44">
        <f>Comparisons!X439</f>
        <v>0.32238805970149254</v>
      </c>
      <c r="L394" s="130">
        <v>692672227.24000001</v>
      </c>
      <c r="M394" s="32">
        <v>1.331990006449749</v>
      </c>
      <c r="P394" s="109"/>
      <c r="Q394" s="13"/>
    </row>
    <row r="395" spans="1:17" x14ac:dyDescent="0.25">
      <c r="A395" s="32">
        <f t="shared" si="45"/>
        <v>3031</v>
      </c>
      <c r="B395" s="32" t="str">
        <f>Comparisons!O440</f>
        <v>KINGSTON HYDRO CORPORATION</v>
      </c>
      <c r="C395" s="32">
        <f>Comparisons!P440</f>
        <v>2020</v>
      </c>
      <c r="D395" s="32">
        <f>Comparisons!Q440</f>
        <v>3</v>
      </c>
      <c r="E395" s="36">
        <f>Comparisons!R440</f>
        <v>7017.1650899999995</v>
      </c>
      <c r="F395" s="36">
        <f>Comparisons!S440</f>
        <v>115.637</v>
      </c>
      <c r="G395" s="36">
        <f t="shared" si="46"/>
        <v>143.124</v>
      </c>
      <c r="H395" s="36">
        <f>Comparisons!U440</f>
        <v>27718</v>
      </c>
      <c r="I395" s="36">
        <f>Comparisons!V440</f>
        <v>335</v>
      </c>
      <c r="J395" s="36">
        <f>Comparisons!W440</f>
        <v>108</v>
      </c>
      <c r="K395" s="44">
        <f>Comparisons!X440</f>
        <v>0.32238805970149254</v>
      </c>
      <c r="L395" s="130">
        <v>656626236.39999998</v>
      </c>
      <c r="M395" s="32">
        <v>1.4068442069945994</v>
      </c>
      <c r="P395" s="109"/>
      <c r="Q395" s="13"/>
    </row>
    <row r="396" spans="1:17" x14ac:dyDescent="0.25">
      <c r="A396" s="32">
        <f t="shared" si="45"/>
        <v>3031</v>
      </c>
      <c r="B396" s="32" t="str">
        <f>Comparisons!O441</f>
        <v>KINGSTON HYDRO CORPORATION</v>
      </c>
      <c r="C396" s="32">
        <f>Comparisons!P441</f>
        <v>2021</v>
      </c>
      <c r="D396" s="32">
        <f>Comparisons!Q441</f>
        <v>3</v>
      </c>
      <c r="E396" s="36">
        <f>Comparisons!R441</f>
        <v>6636.3929799999996</v>
      </c>
      <c r="F396" s="36">
        <f>Comparisons!S441</f>
        <v>111.66800000000001</v>
      </c>
      <c r="G396" s="36">
        <f t="shared" si="46"/>
        <v>143.124</v>
      </c>
      <c r="H396" s="36">
        <f>Comparisons!U441</f>
        <v>27994</v>
      </c>
      <c r="I396" s="36">
        <f>Comparisons!V441</f>
        <v>334</v>
      </c>
      <c r="J396" s="36">
        <f>Comparisons!W441</f>
        <v>107</v>
      </c>
      <c r="K396" s="44">
        <f>Comparisons!X441</f>
        <v>0.32035928143712578</v>
      </c>
      <c r="L396" s="130">
        <v>657993749.99000001</v>
      </c>
      <c r="M396" s="32">
        <v>1.4583023676540063</v>
      </c>
      <c r="P396" s="109"/>
      <c r="Q396" s="13"/>
    </row>
    <row r="397" spans="1:17" x14ac:dyDescent="0.25">
      <c r="A397" s="32">
        <f t="shared" si="45"/>
        <v>3031</v>
      </c>
      <c r="B397" s="34" t="str">
        <f>Comparisons!O442</f>
        <v>KINGSTON HYDRO CORPORATION</v>
      </c>
      <c r="C397" s="56">
        <f>Comparisons!B442</f>
        <v>2022</v>
      </c>
      <c r="D397" s="56">
        <f>Comparisons!C442</f>
        <v>3</v>
      </c>
      <c r="E397" s="56">
        <f>Comparisons!D442</f>
        <v>7822.9576799999995</v>
      </c>
      <c r="F397" s="56">
        <f>Comparisons!E442</f>
        <v>118.72199999999999</v>
      </c>
      <c r="G397" s="56">
        <f t="shared" si="46"/>
        <v>143.124</v>
      </c>
      <c r="H397" s="56">
        <f>Comparisons!G442</f>
        <v>27992</v>
      </c>
      <c r="I397" s="56">
        <f>Comparisons!H442</f>
        <v>334</v>
      </c>
      <c r="J397" s="56">
        <f>Comparisons!I442</f>
        <v>105</v>
      </c>
      <c r="K397" s="59">
        <f>Comparisons!J442</f>
        <v>0.314371258020401</v>
      </c>
      <c r="L397" s="130">
        <v>682239160.97000003</v>
      </c>
      <c r="M397" s="32">
        <v>1.5102966972629379</v>
      </c>
      <c r="P397" s="109"/>
      <c r="Q397" s="13"/>
    </row>
    <row r="398" spans="1:17" x14ac:dyDescent="0.25">
      <c r="A398" s="32">
        <f>'ABR23'!A488</f>
        <v>3032</v>
      </c>
      <c r="B398" s="32" t="str">
        <f>Comparisons!O445</f>
        <v>NORTH BAY HYDRO DISTRIBUTION LIMITED</v>
      </c>
      <c r="C398" s="32">
        <f>Comparisons!P445</f>
        <v>2005</v>
      </c>
      <c r="D398" s="32">
        <f>Comparisons!Q445</f>
        <v>3</v>
      </c>
      <c r="E398" s="36">
        <f>Comparisons!R445</f>
        <v>5225.7780399999992</v>
      </c>
      <c r="F398" s="36">
        <f>Comparisons!S445</f>
        <v>134.02100000000002</v>
      </c>
      <c r="G398" s="36">
        <f>F398</f>
        <v>134.02100000000002</v>
      </c>
      <c r="H398" s="36">
        <f>Comparisons!U445</f>
        <v>26720</v>
      </c>
      <c r="I398" s="36">
        <f>Comparisons!V445</f>
        <v>694</v>
      </c>
      <c r="J398" s="36">
        <f>Comparisons!W445</f>
        <v>101</v>
      </c>
      <c r="K398" s="44">
        <f>Comparisons!X445</f>
        <v>0.14553314121037464</v>
      </c>
      <c r="L398" s="130">
        <v>664495779</v>
      </c>
      <c r="M398" s="32">
        <v>1</v>
      </c>
      <c r="P398" s="109"/>
      <c r="Q398" s="13"/>
    </row>
    <row r="399" spans="1:17" x14ac:dyDescent="0.25">
      <c r="A399" s="32">
        <f>A398</f>
        <v>3032</v>
      </c>
      <c r="B399" s="32" t="str">
        <f>Comparisons!O446</f>
        <v>NORTH BAY HYDRO DISTRIBUTION LIMITED</v>
      </c>
      <c r="C399" s="32">
        <f>Comparisons!P446</f>
        <v>2006</v>
      </c>
      <c r="D399" s="32">
        <f>Comparisons!Q446</f>
        <v>3</v>
      </c>
      <c r="E399" s="36">
        <f>Comparisons!R446</f>
        <v>6486.8442165000015</v>
      </c>
      <c r="F399" s="36">
        <f>Comparisons!S446</f>
        <v>120.601</v>
      </c>
      <c r="G399" s="36">
        <f>MAX(G398,F399)</f>
        <v>134.02100000000002</v>
      </c>
      <c r="H399" s="36">
        <f>Comparisons!U446</f>
        <v>26824</v>
      </c>
      <c r="I399" s="36">
        <f>Comparisons!V446</f>
        <v>736</v>
      </c>
      <c r="J399" s="36">
        <f>Comparisons!W446</f>
        <v>102</v>
      </c>
      <c r="K399" s="44">
        <f>Comparisons!X446</f>
        <v>0.13858695652173914</v>
      </c>
      <c r="L399" s="130">
        <v>623779006</v>
      </c>
      <c r="M399" s="32">
        <v>1.0181607380073696</v>
      </c>
      <c r="P399" s="109"/>
      <c r="Q399" s="13"/>
    </row>
    <row r="400" spans="1:17" x14ac:dyDescent="0.25">
      <c r="A400" s="32">
        <f t="shared" ref="A400:A415" si="47">A399</f>
        <v>3032</v>
      </c>
      <c r="B400" s="32" t="str">
        <f>Comparisons!O447</f>
        <v>NORTH BAY HYDRO DISTRIBUTION LIMITED</v>
      </c>
      <c r="C400" s="32">
        <f>Comparisons!P447</f>
        <v>2007</v>
      </c>
      <c r="D400" s="32">
        <f>Comparisons!Q447</f>
        <v>3</v>
      </c>
      <c r="E400" s="36">
        <f>Comparisons!R447</f>
        <v>5919.1370710000001</v>
      </c>
      <c r="F400" s="36">
        <f>Comparisons!S447</f>
        <v>127.16900000000001</v>
      </c>
      <c r="G400" s="36">
        <f t="shared" ref="G400:G415" si="48">MAX(G399,F400)</f>
        <v>134.02100000000002</v>
      </c>
      <c r="H400" s="36">
        <f>Comparisons!U447</f>
        <v>26958</v>
      </c>
      <c r="I400" s="36">
        <f>Comparisons!V447</f>
        <v>745</v>
      </c>
      <c r="J400" s="36">
        <f>Comparisons!W447</f>
        <v>106</v>
      </c>
      <c r="K400" s="44">
        <f>Comparisons!X447</f>
        <v>0.14228187919463087</v>
      </c>
      <c r="L400" s="130">
        <v>634144873</v>
      </c>
      <c r="M400" s="32">
        <v>1.0531931014872313</v>
      </c>
      <c r="P400" s="109"/>
      <c r="Q400" s="13"/>
    </row>
    <row r="401" spans="1:17" x14ac:dyDescent="0.25">
      <c r="A401" s="32">
        <f t="shared" si="47"/>
        <v>3032</v>
      </c>
      <c r="B401" s="32" t="str">
        <f>Comparisons!O448</f>
        <v>NORTH BAY HYDRO DISTRIBUTION LIMITED</v>
      </c>
      <c r="C401" s="32">
        <f>Comparisons!P448</f>
        <v>2008</v>
      </c>
      <c r="D401" s="32">
        <f>Comparisons!Q448</f>
        <v>3</v>
      </c>
      <c r="E401" s="36">
        <f>Comparisons!R448</f>
        <v>5912.813086000001</v>
      </c>
      <c r="F401" s="36">
        <f>Comparisons!S448</f>
        <v>122.73699999999999</v>
      </c>
      <c r="G401" s="36">
        <f t="shared" si="48"/>
        <v>134.02100000000002</v>
      </c>
      <c r="H401" s="36">
        <f>Comparisons!U448</f>
        <v>27018</v>
      </c>
      <c r="I401" s="36">
        <f>Comparisons!V448</f>
        <v>749</v>
      </c>
      <c r="J401" s="36">
        <f>Comparisons!W448</f>
        <v>107</v>
      </c>
      <c r="K401" s="44">
        <f>Comparisons!X448</f>
        <v>0.14285714285714285</v>
      </c>
      <c r="L401" s="130">
        <v>630616383</v>
      </c>
      <c r="M401" s="32">
        <v>1.078564603993923</v>
      </c>
      <c r="P401" s="109"/>
      <c r="Q401" s="13"/>
    </row>
    <row r="402" spans="1:17" x14ac:dyDescent="0.25">
      <c r="A402" s="32">
        <f t="shared" si="47"/>
        <v>3032</v>
      </c>
      <c r="B402" s="32" t="str">
        <f>Comparisons!O449</f>
        <v>NORTH BAY HYDRO DISTRIBUTION LIMITED</v>
      </c>
      <c r="C402" s="32">
        <f>Comparisons!P449</f>
        <v>2009</v>
      </c>
      <c r="D402" s="32">
        <f>Comparisons!Q449</f>
        <v>3</v>
      </c>
      <c r="E402" s="36">
        <f>Comparisons!R449</f>
        <v>5771.8823615000001</v>
      </c>
      <c r="F402" s="36">
        <f>Comparisons!S449</f>
        <v>135.387</v>
      </c>
      <c r="G402" s="36">
        <f t="shared" si="48"/>
        <v>135.387</v>
      </c>
      <c r="H402" s="36">
        <f>Comparisons!U449</f>
        <v>27114</v>
      </c>
      <c r="I402" s="36">
        <f>Comparisons!V449</f>
        <v>753</v>
      </c>
      <c r="J402" s="36">
        <f>Comparisons!W449</f>
        <v>110.00000000000001</v>
      </c>
      <c r="K402" s="44">
        <f>Comparisons!X449</f>
        <v>0.14608233731739709</v>
      </c>
      <c r="L402" s="130">
        <v>618145874</v>
      </c>
      <c r="M402" s="32">
        <v>1.0915070880241431</v>
      </c>
      <c r="P402" s="109"/>
      <c r="Q402" s="13"/>
    </row>
    <row r="403" spans="1:17" x14ac:dyDescent="0.25">
      <c r="A403" s="32">
        <f t="shared" si="47"/>
        <v>3032</v>
      </c>
      <c r="B403" s="32" t="str">
        <f>Comparisons!O450</f>
        <v>NORTH BAY HYDRO DISTRIBUTION LIMITED</v>
      </c>
      <c r="C403" s="32">
        <f>Comparisons!P450</f>
        <v>2010</v>
      </c>
      <c r="D403" s="32">
        <f>Comparisons!Q450</f>
        <v>3</v>
      </c>
      <c r="E403" s="36">
        <f>Comparisons!R450</f>
        <v>5887.2745044999992</v>
      </c>
      <c r="F403" s="36">
        <f>Comparisons!S450</f>
        <v>123.315</v>
      </c>
      <c r="G403" s="36">
        <f t="shared" si="48"/>
        <v>135.387</v>
      </c>
      <c r="H403" s="36">
        <f>Comparisons!U450</f>
        <v>27054</v>
      </c>
      <c r="I403" s="36">
        <f>Comparisons!V450</f>
        <v>748</v>
      </c>
      <c r="J403" s="36">
        <f>Comparisons!W450</f>
        <v>108</v>
      </c>
      <c r="K403" s="44">
        <f>Comparisons!X450</f>
        <v>0.14438502673796791</v>
      </c>
      <c r="L403" s="130">
        <v>622602676</v>
      </c>
      <c r="M403" s="32">
        <v>1.1243125351578573</v>
      </c>
      <c r="P403" s="109"/>
      <c r="Q403" s="13"/>
    </row>
    <row r="404" spans="1:17" x14ac:dyDescent="0.25">
      <c r="A404" s="32">
        <f t="shared" si="47"/>
        <v>3032</v>
      </c>
      <c r="B404" s="32" t="str">
        <f>Comparisons!O451</f>
        <v>NORTH BAY HYDRO DISTRIBUTION LIMITED</v>
      </c>
      <c r="C404" s="32">
        <f>Comparisons!P451</f>
        <v>2011</v>
      </c>
      <c r="D404" s="32">
        <f>Comparisons!Q451</f>
        <v>3</v>
      </c>
      <c r="E404" s="36">
        <f>Comparisons!R451</f>
        <v>6120.5397752195313</v>
      </c>
      <c r="F404" s="36">
        <f>Comparisons!S451</f>
        <v>127.485</v>
      </c>
      <c r="G404" s="36">
        <f t="shared" si="48"/>
        <v>135.387</v>
      </c>
      <c r="H404" s="36">
        <f>Comparisons!U451</f>
        <v>27149</v>
      </c>
      <c r="I404" s="36">
        <f>Comparisons!V451</f>
        <v>755</v>
      </c>
      <c r="J404" s="36">
        <f>Comparisons!W451</f>
        <v>119</v>
      </c>
      <c r="K404" s="44">
        <f>Comparisons!X451</f>
        <v>0.15761589403973511</v>
      </c>
      <c r="L404" s="130">
        <v>624777844</v>
      </c>
      <c r="M404" s="32">
        <v>1.1430978626415853</v>
      </c>
      <c r="P404" s="109"/>
      <c r="Q404" s="13"/>
    </row>
    <row r="405" spans="1:17" x14ac:dyDescent="0.25">
      <c r="A405" s="32">
        <f t="shared" si="47"/>
        <v>3032</v>
      </c>
      <c r="B405" s="32" t="str">
        <f>Comparisons!O452</f>
        <v>NORTH BAY HYDRO DISTRIBUTION LIMITED</v>
      </c>
      <c r="C405" s="32">
        <f>Comparisons!P452</f>
        <v>2012</v>
      </c>
      <c r="D405" s="32">
        <f>Comparisons!Q452</f>
        <v>3</v>
      </c>
      <c r="E405" s="36">
        <f>Comparisons!R452</f>
        <v>6528.7640811000001</v>
      </c>
      <c r="F405" s="36">
        <f>Comparisons!S452</f>
        <v>117.735</v>
      </c>
      <c r="G405" s="36">
        <f t="shared" si="48"/>
        <v>135.387</v>
      </c>
      <c r="H405" s="36">
        <f>Comparisons!U452</f>
        <v>27274</v>
      </c>
      <c r="I405" s="36">
        <f>Comparisons!V452</f>
        <v>758</v>
      </c>
      <c r="J405" s="36">
        <f>Comparisons!W452</f>
        <v>121</v>
      </c>
      <c r="K405" s="44">
        <f>Comparisons!X452</f>
        <v>0.15963060686015831</v>
      </c>
      <c r="L405" s="130">
        <v>604504655</v>
      </c>
      <c r="M405" s="32">
        <v>1.1601447797801889</v>
      </c>
      <c r="P405" s="109"/>
      <c r="Q405" s="13"/>
    </row>
    <row r="406" spans="1:17" x14ac:dyDescent="0.25">
      <c r="A406" s="32">
        <f t="shared" si="47"/>
        <v>3032</v>
      </c>
      <c r="B406" s="32" t="str">
        <f>Comparisons!O453</f>
        <v>NORTH BAY HYDRO DISTRIBUTION LIMITED</v>
      </c>
      <c r="C406" s="32">
        <f>Comparisons!P453</f>
        <v>2013</v>
      </c>
      <c r="D406" s="32">
        <f>Comparisons!Q453</f>
        <v>3</v>
      </c>
      <c r="E406" s="36">
        <f>Comparisons!R453</f>
        <v>6829.2602205000003</v>
      </c>
      <c r="F406" s="36">
        <f>Comparisons!S453</f>
        <v>123.985</v>
      </c>
      <c r="G406" s="36">
        <f t="shared" si="48"/>
        <v>135.387</v>
      </c>
      <c r="H406" s="36">
        <f>Comparisons!U453</f>
        <v>27274</v>
      </c>
      <c r="I406" s="36">
        <f>Comparisons!V453</f>
        <v>721</v>
      </c>
      <c r="J406" s="36">
        <f>Comparisons!W453</f>
        <v>84</v>
      </c>
      <c r="K406" s="44">
        <f>Comparisons!X453</f>
        <v>0.11650485436893204</v>
      </c>
      <c r="L406" s="130">
        <v>605963778</v>
      </c>
      <c r="M406" s="32">
        <v>1.1787456307534185</v>
      </c>
      <c r="P406" s="109"/>
      <c r="Q406" s="13"/>
    </row>
    <row r="407" spans="1:17" x14ac:dyDescent="0.25">
      <c r="A407" s="32">
        <f t="shared" si="47"/>
        <v>3032</v>
      </c>
      <c r="B407" s="32" t="str">
        <f>Comparisons!O454</f>
        <v>NORTH BAY HYDRO DISTRIBUTION LIMITED</v>
      </c>
      <c r="C407" s="32">
        <f>Comparisons!P454</f>
        <v>2014</v>
      </c>
      <c r="D407" s="32">
        <f>Comparisons!Q454</f>
        <v>3</v>
      </c>
      <c r="E407" s="36">
        <f>Comparisons!R454</f>
        <v>7392.3209999999999</v>
      </c>
      <c r="F407" s="36">
        <f>Comparisons!S454</f>
        <v>120.937</v>
      </c>
      <c r="G407" s="36">
        <f t="shared" si="48"/>
        <v>135.387</v>
      </c>
      <c r="H407" s="36">
        <f>Comparisons!U454</f>
        <v>27276</v>
      </c>
      <c r="I407" s="36">
        <f>Comparisons!V454</f>
        <v>704</v>
      </c>
      <c r="J407" s="36">
        <f>Comparisons!W454</f>
        <v>85.000000000000014</v>
      </c>
      <c r="K407" s="44">
        <f>Comparisons!X454</f>
        <v>0.12073863636363638</v>
      </c>
      <c r="L407" s="130">
        <v>596212170.87</v>
      </c>
      <c r="M407" s="32">
        <v>1.2033004656242552</v>
      </c>
      <c r="P407" s="109"/>
      <c r="Q407" s="13"/>
    </row>
    <row r="408" spans="1:17" x14ac:dyDescent="0.25">
      <c r="A408" s="32">
        <f t="shared" si="47"/>
        <v>3032</v>
      </c>
      <c r="B408" s="32" t="str">
        <f>Comparisons!O455</f>
        <v>NORTH BAY HYDRO DISTRIBUTION LIMITED</v>
      </c>
      <c r="C408" s="32">
        <f>Comparisons!P455</f>
        <v>2015</v>
      </c>
      <c r="D408" s="32">
        <f>Comparisons!Q455</f>
        <v>3</v>
      </c>
      <c r="E408" s="36">
        <f>Comparisons!R455</f>
        <v>7447.1959999999999</v>
      </c>
      <c r="F408" s="36">
        <f>Comparisons!S455</f>
        <v>120.31399999999999</v>
      </c>
      <c r="G408" s="36">
        <f t="shared" si="48"/>
        <v>135.387</v>
      </c>
      <c r="H408" s="36">
        <f>Comparisons!U455</f>
        <v>27285</v>
      </c>
      <c r="I408" s="36">
        <f>Comparisons!V455</f>
        <v>712</v>
      </c>
      <c r="J408" s="36">
        <f>Comparisons!W455</f>
        <v>87</v>
      </c>
      <c r="K408" s="44">
        <f>Comparisons!X455</f>
        <v>0.12219101123595505</v>
      </c>
      <c r="L408" s="130">
        <v>572124270.10000002</v>
      </c>
      <c r="M408" s="32">
        <v>1.2317327248241474</v>
      </c>
      <c r="P408" s="109"/>
      <c r="Q408" s="13"/>
    </row>
    <row r="409" spans="1:17" x14ac:dyDescent="0.25">
      <c r="A409" s="32">
        <f t="shared" si="47"/>
        <v>3032</v>
      </c>
      <c r="B409" s="32" t="str">
        <f>Comparisons!O456</f>
        <v>NORTH BAY HYDRO DISTRIBUTION LIMITED</v>
      </c>
      <c r="C409" s="32">
        <f>Comparisons!P456</f>
        <v>2016</v>
      </c>
      <c r="D409" s="32">
        <f>Comparisons!Q456</f>
        <v>3</v>
      </c>
      <c r="E409" s="36">
        <f>Comparisons!R456</f>
        <v>7762.5612490000003</v>
      </c>
      <c r="F409" s="36">
        <f>Comparisons!S456</f>
        <v>106.08</v>
      </c>
      <c r="G409" s="36">
        <f t="shared" si="48"/>
        <v>135.387</v>
      </c>
      <c r="H409" s="36">
        <f>Comparisons!U456</f>
        <v>27353</v>
      </c>
      <c r="I409" s="36">
        <f>Comparisons!V456</f>
        <v>713</v>
      </c>
      <c r="J409" s="36">
        <f>Comparisons!W456</f>
        <v>89</v>
      </c>
      <c r="K409" s="44">
        <f>Comparisons!X456</f>
        <v>0.12482468443197756</v>
      </c>
      <c r="L409" s="130">
        <v>542313588.04999995</v>
      </c>
      <c r="M409" s="32">
        <v>1.2460953688434946</v>
      </c>
      <c r="P409" s="109"/>
      <c r="Q409" s="13"/>
    </row>
    <row r="410" spans="1:17" x14ac:dyDescent="0.25">
      <c r="A410" s="32">
        <f t="shared" si="47"/>
        <v>3032</v>
      </c>
      <c r="B410" s="32" t="str">
        <f>Comparisons!O457</f>
        <v>NORTH BAY HYDRO DISTRIBUTION LIMITED</v>
      </c>
      <c r="C410" s="32">
        <f>Comparisons!P457</f>
        <v>2017</v>
      </c>
      <c r="D410" s="32">
        <f>Comparisons!Q457</f>
        <v>3</v>
      </c>
      <c r="E410" s="36">
        <f>Comparisons!R457</f>
        <v>7679.5591784999997</v>
      </c>
      <c r="F410" s="36">
        <f>Comparisons!S457</f>
        <v>104.699</v>
      </c>
      <c r="G410" s="36">
        <f t="shared" si="48"/>
        <v>135.387</v>
      </c>
      <c r="H410" s="36">
        <f>Comparisons!U457</f>
        <v>27405</v>
      </c>
      <c r="I410" s="36">
        <f>Comparisons!V457</f>
        <v>715</v>
      </c>
      <c r="J410" s="36">
        <f>Comparisons!W457</f>
        <v>90</v>
      </c>
      <c r="K410" s="44">
        <f>Comparisons!X457</f>
        <v>0.12587412587412589</v>
      </c>
      <c r="L410" s="130">
        <v>534219181.18000001</v>
      </c>
      <c r="M410" s="32">
        <v>1.2681506381321936</v>
      </c>
      <c r="P410" s="109"/>
      <c r="Q410" s="13"/>
    </row>
    <row r="411" spans="1:17" x14ac:dyDescent="0.25">
      <c r="A411" s="32">
        <f t="shared" si="47"/>
        <v>3032</v>
      </c>
      <c r="B411" s="32" t="str">
        <f>Comparisons!O458</f>
        <v>NORTH BAY HYDRO DISTRIBUTION LIMITED</v>
      </c>
      <c r="C411" s="32">
        <f>Comparisons!P458</f>
        <v>2018</v>
      </c>
      <c r="D411" s="32">
        <f>Comparisons!Q458</f>
        <v>3</v>
      </c>
      <c r="E411" s="36">
        <f>Comparisons!R458</f>
        <v>7553.5276264999993</v>
      </c>
      <c r="F411" s="36">
        <f>Comparisons!S458</f>
        <v>113.32600000000001</v>
      </c>
      <c r="G411" s="36">
        <f t="shared" si="48"/>
        <v>135.387</v>
      </c>
      <c r="H411" s="36">
        <f>Comparisons!U458</f>
        <v>27475</v>
      </c>
      <c r="I411" s="36">
        <f>Comparisons!V458</f>
        <v>716</v>
      </c>
      <c r="J411" s="36">
        <f>Comparisons!W458</f>
        <v>91</v>
      </c>
      <c r="K411" s="44">
        <f>Comparisons!X458</f>
        <v>0.1270949720670391</v>
      </c>
      <c r="L411" s="130">
        <v>551218705.21000004</v>
      </c>
      <c r="M411" s="32">
        <v>1.2998332461476367</v>
      </c>
      <c r="P411" s="109"/>
      <c r="Q411" s="13"/>
    </row>
    <row r="412" spans="1:17" x14ac:dyDescent="0.25">
      <c r="A412" s="32">
        <f t="shared" si="47"/>
        <v>3032</v>
      </c>
      <c r="B412" s="32" t="str">
        <f>Comparisons!O459</f>
        <v>NORTH BAY HYDRO DISTRIBUTION LIMITED</v>
      </c>
      <c r="C412" s="32">
        <f>Comparisons!P459</f>
        <v>2019</v>
      </c>
      <c r="D412" s="32">
        <f>Comparisons!Q459</f>
        <v>3</v>
      </c>
      <c r="E412" s="36">
        <f>Comparisons!R459</f>
        <v>8277.2012400000003</v>
      </c>
      <c r="F412" s="36">
        <f>Comparisons!S459</f>
        <v>116.47999999999999</v>
      </c>
      <c r="G412" s="36">
        <f t="shared" si="48"/>
        <v>135.387</v>
      </c>
      <c r="H412" s="37">
        <f>Comparisons!G459</f>
        <v>27464</v>
      </c>
      <c r="I412" s="36">
        <f>Comparisons!V459</f>
        <v>714</v>
      </c>
      <c r="J412" s="36">
        <f>Comparisons!W459</f>
        <v>91</v>
      </c>
      <c r="K412" s="44">
        <f>Comparisons!X459</f>
        <v>0.12745098039215685</v>
      </c>
      <c r="L412" s="130">
        <v>550508386.05000007</v>
      </c>
      <c r="M412" s="32">
        <v>1.331990006449749</v>
      </c>
      <c r="P412" s="109"/>
      <c r="Q412" s="13"/>
    </row>
    <row r="413" spans="1:17" x14ac:dyDescent="0.25">
      <c r="A413" s="32">
        <f t="shared" si="47"/>
        <v>3032</v>
      </c>
      <c r="B413" s="32" t="str">
        <f>Comparisons!O460</f>
        <v>NORTH BAY HYDRO DISTRIBUTION LIMITED</v>
      </c>
      <c r="C413" s="32">
        <f>Comparisons!P460</f>
        <v>2020</v>
      </c>
      <c r="D413" s="32">
        <f>Comparisons!Q460</f>
        <v>3</v>
      </c>
      <c r="E413" s="36">
        <f>Comparisons!R460</f>
        <v>8262.3941261159998</v>
      </c>
      <c r="F413" s="36">
        <f>Comparisons!S460</f>
        <v>108.357</v>
      </c>
      <c r="G413" s="36">
        <f t="shared" si="48"/>
        <v>135.387</v>
      </c>
      <c r="H413" s="37">
        <f>Comparisons!G460</f>
        <v>27538</v>
      </c>
      <c r="I413" s="36">
        <f>Comparisons!V460</f>
        <v>675</v>
      </c>
      <c r="J413" s="36">
        <f>Comparisons!W460</f>
        <v>92</v>
      </c>
      <c r="K413" s="44">
        <f>Comparisons!X460</f>
        <v>0.1362962962962963</v>
      </c>
      <c r="L413" s="130">
        <v>530132873.69</v>
      </c>
      <c r="M413" s="32">
        <v>1.4068442069945994</v>
      </c>
      <c r="P413" s="109"/>
      <c r="Q413" s="13"/>
    </row>
    <row r="414" spans="1:17" x14ac:dyDescent="0.25">
      <c r="A414" s="32">
        <f t="shared" si="47"/>
        <v>3032</v>
      </c>
      <c r="B414" s="32" t="str">
        <f>Comparisons!O461</f>
        <v>NORTH BAY HYDRO DISTRIBUTION LIMITED</v>
      </c>
      <c r="C414" s="32">
        <f>Comparisons!P461</f>
        <v>2021</v>
      </c>
      <c r="D414" s="32">
        <f>Comparisons!Q461</f>
        <v>3</v>
      </c>
      <c r="E414" s="36">
        <f>Comparisons!R461</f>
        <v>8476.3815224999998</v>
      </c>
      <c r="F414" s="36">
        <f>Comparisons!S461</f>
        <v>100.718</v>
      </c>
      <c r="G414" s="36">
        <f t="shared" si="48"/>
        <v>135.387</v>
      </c>
      <c r="H414" s="36">
        <f>Comparisons!U461</f>
        <v>27628</v>
      </c>
      <c r="I414" s="36">
        <f>Comparisons!V461</f>
        <v>675</v>
      </c>
      <c r="J414" s="36">
        <f>Comparisons!W461</f>
        <v>93</v>
      </c>
      <c r="K414" s="44">
        <f>Comparisons!X461</f>
        <v>0.13777777777777778</v>
      </c>
      <c r="L414" s="130">
        <v>581879881.06000006</v>
      </c>
      <c r="M414" s="32">
        <v>1.4583023676540063</v>
      </c>
      <c r="P414" s="109"/>
      <c r="Q414" s="13"/>
    </row>
    <row r="415" spans="1:17" x14ac:dyDescent="0.25">
      <c r="A415" s="32">
        <f t="shared" si="47"/>
        <v>3032</v>
      </c>
      <c r="B415" s="34" t="str">
        <f>Comparisons!O462</f>
        <v>NORTH BAY HYDRO DISTRIBUTION LIMITED</v>
      </c>
      <c r="C415" s="56">
        <f>Comparisons!B462</f>
        <v>2022</v>
      </c>
      <c r="D415" s="56">
        <f>Comparisons!C462</f>
        <v>3</v>
      </c>
      <c r="E415" s="56">
        <f>Comparisons!D462</f>
        <v>8721.4832970000025</v>
      </c>
      <c r="F415" s="56">
        <f>Comparisons!E462</f>
        <v>112.81</v>
      </c>
      <c r="G415" s="56">
        <f t="shared" si="48"/>
        <v>135.387</v>
      </c>
      <c r="H415" s="56">
        <f>Comparisons!G462</f>
        <v>27678</v>
      </c>
      <c r="I415" s="56">
        <f>Comparisons!H462</f>
        <v>671</v>
      </c>
      <c r="J415" s="56">
        <f>Comparisons!I462</f>
        <v>93</v>
      </c>
      <c r="K415" s="59">
        <f>Comparisons!J462</f>
        <v>0.13859911262989044</v>
      </c>
      <c r="L415" s="130">
        <v>547971952.99000001</v>
      </c>
      <c r="M415" s="32">
        <v>1.5102966972629379</v>
      </c>
      <c r="P415" s="109"/>
      <c r="Q415" s="13"/>
    </row>
    <row r="416" spans="1:17" x14ac:dyDescent="0.25">
      <c r="A416" s="32">
        <f>'ABR23'!A505</f>
        <v>3033</v>
      </c>
      <c r="B416" s="32" t="str">
        <f>Comparisons!O465</f>
        <v>WESTARIO POWER INC.</v>
      </c>
      <c r="C416" s="32">
        <f>Comparisons!P465</f>
        <v>2005</v>
      </c>
      <c r="D416" s="32">
        <f>Comparisons!Q465</f>
        <v>3</v>
      </c>
      <c r="E416" s="36">
        <f>Comparisons!R465</f>
        <v>4096.6220000000003</v>
      </c>
      <c r="F416" s="36">
        <f>Comparisons!S465</f>
        <v>83.355000000000004</v>
      </c>
      <c r="G416" s="36">
        <f>F416</f>
        <v>83.355000000000004</v>
      </c>
      <c r="H416" s="36">
        <f>Comparisons!U465</f>
        <v>20699</v>
      </c>
      <c r="I416" s="36">
        <f>Comparisons!V465</f>
        <v>432</v>
      </c>
      <c r="J416" s="36">
        <f>Comparisons!W465</f>
        <v>118</v>
      </c>
      <c r="K416" s="44">
        <f>Comparisons!X465</f>
        <v>0.27314814814814814</v>
      </c>
      <c r="L416" s="130">
        <v>363910371</v>
      </c>
      <c r="M416" s="32">
        <v>1</v>
      </c>
      <c r="P416" s="109"/>
      <c r="Q416" s="13"/>
    </row>
    <row r="417" spans="1:17" x14ac:dyDescent="0.25">
      <c r="A417" s="32">
        <f>A416</f>
        <v>3033</v>
      </c>
      <c r="B417" s="32" t="str">
        <f>Comparisons!O466</f>
        <v>WESTARIO POWER INC.</v>
      </c>
      <c r="C417" s="32">
        <f>Comparisons!P466</f>
        <v>2006</v>
      </c>
      <c r="D417" s="32">
        <f>Comparisons!Q466</f>
        <v>3</v>
      </c>
      <c r="E417" s="36">
        <f>Comparisons!R466</f>
        <v>4292.1524500000005</v>
      </c>
      <c r="F417" s="36">
        <f>Comparisons!S466</f>
        <v>86.856999999999999</v>
      </c>
      <c r="G417" s="36">
        <f>MAX(G416,F417)</f>
        <v>86.856999999999999</v>
      </c>
      <c r="H417" s="36">
        <f>Comparisons!U466</f>
        <v>20983</v>
      </c>
      <c r="I417" s="47">
        <f>Comparisons!AR466</f>
        <v>435</v>
      </c>
      <c r="J417" s="36">
        <f>Comparisons!W466</f>
        <v>126</v>
      </c>
      <c r="K417" s="142">
        <f t="shared" ref="K417" si="49">J417/I417</f>
        <v>0.28965517241379313</v>
      </c>
      <c r="L417" s="130">
        <v>456146506</v>
      </c>
      <c r="M417" s="32">
        <v>1.0181607380073696</v>
      </c>
      <c r="P417" s="109"/>
      <c r="Q417" s="13"/>
    </row>
    <row r="418" spans="1:17" x14ac:dyDescent="0.25">
      <c r="A418" s="32">
        <f t="shared" ref="A418:A433" si="50">A417</f>
        <v>3033</v>
      </c>
      <c r="B418" s="32" t="str">
        <f>Comparisons!O467</f>
        <v>WESTARIO POWER INC.</v>
      </c>
      <c r="C418" s="32">
        <f>Comparisons!P467</f>
        <v>2007</v>
      </c>
      <c r="D418" s="32">
        <f>Comparisons!Q467</f>
        <v>3</v>
      </c>
      <c r="E418" s="36">
        <f>Comparisons!R467</f>
        <v>4058.0846800000004</v>
      </c>
      <c r="F418" s="36">
        <f>Comparisons!S467</f>
        <v>90.204999999999998</v>
      </c>
      <c r="G418" s="36">
        <f t="shared" ref="G418:G433" si="51">MAX(G417,F418)</f>
        <v>90.204999999999998</v>
      </c>
      <c r="H418" s="36">
        <f>Comparisons!U467</f>
        <v>21297</v>
      </c>
      <c r="I418" s="36">
        <f>Comparisons!V467</f>
        <v>435</v>
      </c>
      <c r="J418" s="36">
        <f>Comparisons!W467</f>
        <v>126.00000000000001</v>
      </c>
      <c r="K418" s="44">
        <f>Comparisons!X467</f>
        <v>0.28965517241379313</v>
      </c>
      <c r="L418" s="130">
        <v>464427615.86000001</v>
      </c>
      <c r="M418" s="32">
        <v>1.0531931014872313</v>
      </c>
      <c r="P418" s="109"/>
      <c r="Q418" s="13"/>
    </row>
    <row r="419" spans="1:17" x14ac:dyDescent="0.25">
      <c r="A419" s="32">
        <f t="shared" si="50"/>
        <v>3033</v>
      </c>
      <c r="B419" s="32" t="str">
        <f>Comparisons!O468</f>
        <v>WESTARIO POWER INC.</v>
      </c>
      <c r="C419" s="32">
        <f>Comparisons!P468</f>
        <v>2008</v>
      </c>
      <c r="D419" s="32">
        <f>Comparisons!Q468</f>
        <v>3</v>
      </c>
      <c r="E419" s="36">
        <f>Comparisons!R468</f>
        <v>5023.7056399999992</v>
      </c>
      <c r="F419" s="36">
        <f>Comparisons!S468</f>
        <v>84.988</v>
      </c>
      <c r="G419" s="36">
        <f t="shared" si="51"/>
        <v>90.204999999999998</v>
      </c>
      <c r="H419" s="36">
        <f>Comparisons!U468</f>
        <v>21592</v>
      </c>
      <c r="I419" s="36">
        <f>Comparisons!V468</f>
        <v>440</v>
      </c>
      <c r="J419" s="36">
        <f>Comparisons!W468</f>
        <v>131</v>
      </c>
      <c r="K419" s="44">
        <f>Comparisons!X468</f>
        <v>0.29772727272727273</v>
      </c>
      <c r="L419" s="130">
        <v>472219420</v>
      </c>
      <c r="M419" s="32">
        <v>1.078564603993923</v>
      </c>
      <c r="P419" s="109"/>
      <c r="Q419" s="13"/>
    </row>
    <row r="420" spans="1:17" x14ac:dyDescent="0.25">
      <c r="A420" s="32">
        <f t="shared" si="50"/>
        <v>3033</v>
      </c>
      <c r="B420" s="32" t="str">
        <f>Comparisons!O469</f>
        <v>WESTARIO POWER INC.</v>
      </c>
      <c r="C420" s="32">
        <f>Comparisons!P469</f>
        <v>2009</v>
      </c>
      <c r="D420" s="32">
        <f>Comparisons!Q469</f>
        <v>3</v>
      </c>
      <c r="E420" s="36">
        <f>Comparisons!R469</f>
        <v>4285.6200499999995</v>
      </c>
      <c r="F420" s="36">
        <f>Comparisons!S469</f>
        <v>80.150999999999996</v>
      </c>
      <c r="G420" s="36">
        <f t="shared" si="51"/>
        <v>90.204999999999998</v>
      </c>
      <c r="H420" s="36">
        <f>Comparisons!U469</f>
        <v>21744</v>
      </c>
      <c r="I420" s="36">
        <f>Comparisons!V469</f>
        <v>436</v>
      </c>
      <c r="J420" s="36">
        <f>Comparisons!W469</f>
        <v>126</v>
      </c>
      <c r="K420" s="44">
        <f>Comparisons!X469</f>
        <v>0.28899082568807338</v>
      </c>
      <c r="L420" s="130">
        <v>475053892</v>
      </c>
      <c r="M420" s="32">
        <v>1.0915070880241431</v>
      </c>
      <c r="P420" s="109"/>
      <c r="Q420" s="13"/>
    </row>
    <row r="421" spans="1:17" x14ac:dyDescent="0.25">
      <c r="A421" s="32">
        <f t="shared" si="50"/>
        <v>3033</v>
      </c>
      <c r="B421" s="32" t="str">
        <f>Comparisons!O470</f>
        <v>WESTARIO POWER INC.</v>
      </c>
      <c r="C421" s="32">
        <f>Comparisons!P470</f>
        <v>2010</v>
      </c>
      <c r="D421" s="32">
        <f>Comparisons!Q470</f>
        <v>3</v>
      </c>
      <c r="E421" s="36">
        <f>Comparisons!R470</f>
        <v>4282.99568</v>
      </c>
      <c r="F421" s="36">
        <f>Comparisons!S470</f>
        <v>89.468000000000004</v>
      </c>
      <c r="G421" s="36">
        <f t="shared" si="51"/>
        <v>90.204999999999998</v>
      </c>
      <c r="H421" s="36">
        <f>Comparisons!U470</f>
        <v>22007</v>
      </c>
      <c r="I421" s="36">
        <f>Comparisons!V470</f>
        <v>515</v>
      </c>
      <c r="J421" s="36">
        <f>Comparisons!W470</f>
        <v>144</v>
      </c>
      <c r="K421" s="44">
        <f>Comparisons!X470</f>
        <v>0.2796116504854369</v>
      </c>
      <c r="L421" s="130">
        <v>473069663</v>
      </c>
      <c r="M421" s="32">
        <v>1.1243125351578573</v>
      </c>
      <c r="P421" s="109"/>
      <c r="Q421" s="13"/>
    </row>
    <row r="422" spans="1:17" x14ac:dyDescent="0.25">
      <c r="A422" s="32">
        <f t="shared" si="50"/>
        <v>3033</v>
      </c>
      <c r="B422" s="32" t="str">
        <f>Comparisons!O471</f>
        <v>WESTARIO POWER INC.</v>
      </c>
      <c r="C422" s="32">
        <f>Comparisons!P471</f>
        <v>2011</v>
      </c>
      <c r="D422" s="32">
        <f>Comparisons!Q471</f>
        <v>3</v>
      </c>
      <c r="E422" s="36">
        <f>Comparisons!R471</f>
        <v>4623.9818700000005</v>
      </c>
      <c r="F422" s="36">
        <f>Comparisons!S471</f>
        <v>86.667000000000002</v>
      </c>
      <c r="G422" s="36">
        <f t="shared" si="51"/>
        <v>90.204999999999998</v>
      </c>
      <c r="H422" s="36">
        <f>Comparisons!U471</f>
        <v>22257</v>
      </c>
      <c r="I422" s="36">
        <f>Comparisons!V471</f>
        <v>515</v>
      </c>
      <c r="J422" s="36">
        <f>Comparisons!W471</f>
        <v>144</v>
      </c>
      <c r="K422" s="44">
        <f>Comparisons!X471</f>
        <v>0.2796116504854369</v>
      </c>
      <c r="L422" s="130">
        <v>430635546</v>
      </c>
      <c r="M422" s="32">
        <v>1.1430978626415853</v>
      </c>
      <c r="P422" s="109"/>
      <c r="Q422" s="13"/>
    </row>
    <row r="423" spans="1:17" x14ac:dyDescent="0.25">
      <c r="A423" s="32">
        <f t="shared" si="50"/>
        <v>3033</v>
      </c>
      <c r="B423" s="32" t="str">
        <f>Comparisons!O472</f>
        <v>WESTARIO POWER INC.</v>
      </c>
      <c r="C423" s="32">
        <f>Comparisons!P472</f>
        <v>2012</v>
      </c>
      <c r="D423" s="32">
        <f>Comparisons!Q472</f>
        <v>3</v>
      </c>
      <c r="E423" s="36">
        <f>Comparisons!R472</f>
        <v>4568.6043899999995</v>
      </c>
      <c r="F423" s="36">
        <f>Comparisons!S472</f>
        <v>83.915999999999997</v>
      </c>
      <c r="G423" s="36">
        <f t="shared" si="51"/>
        <v>90.204999999999998</v>
      </c>
      <c r="H423" s="36">
        <f>Comparisons!U472</f>
        <v>22593</v>
      </c>
      <c r="I423" s="36">
        <f>Comparisons!V472</f>
        <v>515</v>
      </c>
      <c r="J423" s="36">
        <f>Comparisons!W472</f>
        <v>144</v>
      </c>
      <c r="K423" s="44">
        <f>Comparisons!X472</f>
        <v>0.2796116504854369</v>
      </c>
      <c r="L423" s="130">
        <v>418323290</v>
      </c>
      <c r="M423" s="32">
        <v>1.1601447797801889</v>
      </c>
      <c r="P423" s="109"/>
      <c r="Q423" s="13"/>
    </row>
    <row r="424" spans="1:17" x14ac:dyDescent="0.25">
      <c r="A424" s="32">
        <f t="shared" si="50"/>
        <v>3033</v>
      </c>
      <c r="B424" s="32" t="str">
        <f>Comparisons!O473</f>
        <v>WESTARIO POWER INC.</v>
      </c>
      <c r="C424" s="32">
        <f>Comparisons!P473</f>
        <v>2013</v>
      </c>
      <c r="D424" s="32">
        <f>Comparisons!Q473</f>
        <v>3</v>
      </c>
      <c r="E424" s="36">
        <f>Comparisons!R473</f>
        <v>5723.0539400000007</v>
      </c>
      <c r="F424" s="36">
        <f>Comparisons!S473</f>
        <v>84.001000000000005</v>
      </c>
      <c r="G424" s="36">
        <f t="shared" si="51"/>
        <v>90.204999999999998</v>
      </c>
      <c r="H424" s="36">
        <f>Comparisons!U473</f>
        <v>22725</v>
      </c>
      <c r="I424" s="36">
        <f>Comparisons!V473</f>
        <v>516</v>
      </c>
      <c r="J424" s="36">
        <f>Comparisons!W473</f>
        <v>144</v>
      </c>
      <c r="K424" s="44">
        <f>Comparisons!X473</f>
        <v>0.27906976744186046</v>
      </c>
      <c r="L424" s="130">
        <v>431424778</v>
      </c>
      <c r="M424" s="32">
        <v>1.1787456307534185</v>
      </c>
      <c r="P424" s="109"/>
      <c r="Q424" s="13"/>
    </row>
    <row r="425" spans="1:17" x14ac:dyDescent="0.25">
      <c r="A425" s="32">
        <f t="shared" si="50"/>
        <v>3033</v>
      </c>
      <c r="B425" s="32" t="str">
        <f>Comparisons!O474</f>
        <v>WESTARIO POWER INC.</v>
      </c>
      <c r="C425" s="32">
        <f>Comparisons!P474</f>
        <v>2014</v>
      </c>
      <c r="D425" s="32">
        <f>Comparisons!Q474</f>
        <v>3</v>
      </c>
      <c r="E425" s="36">
        <f>Comparisons!R474</f>
        <v>5149.4780000000001</v>
      </c>
      <c r="F425" s="36">
        <f>Comparisons!S474</f>
        <v>86.152000000000001</v>
      </c>
      <c r="G425" s="36">
        <f t="shared" si="51"/>
        <v>90.204999999999998</v>
      </c>
      <c r="H425" s="36">
        <f>Comparisons!U474</f>
        <v>22822</v>
      </c>
      <c r="I425" s="36">
        <f>Comparisons!V474</f>
        <v>517</v>
      </c>
      <c r="J425" s="36">
        <f>Comparisons!W474</f>
        <v>145</v>
      </c>
      <c r="K425" s="44">
        <f>Comparisons!X474</f>
        <v>0.28046421663442939</v>
      </c>
      <c r="L425" s="130">
        <v>430476380</v>
      </c>
      <c r="M425" s="32">
        <v>1.2033004656242552</v>
      </c>
      <c r="P425" s="109"/>
      <c r="Q425" s="13"/>
    </row>
    <row r="426" spans="1:17" x14ac:dyDescent="0.25">
      <c r="A426" s="32">
        <f t="shared" si="50"/>
        <v>3033</v>
      </c>
      <c r="B426" s="32" t="str">
        <f>Comparisons!O475</f>
        <v>WESTARIO POWER INC.</v>
      </c>
      <c r="C426" s="32">
        <f>Comparisons!P475</f>
        <v>2015</v>
      </c>
      <c r="D426" s="32">
        <f>Comparisons!Q475</f>
        <v>3</v>
      </c>
      <c r="E426" s="36">
        <f>Comparisons!R475</f>
        <v>5196.6679999999997</v>
      </c>
      <c r="F426" s="36">
        <f>Comparisons!S475</f>
        <v>93.376000000000005</v>
      </c>
      <c r="G426" s="36">
        <f t="shared" si="51"/>
        <v>93.376000000000005</v>
      </c>
      <c r="H426" s="36">
        <f>Comparisons!U475</f>
        <v>22954</v>
      </c>
      <c r="I426" s="36">
        <f>Comparisons!V475</f>
        <v>522</v>
      </c>
      <c r="J426" s="36">
        <f>Comparisons!W475</f>
        <v>146</v>
      </c>
      <c r="K426" s="44">
        <f>Comparisons!X475</f>
        <v>0.27969348659003829</v>
      </c>
      <c r="L426" s="130">
        <v>427059905</v>
      </c>
      <c r="M426" s="32">
        <v>1.2317327248241474</v>
      </c>
      <c r="P426" s="109"/>
      <c r="Q426" s="13"/>
    </row>
    <row r="427" spans="1:17" x14ac:dyDescent="0.25">
      <c r="A427" s="32">
        <f t="shared" si="50"/>
        <v>3033</v>
      </c>
      <c r="B427" s="32" t="str">
        <f>Comparisons!O476</f>
        <v>WESTARIO POWER INC.</v>
      </c>
      <c r="C427" s="32">
        <f>Comparisons!P476</f>
        <v>2016</v>
      </c>
      <c r="D427" s="32">
        <f>Comparisons!Q476</f>
        <v>3</v>
      </c>
      <c r="E427" s="36">
        <f>Comparisons!R476</f>
        <v>5716.4947099999999</v>
      </c>
      <c r="F427" s="36">
        <f>Comparisons!S476</f>
        <v>71.203000000000003</v>
      </c>
      <c r="G427" s="36">
        <f t="shared" si="51"/>
        <v>93.376000000000005</v>
      </c>
      <c r="H427" s="36">
        <f>Comparisons!U476</f>
        <v>23168</v>
      </c>
      <c r="I427" s="36">
        <f>Comparisons!V476</f>
        <v>530</v>
      </c>
      <c r="J427" s="36">
        <f>Comparisons!W476</f>
        <v>152</v>
      </c>
      <c r="K427" s="44">
        <f>Comparisons!X476</f>
        <v>0.28679245283018867</v>
      </c>
      <c r="L427" s="130">
        <v>422889754.88</v>
      </c>
      <c r="M427" s="32">
        <v>1.2460953688434946</v>
      </c>
      <c r="P427" s="109"/>
      <c r="Q427" s="13"/>
    </row>
    <row r="428" spans="1:17" x14ac:dyDescent="0.25">
      <c r="A428" s="32">
        <f t="shared" si="50"/>
        <v>3033</v>
      </c>
      <c r="B428" s="32" t="str">
        <f>Comparisons!O477</f>
        <v>WESTARIO POWER INC.</v>
      </c>
      <c r="C428" s="32">
        <f>Comparisons!P477</f>
        <v>2017</v>
      </c>
      <c r="D428" s="32">
        <f>Comparisons!Q477</f>
        <v>3</v>
      </c>
      <c r="E428" s="36">
        <f>Comparisons!R477</f>
        <v>6113.55501</v>
      </c>
      <c r="F428" s="36">
        <f>Comparisons!S477</f>
        <v>74.293000000000006</v>
      </c>
      <c r="G428" s="36">
        <f t="shared" si="51"/>
        <v>93.376000000000005</v>
      </c>
      <c r="H428" s="36">
        <f>Comparisons!U477</f>
        <v>23373</v>
      </c>
      <c r="I428" s="36">
        <f>Comparisons!V477</f>
        <v>541</v>
      </c>
      <c r="J428" s="36">
        <f>Comparisons!W477</f>
        <v>157</v>
      </c>
      <c r="K428" s="44">
        <f>Comparisons!X477</f>
        <v>0.29020332717190389</v>
      </c>
      <c r="L428" s="130">
        <v>415075636.79000002</v>
      </c>
      <c r="M428" s="32">
        <v>1.2681506381321936</v>
      </c>
      <c r="P428" s="109"/>
      <c r="Q428" s="13"/>
    </row>
    <row r="429" spans="1:17" x14ac:dyDescent="0.25">
      <c r="A429" s="32">
        <f t="shared" si="50"/>
        <v>3033</v>
      </c>
      <c r="B429" s="32" t="str">
        <f>Comparisons!O478</f>
        <v>WESTARIO POWER INC.</v>
      </c>
      <c r="C429" s="32">
        <f>Comparisons!P478</f>
        <v>2018</v>
      </c>
      <c r="D429" s="32">
        <f>Comparisons!Q478</f>
        <v>3</v>
      </c>
      <c r="E429" s="36">
        <f>Comparisons!R478</f>
        <v>5431.2981599999985</v>
      </c>
      <c r="F429" s="36">
        <f>Comparisons!S478</f>
        <v>77.361999999999995</v>
      </c>
      <c r="G429" s="36">
        <f t="shared" si="51"/>
        <v>93.376000000000005</v>
      </c>
      <c r="H429" s="36">
        <f>Comparisons!U478</f>
        <v>23547</v>
      </c>
      <c r="I429" s="36">
        <f>Comparisons!V478</f>
        <v>545</v>
      </c>
      <c r="J429" s="36">
        <f>Comparisons!W478</f>
        <v>159</v>
      </c>
      <c r="K429" s="44">
        <f>Comparisons!X478</f>
        <v>0.29174311926605506</v>
      </c>
      <c r="L429" s="130">
        <v>439426852.25999999</v>
      </c>
      <c r="M429" s="32">
        <v>1.2998332461476367</v>
      </c>
      <c r="P429" s="109"/>
      <c r="Q429" s="13"/>
    </row>
    <row r="430" spans="1:17" x14ac:dyDescent="0.25">
      <c r="A430" s="32">
        <f t="shared" si="50"/>
        <v>3033</v>
      </c>
      <c r="B430" s="32" t="str">
        <f>Comparisons!O479</f>
        <v>WESTARIO POWER INC.</v>
      </c>
      <c r="C430" s="32">
        <f>Comparisons!P479</f>
        <v>2019</v>
      </c>
      <c r="D430" s="32">
        <f>Comparisons!Q479</f>
        <v>3</v>
      </c>
      <c r="E430" s="36">
        <f>Comparisons!R479</f>
        <v>5927.8083200000001</v>
      </c>
      <c r="F430" s="36">
        <f>Comparisons!S479</f>
        <v>80.823999999999998</v>
      </c>
      <c r="G430" s="36">
        <f t="shared" si="51"/>
        <v>93.376000000000005</v>
      </c>
      <c r="H430" s="36">
        <f>Comparisons!U479</f>
        <v>23774</v>
      </c>
      <c r="I430" s="36">
        <f>Comparisons!V479</f>
        <v>560</v>
      </c>
      <c r="J430" s="36">
        <f>Comparisons!W479</f>
        <v>167</v>
      </c>
      <c r="K430" s="44">
        <f>Comparisons!X479</f>
        <v>0.29821428571428571</v>
      </c>
      <c r="L430" s="130">
        <v>441117871</v>
      </c>
      <c r="M430" s="32">
        <v>1.331990006449749</v>
      </c>
      <c r="P430" s="109"/>
      <c r="Q430" s="13"/>
    </row>
    <row r="431" spans="1:17" x14ac:dyDescent="0.25">
      <c r="A431" s="32">
        <f t="shared" si="50"/>
        <v>3033</v>
      </c>
      <c r="B431" s="32" t="str">
        <f>Comparisons!O480</f>
        <v>WESTARIO POWER INC.</v>
      </c>
      <c r="C431" s="32">
        <f>Comparisons!P480</f>
        <v>2020</v>
      </c>
      <c r="D431" s="32">
        <f>Comparisons!Q480</f>
        <v>3</v>
      </c>
      <c r="E431" s="36">
        <f>Comparisons!R480</f>
        <v>5997.2466799999993</v>
      </c>
      <c r="F431" s="36">
        <f>Comparisons!S480</f>
        <v>74.977999999999994</v>
      </c>
      <c r="G431" s="36">
        <f t="shared" si="51"/>
        <v>93.376000000000005</v>
      </c>
      <c r="H431" s="36">
        <f>Comparisons!U480</f>
        <v>23953</v>
      </c>
      <c r="I431" s="36">
        <f>Comparisons!V480</f>
        <v>577</v>
      </c>
      <c r="J431" s="36">
        <f>Comparisons!W480</f>
        <v>167</v>
      </c>
      <c r="K431" s="44">
        <f>Comparisons!X480</f>
        <v>0.28942807625649913</v>
      </c>
      <c r="L431" s="130">
        <v>434595672</v>
      </c>
      <c r="M431" s="32">
        <v>1.4068442069945994</v>
      </c>
      <c r="P431" s="109"/>
      <c r="Q431" s="13"/>
    </row>
    <row r="432" spans="1:17" x14ac:dyDescent="0.25">
      <c r="A432" s="32">
        <f t="shared" si="50"/>
        <v>3033</v>
      </c>
      <c r="B432" s="32" t="str">
        <f>Comparisons!O481</f>
        <v>WESTARIO POWER INC.</v>
      </c>
      <c r="C432" s="32">
        <f>Comparisons!P481</f>
        <v>2021</v>
      </c>
      <c r="D432" s="32">
        <f>Comparisons!Q481</f>
        <v>3</v>
      </c>
      <c r="E432" s="36">
        <f>Comparisons!R481</f>
        <v>6737.0818399999998</v>
      </c>
      <c r="F432" s="36">
        <f>Comparisons!S481</f>
        <v>77.697000000000003</v>
      </c>
      <c r="G432" s="36">
        <f t="shared" si="51"/>
        <v>93.376000000000005</v>
      </c>
      <c r="H432" s="36">
        <f>Comparisons!U481</f>
        <v>24201</v>
      </c>
      <c r="I432" s="36">
        <f>Comparisons!V481</f>
        <v>583</v>
      </c>
      <c r="J432" s="36">
        <f>Comparisons!W481</f>
        <v>170</v>
      </c>
      <c r="K432" s="44">
        <f>Comparisons!X481</f>
        <v>0.29159519725557459</v>
      </c>
      <c r="L432" s="130">
        <v>437783480</v>
      </c>
      <c r="M432" s="32">
        <v>1.4583023676540063</v>
      </c>
      <c r="P432" s="109"/>
      <c r="Q432" s="13"/>
    </row>
    <row r="433" spans="1:17" x14ac:dyDescent="0.25">
      <c r="A433" s="32">
        <f t="shared" si="50"/>
        <v>3033</v>
      </c>
      <c r="B433" s="34" t="str">
        <f>Comparisons!O482</f>
        <v>WESTARIO POWER INC.</v>
      </c>
      <c r="C433" s="56">
        <f>Comparisons!B482</f>
        <v>2022</v>
      </c>
      <c r="D433" s="56">
        <f>Comparisons!C482</f>
        <v>3</v>
      </c>
      <c r="E433" s="56">
        <f>Comparisons!D482</f>
        <v>7767.3855199999989</v>
      </c>
      <c r="F433" s="56">
        <f>Comparisons!E482</f>
        <v>77.91</v>
      </c>
      <c r="G433" s="56">
        <f t="shared" si="51"/>
        <v>93.376000000000005</v>
      </c>
      <c r="H433" s="56">
        <f>Comparisons!G482</f>
        <v>24429</v>
      </c>
      <c r="I433" s="56">
        <f>Comparisons!H482</f>
        <v>589</v>
      </c>
      <c r="J433" s="56">
        <f>Comparisons!I482</f>
        <v>175</v>
      </c>
      <c r="K433" s="59">
        <f>Comparisons!J482</f>
        <v>0.29711374640464783</v>
      </c>
      <c r="L433" s="130">
        <v>442566800</v>
      </c>
      <c r="M433" s="32">
        <v>1.5102966972629379</v>
      </c>
      <c r="P433" s="109"/>
      <c r="Q433" s="13"/>
    </row>
    <row r="434" spans="1:17" x14ac:dyDescent="0.25">
      <c r="A434" s="32">
        <f>'ABR23'!A522</f>
        <v>3034</v>
      </c>
      <c r="B434" s="32" t="str">
        <f>Comparisons!O485</f>
        <v>WELLAND HYDRO-ELECTRIC SYSTEM CORP.</v>
      </c>
      <c r="C434" s="32">
        <f>Comparisons!P485</f>
        <v>2005</v>
      </c>
      <c r="D434" s="32">
        <f>Comparisons!Q485</f>
        <v>3</v>
      </c>
      <c r="E434" s="36">
        <f>Comparisons!R485</f>
        <v>3695.8850000000002</v>
      </c>
      <c r="F434" s="36">
        <f>Comparisons!S485</f>
        <v>104.312</v>
      </c>
      <c r="G434" s="36">
        <f>F434</f>
        <v>104.312</v>
      </c>
      <c r="H434" s="36">
        <f>Comparisons!U485</f>
        <v>21430</v>
      </c>
      <c r="I434" s="36">
        <f>Comparisons!V485</f>
        <v>430</v>
      </c>
      <c r="J434" s="36">
        <f>Comparisons!W485</f>
        <v>104</v>
      </c>
      <c r="K434" s="44">
        <f>Comparisons!X485</f>
        <v>0.24186046511627907</v>
      </c>
      <c r="L434" s="130">
        <v>522014198</v>
      </c>
      <c r="M434" s="32">
        <v>1</v>
      </c>
      <c r="P434" s="109"/>
      <c r="Q434" s="13"/>
    </row>
    <row r="435" spans="1:17" x14ac:dyDescent="0.25">
      <c r="A435" s="32">
        <f>A434</f>
        <v>3034</v>
      </c>
      <c r="B435" s="32" t="str">
        <f>Comparisons!O486</f>
        <v>WELLAND HYDRO-ELECTRIC SYSTEM CORP.</v>
      </c>
      <c r="C435" s="32">
        <f>Comparisons!P486</f>
        <v>2006</v>
      </c>
      <c r="D435" s="32">
        <f>Comparisons!Q486</f>
        <v>3</v>
      </c>
      <c r="E435" s="36">
        <f>Comparisons!R486</f>
        <v>3855.9960000000001</v>
      </c>
      <c r="F435" s="36">
        <f>Comparisons!S486</f>
        <v>104.372</v>
      </c>
      <c r="G435" s="36">
        <f>MAX(G434,F435)</f>
        <v>104.372</v>
      </c>
      <c r="H435" s="36">
        <f>Comparisons!U486</f>
        <v>21295</v>
      </c>
      <c r="I435" s="36">
        <f>Comparisons!V486</f>
        <v>431</v>
      </c>
      <c r="J435" s="36">
        <f>Comparisons!W486</f>
        <v>104</v>
      </c>
      <c r="K435" s="44">
        <f>Comparisons!X486</f>
        <v>0.24129930394431554</v>
      </c>
      <c r="L435" s="130">
        <v>490692769</v>
      </c>
      <c r="M435" s="32">
        <v>1.0181607380073696</v>
      </c>
      <c r="P435" s="109"/>
      <c r="Q435" s="13"/>
    </row>
    <row r="436" spans="1:17" x14ac:dyDescent="0.25">
      <c r="A436" s="32">
        <f t="shared" ref="A436:A451" si="52">A435</f>
        <v>3034</v>
      </c>
      <c r="B436" s="32" t="str">
        <f>Comparisons!O487</f>
        <v>WELLAND HYDRO-ELECTRIC SYSTEM CORP.</v>
      </c>
      <c r="C436" s="32">
        <f>Comparisons!P487</f>
        <v>2007</v>
      </c>
      <c r="D436" s="32">
        <f>Comparisons!Q487</f>
        <v>3</v>
      </c>
      <c r="E436" s="36">
        <f>Comparisons!R487</f>
        <v>4362.2937400000001</v>
      </c>
      <c r="F436" s="36">
        <f>Comparisons!S487</f>
        <v>104.372</v>
      </c>
      <c r="G436" s="36">
        <f t="shared" ref="G436:G451" si="53">MAX(G435,F436)</f>
        <v>104.372</v>
      </c>
      <c r="H436" s="36">
        <f>Comparisons!U487</f>
        <v>21389</v>
      </c>
      <c r="I436" s="36">
        <f>Comparisons!V487</f>
        <v>438</v>
      </c>
      <c r="J436" s="36">
        <f>Comparisons!W487</f>
        <v>109</v>
      </c>
      <c r="K436" s="44">
        <f>Comparisons!X487</f>
        <v>0.24885844748858446</v>
      </c>
      <c r="L436" s="130">
        <v>469099636</v>
      </c>
      <c r="M436" s="32">
        <v>1.0531931014872313</v>
      </c>
      <c r="P436" s="109"/>
      <c r="Q436" s="13"/>
    </row>
    <row r="437" spans="1:17" x14ac:dyDescent="0.25">
      <c r="A437" s="32">
        <f t="shared" si="52"/>
        <v>3034</v>
      </c>
      <c r="B437" s="32" t="str">
        <f>Comparisons!O488</f>
        <v>WELLAND HYDRO-ELECTRIC SYSTEM CORP.</v>
      </c>
      <c r="C437" s="32">
        <f>Comparisons!P488</f>
        <v>2008</v>
      </c>
      <c r="D437" s="32">
        <f>Comparisons!Q488</f>
        <v>3</v>
      </c>
      <c r="E437" s="36">
        <f>Comparisons!R488</f>
        <v>4486.5548200000003</v>
      </c>
      <c r="F437" s="36">
        <f>Comparisons!S488</f>
        <v>94.801000000000002</v>
      </c>
      <c r="G437" s="36">
        <f t="shared" si="53"/>
        <v>104.372</v>
      </c>
      <c r="H437" s="36">
        <f>Comparisons!U488</f>
        <v>21706</v>
      </c>
      <c r="I437" s="36">
        <f>Comparisons!V488</f>
        <v>443</v>
      </c>
      <c r="J437" s="36">
        <f>Comparisons!W488</f>
        <v>112.99999999999999</v>
      </c>
      <c r="K437" s="44">
        <f>Comparisons!X488</f>
        <v>0.25507900677200901</v>
      </c>
      <c r="L437" s="130">
        <v>467724991</v>
      </c>
      <c r="M437" s="32">
        <v>1.078564603993923</v>
      </c>
      <c r="P437" s="109"/>
      <c r="Q437" s="13"/>
    </row>
    <row r="438" spans="1:17" x14ac:dyDescent="0.25">
      <c r="A438" s="32">
        <f t="shared" si="52"/>
        <v>3034</v>
      </c>
      <c r="B438" s="32" t="str">
        <f>Comparisons!O489</f>
        <v>WELLAND HYDRO-ELECTRIC SYSTEM CORP.</v>
      </c>
      <c r="C438" s="32">
        <f>Comparisons!P489</f>
        <v>2009</v>
      </c>
      <c r="D438" s="32">
        <f>Comparisons!Q489</f>
        <v>3</v>
      </c>
      <c r="E438" s="36">
        <f>Comparisons!R489</f>
        <v>4808.05</v>
      </c>
      <c r="F438" s="36">
        <f>Comparisons!S489</f>
        <v>85.983000000000004</v>
      </c>
      <c r="G438" s="36">
        <f t="shared" si="53"/>
        <v>104.372</v>
      </c>
      <c r="H438" s="36">
        <f>Comparisons!U489</f>
        <v>21702</v>
      </c>
      <c r="I438" s="36">
        <f>Comparisons!V489</f>
        <v>443</v>
      </c>
      <c r="J438" s="36">
        <f>Comparisons!W489</f>
        <v>112.99999999999999</v>
      </c>
      <c r="K438" s="44">
        <f>Comparisons!X489</f>
        <v>0.25507900677200901</v>
      </c>
      <c r="L438" s="130">
        <v>402188612</v>
      </c>
      <c r="M438" s="32">
        <v>1.0915070880241431</v>
      </c>
      <c r="P438" s="109"/>
      <c r="Q438" s="13"/>
    </row>
    <row r="439" spans="1:17" x14ac:dyDescent="0.25">
      <c r="A439" s="32">
        <f t="shared" si="52"/>
        <v>3034</v>
      </c>
      <c r="B439" s="32" t="str">
        <f>Comparisons!O490</f>
        <v>WELLAND HYDRO-ELECTRIC SYSTEM CORP.</v>
      </c>
      <c r="C439" s="32">
        <f>Comparisons!P490</f>
        <v>2010</v>
      </c>
      <c r="D439" s="32">
        <f>Comparisons!Q490</f>
        <v>3</v>
      </c>
      <c r="E439" s="36">
        <f>Comparisons!R490</f>
        <v>4588.2470000000003</v>
      </c>
      <c r="F439" s="36">
        <f>Comparisons!S490</f>
        <v>96.028000000000006</v>
      </c>
      <c r="G439" s="36">
        <f t="shared" si="53"/>
        <v>104.372</v>
      </c>
      <c r="H439" s="36">
        <f>Comparisons!U490</f>
        <v>21411</v>
      </c>
      <c r="I439" s="36">
        <f>Comparisons!V490</f>
        <v>441</v>
      </c>
      <c r="J439" s="36">
        <f>Comparisons!W490</f>
        <v>112</v>
      </c>
      <c r="K439" s="44">
        <f>Comparisons!X490</f>
        <v>0.25396825396825395</v>
      </c>
      <c r="L439" s="130">
        <v>417555177</v>
      </c>
      <c r="M439" s="32">
        <v>1.1243125351578573</v>
      </c>
      <c r="P439" s="109"/>
      <c r="Q439" s="13"/>
    </row>
    <row r="440" spans="1:17" x14ac:dyDescent="0.25">
      <c r="A440" s="32">
        <f t="shared" si="52"/>
        <v>3034</v>
      </c>
      <c r="B440" s="32" t="str">
        <f>Comparisons!O491</f>
        <v>WELLAND HYDRO-ELECTRIC SYSTEM CORP.</v>
      </c>
      <c r="C440" s="32">
        <f>Comparisons!P491</f>
        <v>2011</v>
      </c>
      <c r="D440" s="32">
        <f>Comparisons!Q491</f>
        <v>3</v>
      </c>
      <c r="E440" s="36">
        <f>Comparisons!R491</f>
        <v>5112.1424500000003</v>
      </c>
      <c r="F440" s="36">
        <f>Comparisons!S491</f>
        <v>98.477999999999994</v>
      </c>
      <c r="G440" s="36">
        <f t="shared" si="53"/>
        <v>104.372</v>
      </c>
      <c r="H440" s="36">
        <f>Comparisons!U491</f>
        <v>21768</v>
      </c>
      <c r="I440" s="36">
        <f>Comparisons!V491</f>
        <v>451</v>
      </c>
      <c r="J440" s="36">
        <f>Comparisons!W491</f>
        <v>117.5</v>
      </c>
      <c r="K440" s="44">
        <f>Comparisons!X491</f>
        <v>0.26053215077605324</v>
      </c>
      <c r="L440" s="130">
        <v>423225290</v>
      </c>
      <c r="M440" s="32">
        <v>1.1430978626415853</v>
      </c>
      <c r="P440" s="109"/>
      <c r="Q440" s="13"/>
    </row>
    <row r="441" spans="1:17" x14ac:dyDescent="0.25">
      <c r="A441" s="32">
        <f t="shared" si="52"/>
        <v>3034</v>
      </c>
      <c r="B441" s="32" t="str">
        <f>Comparisons!O492</f>
        <v>WELLAND HYDRO-ELECTRIC SYSTEM CORP.</v>
      </c>
      <c r="C441" s="32">
        <f>Comparisons!P492</f>
        <v>2012</v>
      </c>
      <c r="D441" s="32">
        <f>Comparisons!Q492</f>
        <v>3</v>
      </c>
      <c r="E441" s="36">
        <f>Comparisons!R492</f>
        <v>5879.7897389</v>
      </c>
      <c r="F441" s="36">
        <f>Comparisons!S492</f>
        <v>89</v>
      </c>
      <c r="G441" s="36">
        <f t="shared" si="53"/>
        <v>104.372</v>
      </c>
      <c r="H441" s="36">
        <f>Comparisons!U492</f>
        <v>22053</v>
      </c>
      <c r="I441" s="36">
        <f>Comparisons!V492</f>
        <v>461</v>
      </c>
      <c r="J441" s="36">
        <f>Comparisons!W492</f>
        <v>122.99999999999999</v>
      </c>
      <c r="K441" s="44">
        <f>Comparisons!X492</f>
        <v>0.26681127982646419</v>
      </c>
      <c r="L441" s="130">
        <v>397757856</v>
      </c>
      <c r="M441" s="32">
        <v>1.1601447797801889</v>
      </c>
      <c r="P441" s="109"/>
      <c r="Q441" s="13"/>
    </row>
    <row r="442" spans="1:17" x14ac:dyDescent="0.25">
      <c r="A442" s="32">
        <f t="shared" si="52"/>
        <v>3034</v>
      </c>
      <c r="B442" s="32" t="str">
        <f>Comparisons!O493</f>
        <v>WELLAND HYDRO-ELECTRIC SYSTEM CORP.</v>
      </c>
      <c r="C442" s="32">
        <f>Comparisons!P493</f>
        <v>2013</v>
      </c>
      <c r="D442" s="32">
        <f>Comparisons!Q493</f>
        <v>3</v>
      </c>
      <c r="E442" s="36">
        <f>Comparisons!R493</f>
        <v>5889.642170000001</v>
      </c>
      <c r="F442" s="36">
        <f>Comparisons!S493</f>
        <v>93.582999999999998</v>
      </c>
      <c r="G442" s="36">
        <f t="shared" si="53"/>
        <v>104.372</v>
      </c>
      <c r="H442" s="36">
        <f>Comparisons!U493</f>
        <v>22330</v>
      </c>
      <c r="I442" s="36">
        <f>Comparisons!V493</f>
        <v>448</v>
      </c>
      <c r="J442" s="36">
        <f>Comparisons!W493</f>
        <v>117</v>
      </c>
      <c r="K442" s="44">
        <f>Comparisons!X493</f>
        <v>0.2611607142857143</v>
      </c>
      <c r="L442" s="130">
        <v>389229011</v>
      </c>
      <c r="M442" s="32">
        <v>1.1787456307534185</v>
      </c>
      <c r="P442" s="109"/>
      <c r="Q442" s="13"/>
    </row>
    <row r="443" spans="1:17" x14ac:dyDescent="0.25">
      <c r="A443" s="32">
        <f t="shared" si="52"/>
        <v>3034</v>
      </c>
      <c r="B443" s="32" t="str">
        <f>Comparisons!O494</f>
        <v>WELLAND HYDRO-ELECTRIC SYSTEM CORP.</v>
      </c>
      <c r="C443" s="32">
        <f>Comparisons!P494</f>
        <v>2014</v>
      </c>
      <c r="D443" s="32">
        <f>Comparisons!Q494</f>
        <v>3</v>
      </c>
      <c r="E443" s="36">
        <f>Comparisons!R494</f>
        <v>6003.7610000000004</v>
      </c>
      <c r="F443" s="36">
        <f>Comparisons!S494</f>
        <v>76.387</v>
      </c>
      <c r="G443" s="36">
        <f t="shared" si="53"/>
        <v>104.372</v>
      </c>
      <c r="H443" s="36">
        <f>Comparisons!U494</f>
        <v>22470</v>
      </c>
      <c r="I443" s="36">
        <f>Comparisons!V494</f>
        <v>466</v>
      </c>
      <c r="J443" s="36">
        <f>Comparisons!W494</f>
        <v>133</v>
      </c>
      <c r="K443" s="44">
        <f>Comparisons!X494</f>
        <v>0.28540772532188841</v>
      </c>
      <c r="L443" s="130">
        <v>372913767</v>
      </c>
      <c r="M443" s="32">
        <v>1.2033004656242552</v>
      </c>
      <c r="P443" s="109"/>
      <c r="Q443" s="13"/>
    </row>
    <row r="444" spans="1:17" x14ac:dyDescent="0.25">
      <c r="A444" s="32">
        <f t="shared" si="52"/>
        <v>3034</v>
      </c>
      <c r="B444" s="32" t="str">
        <f>Comparisons!O495</f>
        <v>WELLAND HYDRO-ELECTRIC SYSTEM CORP.</v>
      </c>
      <c r="C444" s="32">
        <f>Comparisons!P495</f>
        <v>2015</v>
      </c>
      <c r="D444" s="32">
        <f>Comparisons!Q495</f>
        <v>3</v>
      </c>
      <c r="E444" s="36">
        <f>Comparisons!R495</f>
        <v>6172.8339999999998</v>
      </c>
      <c r="F444" s="36">
        <f>Comparisons!S495</f>
        <v>73.421999999999997</v>
      </c>
      <c r="G444" s="36">
        <f t="shared" si="53"/>
        <v>104.372</v>
      </c>
      <c r="H444" s="36">
        <f>Comparisons!U495</f>
        <v>22666</v>
      </c>
      <c r="I444" s="36">
        <f>Comparisons!V495</f>
        <v>480</v>
      </c>
      <c r="J444" s="36">
        <f>Comparisons!W495</f>
        <v>142</v>
      </c>
      <c r="K444" s="44">
        <f>Comparisons!X495</f>
        <v>0.29583333333333334</v>
      </c>
      <c r="L444" s="130">
        <v>352083285</v>
      </c>
      <c r="M444" s="32">
        <v>1.2317327248241474</v>
      </c>
      <c r="P444" s="109"/>
      <c r="Q444" s="13"/>
    </row>
    <row r="445" spans="1:17" x14ac:dyDescent="0.25">
      <c r="A445" s="32">
        <f t="shared" si="52"/>
        <v>3034</v>
      </c>
      <c r="B445" s="32" t="str">
        <f>Comparisons!O496</f>
        <v>WELLAND HYDRO-ELECTRIC SYSTEM CORP.</v>
      </c>
      <c r="C445" s="32">
        <f>Comparisons!P496</f>
        <v>2016</v>
      </c>
      <c r="D445" s="32">
        <f>Comparisons!Q496</f>
        <v>3</v>
      </c>
      <c r="E445" s="36">
        <f>Comparisons!R496</f>
        <v>6568.5993899999994</v>
      </c>
      <c r="F445" s="36">
        <f>Comparisons!S496</f>
        <v>77.48</v>
      </c>
      <c r="G445" s="36">
        <f t="shared" si="53"/>
        <v>104.372</v>
      </c>
      <c r="H445" s="36">
        <f>Comparisons!U496</f>
        <v>22853</v>
      </c>
      <c r="I445" s="36">
        <f>Comparisons!V496</f>
        <v>480</v>
      </c>
      <c r="J445" s="36">
        <f>Comparisons!W496</f>
        <v>142</v>
      </c>
      <c r="K445" s="44">
        <f>Comparisons!X496</f>
        <v>0.29583333333333334</v>
      </c>
      <c r="L445" s="130">
        <v>360086954</v>
      </c>
      <c r="M445" s="32">
        <v>1.2460953688434946</v>
      </c>
      <c r="P445" s="109"/>
      <c r="Q445" s="13"/>
    </row>
    <row r="446" spans="1:17" x14ac:dyDescent="0.25">
      <c r="A446" s="32">
        <f t="shared" si="52"/>
        <v>3034</v>
      </c>
      <c r="B446" s="32" t="str">
        <f>Comparisons!O497</f>
        <v>WELLAND HYDRO-ELECTRIC SYSTEM CORP.</v>
      </c>
      <c r="C446" s="32">
        <f>Comparisons!P497</f>
        <v>2017</v>
      </c>
      <c r="D446" s="32">
        <f>Comparisons!Q497</f>
        <v>3</v>
      </c>
      <c r="E446" s="36">
        <f>Comparisons!R497</f>
        <v>6597.2320999999993</v>
      </c>
      <c r="F446" s="36">
        <f>Comparisons!S497</f>
        <v>73.021000000000001</v>
      </c>
      <c r="G446" s="36">
        <f t="shared" si="53"/>
        <v>104.372</v>
      </c>
      <c r="H446" s="36">
        <f>Comparisons!U497</f>
        <v>23048</v>
      </c>
      <c r="I446" s="36">
        <f>Comparisons!V497</f>
        <v>479</v>
      </c>
      <c r="J446" s="36">
        <f>Comparisons!W497</f>
        <v>142</v>
      </c>
      <c r="K446" s="44">
        <f>Comparisons!X497</f>
        <v>0.29645093945720252</v>
      </c>
      <c r="L446" s="130">
        <v>350635830</v>
      </c>
      <c r="M446" s="32">
        <v>1.2681506381321936</v>
      </c>
      <c r="P446" s="109"/>
      <c r="Q446" s="13"/>
    </row>
    <row r="447" spans="1:17" x14ac:dyDescent="0.25">
      <c r="A447" s="32">
        <f t="shared" si="52"/>
        <v>3034</v>
      </c>
      <c r="B447" s="32" t="str">
        <f>Comparisons!O498</f>
        <v>WELLAND HYDRO-ELECTRIC SYSTEM CORP.</v>
      </c>
      <c r="C447" s="32">
        <f>Comparisons!P498</f>
        <v>2018</v>
      </c>
      <c r="D447" s="32">
        <f>Comparisons!Q498</f>
        <v>3</v>
      </c>
      <c r="E447" s="36">
        <f>Comparisons!R498</f>
        <v>6608.0439899999992</v>
      </c>
      <c r="F447" s="36">
        <f>Comparisons!S498</f>
        <v>79.116</v>
      </c>
      <c r="G447" s="36">
        <f t="shared" si="53"/>
        <v>104.372</v>
      </c>
      <c r="H447" s="36">
        <f>Comparisons!U498</f>
        <v>23366</v>
      </c>
      <c r="I447" s="36">
        <f>Comparisons!V498</f>
        <v>481</v>
      </c>
      <c r="J447" s="36">
        <f>Comparisons!W498</f>
        <v>147</v>
      </c>
      <c r="K447" s="44">
        <f>Comparisons!X498</f>
        <v>0.30561330561330563</v>
      </c>
      <c r="L447" s="130">
        <v>376054897</v>
      </c>
      <c r="M447" s="32">
        <v>1.2998332461476367</v>
      </c>
      <c r="P447" s="109"/>
      <c r="Q447" s="13"/>
    </row>
    <row r="448" spans="1:17" x14ac:dyDescent="0.25">
      <c r="A448" s="32">
        <f t="shared" si="52"/>
        <v>3034</v>
      </c>
      <c r="B448" s="32" t="str">
        <f>Comparisons!O499</f>
        <v>WELLAND HYDRO-ELECTRIC SYSTEM CORP.</v>
      </c>
      <c r="C448" s="32">
        <f>Comparisons!P499</f>
        <v>2019</v>
      </c>
      <c r="D448" s="32">
        <f>Comparisons!Q499</f>
        <v>3</v>
      </c>
      <c r="E448" s="36">
        <f>Comparisons!R499</f>
        <v>6757.9180299999989</v>
      </c>
      <c r="F448" s="36">
        <f>Comparisons!S499</f>
        <v>73.287999999999997</v>
      </c>
      <c r="G448" s="36">
        <f t="shared" si="53"/>
        <v>104.372</v>
      </c>
      <c r="H448" s="36">
        <f>Comparisons!U499</f>
        <v>23664</v>
      </c>
      <c r="I448" s="36">
        <f>Comparisons!V499</f>
        <v>490</v>
      </c>
      <c r="J448" s="36">
        <f>Comparisons!W499</f>
        <v>155</v>
      </c>
      <c r="K448" s="44">
        <f>Comparisons!X499</f>
        <v>0.31632653061224492</v>
      </c>
      <c r="L448" s="130">
        <v>367665134</v>
      </c>
      <c r="M448" s="32">
        <v>1.331990006449749</v>
      </c>
      <c r="P448" s="109"/>
      <c r="Q448" s="13"/>
    </row>
    <row r="449" spans="1:17" x14ac:dyDescent="0.25">
      <c r="A449" s="32">
        <f t="shared" si="52"/>
        <v>3034</v>
      </c>
      <c r="B449" s="32" t="str">
        <f>Comparisons!O500</f>
        <v>WELLAND HYDRO-ELECTRIC SYSTEM CORP.</v>
      </c>
      <c r="C449" s="32">
        <f>Comparisons!P500</f>
        <v>2020</v>
      </c>
      <c r="D449" s="32">
        <f>Comparisons!Q500</f>
        <v>3</v>
      </c>
      <c r="E449" s="36">
        <f>Comparisons!R500</f>
        <v>6580.4659900000006</v>
      </c>
      <c r="F449" s="36">
        <f>Comparisons!S500</f>
        <v>79.771000000000001</v>
      </c>
      <c r="G449" s="36">
        <f t="shared" si="53"/>
        <v>104.372</v>
      </c>
      <c r="H449" s="36">
        <f>Comparisons!U500</f>
        <v>24054</v>
      </c>
      <c r="I449" s="36">
        <f>Comparisons!V500</f>
        <v>494</v>
      </c>
      <c r="J449" s="36">
        <f>Comparisons!W500</f>
        <v>158</v>
      </c>
      <c r="K449" s="44">
        <f>Comparisons!X500</f>
        <v>0.31983805668016196</v>
      </c>
      <c r="L449" s="130">
        <v>361736384</v>
      </c>
      <c r="M449" s="32">
        <v>1.4068442069945994</v>
      </c>
      <c r="P449" s="109"/>
      <c r="Q449" s="13"/>
    </row>
    <row r="450" spans="1:17" x14ac:dyDescent="0.25">
      <c r="A450" s="32">
        <f t="shared" si="52"/>
        <v>3034</v>
      </c>
      <c r="B450" s="32" t="str">
        <f>Comparisons!O501</f>
        <v>WELLAND HYDRO-ELECTRIC SYSTEM CORP.</v>
      </c>
      <c r="C450" s="32">
        <f>Comparisons!P501</f>
        <v>2021</v>
      </c>
      <c r="D450" s="32">
        <f>Comparisons!Q501</f>
        <v>3</v>
      </c>
      <c r="E450" s="36">
        <f>Comparisons!R501</f>
        <v>6748.5276700000004</v>
      </c>
      <c r="F450" s="36">
        <f>Comparisons!S501</f>
        <v>79.522999999999996</v>
      </c>
      <c r="G450" s="36">
        <f t="shared" si="53"/>
        <v>104.372</v>
      </c>
      <c r="H450" s="36">
        <f>Comparisons!U501</f>
        <v>24627</v>
      </c>
      <c r="I450" s="36">
        <f>Comparisons!V501</f>
        <v>497</v>
      </c>
      <c r="J450" s="36">
        <f>Comparisons!W501</f>
        <v>159</v>
      </c>
      <c r="K450" s="44">
        <f>Comparisons!X501</f>
        <v>0.31991951710261568</v>
      </c>
      <c r="L450" s="130">
        <v>365670895</v>
      </c>
      <c r="M450" s="32">
        <v>1.4583023676540063</v>
      </c>
      <c r="P450" s="109"/>
      <c r="Q450" s="13"/>
    </row>
    <row r="451" spans="1:17" x14ac:dyDescent="0.25">
      <c r="A451" s="32">
        <f t="shared" si="52"/>
        <v>3034</v>
      </c>
      <c r="B451" s="34" t="str">
        <f>Comparisons!O502</f>
        <v>WELLAND HYDRO-ELECTRIC SYSTEM CORP.</v>
      </c>
      <c r="C451" s="56">
        <f>Comparisons!B502</f>
        <v>2022</v>
      </c>
      <c r="D451" s="56">
        <f>Comparisons!C502</f>
        <v>3</v>
      </c>
      <c r="E451" s="56">
        <f>Comparisons!D502</f>
        <v>6919.284020000001</v>
      </c>
      <c r="F451" s="56">
        <f>Comparisons!E502</f>
        <v>76.730999999999995</v>
      </c>
      <c r="G451" s="56">
        <f t="shared" si="53"/>
        <v>104.372</v>
      </c>
      <c r="H451" s="56">
        <f>Comparisons!G502</f>
        <v>25063</v>
      </c>
      <c r="I451" s="57">
        <f>Comparisons!H502</f>
        <v>497</v>
      </c>
      <c r="J451" s="57">
        <f>Comparisons!I502</f>
        <v>160</v>
      </c>
      <c r="K451" s="58">
        <f>Comparisons!J502</f>
        <v>0.32193160057067871</v>
      </c>
      <c r="L451" s="130">
        <v>374393811</v>
      </c>
      <c r="M451" s="32">
        <v>1.5102966972629379</v>
      </c>
      <c r="P451" s="109"/>
      <c r="Q451" s="13"/>
    </row>
    <row r="452" spans="1:17" x14ac:dyDescent="0.25">
      <c r="A452" s="32">
        <f>'ABR23'!A539</f>
        <v>3036</v>
      </c>
      <c r="B452" s="32" t="str">
        <f>Comparisons!O505</f>
        <v>HALTON HILLS HYDRO INC.</v>
      </c>
      <c r="C452" s="32">
        <f>Comparisons!P505</f>
        <v>2005</v>
      </c>
      <c r="D452" s="32">
        <f>Comparisons!Q505</f>
        <v>3</v>
      </c>
      <c r="E452" s="36">
        <f>Comparisons!R505</f>
        <v>3711.596</v>
      </c>
      <c r="F452" s="36">
        <f>Comparisons!S505</f>
        <v>108.866</v>
      </c>
      <c r="G452" s="36">
        <f>F452</f>
        <v>108.866</v>
      </c>
      <c r="H452" s="36">
        <f>Comparisons!U505</f>
        <v>19873</v>
      </c>
      <c r="I452" s="119">
        <f>Comparisons!H505</f>
        <v>706.97508896797149</v>
      </c>
      <c r="J452" s="119">
        <f>Comparisons!I505</f>
        <v>156.9893899204244</v>
      </c>
      <c r="K452" s="142">
        <f t="shared" ref="K452:K468" si="54">J452/I452</f>
        <v>0.22205788063847406</v>
      </c>
      <c r="L452" s="130">
        <v>483654085</v>
      </c>
      <c r="M452" s="32">
        <v>1</v>
      </c>
      <c r="P452" s="109"/>
      <c r="Q452" s="13"/>
    </row>
    <row r="453" spans="1:17" x14ac:dyDescent="0.25">
      <c r="A453" s="32">
        <f>A452</f>
        <v>3036</v>
      </c>
      <c r="B453" s="32" t="str">
        <f>Comparisons!O506</f>
        <v>HALTON HILLS HYDRO INC.</v>
      </c>
      <c r="C453" s="32">
        <f>Comparisons!P506</f>
        <v>2006</v>
      </c>
      <c r="D453" s="32">
        <f>Comparisons!Q506</f>
        <v>3</v>
      </c>
      <c r="E453" s="36">
        <f>Comparisons!R506</f>
        <v>4352.9579999999996</v>
      </c>
      <c r="F453" s="36">
        <f>Comparisons!S506</f>
        <v>108.866</v>
      </c>
      <c r="G453" s="36">
        <f>MAX(G452,F453)</f>
        <v>108.866</v>
      </c>
      <c r="H453" s="36">
        <f>Comparisons!U506</f>
        <v>19007</v>
      </c>
      <c r="I453" s="120">
        <f>Comparisons!H506</f>
        <v>713.40213523131672</v>
      </c>
      <c r="J453" s="120">
        <f>Comparisons!I506</f>
        <v>160.87002652519894</v>
      </c>
      <c r="K453" s="142">
        <f t="shared" si="54"/>
        <v>0.22549697930612125</v>
      </c>
      <c r="L453" s="130">
        <v>475893341.64999998</v>
      </c>
      <c r="M453" s="32">
        <v>1.0181607380073696</v>
      </c>
      <c r="P453" s="109"/>
      <c r="Q453" s="13"/>
    </row>
    <row r="454" spans="1:17" x14ac:dyDescent="0.25">
      <c r="A454" s="32">
        <f t="shared" ref="A454:A469" si="55">A453</f>
        <v>3036</v>
      </c>
      <c r="B454" s="32" t="str">
        <f>Comparisons!O507</f>
        <v>HALTON HILLS HYDRO INC.</v>
      </c>
      <c r="C454" s="32">
        <f>Comparisons!P507</f>
        <v>2007</v>
      </c>
      <c r="D454" s="32">
        <f>Comparisons!Q507</f>
        <v>3</v>
      </c>
      <c r="E454" s="36">
        <f>Comparisons!R507</f>
        <v>4201.2790000000005</v>
      </c>
      <c r="F454" s="36">
        <f>Comparisons!S507</f>
        <v>122.494</v>
      </c>
      <c r="G454" s="36">
        <f t="shared" ref="G454:G469" si="56">MAX(G453,F454)</f>
        <v>122.494</v>
      </c>
      <c r="H454" s="36">
        <f>Comparisons!U507</f>
        <v>20078</v>
      </c>
      <c r="I454" s="120">
        <f>Comparisons!H507</f>
        <v>719.82918149466195</v>
      </c>
      <c r="J454" s="120">
        <f>Comparisons!I507</f>
        <v>163.33952254641909</v>
      </c>
      <c r="K454" s="142">
        <f t="shared" si="54"/>
        <v>0.22691428292370552</v>
      </c>
      <c r="L454" s="130">
        <v>523095983.72000003</v>
      </c>
      <c r="M454" s="32">
        <v>1.0531931014872313</v>
      </c>
      <c r="P454" s="109"/>
      <c r="Q454" s="13"/>
    </row>
    <row r="455" spans="1:17" x14ac:dyDescent="0.25">
      <c r="A455" s="32">
        <f t="shared" si="55"/>
        <v>3036</v>
      </c>
      <c r="B455" s="32" t="str">
        <f>Comparisons!O508</f>
        <v>HALTON HILLS HYDRO INC.</v>
      </c>
      <c r="C455" s="32">
        <f>Comparisons!P508</f>
        <v>2008</v>
      </c>
      <c r="D455" s="32">
        <f>Comparisons!Q508</f>
        <v>3</v>
      </c>
      <c r="E455" s="36">
        <f>Comparisons!R508</f>
        <v>4979.6989999999996</v>
      </c>
      <c r="F455" s="36">
        <f>Comparisons!S508</f>
        <v>99.539000000000001</v>
      </c>
      <c r="G455" s="36">
        <f t="shared" si="56"/>
        <v>122.494</v>
      </c>
      <c r="H455" s="36">
        <f>Comparisons!U508</f>
        <v>20818</v>
      </c>
      <c r="I455" s="120">
        <f>Comparisons!H508</f>
        <v>730.00533807829186</v>
      </c>
      <c r="J455" s="120">
        <f>Comparisons!I508</f>
        <v>169.68965517241378</v>
      </c>
      <c r="K455" s="142">
        <f t="shared" si="54"/>
        <v>0.23244988265307021</v>
      </c>
      <c r="L455" s="130">
        <v>500675922.25999999</v>
      </c>
      <c r="M455" s="32">
        <v>1.078564603993923</v>
      </c>
      <c r="P455" s="109"/>
      <c r="Q455" s="13"/>
    </row>
    <row r="456" spans="1:17" x14ac:dyDescent="0.25">
      <c r="A456" s="32">
        <f t="shared" si="55"/>
        <v>3036</v>
      </c>
      <c r="B456" s="32" t="str">
        <f>Comparisons!O509</f>
        <v>HALTON HILLS HYDRO INC.</v>
      </c>
      <c r="C456" s="32">
        <f>Comparisons!P509</f>
        <v>2009</v>
      </c>
      <c r="D456" s="32">
        <f>Comparisons!Q509</f>
        <v>3</v>
      </c>
      <c r="E456" s="36">
        <f>Comparisons!R509</f>
        <v>4353.1940000000004</v>
      </c>
      <c r="F456" s="36">
        <f>Comparisons!S509</f>
        <v>97.838999999999999</v>
      </c>
      <c r="G456" s="36">
        <f t="shared" si="56"/>
        <v>122.494</v>
      </c>
      <c r="H456" s="36">
        <f>Comparisons!U509</f>
        <v>21044</v>
      </c>
      <c r="I456" s="120">
        <f>Comparisons!H509</f>
        <v>730.00533807829186</v>
      </c>
      <c r="J456" s="120">
        <f>Comparisons!I509</f>
        <v>169.68965517241378</v>
      </c>
      <c r="K456" s="142">
        <f t="shared" si="54"/>
        <v>0.23244988265307021</v>
      </c>
      <c r="L456" s="130">
        <v>493699000</v>
      </c>
      <c r="M456" s="32">
        <v>1.0915070880241431</v>
      </c>
      <c r="P456" s="109"/>
      <c r="Q456" s="13"/>
    </row>
    <row r="457" spans="1:17" x14ac:dyDescent="0.25">
      <c r="A457" s="32">
        <f t="shared" si="55"/>
        <v>3036</v>
      </c>
      <c r="B457" s="32" t="str">
        <f>Comparisons!O510</f>
        <v>HALTON HILLS HYDRO INC.</v>
      </c>
      <c r="C457" s="32">
        <f>Comparisons!P510</f>
        <v>2010</v>
      </c>
      <c r="D457" s="32">
        <f>Comparisons!Q510</f>
        <v>3</v>
      </c>
      <c r="E457" s="36">
        <f>Comparisons!R510</f>
        <v>4289.3869999999997</v>
      </c>
      <c r="F457" s="36">
        <f>Comparisons!AO510</f>
        <v>107.148</v>
      </c>
      <c r="G457" s="36">
        <f t="shared" si="56"/>
        <v>122.494</v>
      </c>
      <c r="H457" s="36">
        <f>Comparisons!U510</f>
        <v>20790</v>
      </c>
      <c r="I457" s="120">
        <f>Comparisons!H510</f>
        <v>751.96441281138789</v>
      </c>
      <c r="J457" s="120">
        <f>Comparisons!I510</f>
        <v>192.26790450928382</v>
      </c>
      <c r="K457" s="142">
        <f t="shared" si="54"/>
        <v>0.25568750493184522</v>
      </c>
      <c r="L457" s="130">
        <v>510209689.67999989</v>
      </c>
      <c r="M457" s="32">
        <v>1.1243125351578573</v>
      </c>
      <c r="P457" s="109"/>
      <c r="Q457" s="13"/>
    </row>
    <row r="458" spans="1:17" x14ac:dyDescent="0.25">
      <c r="A458" s="32">
        <f t="shared" si="55"/>
        <v>3036</v>
      </c>
      <c r="B458" s="32" t="str">
        <f>Comparisons!O511</f>
        <v>HALTON HILLS HYDRO INC.</v>
      </c>
      <c r="C458" s="32">
        <f>Comparisons!P511</f>
        <v>2011</v>
      </c>
      <c r="D458" s="32">
        <f>Comparisons!Q511</f>
        <v>3</v>
      </c>
      <c r="E458" s="36">
        <f>Comparisons!R511</f>
        <v>4766.6729999999998</v>
      </c>
      <c r="F458" s="36">
        <f>Comparisons!S511</f>
        <v>110.39100000000001</v>
      </c>
      <c r="G458" s="36">
        <f t="shared" si="56"/>
        <v>122.494</v>
      </c>
      <c r="H458" s="36">
        <f>Comparisons!U511</f>
        <v>21232</v>
      </c>
      <c r="I458" s="120">
        <f>Comparisons!H511</f>
        <v>784.09964412811382</v>
      </c>
      <c r="J458" s="120">
        <f>Comparisons!I511</f>
        <v>203.20424403183023</v>
      </c>
      <c r="K458" s="142">
        <f t="shared" si="54"/>
        <v>0.25915614877977006</v>
      </c>
      <c r="L458" s="130">
        <v>491642005</v>
      </c>
      <c r="M458" s="32">
        <v>1.1430978626415853</v>
      </c>
      <c r="P458" s="109"/>
      <c r="Q458" s="13"/>
    </row>
    <row r="459" spans="1:17" x14ac:dyDescent="0.25">
      <c r="A459" s="32">
        <f t="shared" si="55"/>
        <v>3036</v>
      </c>
      <c r="B459" s="32" t="str">
        <f>Comparisons!O512</f>
        <v>HALTON HILLS HYDRO INC.</v>
      </c>
      <c r="C459" s="32">
        <f>Comparisons!P512</f>
        <v>2012</v>
      </c>
      <c r="D459" s="32">
        <f>Comparisons!Q512</f>
        <v>3</v>
      </c>
      <c r="E459" s="36">
        <f>Comparisons!R512</f>
        <v>5536.3169132676758</v>
      </c>
      <c r="F459" s="36">
        <f>Comparisons!S512</f>
        <v>110.08</v>
      </c>
      <c r="G459" s="36">
        <f t="shared" si="56"/>
        <v>122.494</v>
      </c>
      <c r="H459" s="36">
        <f>Comparisons!U512</f>
        <v>20893</v>
      </c>
      <c r="I459" s="120">
        <f>Comparisons!H512</f>
        <v>801.77402135231318</v>
      </c>
      <c r="J459" s="120">
        <f>Comparisons!I512</f>
        <v>213.43501326259948</v>
      </c>
      <c r="K459" s="142">
        <f t="shared" si="54"/>
        <v>0.26620345331544798</v>
      </c>
      <c r="L459" s="130">
        <v>483431961</v>
      </c>
      <c r="M459" s="32">
        <v>1.1601447797801889</v>
      </c>
      <c r="P459" s="109"/>
      <c r="Q459" s="13"/>
    </row>
    <row r="460" spans="1:17" x14ac:dyDescent="0.25">
      <c r="A460" s="32">
        <f t="shared" si="55"/>
        <v>3036</v>
      </c>
      <c r="B460" s="32" t="str">
        <f>Comparisons!O513</f>
        <v>HALTON HILLS HYDRO INC.</v>
      </c>
      <c r="C460" s="32">
        <f>Comparisons!P513</f>
        <v>2013</v>
      </c>
      <c r="D460" s="32">
        <f>Comparisons!Q513</f>
        <v>3</v>
      </c>
      <c r="E460" s="36">
        <f>Comparisons!R513</f>
        <v>4821.3360000000002</v>
      </c>
      <c r="F460" s="36">
        <f>Comparisons!S513</f>
        <v>111.279</v>
      </c>
      <c r="G460" s="36">
        <f t="shared" si="56"/>
        <v>122.494</v>
      </c>
      <c r="H460" s="36">
        <f>Comparisons!U513</f>
        <v>21499</v>
      </c>
      <c r="I460" s="120">
        <f>Comparisons!H513</f>
        <v>817.8416370106761</v>
      </c>
      <c r="J460" s="120">
        <f>Comparisons!I513</f>
        <v>224.37135278514589</v>
      </c>
      <c r="K460" s="142">
        <f t="shared" si="54"/>
        <v>0.27434572004092883</v>
      </c>
      <c r="L460" s="130">
        <v>495629720</v>
      </c>
      <c r="M460" s="32">
        <v>1.1787456307534185</v>
      </c>
      <c r="P460" s="109"/>
      <c r="Q460" s="13"/>
    </row>
    <row r="461" spans="1:17" x14ac:dyDescent="0.25">
      <c r="A461" s="32">
        <f t="shared" si="55"/>
        <v>3036</v>
      </c>
      <c r="B461" s="32" t="str">
        <f>Comparisons!O514</f>
        <v>HALTON HILLS HYDRO INC.</v>
      </c>
      <c r="C461" s="32">
        <f>Comparisons!P514</f>
        <v>2014</v>
      </c>
      <c r="D461" s="32">
        <f>Comparisons!Q514</f>
        <v>3</v>
      </c>
      <c r="E461" s="36">
        <f>Comparisons!R514</f>
        <v>5201.6229999999996</v>
      </c>
      <c r="F461" s="36">
        <f>Comparisons!S514</f>
        <v>98.677000000000007</v>
      </c>
      <c r="G461" s="36">
        <f t="shared" si="56"/>
        <v>122.494</v>
      </c>
      <c r="H461" s="36">
        <f>Comparisons!U514</f>
        <v>21534</v>
      </c>
      <c r="I461" s="120">
        <f>Comparisons!H514</f>
        <v>817.8416370106761</v>
      </c>
      <c r="J461" s="120">
        <f>Comparisons!I514</f>
        <v>222.60742705570291</v>
      </c>
      <c r="K461" s="142">
        <f t="shared" si="54"/>
        <v>0.27218891406576429</v>
      </c>
      <c r="L461" s="130">
        <v>501295171</v>
      </c>
      <c r="M461" s="32">
        <v>1.2033004656242552</v>
      </c>
      <c r="P461" s="109"/>
      <c r="Q461" s="13"/>
    </row>
    <row r="462" spans="1:17" x14ac:dyDescent="0.25">
      <c r="A462" s="32">
        <f t="shared" si="55"/>
        <v>3036</v>
      </c>
      <c r="B462" s="32" t="str">
        <f>Comparisons!O515</f>
        <v>HALTON HILLS HYDRO INC.</v>
      </c>
      <c r="C462" s="32">
        <f>Comparisons!P515</f>
        <v>2015</v>
      </c>
      <c r="D462" s="32">
        <f>Comparisons!Q515</f>
        <v>3</v>
      </c>
      <c r="E462" s="36">
        <f>Comparisons!R515</f>
        <v>5780.049</v>
      </c>
      <c r="F462" s="36">
        <f>Comparisons!S515</f>
        <v>101.316</v>
      </c>
      <c r="G462" s="36">
        <f t="shared" si="56"/>
        <v>122.494</v>
      </c>
      <c r="H462" s="36">
        <f>Comparisons!U515</f>
        <v>21929</v>
      </c>
      <c r="I462" s="120">
        <f>Comparisons!H515</f>
        <v>833.37366548042701</v>
      </c>
      <c r="J462" s="120">
        <f>Comparisons!I515</f>
        <v>230.72148541114058</v>
      </c>
      <c r="K462" s="142">
        <f t="shared" si="54"/>
        <v>0.27685238323211619</v>
      </c>
      <c r="L462" s="130">
        <v>506234922</v>
      </c>
      <c r="M462" s="32">
        <v>1.2317327248241474</v>
      </c>
      <c r="P462" s="109"/>
      <c r="Q462" s="13"/>
    </row>
    <row r="463" spans="1:17" x14ac:dyDescent="0.25">
      <c r="A463" s="32">
        <f t="shared" si="55"/>
        <v>3036</v>
      </c>
      <c r="B463" s="32" t="str">
        <f>Comparisons!O516</f>
        <v>HALTON HILLS HYDRO INC.</v>
      </c>
      <c r="C463" s="32">
        <f>Comparisons!P516</f>
        <v>2016</v>
      </c>
      <c r="D463" s="32">
        <f>Comparisons!Q516</f>
        <v>3</v>
      </c>
      <c r="E463" s="36">
        <f>Comparisons!R516</f>
        <v>6128.2452800000001</v>
      </c>
      <c r="F463" s="36">
        <f>Comparisons!S516</f>
        <v>107.53100000000001</v>
      </c>
      <c r="G463" s="36">
        <f t="shared" si="56"/>
        <v>122.494</v>
      </c>
      <c r="H463" s="36">
        <f>Comparisons!U516</f>
        <v>22112</v>
      </c>
      <c r="I463" s="120">
        <f>Comparisons!H516</f>
        <v>863.90213523131672</v>
      </c>
      <c r="J463" s="120">
        <f>Comparisons!I516</f>
        <v>247.30238726790452</v>
      </c>
      <c r="K463" s="142">
        <f t="shared" si="54"/>
        <v>0.28626203962522601</v>
      </c>
      <c r="L463" s="130">
        <v>500219027</v>
      </c>
      <c r="M463" s="32">
        <v>1.2460953688434946</v>
      </c>
      <c r="P463" s="109"/>
      <c r="Q463" s="13"/>
    </row>
    <row r="464" spans="1:17" x14ac:dyDescent="0.25">
      <c r="A464" s="32">
        <f t="shared" si="55"/>
        <v>3036</v>
      </c>
      <c r="B464" s="32" t="str">
        <f>Comparisons!O517</f>
        <v>HALTON HILLS HYDRO INC.</v>
      </c>
      <c r="C464" s="32">
        <f>Comparisons!P517</f>
        <v>2017</v>
      </c>
      <c r="D464" s="32">
        <f>Comparisons!Q517</f>
        <v>3</v>
      </c>
      <c r="E464" s="36">
        <f>Comparisons!R517</f>
        <v>5991.4696100000001</v>
      </c>
      <c r="F464" s="36">
        <f>Comparisons!S517</f>
        <v>95.399000000000001</v>
      </c>
      <c r="G464" s="36">
        <f t="shared" si="56"/>
        <v>122.494</v>
      </c>
      <c r="H464" s="36">
        <f>Comparisons!U517</f>
        <v>22195</v>
      </c>
      <c r="I464" s="120">
        <f>Comparisons!H517</f>
        <v>881.04092526690386</v>
      </c>
      <c r="J464" s="120">
        <f>Comparisons!I517</f>
        <v>255.41644562334218</v>
      </c>
      <c r="K464" s="142">
        <f t="shared" si="54"/>
        <v>0.28990304343236489</v>
      </c>
      <c r="L464" s="130">
        <v>478905081</v>
      </c>
      <c r="M464" s="32">
        <v>1.2681506381321936</v>
      </c>
      <c r="P464" s="109"/>
      <c r="Q464" s="13"/>
    </row>
    <row r="465" spans="1:17" x14ac:dyDescent="0.25">
      <c r="A465" s="32">
        <f t="shared" si="55"/>
        <v>3036</v>
      </c>
      <c r="B465" s="32" t="str">
        <f>Comparisons!O518</f>
        <v>HALTON HILLS HYDRO INC.</v>
      </c>
      <c r="C465" s="32">
        <f>Comparisons!P518</f>
        <v>2018</v>
      </c>
      <c r="D465" s="32">
        <f>Comparisons!Q518</f>
        <v>3</v>
      </c>
      <c r="E465" s="36">
        <f>Comparisons!R518</f>
        <v>6069.6831300000013</v>
      </c>
      <c r="F465" s="36">
        <f>Comparisons!S518</f>
        <v>104.73</v>
      </c>
      <c r="G465" s="36">
        <f t="shared" si="56"/>
        <v>122.494</v>
      </c>
      <c r="H465" s="36">
        <f>Comparisons!U518</f>
        <v>22442</v>
      </c>
      <c r="I465" s="120">
        <f>Comparisons!H518</f>
        <v>878.89857651245552</v>
      </c>
      <c r="J465" s="120">
        <f>Comparisons!I518</f>
        <v>257.18037135278513</v>
      </c>
      <c r="K465" s="142">
        <f t="shared" si="54"/>
        <v>0.29261666616107035</v>
      </c>
      <c r="L465" s="130">
        <v>497133892</v>
      </c>
      <c r="M465" s="32">
        <v>1.2998332461476367</v>
      </c>
      <c r="P465" s="109"/>
      <c r="Q465" s="13"/>
    </row>
    <row r="466" spans="1:17" x14ac:dyDescent="0.25">
      <c r="A466" s="32">
        <f t="shared" si="55"/>
        <v>3036</v>
      </c>
      <c r="B466" s="32" t="str">
        <f>Comparisons!O519</f>
        <v>HALTON HILLS HYDRO INC.</v>
      </c>
      <c r="C466" s="32">
        <f>Comparisons!P519</f>
        <v>2019</v>
      </c>
      <c r="D466" s="32">
        <f>Comparisons!Q519</f>
        <v>3</v>
      </c>
      <c r="E466" s="36">
        <f>Comparisons!R519</f>
        <v>6215.6970300000012</v>
      </c>
      <c r="F466" s="36">
        <f>Comparisons!S519</f>
        <v>99.438999999999993</v>
      </c>
      <c r="G466" s="36">
        <f t="shared" si="56"/>
        <v>122.494</v>
      </c>
      <c r="H466" s="36">
        <f>Comparisons!U519</f>
        <v>22528</v>
      </c>
      <c r="I466" s="37">
        <f>Comparisons!H519</f>
        <v>903</v>
      </c>
      <c r="J466" s="37">
        <f>Comparisons!I519</f>
        <v>266</v>
      </c>
      <c r="K466" s="142">
        <f t="shared" si="54"/>
        <v>0.29457364341085274</v>
      </c>
      <c r="L466" s="130">
        <v>491767051</v>
      </c>
      <c r="M466" s="32">
        <v>1.331990006449749</v>
      </c>
      <c r="P466" s="109"/>
      <c r="Q466" s="13"/>
    </row>
    <row r="467" spans="1:17" x14ac:dyDescent="0.25">
      <c r="A467" s="32">
        <f t="shared" si="55"/>
        <v>3036</v>
      </c>
      <c r="B467" s="32" t="str">
        <f>Comparisons!O520</f>
        <v>HALTON HILLS HYDRO INC.</v>
      </c>
      <c r="C467" s="32">
        <f>Comparisons!P520</f>
        <v>2020</v>
      </c>
      <c r="D467" s="32">
        <f>Comparisons!Q520</f>
        <v>3</v>
      </c>
      <c r="E467" s="36">
        <f>Comparisons!R520</f>
        <v>6452.8240799999985</v>
      </c>
      <c r="F467" s="36">
        <f>Comparisons!S520</f>
        <v>111.08199999999999</v>
      </c>
      <c r="G467" s="36">
        <f t="shared" si="56"/>
        <v>122.494</v>
      </c>
      <c r="H467" s="36">
        <f>Comparisons!U520</f>
        <v>22564</v>
      </c>
      <c r="I467" s="37">
        <f>Comparisons!H520</f>
        <v>890</v>
      </c>
      <c r="J467" s="37">
        <f>Comparisons!I520</f>
        <v>266</v>
      </c>
      <c r="K467" s="142">
        <f t="shared" si="54"/>
        <v>0.29887640449438202</v>
      </c>
      <c r="L467" s="130">
        <v>501052558</v>
      </c>
      <c r="M467" s="32">
        <v>1.4068442069945994</v>
      </c>
      <c r="P467" s="109"/>
      <c r="Q467" s="13"/>
    </row>
    <row r="468" spans="1:17" x14ac:dyDescent="0.25">
      <c r="A468" s="32">
        <f t="shared" si="55"/>
        <v>3036</v>
      </c>
      <c r="B468" s="32" t="str">
        <f>Comparisons!O521</f>
        <v>HALTON HILLS HYDRO INC.</v>
      </c>
      <c r="C468" s="32">
        <f>Comparisons!P521</f>
        <v>2021</v>
      </c>
      <c r="D468" s="32">
        <f>Comparisons!Q521</f>
        <v>3</v>
      </c>
      <c r="E468" s="36">
        <f>Comparisons!R521</f>
        <v>6794.9481644999996</v>
      </c>
      <c r="F468" s="36">
        <f>Comparisons!S521</f>
        <v>108.05200000000001</v>
      </c>
      <c r="G468" s="36">
        <f t="shared" si="56"/>
        <v>122.494</v>
      </c>
      <c r="H468" s="36">
        <f>Comparisons!U521</f>
        <v>22738</v>
      </c>
      <c r="I468" s="37">
        <f>Comparisons!H521</f>
        <v>899</v>
      </c>
      <c r="J468" s="37">
        <f>Comparisons!I521</f>
        <v>268</v>
      </c>
      <c r="K468" s="142">
        <f t="shared" si="54"/>
        <v>0.29810901001112344</v>
      </c>
      <c r="L468" s="130">
        <v>497057950</v>
      </c>
      <c r="M468" s="32">
        <v>1.4583023676540063</v>
      </c>
      <c r="P468" s="109"/>
      <c r="Q468" s="13"/>
    </row>
    <row r="469" spans="1:17" x14ac:dyDescent="0.25">
      <c r="A469" s="32">
        <f t="shared" si="55"/>
        <v>3036</v>
      </c>
      <c r="B469" s="34" t="str">
        <f>Comparisons!O522</f>
        <v>HALTON HILLS HYDRO INC.</v>
      </c>
      <c r="C469" s="52">
        <f>Comparisons!B522</f>
        <v>2022</v>
      </c>
      <c r="D469" s="51">
        <f>Comparisons!C522</f>
        <v>3</v>
      </c>
      <c r="E469" s="51">
        <f>Comparisons!D522</f>
        <v>7237.0952385769997</v>
      </c>
      <c r="F469" s="51">
        <f>Comparisons!E522</f>
        <v>106.61</v>
      </c>
      <c r="G469" s="51">
        <f t="shared" si="56"/>
        <v>122.494</v>
      </c>
      <c r="H469" s="51">
        <f>Comparisons!G522</f>
        <v>22908</v>
      </c>
      <c r="I469" s="51">
        <f>Comparisons!H522</f>
        <v>905</v>
      </c>
      <c r="J469" s="51">
        <f>Comparisons!I522</f>
        <v>277</v>
      </c>
      <c r="K469" s="45">
        <f>Comparisons!J522</f>
        <v>0.30607736110687256</v>
      </c>
      <c r="L469" s="130">
        <v>498519342</v>
      </c>
      <c r="M469" s="32">
        <v>1.5102966972629379</v>
      </c>
      <c r="P469" s="109"/>
      <c r="Q469" s="13"/>
    </row>
    <row r="470" spans="1:17" x14ac:dyDescent="0.25">
      <c r="A470" s="32">
        <f>'ABR23'!A556</f>
        <v>3037</v>
      </c>
      <c r="B470" s="32" t="str">
        <f>Comparisons!O525</f>
        <v>FESTIVAL HYDRO INC.</v>
      </c>
      <c r="C470" s="32">
        <f>Comparisons!P525</f>
        <v>2005</v>
      </c>
      <c r="D470" s="32">
        <f>Comparisons!Q525</f>
        <v>3</v>
      </c>
      <c r="E470" s="36">
        <f>Comparisons!R525</f>
        <v>3037.7173399999997</v>
      </c>
      <c r="F470" s="36">
        <f>Comparisons!S525</f>
        <v>101.863</v>
      </c>
      <c r="G470" s="36">
        <f>F470</f>
        <v>101.863</v>
      </c>
      <c r="H470" s="36">
        <f>Comparisons!U525</f>
        <v>18860</v>
      </c>
      <c r="I470" s="36">
        <f>Comparisons!V525</f>
        <v>275</v>
      </c>
      <c r="J470" s="36">
        <f>Comparisons!W525</f>
        <v>90</v>
      </c>
      <c r="K470" s="44">
        <f>Comparisons!X525</f>
        <v>0.32727272727272727</v>
      </c>
      <c r="L470" s="130">
        <v>632444846</v>
      </c>
      <c r="M470" s="32">
        <v>1</v>
      </c>
      <c r="P470" s="109"/>
      <c r="Q470" s="13"/>
    </row>
    <row r="471" spans="1:17" x14ac:dyDescent="0.25">
      <c r="A471" s="32">
        <f>A470</f>
        <v>3037</v>
      </c>
      <c r="B471" s="32" t="str">
        <f>Comparisons!O526</f>
        <v>FESTIVAL HYDRO INC.</v>
      </c>
      <c r="C471" s="32">
        <f>Comparisons!P526</f>
        <v>2006</v>
      </c>
      <c r="D471" s="32">
        <f>Comparisons!Q526</f>
        <v>3</v>
      </c>
      <c r="E471" s="36">
        <f>Comparisons!R526</f>
        <v>3204.6691700000001</v>
      </c>
      <c r="F471" s="36">
        <f>Comparisons!S526</f>
        <v>111.673</v>
      </c>
      <c r="G471" s="36">
        <f>MAX(G470,F471)</f>
        <v>111.673</v>
      </c>
      <c r="H471" s="36">
        <f>Comparisons!U526</f>
        <v>19025</v>
      </c>
      <c r="I471" s="36">
        <f>Comparisons!V526</f>
        <v>274</v>
      </c>
      <c r="J471" s="36">
        <f>Comparisons!W526</f>
        <v>90</v>
      </c>
      <c r="K471" s="44">
        <f>Comparisons!X526</f>
        <v>0.32846715328467152</v>
      </c>
      <c r="L471" s="130">
        <v>617899375</v>
      </c>
      <c r="M471" s="32">
        <v>1.0181607380073696</v>
      </c>
      <c r="P471" s="109"/>
      <c r="Q471" s="13"/>
    </row>
    <row r="472" spans="1:17" x14ac:dyDescent="0.25">
      <c r="A472" s="32">
        <f t="shared" ref="A472:A487" si="57">A471</f>
        <v>3037</v>
      </c>
      <c r="B472" s="32" t="str">
        <f>Comparisons!O527</f>
        <v>FESTIVAL HYDRO INC.</v>
      </c>
      <c r="C472" s="32">
        <f>Comparisons!P527</f>
        <v>2007</v>
      </c>
      <c r="D472" s="32">
        <f>Comparisons!Q527</f>
        <v>3</v>
      </c>
      <c r="E472" s="36">
        <f>Comparisons!R527</f>
        <v>3327.7473300000001</v>
      </c>
      <c r="F472" s="36">
        <f>Comparisons!S527</f>
        <v>107.69</v>
      </c>
      <c r="G472" s="36">
        <f t="shared" ref="G472:G487" si="58">MAX(G471,F472)</f>
        <v>111.673</v>
      </c>
      <c r="H472" s="36">
        <f>Comparisons!U527</f>
        <v>19262</v>
      </c>
      <c r="I472" s="36">
        <f>Comparisons!V527</f>
        <v>274</v>
      </c>
      <c r="J472" s="36">
        <f>Comparisons!W527</f>
        <v>90</v>
      </c>
      <c r="K472" s="44">
        <f>Comparisons!X527</f>
        <v>0.32846715328467152</v>
      </c>
      <c r="L472" s="130">
        <v>615535178</v>
      </c>
      <c r="M472" s="32">
        <v>1.0531931014872313</v>
      </c>
      <c r="P472" s="109"/>
      <c r="Q472" s="13"/>
    </row>
    <row r="473" spans="1:17" x14ac:dyDescent="0.25">
      <c r="A473" s="32">
        <f t="shared" si="57"/>
        <v>3037</v>
      </c>
      <c r="B473" s="32" t="str">
        <f>Comparisons!O528</f>
        <v>FESTIVAL HYDRO INC.</v>
      </c>
      <c r="C473" s="32">
        <f>Comparisons!P528</f>
        <v>2008</v>
      </c>
      <c r="D473" s="32">
        <f>Comparisons!Q528</f>
        <v>3</v>
      </c>
      <c r="E473" s="36">
        <f>Comparisons!R528</f>
        <v>3575.1713199999999</v>
      </c>
      <c r="F473" s="36">
        <f>Comparisons!S528</f>
        <v>105.205</v>
      </c>
      <c r="G473" s="36">
        <f t="shared" si="58"/>
        <v>111.673</v>
      </c>
      <c r="H473" s="36">
        <f>Comparisons!U528</f>
        <v>19394</v>
      </c>
      <c r="I473" s="36">
        <f>Comparisons!V528</f>
        <v>274</v>
      </c>
      <c r="J473" s="36">
        <f>Comparisons!W528</f>
        <v>90</v>
      </c>
      <c r="K473" s="44">
        <f>Comparisons!X528</f>
        <v>0.32846715328467152</v>
      </c>
      <c r="L473" s="130">
        <v>593387454</v>
      </c>
      <c r="M473" s="32">
        <v>1.078564603993923</v>
      </c>
      <c r="P473" s="109"/>
      <c r="Q473" s="13"/>
    </row>
    <row r="474" spans="1:17" x14ac:dyDescent="0.25">
      <c r="A474" s="32">
        <f t="shared" si="57"/>
        <v>3037</v>
      </c>
      <c r="B474" s="32" t="str">
        <f>Comparisons!O529</f>
        <v>FESTIVAL HYDRO INC.</v>
      </c>
      <c r="C474" s="32">
        <f>Comparisons!P529</f>
        <v>2009</v>
      </c>
      <c r="D474" s="32">
        <f>Comparisons!Q529</f>
        <v>3</v>
      </c>
      <c r="E474" s="36">
        <f>Comparisons!R529</f>
        <v>3609.0988600000001</v>
      </c>
      <c r="F474" s="36">
        <f>Comparisons!S529</f>
        <v>99.72</v>
      </c>
      <c r="G474" s="36">
        <f t="shared" si="58"/>
        <v>111.673</v>
      </c>
      <c r="H474" s="36">
        <f>Comparisons!U529</f>
        <v>19531</v>
      </c>
      <c r="I474" s="36">
        <f>Comparisons!V529</f>
        <v>276</v>
      </c>
      <c r="J474" s="36">
        <f>Comparisons!W529</f>
        <v>92</v>
      </c>
      <c r="K474" s="44">
        <f>Comparisons!X529</f>
        <v>0.33333333333333331</v>
      </c>
      <c r="L474" s="130">
        <v>549506615</v>
      </c>
      <c r="M474" s="32">
        <v>1.0915070880241431</v>
      </c>
      <c r="P474" s="109"/>
      <c r="Q474" s="13"/>
    </row>
    <row r="475" spans="1:17" x14ac:dyDescent="0.25">
      <c r="A475" s="32">
        <f t="shared" si="57"/>
        <v>3037</v>
      </c>
      <c r="B475" s="32" t="str">
        <f>Comparisons!O530</f>
        <v>FESTIVAL HYDRO INC.</v>
      </c>
      <c r="C475" s="32">
        <f>Comparisons!P530</f>
        <v>2010</v>
      </c>
      <c r="D475" s="32">
        <f>Comparisons!Q530</f>
        <v>3</v>
      </c>
      <c r="E475" s="36">
        <f>Comparisons!R530</f>
        <v>3818.2637799999993</v>
      </c>
      <c r="F475" s="36">
        <f>Comparisons!S530</f>
        <v>103.1</v>
      </c>
      <c r="G475" s="36">
        <f t="shared" si="58"/>
        <v>111.673</v>
      </c>
      <c r="H475" s="36">
        <f>Comparisons!U530</f>
        <v>19579</v>
      </c>
      <c r="I475" s="36">
        <f>Comparisons!V530</f>
        <v>277</v>
      </c>
      <c r="J475" s="36">
        <f>Comparisons!W530</f>
        <v>92</v>
      </c>
      <c r="K475" s="44">
        <f>Comparisons!X530</f>
        <v>0.33212996389891697</v>
      </c>
      <c r="L475" s="130">
        <v>567392652</v>
      </c>
      <c r="M475" s="32">
        <v>1.1243125351578573</v>
      </c>
      <c r="P475" s="109"/>
      <c r="Q475" s="13"/>
    </row>
    <row r="476" spans="1:17" x14ac:dyDescent="0.25">
      <c r="A476" s="32">
        <f t="shared" si="57"/>
        <v>3037</v>
      </c>
      <c r="B476" s="32" t="str">
        <f>Comparisons!O531</f>
        <v>FESTIVAL HYDRO INC.</v>
      </c>
      <c r="C476" s="32">
        <f>Comparisons!P531</f>
        <v>2011</v>
      </c>
      <c r="D476" s="32">
        <f>Comparisons!Q531</f>
        <v>3</v>
      </c>
      <c r="E476" s="36">
        <f>Comparisons!R531</f>
        <v>3938.5922799999998</v>
      </c>
      <c r="F476" s="36">
        <f>Comparisons!S531</f>
        <v>107.41500000000001</v>
      </c>
      <c r="G476" s="36">
        <f t="shared" si="58"/>
        <v>111.673</v>
      </c>
      <c r="H476" s="36">
        <f>Comparisons!U531</f>
        <v>19885</v>
      </c>
      <c r="I476" s="36">
        <f>Comparisons!V531</f>
        <v>277</v>
      </c>
      <c r="J476" s="36">
        <f>Comparisons!W531</f>
        <v>92</v>
      </c>
      <c r="K476" s="44">
        <f>Comparisons!X531</f>
        <v>0.33212996389891697</v>
      </c>
      <c r="L476" s="130">
        <v>577484414</v>
      </c>
      <c r="M476" s="32">
        <v>1.1430978626415853</v>
      </c>
      <c r="P476" s="109"/>
      <c r="Q476" s="13"/>
    </row>
    <row r="477" spans="1:17" x14ac:dyDescent="0.25">
      <c r="A477" s="32">
        <f t="shared" si="57"/>
        <v>3037</v>
      </c>
      <c r="B477" s="32" t="str">
        <f>Comparisons!O532</f>
        <v>FESTIVAL HYDRO INC.</v>
      </c>
      <c r="C477" s="32">
        <f>Comparisons!P532</f>
        <v>2012</v>
      </c>
      <c r="D477" s="32">
        <f>Comparisons!Q532</f>
        <v>3</v>
      </c>
      <c r="E477" s="36">
        <f>Comparisons!R532</f>
        <v>4528.9112516520017</v>
      </c>
      <c r="F477" s="36">
        <f>Comparisons!S532</f>
        <v>104.736</v>
      </c>
      <c r="G477" s="36">
        <f t="shared" si="58"/>
        <v>111.673</v>
      </c>
      <c r="H477" s="36">
        <f>Comparisons!U532</f>
        <v>20057</v>
      </c>
      <c r="I477" s="36">
        <f>Comparisons!V532</f>
        <v>277</v>
      </c>
      <c r="J477" s="36">
        <f>Comparisons!W532</f>
        <v>92</v>
      </c>
      <c r="K477" s="44">
        <f>Comparisons!X532</f>
        <v>0.33212996389891697</v>
      </c>
      <c r="L477" s="130">
        <v>590338321</v>
      </c>
      <c r="M477" s="32">
        <v>1.1601447797801889</v>
      </c>
      <c r="P477" s="109"/>
      <c r="Q477" s="13"/>
    </row>
    <row r="478" spans="1:17" x14ac:dyDescent="0.25">
      <c r="A478" s="32">
        <f t="shared" si="57"/>
        <v>3037</v>
      </c>
      <c r="B478" s="32" t="str">
        <f>Comparisons!O533</f>
        <v>FESTIVAL HYDRO INC.</v>
      </c>
      <c r="C478" s="32">
        <f>Comparisons!P533</f>
        <v>2013</v>
      </c>
      <c r="D478" s="32">
        <f>Comparisons!Q533</f>
        <v>3</v>
      </c>
      <c r="E478" s="36">
        <f>Comparisons!R533</f>
        <v>4923.3870500000012</v>
      </c>
      <c r="F478" s="36">
        <f>Comparisons!S533</f>
        <v>105.361</v>
      </c>
      <c r="G478" s="36">
        <f t="shared" si="58"/>
        <v>111.673</v>
      </c>
      <c r="H478" s="36">
        <f>Comparisons!U533</f>
        <v>20187</v>
      </c>
      <c r="I478" s="36">
        <f>Comparisons!V533</f>
        <v>256</v>
      </c>
      <c r="J478" s="36">
        <f>Comparisons!W533</f>
        <v>94</v>
      </c>
      <c r="K478" s="44">
        <f>Comparisons!X533</f>
        <v>0.3671875</v>
      </c>
      <c r="L478" s="130">
        <v>586415518</v>
      </c>
      <c r="M478" s="32">
        <v>1.1787456307534185</v>
      </c>
      <c r="P478" s="109"/>
      <c r="Q478" s="13"/>
    </row>
    <row r="479" spans="1:17" x14ac:dyDescent="0.25">
      <c r="A479" s="32">
        <f t="shared" si="57"/>
        <v>3037</v>
      </c>
      <c r="B479" s="32" t="str">
        <f>Comparisons!O534</f>
        <v>FESTIVAL HYDRO INC.</v>
      </c>
      <c r="C479" s="32">
        <f>Comparisons!P534</f>
        <v>2014</v>
      </c>
      <c r="D479" s="32">
        <f>Comparisons!Q534</f>
        <v>3</v>
      </c>
      <c r="E479" s="36">
        <f>Comparisons!R534</f>
        <v>5001.5860000000002</v>
      </c>
      <c r="F479" s="36">
        <f>Comparisons!S534</f>
        <v>100.08</v>
      </c>
      <c r="G479" s="36">
        <f t="shared" si="58"/>
        <v>111.673</v>
      </c>
      <c r="H479" s="36">
        <f>Comparisons!U534</f>
        <v>20362</v>
      </c>
      <c r="I479" s="36">
        <f>Comparisons!V534</f>
        <v>258</v>
      </c>
      <c r="J479" s="36">
        <f>Comparisons!W534</f>
        <v>93</v>
      </c>
      <c r="K479" s="44">
        <f>Comparisons!X534</f>
        <v>0.36046511627906974</v>
      </c>
      <c r="L479" s="130">
        <v>592794145.61999989</v>
      </c>
      <c r="M479" s="32">
        <v>1.2033004656242552</v>
      </c>
      <c r="P479" s="109"/>
      <c r="Q479" s="13"/>
    </row>
    <row r="480" spans="1:17" x14ac:dyDescent="0.25">
      <c r="A480" s="32">
        <f t="shared" si="57"/>
        <v>3037</v>
      </c>
      <c r="B480" s="32" t="str">
        <f>Comparisons!O535</f>
        <v>FESTIVAL HYDRO INC.</v>
      </c>
      <c r="C480" s="32">
        <f>Comparisons!P535</f>
        <v>2015</v>
      </c>
      <c r="D480" s="32">
        <f>Comparisons!Q535</f>
        <v>3</v>
      </c>
      <c r="E480" s="36">
        <f>Comparisons!R535</f>
        <v>5095.6540000000005</v>
      </c>
      <c r="F480" s="36">
        <f>Comparisons!S535</f>
        <v>104.538</v>
      </c>
      <c r="G480" s="36">
        <f t="shared" si="58"/>
        <v>111.673</v>
      </c>
      <c r="H480" s="36">
        <f>Comparisons!U535</f>
        <v>20556</v>
      </c>
      <c r="I480" s="36">
        <f>Comparisons!V535</f>
        <v>260</v>
      </c>
      <c r="J480" s="36">
        <f>Comparisons!W535</f>
        <v>95</v>
      </c>
      <c r="K480" s="44">
        <f>Comparisons!X535</f>
        <v>0.36538461538461536</v>
      </c>
      <c r="L480" s="130">
        <v>600448606.10000002</v>
      </c>
      <c r="M480" s="32">
        <v>1.2317327248241474</v>
      </c>
      <c r="P480" s="109"/>
      <c r="Q480" s="13"/>
    </row>
    <row r="481" spans="1:17" x14ac:dyDescent="0.25">
      <c r="A481" s="32">
        <f t="shared" si="57"/>
        <v>3037</v>
      </c>
      <c r="B481" s="32" t="str">
        <f>Comparisons!O536</f>
        <v>FESTIVAL HYDRO INC.</v>
      </c>
      <c r="C481" s="32">
        <f>Comparisons!P536</f>
        <v>2016</v>
      </c>
      <c r="D481" s="32">
        <f>Comparisons!Q536</f>
        <v>3</v>
      </c>
      <c r="E481" s="36">
        <f>Comparisons!R536</f>
        <v>5538.9137599999995</v>
      </c>
      <c r="F481" s="36">
        <f>Comparisons!S536</f>
        <v>107.476</v>
      </c>
      <c r="G481" s="36">
        <f t="shared" si="58"/>
        <v>111.673</v>
      </c>
      <c r="H481" s="36">
        <f>Comparisons!U536</f>
        <v>20825</v>
      </c>
      <c r="I481" s="36">
        <f>Comparisons!V536</f>
        <v>260</v>
      </c>
      <c r="J481" s="36">
        <f>Comparisons!W536</f>
        <v>95</v>
      </c>
      <c r="K481" s="44">
        <f>Comparisons!X536</f>
        <v>0.36538461538461536</v>
      </c>
      <c r="L481" s="130">
        <v>604044502.87</v>
      </c>
      <c r="M481" s="32">
        <v>1.2460953688434946</v>
      </c>
      <c r="P481" s="109"/>
      <c r="Q481" s="13"/>
    </row>
    <row r="482" spans="1:17" x14ac:dyDescent="0.25">
      <c r="A482" s="32">
        <f t="shared" si="57"/>
        <v>3037</v>
      </c>
      <c r="B482" s="32" t="str">
        <f>Comparisons!O537</f>
        <v>FESTIVAL HYDRO INC.</v>
      </c>
      <c r="C482" s="32">
        <f>Comparisons!P537</f>
        <v>2017</v>
      </c>
      <c r="D482" s="32">
        <f>Comparisons!Q537</f>
        <v>3</v>
      </c>
      <c r="E482" s="36">
        <f>Comparisons!R537</f>
        <v>5423.9436699999997</v>
      </c>
      <c r="F482" s="36">
        <f>Comparisons!S537</f>
        <v>104.45</v>
      </c>
      <c r="G482" s="36">
        <f t="shared" si="58"/>
        <v>111.673</v>
      </c>
      <c r="H482" s="36">
        <f>Comparisons!U537</f>
        <v>21108</v>
      </c>
      <c r="I482" s="36">
        <f>Comparisons!V537</f>
        <v>262</v>
      </c>
      <c r="J482" s="36">
        <f>Comparisons!W537</f>
        <v>97</v>
      </c>
      <c r="K482" s="44">
        <f>Comparisons!X537</f>
        <v>0.37022900763358779</v>
      </c>
      <c r="L482" s="130">
        <v>589356772.60000002</v>
      </c>
      <c r="M482" s="32">
        <v>1.2681506381321936</v>
      </c>
      <c r="P482" s="109"/>
      <c r="Q482" s="13"/>
    </row>
    <row r="483" spans="1:17" x14ac:dyDescent="0.25">
      <c r="A483" s="32">
        <f t="shared" si="57"/>
        <v>3037</v>
      </c>
      <c r="B483" s="32" t="str">
        <f>Comparisons!O538</f>
        <v>FESTIVAL HYDRO INC.</v>
      </c>
      <c r="C483" s="32">
        <f>Comparisons!P538</f>
        <v>2018</v>
      </c>
      <c r="D483" s="32">
        <f>Comparisons!Q538</f>
        <v>3</v>
      </c>
      <c r="E483" s="36">
        <f>Comparisons!R538</f>
        <v>6168.2687400000004</v>
      </c>
      <c r="F483" s="36">
        <f>Comparisons!S538</f>
        <v>108.68899999999999</v>
      </c>
      <c r="G483" s="36">
        <f t="shared" si="58"/>
        <v>111.673</v>
      </c>
      <c r="H483" s="36">
        <f>Comparisons!U538</f>
        <v>21369</v>
      </c>
      <c r="I483" s="36">
        <f>Comparisons!V538</f>
        <v>261</v>
      </c>
      <c r="J483" s="36">
        <f>Comparisons!W538</f>
        <v>95</v>
      </c>
      <c r="K483" s="44">
        <f>Comparisons!X538</f>
        <v>0.36398467432950193</v>
      </c>
      <c r="L483" s="130">
        <v>609956991</v>
      </c>
      <c r="M483" s="32">
        <v>1.2998332461476367</v>
      </c>
      <c r="P483" s="109"/>
      <c r="Q483" s="13"/>
    </row>
    <row r="484" spans="1:17" x14ac:dyDescent="0.25">
      <c r="A484" s="32">
        <f t="shared" si="57"/>
        <v>3037</v>
      </c>
      <c r="B484" s="32" t="str">
        <f>Comparisons!O539</f>
        <v>FESTIVAL HYDRO INC.</v>
      </c>
      <c r="C484" s="32">
        <f>Comparisons!P539</f>
        <v>2019</v>
      </c>
      <c r="D484" s="32">
        <f>Comparisons!Q539</f>
        <v>3</v>
      </c>
      <c r="E484" s="36">
        <f>Comparisons!R539</f>
        <v>5855.8531500000017</v>
      </c>
      <c r="F484" s="36">
        <f>Comparisons!S539</f>
        <v>103.142</v>
      </c>
      <c r="G484" s="36">
        <f t="shared" si="58"/>
        <v>111.673</v>
      </c>
      <c r="H484" s="36">
        <f>Comparisons!U539</f>
        <v>21382</v>
      </c>
      <c r="I484" s="36">
        <f>Comparisons!V539</f>
        <v>261</v>
      </c>
      <c r="J484" s="36">
        <f>Comparisons!W539</f>
        <v>96</v>
      </c>
      <c r="K484" s="44">
        <f>Comparisons!X539</f>
        <v>0.36781609195402298</v>
      </c>
      <c r="L484" s="130">
        <v>607370642</v>
      </c>
      <c r="M484" s="32">
        <v>1.331990006449749</v>
      </c>
      <c r="P484" s="109"/>
      <c r="Q484" s="13"/>
    </row>
    <row r="485" spans="1:17" x14ac:dyDescent="0.25">
      <c r="A485" s="32">
        <f t="shared" si="57"/>
        <v>3037</v>
      </c>
      <c r="B485" s="32" t="str">
        <f>Comparisons!O540</f>
        <v>FESTIVAL HYDRO INC.</v>
      </c>
      <c r="C485" s="32">
        <f>Comparisons!P540</f>
        <v>2020</v>
      </c>
      <c r="D485" s="32">
        <f>Comparisons!Q540</f>
        <v>3</v>
      </c>
      <c r="E485" s="36">
        <f>Comparisons!R540</f>
        <v>6002.7839599999998</v>
      </c>
      <c r="F485" s="36">
        <f>Comparisons!S540</f>
        <v>116.73399999999999</v>
      </c>
      <c r="G485" s="36">
        <f t="shared" si="58"/>
        <v>116.73399999999999</v>
      </c>
      <c r="H485" s="36">
        <f>Comparisons!U540</f>
        <v>21654</v>
      </c>
      <c r="I485" s="36">
        <f>Comparisons!V540</f>
        <v>263</v>
      </c>
      <c r="J485" s="36">
        <f>Comparisons!W540</f>
        <v>97</v>
      </c>
      <c r="K485" s="44">
        <f>Comparisons!X540</f>
        <v>0.36882129277566539</v>
      </c>
      <c r="L485" s="130">
        <v>590935763.94000006</v>
      </c>
      <c r="M485" s="32">
        <v>1.4068442069945994</v>
      </c>
      <c r="P485" s="109"/>
      <c r="Q485" s="13"/>
    </row>
    <row r="486" spans="1:17" x14ac:dyDescent="0.25">
      <c r="A486" s="32">
        <f t="shared" si="57"/>
        <v>3037</v>
      </c>
      <c r="B486" s="32" t="str">
        <f>Comparisons!O541</f>
        <v>FESTIVAL HYDRO INC.</v>
      </c>
      <c r="C486" s="32">
        <f>Comparisons!P541</f>
        <v>2021</v>
      </c>
      <c r="D486" s="32">
        <f>Comparisons!Q541</f>
        <v>3</v>
      </c>
      <c r="E486" s="36">
        <f>Comparisons!R541</f>
        <v>5861.3767200000002</v>
      </c>
      <c r="F486" s="36">
        <f>Comparisons!S541</f>
        <v>106.44799999999999</v>
      </c>
      <c r="G486" s="36">
        <f t="shared" si="58"/>
        <v>116.73399999999999</v>
      </c>
      <c r="H486" s="36">
        <f>Comparisons!U541</f>
        <v>21908</v>
      </c>
      <c r="I486" s="36">
        <f>Comparisons!V541</f>
        <v>266</v>
      </c>
      <c r="J486" s="36">
        <f>Comparisons!W541</f>
        <v>100</v>
      </c>
      <c r="K486" s="44">
        <f>Comparisons!X541</f>
        <v>0.37593984962406013</v>
      </c>
      <c r="L486" s="130">
        <v>597239897.88999999</v>
      </c>
      <c r="M486" s="32">
        <v>1.4583023676540063</v>
      </c>
      <c r="P486" s="109"/>
      <c r="Q486" s="13"/>
    </row>
    <row r="487" spans="1:17" x14ac:dyDescent="0.25">
      <c r="A487" s="32">
        <f t="shared" si="57"/>
        <v>3037</v>
      </c>
      <c r="B487" s="34" t="str">
        <f>Comparisons!O542</f>
        <v>FESTIVAL HYDRO INC.</v>
      </c>
      <c r="C487" s="56">
        <f>Comparisons!B542</f>
        <v>2022</v>
      </c>
      <c r="D487" s="56">
        <f>Comparisons!C542</f>
        <v>3</v>
      </c>
      <c r="E487" s="56">
        <f>Comparisons!D542</f>
        <v>6618.8596499999994</v>
      </c>
      <c r="F487" s="56">
        <f>Comparisons!E542</f>
        <v>107.738</v>
      </c>
      <c r="G487" s="56">
        <f t="shared" si="58"/>
        <v>116.73399999999999</v>
      </c>
      <c r="H487" s="56">
        <f>Comparisons!G542</f>
        <v>22211</v>
      </c>
      <c r="I487" s="56">
        <f>Comparisons!H542</f>
        <v>287</v>
      </c>
      <c r="J487" s="56">
        <f>Comparisons!I542</f>
        <v>127</v>
      </c>
      <c r="K487" s="59">
        <f>Comparisons!J542</f>
        <v>0.44250869750976563</v>
      </c>
      <c r="L487" s="130">
        <v>611606380.99000001</v>
      </c>
      <c r="M487" s="32">
        <v>1.5102966972629379</v>
      </c>
      <c r="P487" s="109"/>
      <c r="Q487" s="13"/>
    </row>
    <row r="488" spans="1:17" x14ac:dyDescent="0.25">
      <c r="A488" s="32">
        <f>'ABR23'!A573</f>
        <v>3038</v>
      </c>
      <c r="B488" s="32" t="str">
        <f>Comparisons!O545</f>
        <v>Alectra Utilities Corporation</v>
      </c>
      <c r="C488" s="32">
        <f>Comparisons!P545</f>
        <v>2005</v>
      </c>
      <c r="D488" s="32">
        <f>Comparisons!Q545</f>
        <v>3</v>
      </c>
      <c r="E488" s="36">
        <f>Comparisons!R545</f>
        <v>140641.15166999999</v>
      </c>
      <c r="F488" s="36">
        <f>Comparisons!S545</f>
        <v>5618.44589</v>
      </c>
      <c r="G488" s="36">
        <f>F488</f>
        <v>5618.44589</v>
      </c>
      <c r="H488" s="37">
        <f>Comparisons!G545</f>
        <v>854322</v>
      </c>
      <c r="I488" s="37">
        <f>Comparisons!K543</f>
        <v>19129.5</v>
      </c>
      <c r="J488" s="37">
        <f>Comparisons!L543</f>
        <v>11845.399993896484</v>
      </c>
      <c r="K488" s="142">
        <f t="shared" ref="K488" si="59">J488/I488</f>
        <v>0.61922162073742049</v>
      </c>
      <c r="L488" s="130">
        <v>27764076301.369999</v>
      </c>
      <c r="M488" s="32">
        <v>1</v>
      </c>
      <c r="P488" s="109"/>
      <c r="Q488" s="13"/>
    </row>
    <row r="489" spans="1:17" x14ac:dyDescent="0.25">
      <c r="A489" s="32">
        <f>A488</f>
        <v>3038</v>
      </c>
      <c r="B489" s="32" t="str">
        <f>Comparisons!O546</f>
        <v>Alectra Utilities Corporation</v>
      </c>
      <c r="C489" s="32">
        <f>Comparisons!P546</f>
        <v>2006</v>
      </c>
      <c r="D489" s="32">
        <f>Comparisons!Q546</f>
        <v>3</v>
      </c>
      <c r="E489" s="36">
        <f>Comparisons!R546</f>
        <v>135675.95171999998</v>
      </c>
      <c r="F489" s="36">
        <f>Comparisons!S546</f>
        <v>5707.9449999999997</v>
      </c>
      <c r="G489" s="36">
        <f>MAX(G488,F489)</f>
        <v>5707.9449999999997</v>
      </c>
      <c r="H489" s="37">
        <f>Comparisons!G546</f>
        <v>876729</v>
      </c>
      <c r="I489" s="36">
        <f>Comparisons!V546</f>
        <v>19425</v>
      </c>
      <c r="J489" s="36">
        <f>Comparisons!W546</f>
        <v>12411</v>
      </c>
      <c r="K489" s="44">
        <f>Comparisons!X546</f>
        <v>0.63891891891891894</v>
      </c>
      <c r="L489" s="130">
        <v>27163818294.540001</v>
      </c>
      <c r="M489" s="32">
        <v>1.0181607380073696</v>
      </c>
      <c r="P489" s="109"/>
      <c r="Q489" s="13"/>
    </row>
    <row r="490" spans="1:17" x14ac:dyDescent="0.25">
      <c r="A490" s="32">
        <f t="shared" ref="A490:A505" si="60">A489</f>
        <v>3038</v>
      </c>
      <c r="B490" s="32" t="str">
        <f>Comparisons!O547</f>
        <v>Alectra Utilities Corporation</v>
      </c>
      <c r="C490" s="32">
        <f>Comparisons!P547</f>
        <v>2007</v>
      </c>
      <c r="D490" s="32">
        <f>Comparisons!Q547</f>
        <v>3</v>
      </c>
      <c r="E490" s="36">
        <f>Comparisons!R547</f>
        <v>149575.93488000002</v>
      </c>
      <c r="F490" s="36">
        <f>Comparisons!S547</f>
        <v>5600.005000000001</v>
      </c>
      <c r="G490" s="36">
        <f t="shared" ref="G490:G505" si="61">MAX(G489,F490)</f>
        <v>5707.9449999999997</v>
      </c>
      <c r="H490" s="36">
        <f>Comparisons!U547</f>
        <v>894709</v>
      </c>
      <c r="I490" s="36">
        <f>Comparisons!V547</f>
        <v>19900</v>
      </c>
      <c r="J490" s="36">
        <f>Comparisons!W547</f>
        <v>12813</v>
      </c>
      <c r="K490" s="44">
        <f>Comparisons!X547</f>
        <v>0.64386934673366836</v>
      </c>
      <c r="L490" s="130">
        <v>28496751877.18</v>
      </c>
      <c r="M490" s="32">
        <v>1.0531931014872313</v>
      </c>
      <c r="P490" s="109"/>
      <c r="Q490" s="13"/>
    </row>
    <row r="491" spans="1:17" x14ac:dyDescent="0.25">
      <c r="A491" s="32">
        <f t="shared" si="60"/>
        <v>3038</v>
      </c>
      <c r="B491" s="32" t="str">
        <f>Comparisons!O548</f>
        <v>Alectra Utilities Corporation</v>
      </c>
      <c r="C491" s="32">
        <f>Comparisons!P548</f>
        <v>2008</v>
      </c>
      <c r="D491" s="32">
        <f>Comparisons!Q548</f>
        <v>3</v>
      </c>
      <c r="E491" s="36">
        <f>Comparisons!R548</f>
        <v>161566.37872000001</v>
      </c>
      <c r="F491" s="36">
        <f>Comparisons!S548</f>
        <v>5385.3670000000002</v>
      </c>
      <c r="G491" s="36">
        <f t="shared" si="61"/>
        <v>5707.9449999999997</v>
      </c>
      <c r="H491" s="36">
        <f>Comparisons!U548</f>
        <v>913576</v>
      </c>
      <c r="I491" s="36">
        <f>Comparisons!V548</f>
        <v>19924</v>
      </c>
      <c r="J491" s="36">
        <f>Comparisons!W548</f>
        <v>12762</v>
      </c>
      <c r="K491" s="44">
        <f>Comparisons!X548</f>
        <v>0.64053402931138326</v>
      </c>
      <c r="L491" s="130">
        <v>27976010816.169998</v>
      </c>
      <c r="M491" s="32">
        <v>1.078564603993923</v>
      </c>
      <c r="P491" s="109"/>
      <c r="Q491" s="13"/>
    </row>
    <row r="492" spans="1:17" x14ac:dyDescent="0.25">
      <c r="A492" s="32">
        <f t="shared" si="60"/>
        <v>3038</v>
      </c>
      <c r="B492" s="32" t="str">
        <f>Comparisons!O549</f>
        <v>Alectra Utilities Corporation</v>
      </c>
      <c r="C492" s="32">
        <f>Comparisons!P549</f>
        <v>2009</v>
      </c>
      <c r="D492" s="32">
        <f>Comparisons!Q549</f>
        <v>3</v>
      </c>
      <c r="E492" s="36">
        <f>Comparisons!R549</f>
        <v>166426.05099459892</v>
      </c>
      <c r="F492" s="36">
        <f>Comparisons!S549</f>
        <v>5280.4170000000004</v>
      </c>
      <c r="G492" s="36">
        <f t="shared" si="61"/>
        <v>5707.9449999999997</v>
      </c>
      <c r="H492" s="36">
        <f>Comparisons!U549</f>
        <v>922406</v>
      </c>
      <c r="I492" s="36">
        <f>Comparisons!V549</f>
        <v>20185</v>
      </c>
      <c r="J492" s="36">
        <f>Comparisons!W549</f>
        <v>12830</v>
      </c>
      <c r="K492" s="44">
        <f>Comparisons!X549</f>
        <v>0.63562051027991084</v>
      </c>
      <c r="L492" s="130">
        <v>26529000742</v>
      </c>
      <c r="M492" s="32">
        <v>1.0915070880241431</v>
      </c>
      <c r="P492" s="109"/>
      <c r="Q492" s="13"/>
    </row>
    <row r="493" spans="1:17" x14ac:dyDescent="0.25">
      <c r="A493" s="32">
        <f t="shared" si="60"/>
        <v>3038</v>
      </c>
      <c r="B493" s="32" t="str">
        <f>Comparisons!O550</f>
        <v>Alectra Utilities Corporation</v>
      </c>
      <c r="C493" s="32">
        <f>Comparisons!P550</f>
        <v>2010</v>
      </c>
      <c r="D493" s="32">
        <f>Comparisons!Q550</f>
        <v>3</v>
      </c>
      <c r="E493" s="36">
        <f>Comparisons!R550</f>
        <v>158465.72299273842</v>
      </c>
      <c r="F493" s="36">
        <f>Comparisons!S550</f>
        <v>5618.8470000000007</v>
      </c>
      <c r="G493" s="36">
        <f t="shared" si="61"/>
        <v>5707.9449999999997</v>
      </c>
      <c r="H493" s="36">
        <f>Comparisons!U550</f>
        <v>937442</v>
      </c>
      <c r="I493" s="36">
        <f>Comparisons!V550</f>
        <v>19851</v>
      </c>
      <c r="J493" s="36">
        <f>Comparisons!W550</f>
        <v>12717</v>
      </c>
      <c r="K493" s="44">
        <f>Comparisons!X550</f>
        <v>0.64062263865800206</v>
      </c>
      <c r="L493" s="130">
        <v>26103629993.049999</v>
      </c>
      <c r="M493" s="32">
        <v>1.1243125351578573</v>
      </c>
      <c r="P493" s="109"/>
      <c r="Q493" s="13"/>
    </row>
    <row r="494" spans="1:17" x14ac:dyDescent="0.25">
      <c r="A494" s="32">
        <f t="shared" si="60"/>
        <v>3038</v>
      </c>
      <c r="B494" s="32" t="str">
        <f>Comparisons!O551</f>
        <v>Alectra Utilities Corporation</v>
      </c>
      <c r="C494" s="32">
        <f>Comparisons!P551</f>
        <v>2011</v>
      </c>
      <c r="D494" s="32">
        <f>Comparisons!Q551</f>
        <v>3</v>
      </c>
      <c r="E494" s="36">
        <f>Comparisons!R551</f>
        <v>169175.76531832287</v>
      </c>
      <c r="F494" s="36">
        <f>Comparisons!S551</f>
        <v>5777.6979999999994</v>
      </c>
      <c r="G494" s="36">
        <f t="shared" si="61"/>
        <v>5777.6979999999994</v>
      </c>
      <c r="H494" s="36">
        <f>Comparisons!U551</f>
        <v>952416</v>
      </c>
      <c r="I494" s="36">
        <f>Comparisons!V551</f>
        <v>19988</v>
      </c>
      <c r="J494" s="36">
        <f>Comparisons!W551</f>
        <v>12851</v>
      </c>
      <c r="K494" s="44">
        <f>Comparisons!X551</f>
        <v>0.64293576145687414</v>
      </c>
      <c r="L494" s="130">
        <v>25998095675.970001</v>
      </c>
      <c r="M494" s="32">
        <v>1.1430978626415853</v>
      </c>
      <c r="P494" s="109"/>
      <c r="Q494" s="13"/>
    </row>
    <row r="495" spans="1:17" x14ac:dyDescent="0.25">
      <c r="A495" s="32">
        <f t="shared" si="60"/>
        <v>3038</v>
      </c>
      <c r="B495" s="32" t="str">
        <f>Comparisons!O552</f>
        <v>Alectra Utilities Corporation</v>
      </c>
      <c r="C495" s="32">
        <f>Comparisons!P552</f>
        <v>2012</v>
      </c>
      <c r="D495" s="32">
        <f>Comparisons!Q552</f>
        <v>3</v>
      </c>
      <c r="E495" s="36">
        <f>Comparisons!R552</f>
        <v>201406.66335976924</v>
      </c>
      <c r="F495" s="36">
        <f>Comparisons!S552</f>
        <v>5693.875</v>
      </c>
      <c r="G495" s="36">
        <f t="shared" si="61"/>
        <v>5777.6979999999994</v>
      </c>
      <c r="H495" s="36">
        <f>Comparisons!U552</f>
        <v>968622</v>
      </c>
      <c r="I495" s="36">
        <f>Comparisons!V552</f>
        <v>20117</v>
      </c>
      <c r="J495" s="36">
        <f>Comparisons!W552</f>
        <v>13054</v>
      </c>
      <c r="K495" s="44">
        <f>Comparisons!X552</f>
        <v>0.64890391211413234</v>
      </c>
      <c r="L495" s="130">
        <v>26967691973</v>
      </c>
      <c r="M495" s="32">
        <v>1.1601447797801889</v>
      </c>
      <c r="P495" s="109"/>
      <c r="Q495" s="13"/>
    </row>
    <row r="496" spans="1:17" x14ac:dyDescent="0.25">
      <c r="A496" s="32">
        <f t="shared" si="60"/>
        <v>3038</v>
      </c>
      <c r="B496" s="32" t="str">
        <f>Comparisons!O553</f>
        <v>Alectra Utilities Corporation</v>
      </c>
      <c r="C496" s="32">
        <f>Comparisons!P553</f>
        <v>2013</v>
      </c>
      <c r="D496" s="32">
        <f>Comparisons!Q553</f>
        <v>3</v>
      </c>
      <c r="E496" s="36">
        <f>Comparisons!R553</f>
        <v>221721.93867</v>
      </c>
      <c r="F496" s="36">
        <f>Comparisons!S553</f>
        <v>5736.1530000000002</v>
      </c>
      <c r="G496" s="36">
        <f t="shared" si="61"/>
        <v>5777.6979999999994</v>
      </c>
      <c r="H496" s="36">
        <f>Comparisons!U553</f>
        <v>983572</v>
      </c>
      <c r="I496" s="36">
        <f>Comparisons!V553</f>
        <v>20346</v>
      </c>
      <c r="J496" s="36">
        <f>Comparisons!W553</f>
        <v>13306</v>
      </c>
      <c r="K496" s="44">
        <f>Comparisons!X553</f>
        <v>0.65398604148235528</v>
      </c>
      <c r="L496" s="130">
        <v>26154956030</v>
      </c>
      <c r="M496" s="32">
        <v>1.1787456307534185</v>
      </c>
      <c r="P496" s="109"/>
      <c r="Q496" s="13"/>
    </row>
    <row r="497" spans="1:17" x14ac:dyDescent="0.25">
      <c r="A497" s="32">
        <f t="shared" si="60"/>
        <v>3038</v>
      </c>
      <c r="B497" s="32" t="str">
        <f>Comparisons!O554</f>
        <v>Alectra Utilities Corporation</v>
      </c>
      <c r="C497" s="32">
        <f>Comparisons!P554</f>
        <v>2014</v>
      </c>
      <c r="D497" s="32">
        <f>Comparisons!Q554</f>
        <v>3</v>
      </c>
      <c r="E497" s="36">
        <f>Comparisons!R554</f>
        <v>228002.39500000002</v>
      </c>
      <c r="F497" s="36">
        <f>Comparisons!S554</f>
        <v>5003.8980000000001</v>
      </c>
      <c r="G497" s="36">
        <f t="shared" si="61"/>
        <v>5777.6979999999994</v>
      </c>
      <c r="H497" s="36">
        <f>Comparisons!U554</f>
        <v>997300</v>
      </c>
      <c r="I497" s="36">
        <f>Comparisons!V554</f>
        <v>20605</v>
      </c>
      <c r="J497" s="36">
        <f>Comparisons!W554</f>
        <v>13562</v>
      </c>
      <c r="K497" s="44">
        <f>Comparisons!X554</f>
        <v>0.65818975976704686</v>
      </c>
      <c r="L497" s="130">
        <v>26714514002.57</v>
      </c>
      <c r="M497" s="32">
        <v>1.2033004656242552</v>
      </c>
      <c r="P497" s="109"/>
      <c r="Q497" s="13"/>
    </row>
    <row r="498" spans="1:17" x14ac:dyDescent="0.25">
      <c r="A498" s="32">
        <f t="shared" si="60"/>
        <v>3038</v>
      </c>
      <c r="B498" s="32" t="str">
        <f>Comparisons!O555</f>
        <v>Alectra Utilities Corporation</v>
      </c>
      <c r="C498" s="32">
        <f>Comparisons!P555</f>
        <v>2015</v>
      </c>
      <c r="D498" s="32">
        <f>Comparisons!Q555</f>
        <v>3</v>
      </c>
      <c r="E498" s="36">
        <f>Comparisons!R555</f>
        <v>248740.48300000001</v>
      </c>
      <c r="F498" s="36">
        <f>Comparisons!S555</f>
        <v>5242.817</v>
      </c>
      <c r="G498" s="36">
        <f t="shared" si="61"/>
        <v>5777.6979999999994</v>
      </c>
      <c r="H498" s="36">
        <f>Comparisons!U555</f>
        <v>1012119</v>
      </c>
      <c r="I498" s="36">
        <f>Comparisons!V555</f>
        <v>20776</v>
      </c>
      <c r="J498" s="36">
        <f>Comparisons!W555</f>
        <v>13716</v>
      </c>
      <c r="K498" s="44">
        <f>Comparisons!X555</f>
        <v>0.66018482864844052</v>
      </c>
      <c r="L498" s="130">
        <v>25988346677.779999</v>
      </c>
      <c r="M498" s="32">
        <v>1.2317327248241474</v>
      </c>
      <c r="P498" s="109"/>
      <c r="Q498" s="13"/>
    </row>
    <row r="499" spans="1:17" x14ac:dyDescent="0.25">
      <c r="A499" s="32">
        <f t="shared" si="60"/>
        <v>3038</v>
      </c>
      <c r="B499" s="32" t="str">
        <f>Comparisons!O556</f>
        <v>Alectra Utilities Corporation</v>
      </c>
      <c r="C499" s="32">
        <f>Comparisons!P556</f>
        <v>2016</v>
      </c>
      <c r="D499" s="32">
        <f>Comparisons!Q556</f>
        <v>3</v>
      </c>
      <c r="E499" s="36">
        <f>Comparisons!R556</f>
        <v>251868.23827000003</v>
      </c>
      <c r="F499" s="36">
        <f>Comparisons!S556</f>
        <v>5492.2290000000003</v>
      </c>
      <c r="G499" s="36">
        <f t="shared" si="61"/>
        <v>5777.6979999999994</v>
      </c>
      <c r="H499" s="36">
        <f>Comparisons!U556</f>
        <v>1026392</v>
      </c>
      <c r="I499" s="36">
        <f>Comparisons!V556</f>
        <v>20984</v>
      </c>
      <c r="J499" s="36">
        <f>Comparisons!W556</f>
        <v>13922</v>
      </c>
      <c r="K499" s="44">
        <f>Comparisons!X556</f>
        <v>0.66345787266488754</v>
      </c>
      <c r="L499" s="130">
        <v>26804169085.120003</v>
      </c>
      <c r="M499" s="32">
        <v>1.2460953688434946</v>
      </c>
      <c r="P499" s="109"/>
      <c r="Q499" s="13"/>
    </row>
    <row r="500" spans="1:17" x14ac:dyDescent="0.25">
      <c r="A500" s="32">
        <f t="shared" si="60"/>
        <v>3038</v>
      </c>
      <c r="B500" s="32" t="str">
        <f>Comparisons!O557</f>
        <v>Alectra Utilities Corporation</v>
      </c>
      <c r="C500" s="32">
        <f>Comparisons!P557</f>
        <v>2017</v>
      </c>
      <c r="D500" s="32">
        <f>Comparisons!Q557</f>
        <v>3</v>
      </c>
      <c r="E500" s="36">
        <f>Comparisons!R557</f>
        <v>268075.93622999999</v>
      </c>
      <c r="F500" s="36">
        <f>Comparisons!S557</f>
        <v>4998.5839999999998</v>
      </c>
      <c r="G500" s="36">
        <f t="shared" si="61"/>
        <v>5777.6979999999994</v>
      </c>
      <c r="H500" s="36">
        <f>Comparisons!U557</f>
        <v>1037262</v>
      </c>
      <c r="I500" s="36">
        <f>Comparisons!V557</f>
        <v>20922</v>
      </c>
      <c r="J500" s="36">
        <f>Comparisons!W557</f>
        <v>13883</v>
      </c>
      <c r="K500" s="44">
        <f>Comparisons!X557</f>
        <v>0.66355988911193964</v>
      </c>
      <c r="L500" s="130">
        <v>25816351132.880001</v>
      </c>
      <c r="M500" s="32">
        <v>1.2681506381321936</v>
      </c>
      <c r="P500" s="109"/>
      <c r="Q500" s="13"/>
    </row>
    <row r="501" spans="1:17" x14ac:dyDescent="0.25">
      <c r="A501" s="32">
        <f t="shared" si="60"/>
        <v>3038</v>
      </c>
      <c r="B501" s="32" t="str">
        <f>Comparisons!O558</f>
        <v>Alectra Utilities Corporation</v>
      </c>
      <c r="C501" s="32">
        <f>Comparisons!P558</f>
        <v>2018</v>
      </c>
      <c r="D501" s="32">
        <f>Comparisons!Q558</f>
        <v>3</v>
      </c>
      <c r="E501" s="36">
        <f>Comparisons!R558</f>
        <v>243197.45190000001</v>
      </c>
      <c r="F501" s="36">
        <f>Comparisons!S558</f>
        <v>5400.6859999999997</v>
      </c>
      <c r="G501" s="36">
        <f t="shared" si="61"/>
        <v>5777.6979999999994</v>
      </c>
      <c r="H501" s="36">
        <f>Comparisons!U558</f>
        <v>1046776</v>
      </c>
      <c r="I501" s="36">
        <f>Comparisons!V558</f>
        <v>21049</v>
      </c>
      <c r="J501" s="36">
        <f>Comparisons!W558</f>
        <v>14047</v>
      </c>
      <c r="K501" s="44">
        <f>Comparisons!X558</f>
        <v>0.6673476174640125</v>
      </c>
      <c r="L501" s="130">
        <v>26946738936.619999</v>
      </c>
      <c r="M501" s="32">
        <v>1.2998332461476367</v>
      </c>
      <c r="P501" s="109"/>
      <c r="Q501" s="13"/>
    </row>
    <row r="502" spans="1:17" x14ac:dyDescent="0.25">
      <c r="A502" s="32">
        <f t="shared" si="60"/>
        <v>3038</v>
      </c>
      <c r="B502" s="32" t="str">
        <f>Comparisons!O559</f>
        <v>Alectra Utilities Corporation</v>
      </c>
      <c r="C502" s="32">
        <f>Comparisons!P559</f>
        <v>2019</v>
      </c>
      <c r="D502" s="32">
        <f>Comparisons!Q559</f>
        <v>3</v>
      </c>
      <c r="E502" s="36">
        <f>Comparisons!R559</f>
        <v>257552.39223</v>
      </c>
      <c r="F502" s="36">
        <f>Comparisons!S559</f>
        <v>4962.2169999999996</v>
      </c>
      <c r="G502" s="36">
        <f t="shared" si="61"/>
        <v>5777.6979999999994</v>
      </c>
      <c r="H502" s="36">
        <f>Comparisons!U559</f>
        <v>1054614</v>
      </c>
      <c r="I502" s="36">
        <f>Comparisons!V559</f>
        <v>21112</v>
      </c>
      <c r="J502" s="36">
        <f>Comparisons!W559</f>
        <v>14149</v>
      </c>
      <c r="K502" s="44">
        <f>Comparisons!X559</f>
        <v>0.67018757104964</v>
      </c>
      <c r="L502" s="130">
        <v>26328005697</v>
      </c>
      <c r="M502" s="32">
        <v>1.331990006449749</v>
      </c>
      <c r="P502" s="109"/>
      <c r="Q502" s="13"/>
    </row>
    <row r="503" spans="1:17" x14ac:dyDescent="0.25">
      <c r="A503" s="32">
        <f t="shared" si="60"/>
        <v>3038</v>
      </c>
      <c r="B503" s="32" t="str">
        <f>Comparisons!O560</f>
        <v>Alectra Utilities Corporation</v>
      </c>
      <c r="C503" s="32">
        <f>Comparisons!P560</f>
        <v>2020</v>
      </c>
      <c r="D503" s="32">
        <f>Comparisons!Q560</f>
        <v>3</v>
      </c>
      <c r="E503" s="36">
        <f>Comparisons!R560</f>
        <v>246360.01624999999</v>
      </c>
      <c r="F503" s="36">
        <f>Comparisons!S560</f>
        <v>5597.6149999999998</v>
      </c>
      <c r="G503" s="36">
        <f t="shared" si="61"/>
        <v>5777.6979999999994</v>
      </c>
      <c r="H503" s="36">
        <f>Comparisons!U560</f>
        <v>1062040</v>
      </c>
      <c r="I503" s="36">
        <f>Comparisons!V560</f>
        <v>21171</v>
      </c>
      <c r="J503" s="36">
        <f>Comparisons!W560</f>
        <v>14192</v>
      </c>
      <c r="K503" s="44">
        <f>Comparisons!X560</f>
        <v>0.67035095177365267</v>
      </c>
      <c r="L503" s="130">
        <v>26058068488.380001</v>
      </c>
      <c r="M503" s="32">
        <v>1.4068442069945994</v>
      </c>
      <c r="P503" s="109"/>
      <c r="Q503" s="13"/>
    </row>
    <row r="504" spans="1:17" x14ac:dyDescent="0.25">
      <c r="A504" s="32">
        <f t="shared" si="60"/>
        <v>3038</v>
      </c>
      <c r="B504" s="32" t="str">
        <f>Comparisons!O561</f>
        <v>Alectra Utilities Corporation</v>
      </c>
      <c r="C504" s="32">
        <f>Comparisons!P561</f>
        <v>2021</v>
      </c>
      <c r="D504" s="32">
        <f>Comparisons!Q561</f>
        <v>3</v>
      </c>
      <c r="E504" s="36">
        <f>Comparisons!R561</f>
        <v>250670.04598</v>
      </c>
      <c r="F504" s="36">
        <f>Comparisons!S561</f>
        <v>5262.4250000000002</v>
      </c>
      <c r="G504" s="36">
        <f t="shared" si="61"/>
        <v>5777.6979999999994</v>
      </c>
      <c r="H504" s="36">
        <f>Comparisons!U561</f>
        <v>1069683</v>
      </c>
      <c r="I504" s="36">
        <f>Comparisons!V561</f>
        <v>21581</v>
      </c>
      <c r="J504" s="36">
        <f>Comparisons!W561</f>
        <v>14392</v>
      </c>
      <c r="K504" s="44">
        <f>Comparisons!X561</f>
        <v>0.66688290626013624</v>
      </c>
      <c r="L504" s="130">
        <v>26250041758</v>
      </c>
      <c r="M504" s="32">
        <v>1.4583023676540063</v>
      </c>
      <c r="P504" s="109"/>
      <c r="Q504" s="13"/>
    </row>
    <row r="505" spans="1:17" x14ac:dyDescent="0.25">
      <c r="A505" s="32">
        <f t="shared" si="60"/>
        <v>3038</v>
      </c>
      <c r="B505" s="34" t="str">
        <f>Comparisons!O562</f>
        <v>Alectra Utilities Corporation</v>
      </c>
      <c r="C505" s="56">
        <f>Comparisons!B562</f>
        <v>2022</v>
      </c>
      <c r="D505" s="56">
        <f>Comparisons!C562</f>
        <v>3</v>
      </c>
      <c r="E505" s="56">
        <f>Comparisons!D562</f>
        <v>268392.85625999997</v>
      </c>
      <c r="F505" s="56">
        <f>Comparisons!E562</f>
        <v>5406.7539999999999</v>
      </c>
      <c r="G505" s="56">
        <f t="shared" si="61"/>
        <v>5777.6979999999994</v>
      </c>
      <c r="H505" s="56">
        <f>Comparisons!G562</f>
        <v>1076538</v>
      </c>
      <c r="I505" s="56">
        <f>Comparisons!H562</f>
        <v>21684</v>
      </c>
      <c r="J505" s="56">
        <f>Comparisons!I562</f>
        <v>14492</v>
      </c>
      <c r="K505" s="59">
        <f>Comparisons!J562</f>
        <v>0.66832685470581055</v>
      </c>
      <c r="L505" s="130">
        <v>26838884009</v>
      </c>
      <c r="M505" s="32">
        <v>1.5102966972629379</v>
      </c>
      <c r="P505" s="109"/>
      <c r="Q505" s="13"/>
    </row>
    <row r="506" spans="1:17" x14ac:dyDescent="0.25">
      <c r="A506" s="32">
        <f>'ABR23'!A578</f>
        <v>3039</v>
      </c>
      <c r="B506" s="32" t="str">
        <f>Comparisons!O565</f>
        <v>ERTH Power Corporation</v>
      </c>
      <c r="C506" s="32">
        <f>Comparisons!P565</f>
        <v>2005</v>
      </c>
      <c r="D506" s="32">
        <f>Comparisons!Q565</f>
        <v>3</v>
      </c>
      <c r="E506" s="36">
        <f>Comparisons!R565</f>
        <v>6190.1255400000009</v>
      </c>
      <c r="F506" s="36">
        <f>Comparisons!S565</f>
        <v>111.411</v>
      </c>
      <c r="G506" s="36">
        <f>F506</f>
        <v>111.411</v>
      </c>
      <c r="H506" s="36">
        <f>Comparisons!U565</f>
        <v>20952</v>
      </c>
      <c r="I506" s="36">
        <f>Comparisons!V565</f>
        <v>378</v>
      </c>
      <c r="J506" s="36">
        <f>Comparisons!W565</f>
        <v>78</v>
      </c>
      <c r="K506" s="44">
        <f>Comparisons!X565</f>
        <v>0.20634920634920634</v>
      </c>
      <c r="L506" s="130">
        <v>628998248.86000001</v>
      </c>
      <c r="M506" s="32">
        <v>1</v>
      </c>
      <c r="P506" s="109"/>
      <c r="Q506" s="13"/>
    </row>
    <row r="507" spans="1:17" x14ac:dyDescent="0.25">
      <c r="A507" s="32">
        <f>'ABR23'!A579</f>
        <v>3039</v>
      </c>
      <c r="B507" s="32" t="str">
        <f>Comparisons!O566</f>
        <v>ERTH Power Corporation</v>
      </c>
      <c r="C507" s="32">
        <f>Comparisons!P566</f>
        <v>2006</v>
      </c>
      <c r="D507" s="32">
        <f>Comparisons!Q566</f>
        <v>3</v>
      </c>
      <c r="E507" s="36">
        <f>Comparisons!R566</f>
        <v>6594.0953900000004</v>
      </c>
      <c r="F507" s="36">
        <f>Comparisons!S566</f>
        <v>120.023</v>
      </c>
      <c r="G507" s="36">
        <f>MAX(G506,F507)</f>
        <v>120.023</v>
      </c>
      <c r="H507" s="36">
        <f>Comparisons!U566</f>
        <v>19234</v>
      </c>
      <c r="I507" s="36">
        <f>Comparisons!V566</f>
        <v>378</v>
      </c>
      <c r="J507" s="36">
        <f>Comparisons!W566</f>
        <v>79</v>
      </c>
      <c r="K507" s="44">
        <f>Comparisons!X566</f>
        <v>0.20899470899470898</v>
      </c>
      <c r="L507" s="130">
        <v>318608495</v>
      </c>
      <c r="M507" s="32">
        <v>1.0181607380073696</v>
      </c>
      <c r="P507" s="109"/>
      <c r="Q507" s="13"/>
    </row>
    <row r="508" spans="1:17" x14ac:dyDescent="0.25">
      <c r="A508" s="32">
        <f>'ABR23'!A580</f>
        <v>3039</v>
      </c>
      <c r="B508" s="32" t="str">
        <f>Comparisons!O567</f>
        <v>ERTH Power Corporation</v>
      </c>
      <c r="C508" s="32">
        <f>Comparisons!P567</f>
        <v>2007</v>
      </c>
      <c r="D508" s="32">
        <f>Comparisons!Q567</f>
        <v>3</v>
      </c>
      <c r="E508" s="36">
        <f>Comparisons!R567</f>
        <v>7048.0222099999983</v>
      </c>
      <c r="F508" s="36">
        <f>Comparisons!S567</f>
        <v>120.218</v>
      </c>
      <c r="G508" s="36">
        <f t="shared" ref="G508:G523" si="62">MAX(G507,F508)</f>
        <v>120.218</v>
      </c>
      <c r="H508" s="36">
        <f>Comparisons!U567</f>
        <v>21707</v>
      </c>
      <c r="I508" s="36">
        <f>Comparisons!V567</f>
        <v>373</v>
      </c>
      <c r="J508" s="36">
        <f>Comparisons!W567</f>
        <v>76</v>
      </c>
      <c r="K508" s="44">
        <f>Comparisons!X567</f>
        <v>0.20375335120643431</v>
      </c>
      <c r="L508" s="130">
        <v>649981803.84000003</v>
      </c>
      <c r="M508" s="32">
        <v>1.0531931014872313</v>
      </c>
      <c r="P508" s="109"/>
      <c r="Q508" s="13"/>
    </row>
    <row r="509" spans="1:17" x14ac:dyDescent="0.25">
      <c r="A509" s="32">
        <f>'ABR23'!A581</f>
        <v>3039</v>
      </c>
      <c r="B509" s="32" t="str">
        <f>Comparisons!O568</f>
        <v>ERTH Power Corporation</v>
      </c>
      <c r="C509" s="32">
        <f>Comparisons!P568</f>
        <v>2008</v>
      </c>
      <c r="D509" s="32">
        <f>Comparisons!Q568</f>
        <v>3</v>
      </c>
      <c r="E509" s="36">
        <f>Comparisons!R568</f>
        <v>7336.5461300000006</v>
      </c>
      <c r="F509" s="36">
        <f>Comparisons!S568</f>
        <v>113.672</v>
      </c>
      <c r="G509" s="36">
        <f t="shared" si="62"/>
        <v>120.218</v>
      </c>
      <c r="H509" s="36">
        <f>Comparisons!U568</f>
        <v>20197</v>
      </c>
      <c r="I509" s="36">
        <f>Comparisons!V568</f>
        <v>366</v>
      </c>
      <c r="J509" s="36">
        <f>Comparisons!W568</f>
        <v>79</v>
      </c>
      <c r="K509" s="44">
        <f>Comparisons!X568</f>
        <v>0.21584699453551912</v>
      </c>
      <c r="L509" s="130">
        <v>610008862.34000003</v>
      </c>
      <c r="M509" s="32">
        <v>1.078564603993923</v>
      </c>
      <c r="P509" s="109"/>
      <c r="Q509" s="13"/>
    </row>
    <row r="510" spans="1:17" x14ac:dyDescent="0.25">
      <c r="A510" s="32">
        <f>'ABR23'!A582</f>
        <v>3039</v>
      </c>
      <c r="B510" s="32" t="str">
        <f>Comparisons!O569</f>
        <v>ERTH Power Corporation</v>
      </c>
      <c r="C510" s="32">
        <f>Comparisons!P569</f>
        <v>2009</v>
      </c>
      <c r="D510" s="32">
        <f>Comparisons!Q569</f>
        <v>3</v>
      </c>
      <c r="E510" s="36">
        <f>Comparisons!R569</f>
        <v>7064.1782200000007</v>
      </c>
      <c r="F510" s="36">
        <f>Comparisons!S569</f>
        <v>119.511</v>
      </c>
      <c r="G510" s="36">
        <f t="shared" si="62"/>
        <v>120.218</v>
      </c>
      <c r="H510" s="36">
        <f>Comparisons!U569</f>
        <v>21390</v>
      </c>
      <c r="I510" s="36">
        <f>Comparisons!V569</f>
        <v>392</v>
      </c>
      <c r="J510" s="36">
        <f>Comparisons!W569</f>
        <v>86</v>
      </c>
      <c r="K510" s="44">
        <f>Comparisons!X569</f>
        <v>0.21938775510204081</v>
      </c>
      <c r="L510" s="130">
        <v>631142979.65999997</v>
      </c>
      <c r="M510" s="32">
        <v>1.0915070880241431</v>
      </c>
      <c r="P510" s="109"/>
      <c r="Q510" s="13"/>
    </row>
    <row r="511" spans="1:17" x14ac:dyDescent="0.25">
      <c r="A511" s="32">
        <f>'ABR23'!A583</f>
        <v>3039</v>
      </c>
      <c r="B511" s="32" t="str">
        <f>Comparisons!O570</f>
        <v>ERTH Power Corporation</v>
      </c>
      <c r="C511" s="32">
        <f>Comparisons!P570</f>
        <v>2010</v>
      </c>
      <c r="D511" s="32">
        <f>Comparisons!Q570</f>
        <v>3</v>
      </c>
      <c r="E511" s="36">
        <f>Comparisons!R570</f>
        <v>7109.4823500000002</v>
      </c>
      <c r="F511" s="36">
        <f>Comparisons!S570</f>
        <v>117.25700000000001</v>
      </c>
      <c r="G511" s="36">
        <f t="shared" si="62"/>
        <v>120.218</v>
      </c>
      <c r="H511" s="36">
        <f>Comparisons!U570</f>
        <v>21831</v>
      </c>
      <c r="I511" s="36">
        <f>Comparisons!V570</f>
        <v>392</v>
      </c>
      <c r="J511" s="36">
        <f>Comparisons!W570</f>
        <v>86</v>
      </c>
      <c r="K511" s="44">
        <f>Comparisons!X570</f>
        <v>0.21938775510204081</v>
      </c>
      <c r="L511" s="130">
        <v>623200252.5</v>
      </c>
      <c r="M511" s="32">
        <v>1.1243125351578573</v>
      </c>
      <c r="P511" s="109"/>
      <c r="Q511" s="13"/>
    </row>
    <row r="512" spans="1:17" x14ac:dyDescent="0.25">
      <c r="A512" s="32">
        <f>'ABR23'!A584</f>
        <v>3039</v>
      </c>
      <c r="B512" s="32" t="str">
        <f>Comparisons!O571</f>
        <v>ERTH Power Corporation</v>
      </c>
      <c r="C512" s="32">
        <f>Comparisons!P571</f>
        <v>2011</v>
      </c>
      <c r="D512" s="32">
        <f>Comparisons!Q571</f>
        <v>3</v>
      </c>
      <c r="E512" s="36">
        <f>Comparisons!R571</f>
        <v>7063.4972300000009</v>
      </c>
      <c r="F512" s="36">
        <f>Comparisons!S571</f>
        <v>119.49600000000001</v>
      </c>
      <c r="G512" s="36">
        <f t="shared" si="62"/>
        <v>120.218</v>
      </c>
      <c r="H512" s="36">
        <f>Comparisons!U571</f>
        <v>21791</v>
      </c>
      <c r="I512" s="36">
        <f>Comparisons!V571</f>
        <v>395</v>
      </c>
      <c r="J512" s="36">
        <f>Comparisons!W571</f>
        <v>88</v>
      </c>
      <c r="K512" s="44">
        <f>Comparisons!X571</f>
        <v>0.22278481012658227</v>
      </c>
      <c r="L512" s="130">
        <v>600061900</v>
      </c>
      <c r="M512" s="32">
        <v>1.1430978626415853</v>
      </c>
      <c r="P512" s="109"/>
      <c r="Q512" s="13"/>
    </row>
    <row r="513" spans="1:17" x14ac:dyDescent="0.25">
      <c r="A513" s="32">
        <f>'ABR23'!A585</f>
        <v>3039</v>
      </c>
      <c r="B513" s="32" t="str">
        <f>Comparisons!O572</f>
        <v>ERTH Power Corporation</v>
      </c>
      <c r="C513" s="32">
        <f>Comparisons!P572</f>
        <v>2012</v>
      </c>
      <c r="D513" s="32">
        <f>Comparisons!Q572</f>
        <v>3</v>
      </c>
      <c r="E513" s="36">
        <f>Comparisons!R572</f>
        <v>6514.471019999999</v>
      </c>
      <c r="F513" s="36">
        <f>Comparisons!S572</f>
        <v>120.41300000000001</v>
      </c>
      <c r="G513" s="36">
        <f t="shared" si="62"/>
        <v>120.41300000000001</v>
      </c>
      <c r="H513" s="36">
        <f>Comparisons!U572</f>
        <v>22204</v>
      </c>
      <c r="I513" s="36">
        <f>Comparisons!V572</f>
        <v>405</v>
      </c>
      <c r="J513" s="36">
        <f>Comparisons!W572</f>
        <v>103.00000000000001</v>
      </c>
      <c r="K513" s="44">
        <f>Comparisons!X572</f>
        <v>0.25432098765432104</v>
      </c>
      <c r="L513" s="130">
        <v>619986067</v>
      </c>
      <c r="M513" s="32">
        <v>1.1601447797801889</v>
      </c>
      <c r="P513" s="109"/>
      <c r="Q513" s="13"/>
    </row>
    <row r="514" spans="1:17" x14ac:dyDescent="0.25">
      <c r="A514" s="32">
        <f>'ABR23'!A586</f>
        <v>3039</v>
      </c>
      <c r="B514" s="32" t="str">
        <f>Comparisons!O573</f>
        <v>ERTH Power Corporation</v>
      </c>
      <c r="C514" s="32">
        <f>Comparisons!P573</f>
        <v>2013</v>
      </c>
      <c r="D514" s="32">
        <f>Comparisons!Q573</f>
        <v>3</v>
      </c>
      <c r="E514" s="36">
        <f>Comparisons!R573</f>
        <v>7334.4396200000001</v>
      </c>
      <c r="F514" s="36">
        <f>Comparisons!S573</f>
        <v>136.28900000000002</v>
      </c>
      <c r="G514" s="36">
        <f t="shared" si="62"/>
        <v>136.28900000000002</v>
      </c>
      <c r="H514" s="36">
        <f>Comparisons!U573</f>
        <v>21885</v>
      </c>
      <c r="I514" s="36">
        <f>Comparisons!V573</f>
        <v>398</v>
      </c>
      <c r="J514" s="36">
        <f>Comparisons!W573</f>
        <v>106</v>
      </c>
      <c r="K514" s="44">
        <f>Comparisons!X573</f>
        <v>0.26633165829145727</v>
      </c>
      <c r="L514" s="130">
        <v>633094660</v>
      </c>
      <c r="M514" s="32">
        <v>1.1787456307534185</v>
      </c>
      <c r="P514" s="109"/>
      <c r="Q514" s="13"/>
    </row>
    <row r="515" spans="1:17" x14ac:dyDescent="0.25">
      <c r="A515" s="32">
        <f>'ABR23'!A587</f>
        <v>3039</v>
      </c>
      <c r="B515" s="32" t="str">
        <f>Comparisons!O574</f>
        <v>ERTH Power Corporation</v>
      </c>
      <c r="C515" s="32">
        <f>Comparisons!P574</f>
        <v>2014</v>
      </c>
      <c r="D515" s="32">
        <f>Comparisons!Q574</f>
        <v>3</v>
      </c>
      <c r="E515" s="36">
        <f>Comparisons!R574</f>
        <v>7244.4930000000004</v>
      </c>
      <c r="F515" s="36">
        <f>Comparisons!S574</f>
        <v>107.577</v>
      </c>
      <c r="G515" s="36">
        <f t="shared" si="62"/>
        <v>136.28900000000002</v>
      </c>
      <c r="H515" s="36">
        <f>Comparisons!U574</f>
        <v>22066</v>
      </c>
      <c r="I515" s="36">
        <f>Comparisons!V574</f>
        <v>403</v>
      </c>
      <c r="J515" s="36">
        <f>Comparisons!W574</f>
        <v>109</v>
      </c>
      <c r="K515" s="44">
        <f>Comparisons!X574</f>
        <v>0.27047146401985112</v>
      </c>
      <c r="L515" s="130">
        <v>637649172.97000003</v>
      </c>
      <c r="M515" s="32">
        <v>1.2033004656242552</v>
      </c>
      <c r="P515" s="109"/>
      <c r="Q515" s="13"/>
    </row>
    <row r="516" spans="1:17" x14ac:dyDescent="0.25">
      <c r="A516" s="32">
        <f>'ABR23'!A588</f>
        <v>3039</v>
      </c>
      <c r="B516" s="32" t="str">
        <f>Comparisons!O575</f>
        <v>ERTH Power Corporation</v>
      </c>
      <c r="C516" s="32">
        <f>Comparisons!P575</f>
        <v>2015</v>
      </c>
      <c r="D516" s="32">
        <f>Comparisons!Q575</f>
        <v>3</v>
      </c>
      <c r="E516" s="36">
        <f>Comparisons!R575</f>
        <v>7403.6730000000007</v>
      </c>
      <c r="F516" s="36">
        <f>Comparisons!S575</f>
        <v>109.042</v>
      </c>
      <c r="G516" s="36">
        <f t="shared" si="62"/>
        <v>136.28900000000002</v>
      </c>
      <c r="H516" s="36">
        <f>Comparisons!U575</f>
        <v>22250</v>
      </c>
      <c r="I516" s="36">
        <f>Comparisons!V575</f>
        <v>413</v>
      </c>
      <c r="J516" s="36">
        <f>Comparisons!W575</f>
        <v>121</v>
      </c>
      <c r="K516" s="44">
        <f>Comparisons!X575</f>
        <v>0.29297820823244553</v>
      </c>
      <c r="L516" s="130">
        <v>633076430.71000004</v>
      </c>
      <c r="M516" s="32">
        <v>1.2317327248241474</v>
      </c>
      <c r="P516" s="109"/>
      <c r="Q516" s="13"/>
    </row>
    <row r="517" spans="1:17" x14ac:dyDescent="0.25">
      <c r="A517" s="32">
        <f>'ABR23'!A589</f>
        <v>3039</v>
      </c>
      <c r="B517" s="32" t="str">
        <f>Comparisons!O576</f>
        <v>ERTH Power Corporation</v>
      </c>
      <c r="C517" s="32">
        <f>Comparisons!P576</f>
        <v>2016</v>
      </c>
      <c r="D517" s="32">
        <f>Comparisons!Q576</f>
        <v>3</v>
      </c>
      <c r="E517" s="36">
        <f>Comparisons!R576</f>
        <v>7840.0672599999998</v>
      </c>
      <c r="F517" s="36">
        <f>Comparisons!S576</f>
        <v>111.491</v>
      </c>
      <c r="G517" s="36">
        <f t="shared" si="62"/>
        <v>136.28900000000002</v>
      </c>
      <c r="H517" s="36">
        <f>Comparisons!U576</f>
        <v>22470</v>
      </c>
      <c r="I517" s="36">
        <f>Comparisons!V576</f>
        <v>406</v>
      </c>
      <c r="J517" s="36">
        <f>Comparisons!W576</f>
        <v>120.00000000000001</v>
      </c>
      <c r="K517" s="44">
        <f>Comparisons!X576</f>
        <v>0.29556650246305421</v>
      </c>
      <c r="L517" s="130">
        <v>610801988.19000006</v>
      </c>
      <c r="M517" s="32">
        <v>1.2460953688434946</v>
      </c>
      <c r="P517" s="109"/>
      <c r="Q517" s="13"/>
    </row>
    <row r="518" spans="1:17" x14ac:dyDescent="0.25">
      <c r="A518" s="32">
        <f>'ABR23'!A590</f>
        <v>3039</v>
      </c>
      <c r="B518" s="32" t="str">
        <f>Comparisons!O577</f>
        <v>ERTH Power Corporation</v>
      </c>
      <c r="C518" s="32">
        <f>Comparisons!P577</f>
        <v>2017</v>
      </c>
      <c r="D518" s="32">
        <f>Comparisons!Q577</f>
        <v>3</v>
      </c>
      <c r="E518" s="36">
        <f>Comparisons!R577</f>
        <v>7933.7904799999997</v>
      </c>
      <c r="F518" s="36">
        <f>Comparisons!S577</f>
        <v>108.53</v>
      </c>
      <c r="G518" s="36">
        <f t="shared" si="62"/>
        <v>136.28900000000002</v>
      </c>
      <c r="H518" s="36">
        <f>Comparisons!U577</f>
        <v>22829</v>
      </c>
      <c r="I518" s="36">
        <f>Comparisons!V577</f>
        <v>408</v>
      </c>
      <c r="J518" s="36">
        <f>Comparisons!W577</f>
        <v>122</v>
      </c>
      <c r="K518" s="44">
        <f>Comparisons!X577</f>
        <v>0.29901960784313725</v>
      </c>
      <c r="L518" s="130">
        <v>614352659.38999999</v>
      </c>
      <c r="M518" s="32">
        <v>1.2681506381321936</v>
      </c>
      <c r="P518" s="109"/>
      <c r="Q518" s="13"/>
    </row>
    <row r="519" spans="1:17" x14ac:dyDescent="0.25">
      <c r="A519" s="32">
        <f>'ABR23'!A591</f>
        <v>3039</v>
      </c>
      <c r="B519" s="32" t="str">
        <f>Comparisons!O578</f>
        <v>ERTH Power Corporation</v>
      </c>
      <c r="C519" s="32">
        <f>Comparisons!P578</f>
        <v>2018</v>
      </c>
      <c r="D519" s="32">
        <f>Comparisons!Q578</f>
        <v>3</v>
      </c>
      <c r="E519" s="36">
        <f>Comparisons!R578</f>
        <v>7895.6919000000007</v>
      </c>
      <c r="F519" s="36">
        <f>Comparisons!S578</f>
        <v>109.94099999999999</v>
      </c>
      <c r="G519" s="36">
        <f t="shared" si="62"/>
        <v>136.28900000000002</v>
      </c>
      <c r="H519" s="36">
        <f>Comparisons!U578</f>
        <v>23111</v>
      </c>
      <c r="I519" s="36">
        <f>Comparisons!V578</f>
        <v>413</v>
      </c>
      <c r="J519" s="36">
        <f>Comparisons!W578</f>
        <v>121</v>
      </c>
      <c r="K519" s="44">
        <f>Comparisons!X578</f>
        <v>0.29297820823244553</v>
      </c>
      <c r="L519" s="130">
        <v>644008978.88</v>
      </c>
      <c r="M519" s="32">
        <v>1.2998332461476367</v>
      </c>
      <c r="P519" s="109"/>
      <c r="Q519" s="13"/>
    </row>
    <row r="520" spans="1:17" x14ac:dyDescent="0.25">
      <c r="A520" s="32">
        <f>'ABR23'!A592</f>
        <v>3039</v>
      </c>
      <c r="B520" s="32" t="str">
        <f>Comparisons!O579</f>
        <v>ERTH Power Corporation</v>
      </c>
      <c r="C520" s="32">
        <f>Comparisons!P579</f>
        <v>2019</v>
      </c>
      <c r="D520" s="32">
        <f>Comparisons!Q579</f>
        <v>3</v>
      </c>
      <c r="E520" s="36">
        <f>Comparisons!R579</f>
        <v>7261.7215700000006</v>
      </c>
      <c r="F520" s="36">
        <f>Comparisons!S579</f>
        <v>111.736</v>
      </c>
      <c r="G520" s="36">
        <f t="shared" si="62"/>
        <v>136.28900000000002</v>
      </c>
      <c r="H520" s="36">
        <f>Comparisons!U579</f>
        <v>23384</v>
      </c>
      <c r="I520" s="36">
        <f>Comparisons!V579</f>
        <v>437</v>
      </c>
      <c r="J520" s="36">
        <f>Comparisons!W579</f>
        <v>142</v>
      </c>
      <c r="K520" s="44">
        <f>Comparisons!X579</f>
        <v>0.32494279176201374</v>
      </c>
      <c r="L520" s="130">
        <v>662289126.36000001</v>
      </c>
      <c r="M520" s="32">
        <v>1.331990006449749</v>
      </c>
      <c r="P520" s="109"/>
      <c r="Q520" s="13"/>
    </row>
    <row r="521" spans="1:17" x14ac:dyDescent="0.25">
      <c r="A521" s="32">
        <f>'ABR23'!A593</f>
        <v>3039</v>
      </c>
      <c r="B521" s="32" t="str">
        <f>Comparisons!O580</f>
        <v>ERTH Power Corporation</v>
      </c>
      <c r="C521" s="32">
        <f>Comparisons!P580</f>
        <v>2020</v>
      </c>
      <c r="D521" s="32">
        <f>Comparisons!Q580</f>
        <v>3</v>
      </c>
      <c r="E521" s="36">
        <f>Comparisons!R580</f>
        <v>7273.0168200000007</v>
      </c>
      <c r="F521" s="36">
        <f>Comparisons!S580</f>
        <v>118.142</v>
      </c>
      <c r="G521" s="36">
        <f t="shared" si="62"/>
        <v>136.28900000000002</v>
      </c>
      <c r="H521" s="46">
        <f>Comparisons!G580</f>
        <v>23551</v>
      </c>
      <c r="I521" s="36">
        <f>Comparisons!V580</f>
        <v>443</v>
      </c>
      <c r="J521" s="36">
        <f>Comparisons!W580</f>
        <v>152</v>
      </c>
      <c r="K521" s="44">
        <f>Comparisons!X580</f>
        <v>0.34311512415349887</v>
      </c>
      <c r="L521" s="130">
        <v>647581926</v>
      </c>
      <c r="M521" s="32">
        <v>1.4068442069945994</v>
      </c>
      <c r="P521" s="109"/>
      <c r="Q521" s="13"/>
    </row>
    <row r="522" spans="1:17" x14ac:dyDescent="0.25">
      <c r="A522" s="32">
        <f>'ABR23'!A594</f>
        <v>3039</v>
      </c>
      <c r="B522" s="32" t="str">
        <f>Comparisons!O581</f>
        <v>ERTH Power Corporation</v>
      </c>
      <c r="C522" s="32">
        <f>Comparisons!P581</f>
        <v>2021</v>
      </c>
      <c r="D522" s="32">
        <f>Comparisons!Q581</f>
        <v>3</v>
      </c>
      <c r="E522" s="36">
        <f>Comparisons!R581</f>
        <v>7347.6563399999995</v>
      </c>
      <c r="F522" s="36">
        <f>Comparisons!S581</f>
        <v>113.38500000000001</v>
      </c>
      <c r="G522" s="36">
        <f t="shared" si="62"/>
        <v>136.28900000000002</v>
      </c>
      <c r="H522" s="46">
        <f>Comparisons!G581</f>
        <v>23980</v>
      </c>
      <c r="I522" s="36">
        <f>Comparisons!V581</f>
        <v>453</v>
      </c>
      <c r="J522" s="36">
        <f>Comparisons!W581</f>
        <v>162</v>
      </c>
      <c r="K522" s="44">
        <f>Comparisons!X581</f>
        <v>0.35761589403973509</v>
      </c>
      <c r="L522" s="130">
        <v>637348471</v>
      </c>
      <c r="M522" s="32">
        <v>1.4583023676540063</v>
      </c>
      <c r="P522" s="109"/>
      <c r="Q522" s="13"/>
    </row>
    <row r="523" spans="1:17" x14ac:dyDescent="0.25">
      <c r="A523" s="32">
        <f>A522</f>
        <v>3039</v>
      </c>
      <c r="B523" s="34" t="str">
        <f>Comparisons!O582</f>
        <v>ERTH Power Corporation</v>
      </c>
      <c r="C523" s="56">
        <f>Comparisons!B582</f>
        <v>2022</v>
      </c>
      <c r="D523" s="56">
        <f>Comparisons!C582</f>
        <v>3</v>
      </c>
      <c r="E523" s="56">
        <f>Comparisons!D582</f>
        <v>7750.36031</v>
      </c>
      <c r="F523" s="56">
        <f>Comparisons!E582</f>
        <v>110.24</v>
      </c>
      <c r="G523" s="56">
        <f t="shared" si="62"/>
        <v>136.28900000000002</v>
      </c>
      <c r="H523" s="56">
        <f>Comparisons!G582</f>
        <v>24390</v>
      </c>
      <c r="I523" s="56">
        <f>Comparisons!H582</f>
        <v>458</v>
      </c>
      <c r="J523" s="56">
        <f>Comparisons!I582</f>
        <v>165</v>
      </c>
      <c r="K523" s="59">
        <f>Comparisons!J582</f>
        <v>0.36026200652122498</v>
      </c>
      <c r="L523" s="130">
        <v>634616160</v>
      </c>
      <c r="M523" s="32">
        <v>1.5102966972629379</v>
      </c>
      <c r="P523" s="109"/>
      <c r="Q523" s="13"/>
    </row>
  </sheetData>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79C8A-058A-43DC-B015-614A3E82A029}">
  <dimension ref="G10:K175"/>
  <sheetViews>
    <sheetView workbookViewId="0">
      <selection activeCell="G11" sqref="G11:K175"/>
    </sheetView>
  </sheetViews>
  <sheetFormatPr defaultRowHeight="15" x14ac:dyDescent="0.25"/>
  <sheetData>
    <row r="10" spans="7:11" ht="15.75" thickBot="1" x14ac:dyDescent="0.3"/>
    <row r="11" spans="7:11" ht="15.75" thickBot="1" x14ac:dyDescent="0.3">
      <c r="G11" s="148" t="s">
        <v>282</v>
      </c>
      <c r="H11" s="148" t="s">
        <v>16</v>
      </c>
      <c r="I11" s="148" t="s">
        <v>283</v>
      </c>
      <c r="J11" s="148" t="s">
        <v>284</v>
      </c>
      <c r="K11" s="149" t="s">
        <v>105</v>
      </c>
    </row>
    <row r="12" spans="7:11" x14ac:dyDescent="0.25">
      <c r="G12" s="161" t="s">
        <v>18</v>
      </c>
      <c r="H12" s="161"/>
      <c r="I12" s="161"/>
      <c r="J12" s="161"/>
      <c r="K12" s="161"/>
    </row>
    <row r="13" spans="7:11" x14ac:dyDescent="0.25">
      <c r="G13" s="150" t="s">
        <v>285</v>
      </c>
      <c r="H13" s="150">
        <v>2015</v>
      </c>
      <c r="I13" s="151">
        <v>553190.92000000004</v>
      </c>
      <c r="J13" s="151">
        <v>553187.92000000004</v>
      </c>
      <c r="K13" s="152" t="s">
        <v>253</v>
      </c>
    </row>
    <row r="14" spans="7:11" x14ac:dyDescent="0.25">
      <c r="G14" s="150" t="s">
        <v>286</v>
      </c>
      <c r="H14" s="150">
        <v>2017</v>
      </c>
      <c r="I14" s="151">
        <v>544335.27</v>
      </c>
      <c r="J14" s="151">
        <v>544334.67000000004</v>
      </c>
      <c r="K14" s="152" t="s">
        <v>253</v>
      </c>
    </row>
    <row r="15" spans="7:11" x14ac:dyDescent="0.25">
      <c r="G15" s="150" t="s">
        <v>286</v>
      </c>
      <c r="H15" s="150">
        <v>2019</v>
      </c>
      <c r="I15" s="151">
        <v>551991.74</v>
      </c>
      <c r="J15" s="151">
        <v>552150.88</v>
      </c>
      <c r="K15" s="152" t="s">
        <v>253</v>
      </c>
    </row>
    <row r="16" spans="7:11" x14ac:dyDescent="0.25">
      <c r="G16" s="150" t="s">
        <v>287</v>
      </c>
      <c r="H16" s="150">
        <v>2014</v>
      </c>
      <c r="I16" s="151">
        <v>228241.69</v>
      </c>
      <c r="J16" s="151">
        <v>228241.69</v>
      </c>
      <c r="K16" s="152" t="s">
        <v>253</v>
      </c>
    </row>
    <row r="17" spans="7:11" x14ac:dyDescent="0.25">
      <c r="G17" s="150" t="s">
        <v>287</v>
      </c>
      <c r="H17" s="150">
        <v>2015</v>
      </c>
      <c r="I17" s="151">
        <v>228941.35</v>
      </c>
      <c r="J17" s="151">
        <v>228941.34</v>
      </c>
      <c r="K17" s="152" t="s">
        <v>253</v>
      </c>
    </row>
    <row r="18" spans="7:11" x14ac:dyDescent="0.25">
      <c r="G18" s="150" t="s">
        <v>288</v>
      </c>
      <c r="H18" s="150">
        <v>2015</v>
      </c>
      <c r="I18" s="151">
        <v>25975.38</v>
      </c>
      <c r="J18" s="151">
        <v>25972.83</v>
      </c>
      <c r="K18" s="152" t="s">
        <v>253</v>
      </c>
    </row>
    <row r="19" spans="7:11" x14ac:dyDescent="0.25">
      <c r="G19" s="150" t="s">
        <v>289</v>
      </c>
      <c r="H19" s="150">
        <v>2016</v>
      </c>
      <c r="I19" s="151">
        <v>14059.73</v>
      </c>
      <c r="J19" s="151">
        <v>14980.28</v>
      </c>
      <c r="K19" s="152" t="s">
        <v>253</v>
      </c>
    </row>
    <row r="20" spans="7:11" x14ac:dyDescent="0.25">
      <c r="G20" s="150" t="s">
        <v>289</v>
      </c>
      <c r="H20" s="150">
        <v>2017</v>
      </c>
      <c r="I20" s="151">
        <v>13736.8</v>
      </c>
      <c r="J20" s="151">
        <v>14361.76</v>
      </c>
      <c r="K20" s="152" t="s">
        <v>253</v>
      </c>
    </row>
    <row r="21" spans="7:11" x14ac:dyDescent="0.25">
      <c r="G21" s="150" t="s">
        <v>290</v>
      </c>
      <c r="H21" s="150">
        <v>2019</v>
      </c>
      <c r="I21" s="151">
        <v>9936.41</v>
      </c>
      <c r="J21" s="151">
        <v>9218.85</v>
      </c>
      <c r="K21" s="152" t="s">
        <v>253</v>
      </c>
    </row>
    <row r="22" spans="7:11" x14ac:dyDescent="0.25">
      <c r="G22" s="150" t="s">
        <v>290</v>
      </c>
      <c r="H22" s="150">
        <v>2020</v>
      </c>
      <c r="I22" s="151">
        <v>10485.030000000001</v>
      </c>
      <c r="J22" s="151">
        <v>9734.66</v>
      </c>
      <c r="K22" s="152" t="s">
        <v>253</v>
      </c>
    </row>
    <row r="23" spans="7:11" x14ac:dyDescent="0.25">
      <c r="G23" s="160" t="s">
        <v>291</v>
      </c>
      <c r="H23" s="160"/>
      <c r="I23" s="160"/>
      <c r="J23" s="160"/>
      <c r="K23" s="160"/>
    </row>
    <row r="24" spans="7:11" x14ac:dyDescent="0.25">
      <c r="G24" s="150" t="s">
        <v>286</v>
      </c>
      <c r="H24" s="150">
        <v>2012</v>
      </c>
      <c r="I24" s="151">
        <v>4178.3599999999997</v>
      </c>
      <c r="J24" s="151">
        <v>6225.74</v>
      </c>
      <c r="K24" s="152" t="s">
        <v>253</v>
      </c>
    </row>
    <row r="25" spans="7:11" x14ac:dyDescent="0.25">
      <c r="G25" s="150" t="s">
        <v>286</v>
      </c>
      <c r="H25" s="150">
        <v>2013</v>
      </c>
      <c r="I25" s="151">
        <v>6141.43</v>
      </c>
      <c r="J25" s="151">
        <v>6129.45</v>
      </c>
      <c r="K25" s="152" t="s">
        <v>253</v>
      </c>
    </row>
    <row r="26" spans="7:11" x14ac:dyDescent="0.25">
      <c r="G26" s="150" t="s">
        <v>49</v>
      </c>
      <c r="H26" s="150">
        <v>2013</v>
      </c>
      <c r="I26" s="153">
        <v>202.46</v>
      </c>
      <c r="J26" s="153">
        <v>200.08</v>
      </c>
      <c r="K26" s="152" t="s">
        <v>253</v>
      </c>
    </row>
    <row r="27" spans="7:11" x14ac:dyDescent="0.25">
      <c r="G27" s="160" t="s">
        <v>7</v>
      </c>
      <c r="H27" s="160"/>
      <c r="I27" s="160"/>
      <c r="J27" s="160"/>
      <c r="K27" s="160"/>
    </row>
    <row r="28" spans="7:11" x14ac:dyDescent="0.25">
      <c r="G28" s="150" t="s">
        <v>286</v>
      </c>
      <c r="H28" s="150">
        <v>2012</v>
      </c>
      <c r="I28" s="151">
        <v>4863.84</v>
      </c>
      <c r="J28" s="151">
        <v>6225.74</v>
      </c>
      <c r="K28" s="152" t="s">
        <v>253</v>
      </c>
    </row>
    <row r="29" spans="7:11" x14ac:dyDescent="0.25">
      <c r="G29" s="150" t="s">
        <v>286</v>
      </c>
      <c r="H29" s="150">
        <v>2013</v>
      </c>
      <c r="I29" s="151">
        <v>6141.43</v>
      </c>
      <c r="J29" s="151">
        <v>6225.74</v>
      </c>
      <c r="K29" s="152" t="s">
        <v>253</v>
      </c>
    </row>
    <row r="30" spans="7:11" x14ac:dyDescent="0.25">
      <c r="G30" s="160" t="s">
        <v>174</v>
      </c>
      <c r="H30" s="160"/>
      <c r="I30" s="160"/>
      <c r="J30" s="160"/>
      <c r="K30" s="160"/>
    </row>
    <row r="31" spans="7:11" x14ac:dyDescent="0.25">
      <c r="G31" s="150" t="s">
        <v>286</v>
      </c>
      <c r="H31" s="150">
        <v>2020</v>
      </c>
      <c r="I31" s="151">
        <v>1413121</v>
      </c>
      <c r="J31" s="151">
        <v>1413480</v>
      </c>
      <c r="K31" s="152" t="s">
        <v>253</v>
      </c>
    </row>
    <row r="32" spans="7:11" x14ac:dyDescent="0.25">
      <c r="G32" s="150" t="s">
        <v>286</v>
      </c>
      <c r="H32" s="150">
        <v>2021</v>
      </c>
      <c r="I32" s="151">
        <v>1439974</v>
      </c>
      <c r="J32" s="151">
        <v>1440315</v>
      </c>
      <c r="K32" s="152" t="s">
        <v>253</v>
      </c>
    </row>
    <row r="33" spans="7:11" x14ac:dyDescent="0.25">
      <c r="G33" s="150" t="s">
        <v>292</v>
      </c>
      <c r="H33" s="150">
        <v>2014</v>
      </c>
      <c r="I33" s="151">
        <v>158982</v>
      </c>
      <c r="J33" s="151">
        <v>158989</v>
      </c>
      <c r="K33" s="152" t="s">
        <v>253</v>
      </c>
    </row>
    <row r="34" spans="7:11" x14ac:dyDescent="0.25">
      <c r="G34" s="150" t="s">
        <v>293</v>
      </c>
      <c r="H34" s="150">
        <v>2020</v>
      </c>
      <c r="I34" s="151">
        <v>157464</v>
      </c>
      <c r="J34" s="151">
        <v>157466</v>
      </c>
      <c r="K34" s="152" t="s">
        <v>253</v>
      </c>
    </row>
    <row r="35" spans="7:11" x14ac:dyDescent="0.25">
      <c r="G35" s="150" t="s">
        <v>294</v>
      </c>
      <c r="H35" s="150">
        <v>2021</v>
      </c>
      <c r="I35" s="151">
        <v>158799</v>
      </c>
      <c r="J35" s="151">
        <v>158801</v>
      </c>
      <c r="K35" s="152" t="s">
        <v>253</v>
      </c>
    </row>
    <row r="36" spans="7:11" x14ac:dyDescent="0.25">
      <c r="G36" s="150" t="s">
        <v>295</v>
      </c>
      <c r="H36" s="150">
        <v>2020</v>
      </c>
      <c r="I36" s="151">
        <v>74001</v>
      </c>
      <c r="J36" s="151">
        <v>74002</v>
      </c>
      <c r="K36" s="152" t="s">
        <v>253</v>
      </c>
    </row>
    <row r="37" spans="7:11" x14ac:dyDescent="0.25">
      <c r="G37" s="150" t="s">
        <v>295</v>
      </c>
      <c r="H37" s="150">
        <v>2021</v>
      </c>
      <c r="I37" s="151">
        <v>75109</v>
      </c>
      <c r="J37" s="151">
        <v>75110</v>
      </c>
      <c r="K37" s="152" t="s">
        <v>253</v>
      </c>
    </row>
    <row r="38" spans="7:11" x14ac:dyDescent="0.25">
      <c r="G38" s="150" t="s">
        <v>288</v>
      </c>
      <c r="H38" s="150">
        <v>2020</v>
      </c>
      <c r="I38" s="151">
        <v>107965</v>
      </c>
      <c r="J38" s="151">
        <v>107974</v>
      </c>
      <c r="K38" s="152" t="s">
        <v>253</v>
      </c>
    </row>
    <row r="39" spans="7:11" x14ac:dyDescent="0.25">
      <c r="G39" s="150" t="s">
        <v>288</v>
      </c>
      <c r="H39" s="150">
        <v>2021</v>
      </c>
      <c r="I39" s="151">
        <v>109266</v>
      </c>
      <c r="J39" s="151">
        <v>109267</v>
      </c>
      <c r="K39" s="152" t="s">
        <v>253</v>
      </c>
    </row>
    <row r="40" spans="7:11" x14ac:dyDescent="0.25">
      <c r="G40" s="150" t="s">
        <v>296</v>
      </c>
      <c r="H40" s="150">
        <v>2021</v>
      </c>
      <c r="I40" s="151">
        <v>57765</v>
      </c>
      <c r="J40" s="151">
        <v>57769</v>
      </c>
      <c r="K40" s="152" t="s">
        <v>253</v>
      </c>
    </row>
    <row r="41" spans="7:11" x14ac:dyDescent="0.25">
      <c r="G41" s="150" t="s">
        <v>297</v>
      </c>
      <c r="H41" s="150">
        <v>2013</v>
      </c>
      <c r="I41" s="151">
        <v>56231</v>
      </c>
      <c r="J41" s="151">
        <v>57155</v>
      </c>
      <c r="K41" s="152" t="s">
        <v>253</v>
      </c>
    </row>
    <row r="42" spans="7:11" x14ac:dyDescent="0.25">
      <c r="G42" s="150" t="s">
        <v>298</v>
      </c>
      <c r="H42" s="150">
        <v>2020</v>
      </c>
      <c r="I42" s="151">
        <v>29718</v>
      </c>
      <c r="J42" s="151">
        <v>29719</v>
      </c>
      <c r="K42" s="152" t="s">
        <v>253</v>
      </c>
    </row>
    <row r="43" spans="7:11" x14ac:dyDescent="0.25">
      <c r="G43" s="150" t="s">
        <v>298</v>
      </c>
      <c r="H43" s="150">
        <v>2021</v>
      </c>
      <c r="I43" s="151">
        <v>30041</v>
      </c>
      <c r="J43" s="151">
        <v>30042</v>
      </c>
      <c r="K43" s="152" t="s">
        <v>253</v>
      </c>
    </row>
    <row r="44" spans="7:11" x14ac:dyDescent="0.25">
      <c r="G44" s="150" t="s">
        <v>299</v>
      </c>
      <c r="H44" s="150">
        <v>2020</v>
      </c>
      <c r="I44" s="151">
        <v>30661</v>
      </c>
      <c r="J44" s="151">
        <v>30665</v>
      </c>
      <c r="K44" s="152" t="s">
        <v>253</v>
      </c>
    </row>
    <row r="45" spans="7:11" x14ac:dyDescent="0.25">
      <c r="G45" s="150" t="s">
        <v>299</v>
      </c>
      <c r="H45" s="150">
        <v>2021</v>
      </c>
      <c r="I45" s="151">
        <v>30904</v>
      </c>
      <c r="J45" s="151">
        <v>30908</v>
      </c>
      <c r="K45" s="152" t="s">
        <v>253</v>
      </c>
    </row>
    <row r="46" spans="7:11" x14ac:dyDescent="0.25">
      <c r="G46" s="150" t="s">
        <v>300</v>
      </c>
      <c r="H46" s="150">
        <v>2019</v>
      </c>
      <c r="I46" s="151">
        <v>27508</v>
      </c>
      <c r="J46" s="151">
        <v>27464</v>
      </c>
      <c r="K46" s="152" t="s">
        <v>253</v>
      </c>
    </row>
    <row r="47" spans="7:11" x14ac:dyDescent="0.25">
      <c r="G47" s="150" t="s">
        <v>300</v>
      </c>
      <c r="H47" s="150">
        <v>2020</v>
      </c>
      <c r="I47" s="151">
        <v>27618</v>
      </c>
      <c r="J47" s="151">
        <v>27538</v>
      </c>
      <c r="K47" s="152" t="s">
        <v>253</v>
      </c>
    </row>
    <row r="48" spans="7:11" x14ac:dyDescent="0.25">
      <c r="G48" s="150" t="s">
        <v>301</v>
      </c>
      <c r="H48" s="150">
        <v>2005</v>
      </c>
      <c r="I48" s="151">
        <v>866410</v>
      </c>
      <c r="J48" s="151">
        <v>854322</v>
      </c>
      <c r="K48" s="152" t="s">
        <v>253</v>
      </c>
    </row>
    <row r="49" spans="7:11" x14ac:dyDescent="0.25">
      <c r="G49" s="150" t="s">
        <v>301</v>
      </c>
      <c r="H49" s="150">
        <v>2006</v>
      </c>
      <c r="I49" s="151">
        <v>889394</v>
      </c>
      <c r="J49" s="151">
        <v>876729</v>
      </c>
      <c r="K49" s="152" t="s">
        <v>253</v>
      </c>
    </row>
    <row r="50" spans="7:11" x14ac:dyDescent="0.25">
      <c r="G50" s="150" t="s">
        <v>302</v>
      </c>
      <c r="H50" s="150">
        <v>2020</v>
      </c>
      <c r="I50" s="151">
        <v>23547</v>
      </c>
      <c r="J50" s="151">
        <v>23551</v>
      </c>
      <c r="K50" s="152" t="s">
        <v>253</v>
      </c>
    </row>
    <row r="51" spans="7:11" x14ac:dyDescent="0.25">
      <c r="G51" s="150" t="s">
        <v>302</v>
      </c>
      <c r="H51" s="150">
        <v>2021</v>
      </c>
      <c r="I51" s="151">
        <v>23976</v>
      </c>
      <c r="J51" s="151">
        <v>23980</v>
      </c>
      <c r="K51" s="152" t="s">
        <v>253</v>
      </c>
    </row>
    <row r="52" spans="7:11" x14ac:dyDescent="0.25">
      <c r="G52" s="160" t="s">
        <v>303</v>
      </c>
      <c r="H52" s="160"/>
      <c r="I52" s="160"/>
      <c r="J52" s="160"/>
      <c r="K52" s="160"/>
    </row>
    <row r="53" spans="7:11" x14ac:dyDescent="0.25">
      <c r="G53" s="150" t="s">
        <v>286</v>
      </c>
      <c r="H53" s="150">
        <v>2016</v>
      </c>
      <c r="I53" s="151">
        <v>123169</v>
      </c>
      <c r="J53" s="151">
        <v>125155</v>
      </c>
      <c r="K53" s="152" t="s">
        <v>253</v>
      </c>
    </row>
    <row r="54" spans="7:11" x14ac:dyDescent="0.25">
      <c r="G54" s="150" t="s">
        <v>287</v>
      </c>
      <c r="H54" s="150">
        <v>2007</v>
      </c>
      <c r="I54" s="151">
        <v>9781.76</v>
      </c>
      <c r="J54" s="151">
        <v>9819</v>
      </c>
      <c r="K54" s="152" t="s">
        <v>195</v>
      </c>
    </row>
    <row r="55" spans="7:11" x14ac:dyDescent="0.25">
      <c r="G55" s="150" t="s">
        <v>287</v>
      </c>
      <c r="H55" s="150">
        <v>2019</v>
      </c>
      <c r="I55" s="151">
        <v>9794</v>
      </c>
      <c r="J55" s="151">
        <v>10528</v>
      </c>
      <c r="K55" s="152" t="s">
        <v>253</v>
      </c>
    </row>
    <row r="56" spans="7:11" x14ac:dyDescent="0.25">
      <c r="G56" s="150" t="s">
        <v>304</v>
      </c>
      <c r="H56" s="150">
        <v>2019</v>
      </c>
      <c r="I56" s="151">
        <v>1138.4000000000001</v>
      </c>
      <c r="J56" s="151">
        <v>1144</v>
      </c>
      <c r="K56" s="152" t="s">
        <v>253</v>
      </c>
    </row>
    <row r="57" spans="7:11" x14ac:dyDescent="0.25">
      <c r="G57" s="150" t="s">
        <v>305</v>
      </c>
      <c r="H57" s="150">
        <v>2005</v>
      </c>
      <c r="I57" s="153">
        <v>915.38</v>
      </c>
      <c r="J57" s="153">
        <v>924</v>
      </c>
      <c r="K57" s="152" t="s">
        <v>195</v>
      </c>
    </row>
    <row r="58" spans="7:11" x14ac:dyDescent="0.25">
      <c r="G58" s="150" t="s">
        <v>305</v>
      </c>
      <c r="H58" s="150">
        <v>2012</v>
      </c>
      <c r="I58" s="153">
        <v>996</v>
      </c>
      <c r="J58" s="153">
        <v>928</v>
      </c>
      <c r="K58" s="152" t="s">
        <v>253</v>
      </c>
    </row>
    <row r="59" spans="7:11" x14ac:dyDescent="0.25">
      <c r="G59" s="150" t="s">
        <v>305</v>
      </c>
      <c r="H59" s="150">
        <v>2013</v>
      </c>
      <c r="I59" s="151">
        <v>1007</v>
      </c>
      <c r="J59" s="153">
        <v>941</v>
      </c>
      <c r="K59" s="152" t="s">
        <v>253</v>
      </c>
    </row>
    <row r="60" spans="7:11" x14ac:dyDescent="0.25">
      <c r="G60" s="150" t="s">
        <v>288</v>
      </c>
      <c r="H60" s="150">
        <v>2007</v>
      </c>
      <c r="I60" s="151">
        <v>1881</v>
      </c>
      <c r="J60" s="151">
        <v>1911</v>
      </c>
      <c r="K60" s="152" t="s">
        <v>195</v>
      </c>
    </row>
    <row r="61" spans="7:11" x14ac:dyDescent="0.25">
      <c r="G61" s="150" t="s">
        <v>296</v>
      </c>
      <c r="H61" s="150">
        <v>2005</v>
      </c>
      <c r="I61" s="151">
        <v>2114</v>
      </c>
      <c r="J61" s="151">
        <v>1978.5</v>
      </c>
      <c r="K61" s="152" t="s">
        <v>195</v>
      </c>
    </row>
    <row r="62" spans="7:11" x14ac:dyDescent="0.25">
      <c r="G62" s="150" t="s">
        <v>306</v>
      </c>
      <c r="H62" s="150">
        <v>2020</v>
      </c>
      <c r="I62" s="153">
        <v>773.5</v>
      </c>
      <c r="J62" s="153">
        <v>781</v>
      </c>
      <c r="K62" s="152" t="s">
        <v>253</v>
      </c>
    </row>
    <row r="63" spans="7:11" x14ac:dyDescent="0.25">
      <c r="G63" s="150" t="s">
        <v>290</v>
      </c>
      <c r="H63" s="150">
        <v>2019</v>
      </c>
      <c r="I63" s="151">
        <v>1099.3499999999999</v>
      </c>
      <c r="J63" s="151">
        <v>1097</v>
      </c>
      <c r="K63" s="152" t="s">
        <v>253</v>
      </c>
    </row>
    <row r="64" spans="7:11" x14ac:dyDescent="0.25">
      <c r="G64" s="150" t="s">
        <v>307</v>
      </c>
      <c r="H64" s="150">
        <v>2006</v>
      </c>
      <c r="I64" s="153">
        <v>436</v>
      </c>
      <c r="J64" s="153">
        <v>435</v>
      </c>
      <c r="K64" s="152" t="s">
        <v>195</v>
      </c>
    </row>
    <row r="65" spans="7:11" x14ac:dyDescent="0.25">
      <c r="G65" s="150" t="s">
        <v>308</v>
      </c>
      <c r="H65" s="150">
        <v>2005</v>
      </c>
      <c r="I65" s="151">
        <v>1320</v>
      </c>
      <c r="J65" s="153">
        <v>706.98</v>
      </c>
      <c r="K65" s="152" t="s">
        <v>309</v>
      </c>
    </row>
    <row r="66" spans="7:11" x14ac:dyDescent="0.25">
      <c r="G66" s="150" t="s">
        <v>308</v>
      </c>
      <c r="H66" s="150">
        <v>2006</v>
      </c>
      <c r="I66" s="151">
        <v>1332</v>
      </c>
      <c r="J66" s="153">
        <v>713.4</v>
      </c>
      <c r="K66" s="152" t="s">
        <v>309</v>
      </c>
    </row>
    <row r="67" spans="7:11" x14ac:dyDescent="0.25">
      <c r="G67" s="150" t="s">
        <v>308</v>
      </c>
      <c r="H67" s="150">
        <v>2007</v>
      </c>
      <c r="I67" s="151">
        <v>1344</v>
      </c>
      <c r="J67" s="153">
        <v>719.83</v>
      </c>
      <c r="K67" s="152" t="s">
        <v>309</v>
      </c>
    </row>
    <row r="68" spans="7:11" x14ac:dyDescent="0.25">
      <c r="G68" s="150" t="s">
        <v>308</v>
      </c>
      <c r="H68" s="150">
        <v>2008</v>
      </c>
      <c r="I68" s="151">
        <v>1363</v>
      </c>
      <c r="J68" s="153">
        <v>730.01</v>
      </c>
      <c r="K68" s="152" t="s">
        <v>309</v>
      </c>
    </row>
    <row r="69" spans="7:11" x14ac:dyDescent="0.25">
      <c r="G69" s="150" t="s">
        <v>308</v>
      </c>
      <c r="H69" s="150">
        <v>2009</v>
      </c>
      <c r="I69" s="151">
        <v>1363</v>
      </c>
      <c r="J69" s="153">
        <v>730.01</v>
      </c>
      <c r="K69" s="152" t="s">
        <v>309</v>
      </c>
    </row>
    <row r="70" spans="7:11" x14ac:dyDescent="0.25">
      <c r="G70" s="150" t="s">
        <v>308</v>
      </c>
      <c r="H70" s="150">
        <v>2010</v>
      </c>
      <c r="I70" s="151">
        <v>1404</v>
      </c>
      <c r="J70" s="153">
        <v>751.96</v>
      </c>
      <c r="K70" s="152" t="s">
        <v>309</v>
      </c>
    </row>
    <row r="71" spans="7:11" x14ac:dyDescent="0.25">
      <c r="G71" s="150" t="s">
        <v>308</v>
      </c>
      <c r="H71" s="150">
        <v>2011</v>
      </c>
      <c r="I71" s="151">
        <v>1464</v>
      </c>
      <c r="J71" s="153">
        <v>784.1</v>
      </c>
      <c r="K71" s="152" t="s">
        <v>309</v>
      </c>
    </row>
    <row r="72" spans="7:11" x14ac:dyDescent="0.25">
      <c r="G72" s="150" t="s">
        <v>308</v>
      </c>
      <c r="H72" s="150">
        <v>2012</v>
      </c>
      <c r="I72" s="151">
        <v>1497</v>
      </c>
      <c r="J72" s="153">
        <v>801.77</v>
      </c>
      <c r="K72" s="152" t="s">
        <v>309</v>
      </c>
    </row>
    <row r="73" spans="7:11" x14ac:dyDescent="0.25">
      <c r="G73" s="150" t="s">
        <v>308</v>
      </c>
      <c r="H73" s="150">
        <v>2013</v>
      </c>
      <c r="I73" s="151">
        <v>1527</v>
      </c>
      <c r="J73" s="153">
        <v>817.84</v>
      </c>
      <c r="K73" s="152" t="s">
        <v>309</v>
      </c>
    </row>
    <row r="74" spans="7:11" x14ac:dyDescent="0.25">
      <c r="G74" s="150" t="s">
        <v>308</v>
      </c>
      <c r="H74" s="150">
        <v>2014</v>
      </c>
      <c r="I74" s="151">
        <v>1527</v>
      </c>
      <c r="J74" s="153">
        <v>817.84</v>
      </c>
      <c r="K74" s="152" t="s">
        <v>309</v>
      </c>
    </row>
    <row r="75" spans="7:11" x14ac:dyDescent="0.25">
      <c r="G75" s="150" t="s">
        <v>308</v>
      </c>
      <c r="H75" s="150">
        <v>2015</v>
      </c>
      <c r="I75" s="151">
        <v>1556</v>
      </c>
      <c r="J75" s="153">
        <v>833.37</v>
      </c>
      <c r="K75" s="152" t="s">
        <v>309</v>
      </c>
    </row>
    <row r="76" spans="7:11" x14ac:dyDescent="0.25">
      <c r="G76" s="150" t="s">
        <v>308</v>
      </c>
      <c r="H76" s="150">
        <v>2016</v>
      </c>
      <c r="I76" s="151">
        <v>1613</v>
      </c>
      <c r="J76" s="153">
        <v>863.9</v>
      </c>
      <c r="K76" s="152" t="s">
        <v>309</v>
      </c>
    </row>
    <row r="77" spans="7:11" x14ac:dyDescent="0.25">
      <c r="G77" s="150" t="s">
        <v>308</v>
      </c>
      <c r="H77" s="150">
        <v>2017</v>
      </c>
      <c r="I77" s="151">
        <v>1645</v>
      </c>
      <c r="J77" s="153">
        <v>881.04</v>
      </c>
      <c r="K77" s="152" t="s">
        <v>309</v>
      </c>
    </row>
    <row r="78" spans="7:11" x14ac:dyDescent="0.25">
      <c r="G78" s="150" t="s">
        <v>308</v>
      </c>
      <c r="H78" s="150">
        <v>2018</v>
      </c>
      <c r="I78" s="151">
        <v>1641</v>
      </c>
      <c r="J78" s="153">
        <v>878.9</v>
      </c>
      <c r="K78" s="152" t="s">
        <v>309</v>
      </c>
    </row>
    <row r="79" spans="7:11" x14ac:dyDescent="0.25">
      <c r="G79" s="150" t="s">
        <v>308</v>
      </c>
      <c r="H79" s="150">
        <v>2019</v>
      </c>
      <c r="I79" s="151">
        <v>1686</v>
      </c>
      <c r="J79" s="153">
        <v>903</v>
      </c>
      <c r="K79" s="152" t="s">
        <v>253</v>
      </c>
    </row>
    <row r="80" spans="7:11" x14ac:dyDescent="0.25">
      <c r="G80" s="150" t="s">
        <v>308</v>
      </c>
      <c r="H80" s="150">
        <v>2020</v>
      </c>
      <c r="I80" s="151">
        <v>1671</v>
      </c>
      <c r="J80" s="153">
        <v>890</v>
      </c>
      <c r="K80" s="152" t="s">
        <v>253</v>
      </c>
    </row>
    <row r="81" spans="7:11" x14ac:dyDescent="0.25">
      <c r="G81" s="150" t="s">
        <v>308</v>
      </c>
      <c r="H81" s="150">
        <v>2021</v>
      </c>
      <c r="I81" s="151">
        <v>1691</v>
      </c>
      <c r="J81" s="153">
        <v>899</v>
      </c>
      <c r="K81" s="152" t="s">
        <v>253</v>
      </c>
    </row>
    <row r="82" spans="7:11" x14ac:dyDescent="0.25">
      <c r="G82" s="150" t="s">
        <v>301</v>
      </c>
      <c r="H82" s="150">
        <v>2005</v>
      </c>
      <c r="I82" s="151">
        <v>19104</v>
      </c>
      <c r="J82" s="151">
        <v>19130</v>
      </c>
      <c r="K82" s="152" t="s">
        <v>253</v>
      </c>
    </row>
    <row r="83" spans="7:11" x14ac:dyDescent="0.25">
      <c r="G83" s="160" t="s">
        <v>310</v>
      </c>
      <c r="H83" s="160"/>
      <c r="I83" s="160"/>
      <c r="J83" s="160"/>
      <c r="K83" s="160"/>
    </row>
    <row r="84" spans="7:11" x14ac:dyDescent="0.25">
      <c r="G84" s="150" t="s">
        <v>286</v>
      </c>
      <c r="H84" s="150">
        <v>2016</v>
      </c>
      <c r="I84" s="151">
        <v>9395</v>
      </c>
      <c r="J84" s="151">
        <v>9506</v>
      </c>
      <c r="K84" s="152" t="s">
        <v>253</v>
      </c>
    </row>
    <row r="85" spans="7:11" x14ac:dyDescent="0.25">
      <c r="G85" s="150" t="s">
        <v>311</v>
      </c>
      <c r="H85" s="150">
        <v>2007</v>
      </c>
      <c r="I85" s="151">
        <v>5521.23</v>
      </c>
      <c r="J85" s="151">
        <v>5556</v>
      </c>
      <c r="K85" s="152" t="s">
        <v>195</v>
      </c>
    </row>
    <row r="86" spans="7:11" x14ac:dyDescent="0.25">
      <c r="G86" s="150" t="s">
        <v>311</v>
      </c>
      <c r="H86" s="150">
        <v>2019</v>
      </c>
      <c r="I86" s="151">
        <v>5641</v>
      </c>
      <c r="J86" s="151">
        <v>6453</v>
      </c>
      <c r="K86" s="152" t="s">
        <v>253</v>
      </c>
    </row>
    <row r="87" spans="7:11" x14ac:dyDescent="0.25">
      <c r="G87" s="150" t="s">
        <v>304</v>
      </c>
      <c r="H87" s="150">
        <v>2019</v>
      </c>
      <c r="I87" s="153">
        <v>464.5</v>
      </c>
      <c r="J87" s="153">
        <v>466</v>
      </c>
      <c r="K87" s="152" t="s">
        <v>253</v>
      </c>
    </row>
    <row r="88" spans="7:11" x14ac:dyDescent="0.25">
      <c r="G88" s="150" t="s">
        <v>312</v>
      </c>
      <c r="H88" s="150">
        <v>2005</v>
      </c>
      <c r="I88" s="153">
        <v>422.18</v>
      </c>
      <c r="J88" s="153">
        <v>422</v>
      </c>
      <c r="K88" s="152" t="s">
        <v>195</v>
      </c>
    </row>
    <row r="89" spans="7:11" x14ac:dyDescent="0.25">
      <c r="G89" s="150" t="s">
        <v>296</v>
      </c>
      <c r="H89" s="150">
        <v>2005</v>
      </c>
      <c r="I89" s="153">
        <v>541</v>
      </c>
      <c r="J89" s="153">
        <v>406.5</v>
      </c>
      <c r="K89" s="152" t="s">
        <v>195</v>
      </c>
    </row>
    <row r="90" spans="7:11" x14ac:dyDescent="0.25">
      <c r="G90" s="150" t="s">
        <v>49</v>
      </c>
      <c r="H90" s="150">
        <v>2005</v>
      </c>
      <c r="I90" s="153">
        <v>558</v>
      </c>
      <c r="J90" s="153">
        <v>241.5</v>
      </c>
      <c r="K90" s="152" t="s">
        <v>195</v>
      </c>
    </row>
    <row r="91" spans="7:11" x14ac:dyDescent="0.25">
      <c r="G91" s="150" t="s">
        <v>49</v>
      </c>
      <c r="H91" s="150">
        <v>2006</v>
      </c>
      <c r="I91" s="153">
        <v>565</v>
      </c>
      <c r="J91" s="153">
        <v>241.5</v>
      </c>
      <c r="K91" s="152" t="s">
        <v>195</v>
      </c>
    </row>
    <row r="92" spans="7:11" x14ac:dyDescent="0.25">
      <c r="G92" s="150" t="s">
        <v>49</v>
      </c>
      <c r="H92" s="150">
        <v>2007</v>
      </c>
      <c r="I92" s="153">
        <v>347</v>
      </c>
      <c r="J92" s="153">
        <v>241</v>
      </c>
      <c r="K92" s="152" t="s">
        <v>195</v>
      </c>
    </row>
    <row r="93" spans="7:11" x14ac:dyDescent="0.25">
      <c r="G93" s="150" t="s">
        <v>49</v>
      </c>
      <c r="H93" s="150">
        <v>2008</v>
      </c>
      <c r="I93" s="153">
        <v>354</v>
      </c>
      <c r="J93" s="153">
        <v>242</v>
      </c>
      <c r="K93" s="152" t="s">
        <v>195</v>
      </c>
    </row>
    <row r="94" spans="7:11" x14ac:dyDescent="0.25">
      <c r="G94" s="150" t="s">
        <v>49</v>
      </c>
      <c r="H94" s="150">
        <v>2009</v>
      </c>
      <c r="I94" s="153">
        <v>370</v>
      </c>
      <c r="J94" s="153">
        <v>244</v>
      </c>
      <c r="K94" s="152" t="s">
        <v>195</v>
      </c>
    </row>
    <row r="95" spans="7:11" x14ac:dyDescent="0.25">
      <c r="G95" s="150" t="s">
        <v>49</v>
      </c>
      <c r="H95" s="150">
        <v>2010</v>
      </c>
      <c r="I95" s="153">
        <v>374</v>
      </c>
      <c r="J95" s="153">
        <v>244</v>
      </c>
      <c r="K95" s="152" t="s">
        <v>195</v>
      </c>
    </row>
    <row r="96" spans="7:11" x14ac:dyDescent="0.25">
      <c r="G96" s="150" t="s">
        <v>49</v>
      </c>
      <c r="H96" s="150">
        <v>2011</v>
      </c>
      <c r="I96" s="153">
        <v>377</v>
      </c>
      <c r="J96" s="153">
        <v>246</v>
      </c>
      <c r="K96" s="152" t="s">
        <v>195</v>
      </c>
    </row>
    <row r="97" spans="7:11" x14ac:dyDescent="0.25">
      <c r="G97" s="150" t="s">
        <v>49</v>
      </c>
      <c r="H97" s="150">
        <v>2012</v>
      </c>
      <c r="I97" s="153">
        <v>398</v>
      </c>
      <c r="J97" s="153">
        <v>245</v>
      </c>
      <c r="K97" s="152" t="s">
        <v>195</v>
      </c>
    </row>
    <row r="98" spans="7:11" x14ac:dyDescent="0.25">
      <c r="G98" s="150" t="s">
        <v>49</v>
      </c>
      <c r="H98" s="150">
        <v>2013</v>
      </c>
      <c r="I98" s="153">
        <v>402</v>
      </c>
      <c r="J98" s="153">
        <v>249</v>
      </c>
      <c r="K98" s="152" t="s">
        <v>195</v>
      </c>
    </row>
    <row r="99" spans="7:11" x14ac:dyDescent="0.25">
      <c r="G99" s="150" t="s">
        <v>49</v>
      </c>
      <c r="H99" s="150">
        <v>2014</v>
      </c>
      <c r="I99" s="153">
        <v>408</v>
      </c>
      <c r="J99" s="153">
        <v>250</v>
      </c>
      <c r="K99" s="152" t="s">
        <v>195</v>
      </c>
    </row>
    <row r="100" spans="7:11" x14ac:dyDescent="0.25">
      <c r="G100" s="150" t="s">
        <v>49</v>
      </c>
      <c r="H100" s="150">
        <v>2015</v>
      </c>
      <c r="I100" s="153">
        <v>431</v>
      </c>
      <c r="J100" s="153">
        <v>268</v>
      </c>
      <c r="K100" s="152" t="s">
        <v>195</v>
      </c>
    </row>
    <row r="101" spans="7:11" x14ac:dyDescent="0.25">
      <c r="G101" s="150" t="s">
        <v>49</v>
      </c>
      <c r="H101" s="150">
        <v>2016</v>
      </c>
      <c r="I101" s="153">
        <v>438</v>
      </c>
      <c r="J101" s="153">
        <v>265</v>
      </c>
      <c r="K101" s="152" t="s">
        <v>195</v>
      </c>
    </row>
    <row r="102" spans="7:11" x14ac:dyDescent="0.25">
      <c r="G102" s="150" t="s">
        <v>49</v>
      </c>
      <c r="H102" s="150">
        <v>2017</v>
      </c>
      <c r="I102" s="153">
        <v>454</v>
      </c>
      <c r="J102" s="153">
        <v>264</v>
      </c>
      <c r="K102" s="152" t="s">
        <v>195</v>
      </c>
    </row>
    <row r="103" spans="7:11" x14ac:dyDescent="0.25">
      <c r="G103" s="150" t="s">
        <v>49</v>
      </c>
      <c r="H103" s="150">
        <v>2018</v>
      </c>
      <c r="I103" s="153">
        <v>474</v>
      </c>
      <c r="J103" s="153">
        <v>267</v>
      </c>
      <c r="K103" s="152" t="s">
        <v>195</v>
      </c>
    </row>
    <row r="104" spans="7:11" x14ac:dyDescent="0.25">
      <c r="G104" s="150" t="s">
        <v>49</v>
      </c>
      <c r="H104" s="150">
        <v>2019</v>
      </c>
      <c r="I104" s="153">
        <v>480.06</v>
      </c>
      <c r="J104" s="153">
        <v>271</v>
      </c>
      <c r="K104" s="152" t="s">
        <v>195</v>
      </c>
    </row>
    <row r="105" spans="7:11" x14ac:dyDescent="0.25">
      <c r="G105" s="150" t="s">
        <v>49</v>
      </c>
      <c r="H105" s="150">
        <v>2020</v>
      </c>
      <c r="I105" s="153">
        <v>479.3</v>
      </c>
      <c r="J105" s="153">
        <v>275</v>
      </c>
      <c r="K105" s="152" t="s">
        <v>195</v>
      </c>
    </row>
    <row r="106" spans="7:11" x14ac:dyDescent="0.25">
      <c r="G106" s="150" t="s">
        <v>49</v>
      </c>
      <c r="H106" s="150">
        <v>2021</v>
      </c>
      <c r="I106" s="153">
        <v>477.41</v>
      </c>
      <c r="J106" s="153">
        <v>274</v>
      </c>
      <c r="K106" s="152" t="s">
        <v>195</v>
      </c>
    </row>
    <row r="107" spans="7:11" x14ac:dyDescent="0.25">
      <c r="G107" s="150" t="s">
        <v>306</v>
      </c>
      <c r="H107" s="150">
        <v>2020</v>
      </c>
      <c r="I107" s="153">
        <v>271</v>
      </c>
      <c r="J107" s="153">
        <v>218</v>
      </c>
      <c r="K107" s="152" t="s">
        <v>253</v>
      </c>
    </row>
    <row r="108" spans="7:11" x14ac:dyDescent="0.25">
      <c r="G108" s="150" t="s">
        <v>313</v>
      </c>
      <c r="H108" s="150">
        <v>2019</v>
      </c>
      <c r="I108" s="153">
        <v>479.37</v>
      </c>
      <c r="J108" s="153">
        <v>501</v>
      </c>
      <c r="K108" s="152" t="s">
        <v>253</v>
      </c>
    </row>
    <row r="109" spans="7:11" x14ac:dyDescent="0.25">
      <c r="G109" s="150" t="s">
        <v>308</v>
      </c>
      <c r="H109" s="150">
        <v>2005</v>
      </c>
      <c r="I109" s="153">
        <v>445</v>
      </c>
      <c r="J109" s="153">
        <v>156.99</v>
      </c>
      <c r="K109" s="152" t="s">
        <v>309</v>
      </c>
    </row>
    <row r="110" spans="7:11" x14ac:dyDescent="0.25">
      <c r="G110" s="150" t="s">
        <v>308</v>
      </c>
      <c r="H110" s="150">
        <v>2006</v>
      </c>
      <c r="I110" s="153">
        <v>456</v>
      </c>
      <c r="J110" s="153">
        <v>160.87</v>
      </c>
      <c r="K110" s="152" t="s">
        <v>309</v>
      </c>
    </row>
    <row r="111" spans="7:11" x14ac:dyDescent="0.25">
      <c r="G111" s="150" t="s">
        <v>308</v>
      </c>
      <c r="H111" s="150">
        <v>2007</v>
      </c>
      <c r="I111" s="153">
        <v>463</v>
      </c>
      <c r="J111" s="153">
        <v>163.34</v>
      </c>
      <c r="K111" s="152" t="s">
        <v>309</v>
      </c>
    </row>
    <row r="112" spans="7:11" x14ac:dyDescent="0.25">
      <c r="G112" s="150" t="s">
        <v>308</v>
      </c>
      <c r="H112" s="150">
        <v>2008</v>
      </c>
      <c r="I112" s="153">
        <v>481</v>
      </c>
      <c r="J112" s="153">
        <v>169.69</v>
      </c>
      <c r="K112" s="152" t="s">
        <v>309</v>
      </c>
    </row>
    <row r="113" spans="7:11" x14ac:dyDescent="0.25">
      <c r="G113" s="150" t="s">
        <v>308</v>
      </c>
      <c r="H113" s="150">
        <v>2009</v>
      </c>
      <c r="I113" s="153">
        <v>481</v>
      </c>
      <c r="J113" s="153">
        <v>169.69</v>
      </c>
      <c r="K113" s="152" t="s">
        <v>309</v>
      </c>
    </row>
    <row r="114" spans="7:11" x14ac:dyDescent="0.25">
      <c r="G114" s="150" t="s">
        <v>308</v>
      </c>
      <c r="H114" s="150">
        <v>2010</v>
      </c>
      <c r="I114" s="153">
        <v>545</v>
      </c>
      <c r="J114" s="153">
        <v>192.27</v>
      </c>
      <c r="K114" s="152" t="s">
        <v>309</v>
      </c>
    </row>
    <row r="115" spans="7:11" x14ac:dyDescent="0.25">
      <c r="G115" s="150" t="s">
        <v>308</v>
      </c>
      <c r="H115" s="150">
        <v>2011</v>
      </c>
      <c r="I115" s="153">
        <v>576</v>
      </c>
      <c r="J115" s="153">
        <v>203.2</v>
      </c>
      <c r="K115" s="152" t="s">
        <v>309</v>
      </c>
    </row>
    <row r="116" spans="7:11" x14ac:dyDescent="0.25">
      <c r="G116" s="150" t="s">
        <v>308</v>
      </c>
      <c r="H116" s="150">
        <v>2012</v>
      </c>
      <c r="I116" s="153">
        <v>605</v>
      </c>
      <c r="J116" s="153">
        <v>213.44</v>
      </c>
      <c r="K116" s="152" t="s">
        <v>309</v>
      </c>
    </row>
    <row r="117" spans="7:11" x14ac:dyDescent="0.25">
      <c r="G117" s="150" t="s">
        <v>308</v>
      </c>
      <c r="H117" s="150">
        <v>2013</v>
      </c>
      <c r="I117" s="153">
        <v>636</v>
      </c>
      <c r="J117" s="153">
        <v>224.37</v>
      </c>
      <c r="K117" s="152" t="s">
        <v>309</v>
      </c>
    </row>
    <row r="118" spans="7:11" x14ac:dyDescent="0.25">
      <c r="G118" s="150" t="s">
        <v>308</v>
      </c>
      <c r="H118" s="150">
        <v>2014</v>
      </c>
      <c r="I118" s="153">
        <v>631</v>
      </c>
      <c r="J118" s="153">
        <v>222.61</v>
      </c>
      <c r="K118" s="152" t="s">
        <v>309</v>
      </c>
    </row>
    <row r="119" spans="7:11" x14ac:dyDescent="0.25">
      <c r="G119" s="150" t="s">
        <v>308</v>
      </c>
      <c r="H119" s="150">
        <v>2015</v>
      </c>
      <c r="I119" s="153">
        <v>654</v>
      </c>
      <c r="J119" s="153">
        <v>230.72</v>
      </c>
      <c r="K119" s="152" t="s">
        <v>309</v>
      </c>
    </row>
    <row r="120" spans="7:11" x14ac:dyDescent="0.25">
      <c r="G120" s="150" t="s">
        <v>308</v>
      </c>
      <c r="H120" s="150">
        <v>2016</v>
      </c>
      <c r="I120" s="153">
        <v>701</v>
      </c>
      <c r="J120" s="153">
        <v>247.3</v>
      </c>
      <c r="K120" s="152" t="s">
        <v>309</v>
      </c>
    </row>
    <row r="121" spans="7:11" x14ac:dyDescent="0.25">
      <c r="G121" s="150" t="s">
        <v>308</v>
      </c>
      <c r="H121" s="150">
        <v>2017</v>
      </c>
      <c r="I121" s="153">
        <v>724</v>
      </c>
      <c r="J121" s="153">
        <v>255.42</v>
      </c>
      <c r="K121" s="152" t="s">
        <v>309</v>
      </c>
    </row>
    <row r="122" spans="7:11" x14ac:dyDescent="0.25">
      <c r="G122" s="150" t="s">
        <v>308</v>
      </c>
      <c r="H122" s="150">
        <v>2018</v>
      </c>
      <c r="I122" s="153">
        <v>729</v>
      </c>
      <c r="J122" s="153">
        <v>257.18</v>
      </c>
      <c r="K122" s="152" t="s">
        <v>309</v>
      </c>
    </row>
    <row r="123" spans="7:11" x14ac:dyDescent="0.25">
      <c r="G123" s="150" t="s">
        <v>308</v>
      </c>
      <c r="H123" s="150">
        <v>2019</v>
      </c>
      <c r="I123" s="153">
        <v>754</v>
      </c>
      <c r="J123" s="153">
        <v>266</v>
      </c>
      <c r="K123" s="152" t="s">
        <v>253</v>
      </c>
    </row>
    <row r="124" spans="7:11" x14ac:dyDescent="0.25">
      <c r="G124" s="150" t="s">
        <v>308</v>
      </c>
      <c r="H124" s="150">
        <v>2020</v>
      </c>
      <c r="I124" s="153">
        <v>759</v>
      </c>
      <c r="J124" s="153">
        <v>266</v>
      </c>
      <c r="K124" s="152" t="s">
        <v>253</v>
      </c>
    </row>
    <row r="125" spans="7:11" x14ac:dyDescent="0.25">
      <c r="G125" s="150" t="s">
        <v>308</v>
      </c>
      <c r="H125" s="150">
        <v>2021</v>
      </c>
      <c r="I125" s="153">
        <v>764</v>
      </c>
      <c r="J125" s="153">
        <v>268</v>
      </c>
      <c r="K125" s="152" t="s">
        <v>253</v>
      </c>
    </row>
    <row r="126" spans="7:11" x14ac:dyDescent="0.25">
      <c r="G126" s="150" t="s">
        <v>301</v>
      </c>
      <c r="H126" s="150">
        <v>2005</v>
      </c>
      <c r="I126" s="151">
        <v>11995</v>
      </c>
      <c r="J126" s="151">
        <v>11845</v>
      </c>
      <c r="K126" s="152" t="s">
        <v>253</v>
      </c>
    </row>
    <row r="127" spans="7:11" x14ac:dyDescent="0.25">
      <c r="G127" s="160" t="s">
        <v>314</v>
      </c>
      <c r="H127" s="160"/>
      <c r="I127" s="160"/>
      <c r="J127" s="160"/>
      <c r="K127" s="160"/>
    </row>
    <row r="128" spans="7:11" x14ac:dyDescent="0.25">
      <c r="G128" s="150" t="s">
        <v>286</v>
      </c>
      <c r="H128" s="150">
        <v>2016</v>
      </c>
      <c r="I128" s="154">
        <v>7.6280000000000001E-2</v>
      </c>
      <c r="J128" s="154">
        <v>7.5950000000000004E-2</v>
      </c>
      <c r="K128" s="152" t="s">
        <v>315</v>
      </c>
    </row>
    <row r="129" spans="7:11" x14ac:dyDescent="0.25">
      <c r="G129" s="150" t="s">
        <v>311</v>
      </c>
      <c r="H129" s="150">
        <v>2007</v>
      </c>
      <c r="I129" s="154">
        <v>0.56440000000000001</v>
      </c>
      <c r="J129" s="154">
        <v>0.56579999999999997</v>
      </c>
      <c r="K129" s="152" t="s">
        <v>315</v>
      </c>
    </row>
    <row r="130" spans="7:11" x14ac:dyDescent="0.25">
      <c r="G130" s="150" t="s">
        <v>311</v>
      </c>
      <c r="H130" s="150">
        <v>2019</v>
      </c>
      <c r="I130" s="154">
        <v>0.622</v>
      </c>
      <c r="J130" s="154">
        <v>0.6129</v>
      </c>
      <c r="K130" s="152" t="s">
        <v>315</v>
      </c>
    </row>
    <row r="131" spans="7:11" x14ac:dyDescent="0.25">
      <c r="G131" s="150" t="s">
        <v>316</v>
      </c>
      <c r="H131" s="150">
        <v>2019</v>
      </c>
      <c r="I131" s="154">
        <v>0.40799999999999997</v>
      </c>
      <c r="J131" s="154">
        <v>0.4073</v>
      </c>
      <c r="K131" s="152" t="s">
        <v>315</v>
      </c>
    </row>
    <row r="132" spans="7:11" x14ac:dyDescent="0.25">
      <c r="G132" s="150" t="s">
        <v>312</v>
      </c>
      <c r="H132" s="150">
        <v>2005</v>
      </c>
      <c r="I132" s="154">
        <v>0.4612</v>
      </c>
      <c r="J132" s="154">
        <v>0.45669999999999999</v>
      </c>
      <c r="K132" s="152" t="s">
        <v>315</v>
      </c>
    </row>
    <row r="133" spans="7:11" x14ac:dyDescent="0.25">
      <c r="G133" s="150" t="s">
        <v>43</v>
      </c>
      <c r="H133" s="150">
        <v>2012</v>
      </c>
      <c r="I133" s="154">
        <v>0.42470000000000002</v>
      </c>
      <c r="J133" s="154">
        <v>0.45579999999999998</v>
      </c>
      <c r="K133" s="152" t="s">
        <v>315</v>
      </c>
    </row>
    <row r="134" spans="7:11" x14ac:dyDescent="0.25">
      <c r="G134" s="150" t="s">
        <v>43</v>
      </c>
      <c r="H134" s="150">
        <v>2013</v>
      </c>
      <c r="I134" s="154">
        <v>0.42599999999999999</v>
      </c>
      <c r="J134" s="154">
        <v>0.45590000000000003</v>
      </c>
      <c r="K134" s="152" t="s">
        <v>315</v>
      </c>
    </row>
    <row r="135" spans="7:11" x14ac:dyDescent="0.25">
      <c r="G135" s="150" t="s">
        <v>317</v>
      </c>
      <c r="H135" s="150">
        <v>2007</v>
      </c>
      <c r="I135" s="154">
        <v>0.33389999999999997</v>
      </c>
      <c r="J135" s="154">
        <v>0.3286</v>
      </c>
      <c r="K135" s="152" t="s">
        <v>315</v>
      </c>
    </row>
    <row r="136" spans="7:11" x14ac:dyDescent="0.25">
      <c r="G136" s="150" t="s">
        <v>296</v>
      </c>
      <c r="H136" s="150">
        <v>2005</v>
      </c>
      <c r="I136" s="154">
        <v>0.25590000000000002</v>
      </c>
      <c r="J136" s="154">
        <v>0.20549999999999999</v>
      </c>
      <c r="K136" s="152" t="s">
        <v>315</v>
      </c>
    </row>
    <row r="137" spans="7:11" x14ac:dyDescent="0.25">
      <c r="G137" s="150" t="s">
        <v>49</v>
      </c>
      <c r="H137" s="150">
        <v>2005</v>
      </c>
      <c r="I137" s="155">
        <v>0.38800000000000001</v>
      </c>
      <c r="J137" s="155">
        <v>0.16789999999999999</v>
      </c>
      <c r="K137" s="152" t="s">
        <v>315</v>
      </c>
    </row>
    <row r="138" spans="7:11" x14ac:dyDescent="0.25">
      <c r="G138" s="150" t="s">
        <v>49</v>
      </c>
      <c r="H138" s="150">
        <v>2006</v>
      </c>
      <c r="I138" s="155">
        <v>0.39290000000000003</v>
      </c>
      <c r="J138" s="155">
        <v>0.16789999999999999</v>
      </c>
      <c r="K138" s="152" t="s">
        <v>315</v>
      </c>
    </row>
    <row r="139" spans="7:11" x14ac:dyDescent="0.25">
      <c r="G139" s="150" t="s">
        <v>49</v>
      </c>
      <c r="H139" s="150">
        <v>2007</v>
      </c>
      <c r="I139" s="155">
        <v>0.27579999999999999</v>
      </c>
      <c r="J139" s="155">
        <v>0.19159999999999999</v>
      </c>
      <c r="K139" s="152" t="s">
        <v>315</v>
      </c>
    </row>
    <row r="140" spans="7:11" x14ac:dyDescent="0.25">
      <c r="G140" s="150" t="s">
        <v>49</v>
      </c>
      <c r="H140" s="150">
        <v>2008</v>
      </c>
      <c r="I140" s="155">
        <v>0.2787</v>
      </c>
      <c r="J140" s="155">
        <v>0.19059999999999999</v>
      </c>
      <c r="K140" s="152" t="s">
        <v>315</v>
      </c>
    </row>
    <row r="141" spans="7:11" x14ac:dyDescent="0.25">
      <c r="G141" s="150" t="s">
        <v>49</v>
      </c>
      <c r="H141" s="150">
        <v>2009</v>
      </c>
      <c r="I141" s="155">
        <v>0.28820000000000001</v>
      </c>
      <c r="J141" s="155">
        <v>0.19</v>
      </c>
      <c r="K141" s="152" t="s">
        <v>315</v>
      </c>
    </row>
    <row r="142" spans="7:11" x14ac:dyDescent="0.25">
      <c r="G142" s="150" t="s">
        <v>49</v>
      </c>
      <c r="H142" s="150">
        <v>2010</v>
      </c>
      <c r="I142" s="155">
        <v>0.29310000000000003</v>
      </c>
      <c r="J142" s="155">
        <v>0.19120000000000001</v>
      </c>
      <c r="K142" s="152" t="s">
        <v>315</v>
      </c>
    </row>
    <row r="143" spans="7:11" x14ac:dyDescent="0.25">
      <c r="G143" s="150" t="s">
        <v>49</v>
      </c>
      <c r="H143" s="150">
        <v>2011</v>
      </c>
      <c r="I143" s="155">
        <v>0.29360000000000003</v>
      </c>
      <c r="J143" s="155">
        <v>0.19159999999999999</v>
      </c>
      <c r="K143" s="152" t="s">
        <v>315</v>
      </c>
    </row>
    <row r="144" spans="7:11" x14ac:dyDescent="0.25">
      <c r="G144" s="150" t="s">
        <v>49</v>
      </c>
      <c r="H144" s="150">
        <v>2012</v>
      </c>
      <c r="I144" s="155">
        <v>0.31709999999999999</v>
      </c>
      <c r="J144" s="155">
        <v>0.19520000000000001</v>
      </c>
      <c r="K144" s="152" t="s">
        <v>315</v>
      </c>
    </row>
    <row r="145" spans="7:11" x14ac:dyDescent="0.25">
      <c r="G145" s="150" t="s">
        <v>49</v>
      </c>
      <c r="H145" s="150">
        <v>2013</v>
      </c>
      <c r="I145" s="155">
        <v>0.32340000000000002</v>
      </c>
      <c r="J145" s="155">
        <v>0.20030000000000001</v>
      </c>
      <c r="K145" s="152" t="s">
        <v>315</v>
      </c>
    </row>
    <row r="146" spans="7:11" x14ac:dyDescent="0.25">
      <c r="G146" s="150" t="s">
        <v>49</v>
      </c>
      <c r="H146" s="150">
        <v>2014</v>
      </c>
      <c r="I146" s="155">
        <v>0.3301</v>
      </c>
      <c r="J146" s="155">
        <v>0.20230000000000001</v>
      </c>
      <c r="K146" s="152" t="s">
        <v>315</v>
      </c>
    </row>
    <row r="147" spans="7:11" x14ac:dyDescent="0.25">
      <c r="G147" s="150" t="s">
        <v>49</v>
      </c>
      <c r="H147" s="150">
        <v>2015</v>
      </c>
      <c r="I147" s="155">
        <v>0.33700000000000002</v>
      </c>
      <c r="J147" s="155">
        <v>0.20949999999999999</v>
      </c>
      <c r="K147" s="152" t="s">
        <v>315</v>
      </c>
    </row>
    <row r="148" spans="7:11" x14ac:dyDescent="0.25">
      <c r="G148" s="150" t="s">
        <v>49</v>
      </c>
      <c r="H148" s="150">
        <v>2016</v>
      </c>
      <c r="I148" s="155">
        <v>0.34060000000000001</v>
      </c>
      <c r="J148" s="155">
        <v>0.20610000000000001</v>
      </c>
      <c r="K148" s="152" t="s">
        <v>315</v>
      </c>
    </row>
    <row r="149" spans="7:11" x14ac:dyDescent="0.25">
      <c r="G149" s="150" t="s">
        <v>49</v>
      </c>
      <c r="H149" s="150">
        <v>2017</v>
      </c>
      <c r="I149" s="155">
        <v>0.36120000000000002</v>
      </c>
      <c r="J149" s="155">
        <v>0.21</v>
      </c>
      <c r="K149" s="152" t="s">
        <v>315</v>
      </c>
    </row>
    <row r="150" spans="7:11" x14ac:dyDescent="0.25">
      <c r="G150" s="150" t="s">
        <v>49</v>
      </c>
      <c r="H150" s="150">
        <v>2018</v>
      </c>
      <c r="I150" s="155">
        <v>0.37859999999999999</v>
      </c>
      <c r="J150" s="155">
        <v>0.21329999999999999</v>
      </c>
      <c r="K150" s="152" t="s">
        <v>315</v>
      </c>
    </row>
    <row r="151" spans="7:11" x14ac:dyDescent="0.25">
      <c r="G151" s="150" t="s">
        <v>49</v>
      </c>
      <c r="H151" s="150">
        <v>2019</v>
      </c>
      <c r="I151" s="155">
        <v>0.37859999999999999</v>
      </c>
      <c r="J151" s="155">
        <v>0.2137</v>
      </c>
      <c r="K151" s="152" t="s">
        <v>315</v>
      </c>
    </row>
    <row r="152" spans="7:11" x14ac:dyDescent="0.25">
      <c r="G152" s="150" t="s">
        <v>49</v>
      </c>
      <c r="H152" s="150">
        <v>2020</v>
      </c>
      <c r="I152" s="155">
        <v>0.37859999999999999</v>
      </c>
      <c r="J152" s="155">
        <v>0.2172</v>
      </c>
      <c r="K152" s="152" t="s">
        <v>315</v>
      </c>
    </row>
    <row r="153" spans="7:11" x14ac:dyDescent="0.25">
      <c r="G153" s="150" t="s">
        <v>49</v>
      </c>
      <c r="H153" s="150">
        <v>2021</v>
      </c>
      <c r="I153" s="155">
        <v>0.37859999999999999</v>
      </c>
      <c r="J153" s="155">
        <v>0.21729999999999999</v>
      </c>
      <c r="K153" s="152" t="s">
        <v>315</v>
      </c>
    </row>
    <row r="154" spans="7:11" x14ac:dyDescent="0.25">
      <c r="G154" s="150" t="s">
        <v>306</v>
      </c>
      <c r="H154" s="150">
        <v>2020</v>
      </c>
      <c r="I154" s="154">
        <v>0.35039999999999999</v>
      </c>
      <c r="J154" s="154">
        <v>0.27910000000000001</v>
      </c>
      <c r="K154" s="152" t="s">
        <v>315</v>
      </c>
    </row>
    <row r="155" spans="7:11" x14ac:dyDescent="0.25">
      <c r="G155" s="150" t="s">
        <v>290</v>
      </c>
      <c r="H155" s="150">
        <v>2019</v>
      </c>
      <c r="I155" s="154">
        <v>0.436</v>
      </c>
      <c r="J155" s="154">
        <v>0.45669999999999999</v>
      </c>
      <c r="K155" s="152" t="s">
        <v>315</v>
      </c>
    </row>
    <row r="156" spans="7:11" x14ac:dyDescent="0.25">
      <c r="G156" s="150" t="s">
        <v>318</v>
      </c>
      <c r="H156" s="150">
        <v>2006</v>
      </c>
      <c r="I156" s="154">
        <v>0.28899999999999998</v>
      </c>
      <c r="J156" s="154">
        <v>0.28970000000000001</v>
      </c>
      <c r="K156" s="152" t="s">
        <v>315</v>
      </c>
    </row>
    <row r="157" spans="7:11" x14ac:dyDescent="0.25">
      <c r="G157" s="150" t="s">
        <v>308</v>
      </c>
      <c r="H157" s="150">
        <v>2005</v>
      </c>
      <c r="I157" s="155">
        <v>0.33710000000000001</v>
      </c>
      <c r="J157" s="155">
        <v>0.22209999999999999</v>
      </c>
      <c r="K157" s="152" t="s">
        <v>315</v>
      </c>
    </row>
    <row r="158" spans="7:11" x14ac:dyDescent="0.25">
      <c r="G158" s="150" t="s">
        <v>308</v>
      </c>
      <c r="H158" s="150">
        <v>2006</v>
      </c>
      <c r="I158" s="155">
        <v>0.34229999999999999</v>
      </c>
      <c r="J158" s="155">
        <v>0.22550000000000001</v>
      </c>
      <c r="K158" s="152" t="s">
        <v>315</v>
      </c>
    </row>
    <row r="159" spans="7:11" x14ac:dyDescent="0.25">
      <c r="G159" s="150" t="s">
        <v>308</v>
      </c>
      <c r="H159" s="150">
        <v>2007</v>
      </c>
      <c r="I159" s="155">
        <v>0.34449999999999997</v>
      </c>
      <c r="J159" s="155">
        <v>0.22689999999999999</v>
      </c>
      <c r="K159" s="152" t="s">
        <v>315</v>
      </c>
    </row>
    <row r="160" spans="7:11" x14ac:dyDescent="0.25">
      <c r="G160" s="150" t="s">
        <v>308</v>
      </c>
      <c r="H160" s="150">
        <v>2008</v>
      </c>
      <c r="I160" s="155">
        <v>0.35289999999999999</v>
      </c>
      <c r="J160" s="155">
        <v>0.2324</v>
      </c>
      <c r="K160" s="152" t="s">
        <v>315</v>
      </c>
    </row>
    <row r="161" spans="7:11" x14ac:dyDescent="0.25">
      <c r="G161" s="150" t="s">
        <v>308</v>
      </c>
      <c r="H161" s="150">
        <v>2009</v>
      </c>
      <c r="I161" s="155">
        <v>0.35289999999999999</v>
      </c>
      <c r="J161" s="155">
        <v>0.2324</v>
      </c>
      <c r="K161" s="152" t="s">
        <v>315</v>
      </c>
    </row>
    <row r="162" spans="7:11" x14ac:dyDescent="0.25">
      <c r="G162" s="150" t="s">
        <v>308</v>
      </c>
      <c r="H162" s="150">
        <v>2010</v>
      </c>
      <c r="I162" s="155">
        <v>0.38819999999999999</v>
      </c>
      <c r="J162" s="155">
        <v>0.25569999999999998</v>
      </c>
      <c r="K162" s="152" t="s">
        <v>315</v>
      </c>
    </row>
    <row r="163" spans="7:11" x14ac:dyDescent="0.25">
      <c r="G163" s="150" t="s">
        <v>308</v>
      </c>
      <c r="H163" s="150">
        <v>2011</v>
      </c>
      <c r="I163" s="155">
        <v>0.39340000000000003</v>
      </c>
      <c r="J163" s="155">
        <v>0.25919999999999999</v>
      </c>
      <c r="K163" s="152" t="s">
        <v>315</v>
      </c>
    </row>
    <row r="164" spans="7:11" x14ac:dyDescent="0.25">
      <c r="G164" s="150" t="s">
        <v>308</v>
      </c>
      <c r="H164" s="150">
        <v>2012</v>
      </c>
      <c r="I164" s="155">
        <v>0.40410000000000001</v>
      </c>
      <c r="J164" s="155">
        <v>0.26619999999999999</v>
      </c>
      <c r="K164" s="152" t="s">
        <v>315</v>
      </c>
    </row>
    <row r="165" spans="7:11" x14ac:dyDescent="0.25">
      <c r="G165" s="150" t="s">
        <v>308</v>
      </c>
      <c r="H165" s="150">
        <v>2013</v>
      </c>
      <c r="I165" s="155">
        <v>0.41649999999999998</v>
      </c>
      <c r="J165" s="155">
        <v>0.27429999999999999</v>
      </c>
      <c r="K165" s="152" t="s">
        <v>315</v>
      </c>
    </row>
    <row r="166" spans="7:11" x14ac:dyDescent="0.25">
      <c r="G166" s="150" t="s">
        <v>308</v>
      </c>
      <c r="H166" s="150">
        <v>2014</v>
      </c>
      <c r="I166" s="155">
        <v>0.41320000000000001</v>
      </c>
      <c r="J166" s="155">
        <v>0.2722</v>
      </c>
      <c r="K166" s="152" t="s">
        <v>315</v>
      </c>
    </row>
    <row r="167" spans="7:11" x14ac:dyDescent="0.25">
      <c r="G167" s="150" t="s">
        <v>308</v>
      </c>
      <c r="H167" s="150">
        <v>2015</v>
      </c>
      <c r="I167" s="155">
        <v>0.42030000000000001</v>
      </c>
      <c r="J167" s="155">
        <v>0.27689999999999998</v>
      </c>
      <c r="K167" s="152" t="s">
        <v>315</v>
      </c>
    </row>
    <row r="168" spans="7:11" x14ac:dyDescent="0.25">
      <c r="G168" s="150" t="s">
        <v>308</v>
      </c>
      <c r="H168" s="150">
        <v>2016</v>
      </c>
      <c r="I168" s="155">
        <v>0.43459999999999999</v>
      </c>
      <c r="J168" s="155">
        <v>0.2863</v>
      </c>
      <c r="K168" s="152" t="s">
        <v>315</v>
      </c>
    </row>
    <row r="169" spans="7:11" x14ac:dyDescent="0.25">
      <c r="G169" s="150" t="s">
        <v>308</v>
      </c>
      <c r="H169" s="150">
        <v>2017</v>
      </c>
      <c r="I169" s="155">
        <v>0.44009999999999999</v>
      </c>
      <c r="J169" s="155">
        <v>0.28989999999999999</v>
      </c>
      <c r="K169" s="152" t="s">
        <v>315</v>
      </c>
    </row>
    <row r="170" spans="7:11" x14ac:dyDescent="0.25">
      <c r="G170" s="150" t="s">
        <v>308</v>
      </c>
      <c r="H170" s="150">
        <v>2018</v>
      </c>
      <c r="I170" s="155">
        <v>0.44419999999999998</v>
      </c>
      <c r="J170" s="155">
        <v>0.29260000000000003</v>
      </c>
      <c r="K170" s="152" t="s">
        <v>315</v>
      </c>
    </row>
    <row r="171" spans="7:11" x14ac:dyDescent="0.25">
      <c r="G171" s="150" t="s">
        <v>308</v>
      </c>
      <c r="H171" s="150">
        <v>2019</v>
      </c>
      <c r="I171" s="155">
        <v>0.44719999999999999</v>
      </c>
      <c r="J171" s="155">
        <v>0.29459999999999997</v>
      </c>
      <c r="K171" s="152" t="s">
        <v>315</v>
      </c>
    </row>
    <row r="172" spans="7:11" x14ac:dyDescent="0.25">
      <c r="G172" s="150" t="s">
        <v>308</v>
      </c>
      <c r="H172" s="150">
        <v>2020</v>
      </c>
      <c r="I172" s="155">
        <v>0.45419999999999999</v>
      </c>
      <c r="J172" s="155">
        <v>0.2989</v>
      </c>
      <c r="K172" s="152" t="s">
        <v>315</v>
      </c>
    </row>
    <row r="173" spans="7:11" x14ac:dyDescent="0.25">
      <c r="G173" s="150" t="s">
        <v>308</v>
      </c>
      <c r="H173" s="150">
        <v>2021</v>
      </c>
      <c r="I173" s="155">
        <v>0.45179999999999998</v>
      </c>
      <c r="J173" s="155">
        <v>0.29809999999999998</v>
      </c>
      <c r="K173" s="152" t="s">
        <v>315</v>
      </c>
    </row>
    <row r="174" spans="7:11" ht="15.75" thickBot="1" x14ac:dyDescent="0.3">
      <c r="G174" s="156" t="s">
        <v>301</v>
      </c>
      <c r="H174" s="156">
        <v>2005</v>
      </c>
      <c r="I174" s="157">
        <v>0.62790000000000001</v>
      </c>
      <c r="J174" s="158">
        <v>0.61919999999999997</v>
      </c>
      <c r="K174" s="159" t="s">
        <v>315</v>
      </c>
    </row>
    <row r="175" spans="7:11" x14ac:dyDescent="0.25">
      <c r="G175" s="162"/>
    </row>
  </sheetData>
  <mergeCells count="7">
    <mergeCell ref="G127:K127"/>
    <mergeCell ref="G12:K12"/>
    <mergeCell ref="G23:K23"/>
    <mergeCell ref="G27:K27"/>
    <mergeCell ref="G30:K30"/>
    <mergeCell ref="G52:K52"/>
    <mergeCell ref="G83:K8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vt:lpstr>
      <vt:lpstr>PEG MERGES</vt:lpstr>
      <vt:lpstr>Data Revisions</vt:lpstr>
      <vt:lpstr>Consolidated PEG</vt:lpstr>
      <vt:lpstr>ABR23</vt:lpstr>
      <vt:lpstr>Yearbook</vt:lpstr>
      <vt:lpstr>Comparisons</vt:lpstr>
      <vt:lpstr>Ontario ABR24</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Alice Giovani de Oliveira</dc:creator>
  <cp:lastModifiedBy>Alice Giovani de Oliveira</cp:lastModifiedBy>
  <dcterms:created xsi:type="dcterms:W3CDTF">2024-03-14T21:09:56Z</dcterms:created>
  <dcterms:modified xsi:type="dcterms:W3CDTF">2024-07-04T23:26:30Z</dcterms:modified>
</cp:coreProperties>
</file>