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zone.tnad.tasnetworks.com.au/network-projects/NWTDCPA/General Documents/"/>
    </mc:Choice>
  </mc:AlternateContent>
  <xr:revisionPtr revIDLastSave="0" documentId="14_{41C3200E-075A-469E-A82F-04D3C04CFD7E}" xr6:coauthVersionLast="47" xr6:coauthVersionMax="47" xr10:uidLastSave="{00000000-0000-0000-0000-000000000000}"/>
  <bookViews>
    <workbookView xWindow="-120" yWindow="-120" windowWidth="29040" windowHeight="15840" xr2:uid="{7F44C49A-F9E9-4378-819C-BF53AFE9C6C0}"/>
  </bookViews>
  <sheets>
    <sheet name="Total Forecast" sheetId="1" r:id="rId1"/>
    <sheet name="Community and Stakeholder" sheetId="7" r:id="rId2"/>
    <sheet name="Land and Property" sheetId="5" r:id="rId3"/>
    <sheet name="Planning and Environment" sheetId="4" r:id="rId4"/>
    <sheet name="Procurement and Contracts" sheetId="2" r:id="rId5"/>
    <sheet name="Project Development" sheetId="6" r:id="rId6"/>
    <sheet name="Project Management" sheetId="3" r:id="rId7"/>
    <sheet name="Regulatory Approvals" sheetId="8" r:id="rId8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0" i="1"/>
  <c r="H17" i="1"/>
  <c r="H14" i="1"/>
  <c r="H11" i="1"/>
  <c r="H8" i="1"/>
  <c r="H5" i="1"/>
  <c r="G23" i="1" l="1"/>
  <c r="G20" i="1"/>
  <c r="G17" i="1"/>
  <c r="G14" i="1"/>
  <c r="G11" i="1"/>
  <c r="G8" i="1"/>
  <c r="G5" i="1"/>
  <c r="E3" i="3"/>
  <c r="E4" i="3" s="1"/>
  <c r="D4" i="8"/>
  <c r="C4" i="8"/>
  <c r="E3" i="8"/>
  <c r="E4" i="8" s="1"/>
  <c r="D4" i="3"/>
  <c r="E3" i="6"/>
  <c r="E4" i="6" s="1"/>
  <c r="D4" i="6"/>
  <c r="C4" i="6"/>
  <c r="C4" i="2"/>
  <c r="D4" i="2"/>
  <c r="C4" i="4"/>
  <c r="D4" i="4"/>
  <c r="E3" i="4"/>
  <c r="E4" i="4" s="1"/>
  <c r="C4" i="5"/>
  <c r="D4" i="5"/>
  <c r="C4" i="3" l="1"/>
  <c r="E3" i="2"/>
  <c r="E4" i="2" s="1"/>
  <c r="E3" i="5"/>
  <c r="E4" i="5" s="1"/>
  <c r="D4" i="7" l="1"/>
  <c r="C4" i="7"/>
  <c r="E3" i="7"/>
  <c r="E4" i="7" s="1"/>
  <c r="C26" i="1"/>
  <c r="E26" i="1"/>
  <c r="D26" i="1"/>
  <c r="G26" i="1" l="1"/>
  <c r="F26" i="1"/>
</calcChain>
</file>

<file path=xl/sharedStrings.xml><?xml version="1.0" encoding="utf-8"?>
<sst xmlns="http://schemas.openxmlformats.org/spreadsheetml/2006/main" count="140" uniqueCount="22">
  <si>
    <t>2023-24</t>
  </si>
  <si>
    <t>Total</t>
  </si>
  <si>
    <t>Project Management</t>
  </si>
  <si>
    <t>Indirect</t>
  </si>
  <si>
    <t>Procurement and Contracts</t>
  </si>
  <si>
    <t>Land &amp; Property</t>
  </si>
  <si>
    <t>Supplier</t>
  </si>
  <si>
    <t>Value</t>
  </si>
  <si>
    <t>Regulatory Approvals and other support</t>
  </si>
  <si>
    <t>2024-25</t>
  </si>
  <si>
    <t>2025-26</t>
  </si>
  <si>
    <t>Indirect Costs</t>
  </si>
  <si>
    <t>Direct</t>
  </si>
  <si>
    <t>Artefact</t>
  </si>
  <si>
    <t>Nett Forecast</t>
  </si>
  <si>
    <t>Actual spend to June 30</t>
  </si>
  <si>
    <t>Sub-total</t>
  </si>
  <si>
    <t>Community and Stakeholder</t>
  </si>
  <si>
    <t>Labour</t>
  </si>
  <si>
    <t>Planning &amp; Enviroment</t>
  </si>
  <si>
    <t>Project Developemnt</t>
  </si>
  <si>
    <t>All values in $2024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</si>
</sst>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0" xfId="1" applyFont="1"/>
    <xf numFmtId="44" fontId="3" fillId="0" borderId="0" xfId="1" applyFont="1"/>
    <xf numFmtId="0" fontId="0" fillId="0" borderId="0" xfId="0" applyAlignment="1">
      <alignment horizontal="right"/>
    </xf>
    <xf numFmtId="0" fontId="3" fillId="3" borderId="1" xfId="0" applyFont="1" applyFill="1" applyBorder="1"/>
    <xf numFmtId="164" fontId="0" fillId="4" borderId="0" xfId="1" applyNumberFormat="1" applyFont="1" applyFill="1"/>
    <xf numFmtId="164" fontId="3" fillId="4" borderId="0" xfId="0" applyNumberFormat="1" applyFont="1" applyFill="1"/>
    <xf numFmtId="49" fontId="0" fillId="0" borderId="0" xfId="0" applyNumberFormat="1"/>
    <xf numFmtId="0" fontId="0" fillId="5" borderId="0" xfId="0" applyFill="1"/>
    <xf numFmtId="164" fontId="0" fillId="5" borderId="0" xfId="1" applyNumberFormat="1" applyFont="1" applyFill="1"/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369B-80F3-4A81-8C91-014B6AF71749}">
  <dimension ref="A3:K35"/>
  <sheetViews>
    <sheetView tabSelected="1" workbookViewId="0">
      <selection activeCell="H24" sqref="H24"/>
    </sheetView>
  </sheetViews>
  <sheetFormatPr defaultRowHeight="15" x14ac:dyDescent="0.25"/>
  <cols>
    <col min="1" max="2" width="40.42578125" customWidth="1"/>
    <col min="3" max="5" width="15.28515625" bestFit="1" customWidth="1"/>
    <col min="6" max="7" width="16.28515625" bestFit="1" customWidth="1"/>
    <col min="9" max="9" width="12.5703125" bestFit="1" customWidth="1"/>
  </cols>
  <sheetData>
    <row r="3" spans="1:11" x14ac:dyDescent="0.25">
      <c r="B3" s="25" t="s">
        <v>21</v>
      </c>
    </row>
    <row r="4" spans="1:11" x14ac:dyDescent="0.25">
      <c r="C4" t="s">
        <v>0</v>
      </c>
      <c r="D4" t="s">
        <v>9</v>
      </c>
      <c r="E4" t="s">
        <v>10</v>
      </c>
      <c r="F4" t="s">
        <v>16</v>
      </c>
      <c r="G4" s="18" t="s">
        <v>1</v>
      </c>
    </row>
    <row r="5" spans="1:11" x14ac:dyDescent="0.25">
      <c r="A5" t="s">
        <v>17</v>
      </c>
      <c r="B5" t="s">
        <v>18</v>
      </c>
      <c r="C5" s="19">
        <v>0</v>
      </c>
      <c r="D5" s="19">
        <v>760037.39797124988</v>
      </c>
      <c r="E5" s="19">
        <v>475917.69432666659</v>
      </c>
      <c r="F5" s="15">
        <v>1235955.0922979165</v>
      </c>
      <c r="G5" s="20">
        <f>SUM(F5:F7)</f>
        <v>2293719.0922979163</v>
      </c>
      <c r="H5" t="b">
        <f>ROUND(G5,2)='Community and Stakeholder'!E4+'Community and Stakeholder'!E9</f>
        <v>1</v>
      </c>
      <c r="I5" s="15"/>
      <c r="J5" s="15"/>
      <c r="K5" s="15"/>
    </row>
    <row r="6" spans="1:11" x14ac:dyDescent="0.25">
      <c r="B6" t="s">
        <v>3</v>
      </c>
      <c r="C6" s="19">
        <v>0</v>
      </c>
      <c r="D6" s="19">
        <v>634658.39999999991</v>
      </c>
      <c r="E6" s="19">
        <v>423105.60000000003</v>
      </c>
      <c r="F6" s="15">
        <v>1057764</v>
      </c>
      <c r="G6" s="20"/>
      <c r="I6" s="15"/>
      <c r="J6" s="15"/>
      <c r="K6" s="15"/>
    </row>
    <row r="7" spans="1:11" x14ac:dyDescent="0.25">
      <c r="B7" t="s">
        <v>12</v>
      </c>
      <c r="C7" s="19">
        <v>0</v>
      </c>
      <c r="D7" s="19">
        <v>0</v>
      </c>
      <c r="E7" s="19">
        <v>0</v>
      </c>
      <c r="F7" s="15">
        <v>0</v>
      </c>
      <c r="G7" s="20"/>
      <c r="I7" s="15"/>
      <c r="J7" s="15"/>
      <c r="K7" s="15"/>
    </row>
    <row r="8" spans="1:11" x14ac:dyDescent="0.25">
      <c r="A8" t="s">
        <v>5</v>
      </c>
      <c r="B8" t="s">
        <v>18</v>
      </c>
      <c r="C8" s="19">
        <v>0</v>
      </c>
      <c r="D8" s="19">
        <v>1307753.3112080004</v>
      </c>
      <c r="E8" s="19">
        <v>748662.41775333334</v>
      </c>
      <c r="F8" s="15">
        <v>2056415.7289613336</v>
      </c>
      <c r="G8" s="20">
        <f>SUM(F8:F10)</f>
        <v>9542658.1589613333</v>
      </c>
      <c r="H8" t="b">
        <f>ROUND(G8,2)='Land and Property'!E4+'Land and Property'!E9</f>
        <v>1</v>
      </c>
      <c r="I8" s="15"/>
      <c r="J8" s="15"/>
      <c r="K8" s="15"/>
    </row>
    <row r="9" spans="1:11" x14ac:dyDescent="0.25">
      <c r="B9" t="s">
        <v>3</v>
      </c>
      <c r="C9" s="19">
        <v>0</v>
      </c>
      <c r="D9" s="19">
        <v>4593280.9579999996</v>
      </c>
      <c r="E9" s="19">
        <v>2892961.4720000001</v>
      </c>
      <c r="F9" s="15">
        <v>7486242.4299999997</v>
      </c>
      <c r="G9" s="20"/>
      <c r="I9" s="15"/>
      <c r="J9" s="15"/>
      <c r="K9" s="15"/>
    </row>
    <row r="10" spans="1:11" x14ac:dyDescent="0.25">
      <c r="B10" t="s">
        <v>12</v>
      </c>
      <c r="C10" s="19">
        <v>0</v>
      </c>
      <c r="D10" s="19">
        <v>0</v>
      </c>
      <c r="E10" s="19">
        <v>0</v>
      </c>
      <c r="F10" s="15">
        <v>0</v>
      </c>
      <c r="G10" s="20"/>
      <c r="I10" s="15"/>
      <c r="J10" s="15"/>
      <c r="K10" s="15"/>
    </row>
    <row r="11" spans="1:11" x14ac:dyDescent="0.25">
      <c r="A11" t="s">
        <v>19</v>
      </c>
      <c r="B11" t="s">
        <v>18</v>
      </c>
      <c r="C11" s="19">
        <v>0</v>
      </c>
      <c r="D11" s="19">
        <v>642084.90950000007</v>
      </c>
      <c r="E11" s="19">
        <v>396964.84866666666</v>
      </c>
      <c r="F11" s="15">
        <v>1039049.7581666667</v>
      </c>
      <c r="G11" s="20">
        <f>SUM(F11:F13)</f>
        <v>3597635.8681666669</v>
      </c>
      <c r="H11" t="b">
        <f>ROUND(G11,2)='Planning and Environment'!E4+'Planning and Environment'!E9</f>
        <v>1</v>
      </c>
      <c r="I11" s="15"/>
      <c r="J11" s="15"/>
      <c r="K11" s="15"/>
    </row>
    <row r="12" spans="1:11" x14ac:dyDescent="0.25">
      <c r="B12" t="s">
        <v>3</v>
      </c>
      <c r="C12" s="19">
        <v>0</v>
      </c>
      <c r="D12" s="19">
        <v>2225085.0525052138</v>
      </c>
      <c r="E12" s="19">
        <v>333501.05749478634</v>
      </c>
      <c r="F12" s="15">
        <v>2558586.1100000003</v>
      </c>
      <c r="G12" s="20"/>
      <c r="I12" s="15"/>
      <c r="J12" s="15"/>
      <c r="K12" s="15"/>
    </row>
    <row r="13" spans="1:11" x14ac:dyDescent="0.25">
      <c r="B13" t="s">
        <v>12</v>
      </c>
      <c r="C13" s="19">
        <v>0</v>
      </c>
      <c r="D13" s="19">
        <v>0</v>
      </c>
      <c r="E13" s="19">
        <v>0</v>
      </c>
      <c r="F13" s="15">
        <v>0</v>
      </c>
      <c r="G13" s="20"/>
      <c r="I13" s="15"/>
      <c r="J13" s="15"/>
      <c r="K13" s="15"/>
    </row>
    <row r="14" spans="1:11" x14ac:dyDescent="0.25">
      <c r="A14" t="s">
        <v>4</v>
      </c>
      <c r="B14" t="s">
        <v>18</v>
      </c>
      <c r="C14" s="19">
        <v>0</v>
      </c>
      <c r="D14" s="19">
        <v>1561090.2933103333</v>
      </c>
      <c r="E14" s="19">
        <v>862617.26240374986</v>
      </c>
      <c r="F14" s="15">
        <v>2423707.5557140829</v>
      </c>
      <c r="G14" s="20">
        <f>SUM(F14:F16)</f>
        <v>4654450.055714082</v>
      </c>
      <c r="H14" t="b">
        <f>ROUND(G14,2)='Procurement and Contracts'!E4+'Procurement and Contracts'!E9</f>
        <v>1</v>
      </c>
      <c r="I14" s="15"/>
      <c r="J14" s="15"/>
      <c r="K14" s="15"/>
    </row>
    <row r="15" spans="1:11" x14ac:dyDescent="0.25">
      <c r="B15" t="s">
        <v>3</v>
      </c>
      <c r="C15" s="19">
        <v>0</v>
      </c>
      <c r="D15" s="19">
        <v>2136144.0999999996</v>
      </c>
      <c r="E15" s="19">
        <v>94598.400000000009</v>
      </c>
      <c r="F15" s="15">
        <v>2230742.4999999995</v>
      </c>
      <c r="G15" s="20"/>
      <c r="I15" s="15"/>
      <c r="J15" s="15"/>
      <c r="K15" s="15"/>
    </row>
    <row r="16" spans="1:11" x14ac:dyDescent="0.25">
      <c r="B16" t="s">
        <v>12</v>
      </c>
      <c r="C16" s="19">
        <v>0</v>
      </c>
      <c r="D16" s="19">
        <v>0</v>
      </c>
      <c r="E16" s="19">
        <v>0</v>
      </c>
      <c r="F16" s="15">
        <v>0</v>
      </c>
      <c r="G16" s="20"/>
      <c r="I16" s="15"/>
      <c r="J16" s="15"/>
      <c r="K16" s="15"/>
    </row>
    <row r="17" spans="1:11" x14ac:dyDescent="0.25">
      <c r="A17" t="s">
        <v>20</v>
      </c>
      <c r="B17" t="s">
        <v>18</v>
      </c>
      <c r="C17" s="19">
        <v>0</v>
      </c>
      <c r="D17" s="19">
        <v>1277647.6497773749</v>
      </c>
      <c r="E17" s="19">
        <v>937412.6997995167</v>
      </c>
      <c r="F17" s="15">
        <v>2215060.3495768914</v>
      </c>
      <c r="G17" s="20">
        <f>SUM(F17:F19)</f>
        <v>83006739.315867588</v>
      </c>
      <c r="H17" s="15" t="b">
        <f>ROUND(G17,2)='Project Development'!E4+'Project Development'!E9+'Project Development'!E15</f>
        <v>1</v>
      </c>
      <c r="I17" s="15"/>
      <c r="J17" s="15"/>
      <c r="K17" s="15"/>
    </row>
    <row r="18" spans="1:11" x14ac:dyDescent="0.25">
      <c r="B18" t="s">
        <v>3</v>
      </c>
      <c r="C18" s="19">
        <v>0</v>
      </c>
      <c r="D18" s="19">
        <v>1499928.398</v>
      </c>
      <c r="E18" s="19">
        <v>167830.93199999997</v>
      </c>
      <c r="F18" s="15">
        <v>1667759.33</v>
      </c>
      <c r="G18" s="20"/>
      <c r="I18" s="15"/>
      <c r="J18" s="15"/>
      <c r="K18" s="15"/>
    </row>
    <row r="19" spans="1:11" x14ac:dyDescent="0.25">
      <c r="B19" t="s">
        <v>12</v>
      </c>
      <c r="C19" s="19">
        <v>0</v>
      </c>
      <c r="D19" s="19">
        <v>41273166.967442118</v>
      </c>
      <c r="E19" s="19">
        <v>37850752.668848574</v>
      </c>
      <c r="F19" s="15">
        <v>79123919.636290699</v>
      </c>
      <c r="G19" s="20"/>
      <c r="I19" s="15"/>
      <c r="J19" s="15"/>
      <c r="K19" s="15"/>
    </row>
    <row r="20" spans="1:11" x14ac:dyDescent="0.25">
      <c r="A20" t="s">
        <v>2</v>
      </c>
      <c r="B20" t="s">
        <v>18</v>
      </c>
      <c r="C20" s="19">
        <v>0</v>
      </c>
      <c r="D20" s="19">
        <v>3615387.7039499991</v>
      </c>
      <c r="E20" s="19">
        <v>2681866.1370564825</v>
      </c>
      <c r="F20" s="15">
        <v>6297253.841006482</v>
      </c>
      <c r="G20" s="20">
        <f>SUM(F20:F22)</f>
        <v>10214840.274673149</v>
      </c>
      <c r="H20" t="b">
        <f>ROUND(G20,2)='Project Management'!E4+'Project Management'!E9</f>
        <v>1</v>
      </c>
      <c r="I20" s="15"/>
      <c r="J20" s="15"/>
      <c r="K20" s="15"/>
    </row>
    <row r="21" spans="1:11" x14ac:dyDescent="0.25">
      <c r="B21" t="s">
        <v>3</v>
      </c>
      <c r="C21" s="19">
        <v>0</v>
      </c>
      <c r="D21" s="19">
        <v>2622091.1893333332</v>
      </c>
      <c r="E21" s="19">
        <v>1295495.2443333331</v>
      </c>
      <c r="F21" s="15">
        <v>3917586.433666666</v>
      </c>
      <c r="G21" s="20"/>
      <c r="I21" s="15"/>
      <c r="J21" s="15"/>
      <c r="K21" s="15"/>
    </row>
    <row r="22" spans="1:11" x14ac:dyDescent="0.25">
      <c r="B22" t="s">
        <v>12</v>
      </c>
      <c r="C22" s="19">
        <v>0</v>
      </c>
      <c r="D22" s="19">
        <v>0</v>
      </c>
      <c r="E22" s="19">
        <v>0</v>
      </c>
      <c r="F22" s="15">
        <v>0</v>
      </c>
      <c r="G22" s="20"/>
      <c r="I22" s="15"/>
      <c r="J22" s="15"/>
      <c r="K22" s="15"/>
    </row>
    <row r="23" spans="1:11" x14ac:dyDescent="0.25">
      <c r="A23" t="s">
        <v>8</v>
      </c>
      <c r="B23" t="s">
        <v>18</v>
      </c>
      <c r="C23" s="19">
        <v>0</v>
      </c>
      <c r="D23" s="19">
        <v>0</v>
      </c>
      <c r="E23" s="19">
        <v>0</v>
      </c>
      <c r="F23" s="15">
        <v>0</v>
      </c>
      <c r="G23" s="20">
        <f>SUM(F23:F25)</f>
        <v>628417.94999999995</v>
      </c>
      <c r="H23" t="b">
        <f>ROUND(G23,2)='Regulatory Approvals'!E4+'Regulatory Approvals'!E9</f>
        <v>1</v>
      </c>
      <c r="I23" s="15"/>
      <c r="J23" s="15"/>
      <c r="K23" s="15"/>
    </row>
    <row r="24" spans="1:11" x14ac:dyDescent="0.25">
      <c r="B24" t="s">
        <v>3</v>
      </c>
      <c r="C24" s="19">
        <v>0</v>
      </c>
      <c r="D24" s="19">
        <v>588417.94999999995</v>
      </c>
      <c r="E24" s="19">
        <v>40000</v>
      </c>
      <c r="F24" s="15">
        <v>628417.94999999995</v>
      </c>
      <c r="G24" s="20"/>
      <c r="I24" s="15"/>
      <c r="J24" s="15"/>
      <c r="K24" s="15"/>
    </row>
    <row r="25" spans="1:11" x14ac:dyDescent="0.25">
      <c r="B25" t="s">
        <v>12</v>
      </c>
      <c r="C25" s="19">
        <v>0</v>
      </c>
      <c r="D25" s="19">
        <v>0</v>
      </c>
      <c r="E25" s="19">
        <v>0</v>
      </c>
      <c r="F25" s="15">
        <v>0</v>
      </c>
      <c r="G25" s="20"/>
      <c r="I25" s="15"/>
      <c r="J25" s="15"/>
      <c r="K25" s="15"/>
    </row>
    <row r="26" spans="1:11" x14ac:dyDescent="0.25">
      <c r="B26" s="21" t="s">
        <v>1</v>
      </c>
      <c r="C26" s="20">
        <f>SUM(C5:C25)</f>
        <v>0</v>
      </c>
      <c r="D26" s="20">
        <f t="shared" ref="D26:F26" si="0">SUM(D5:D25)</f>
        <v>64736774.280997634</v>
      </c>
      <c r="E26" s="20">
        <f t="shared" si="0"/>
        <v>49201686.434683114</v>
      </c>
      <c r="F26" s="20">
        <f t="shared" si="0"/>
        <v>113938460.71568075</v>
      </c>
      <c r="G26" s="20">
        <f>SUM(G5:G25)</f>
        <v>113938460.71568073</v>
      </c>
    </row>
    <row r="27" spans="1:11" x14ac:dyDescent="0.25">
      <c r="A27" s="1"/>
      <c r="B27" s="1"/>
      <c r="C27" s="3"/>
      <c r="D27" s="1"/>
      <c r="E27" s="1"/>
      <c r="F27" s="1"/>
    </row>
    <row r="28" spans="1:11" x14ac:dyDescent="0.25">
      <c r="A28" s="2"/>
      <c r="B28" s="2"/>
      <c r="C28" s="5"/>
      <c r="D28" s="5"/>
      <c r="E28" s="5"/>
      <c r="F28" s="2"/>
    </row>
    <row r="29" spans="1:11" x14ac:dyDescent="0.25">
      <c r="A29" s="1"/>
      <c r="B29" s="1"/>
      <c r="C29" s="3"/>
      <c r="D29" s="3"/>
      <c r="E29" s="3"/>
      <c r="F29" s="3"/>
    </row>
    <row r="30" spans="1:11" x14ac:dyDescent="0.25">
      <c r="A30" s="1"/>
      <c r="B30" s="1"/>
      <c r="C30" s="3"/>
      <c r="D30" s="3"/>
      <c r="E30" s="3"/>
      <c r="F30" s="3"/>
    </row>
    <row r="31" spans="1:11" x14ac:dyDescent="0.25">
      <c r="A31" s="1"/>
      <c r="B31" s="1"/>
      <c r="C31" s="3"/>
      <c r="D31" s="3"/>
      <c r="E31" s="3"/>
      <c r="F31" s="3"/>
    </row>
    <row r="32" spans="1:11" x14ac:dyDescent="0.25">
      <c r="A32" s="1"/>
      <c r="B32" s="1"/>
      <c r="C32" s="3"/>
      <c r="D32" s="3"/>
      <c r="E32" s="3"/>
      <c r="F32" s="3"/>
    </row>
    <row r="33" spans="1:6" x14ac:dyDescent="0.25">
      <c r="A33" s="1"/>
      <c r="B33" s="1"/>
      <c r="C33" s="3"/>
      <c r="D33" s="3"/>
      <c r="E33" s="3"/>
      <c r="F33" s="3"/>
    </row>
    <row r="34" spans="1:6" x14ac:dyDescent="0.25">
      <c r="A34" s="1"/>
      <c r="B34" s="1"/>
      <c r="C34" s="3"/>
      <c r="D34" s="3"/>
      <c r="E34" s="3"/>
      <c r="F34" s="3"/>
    </row>
    <row r="35" spans="1:6" x14ac:dyDescent="0.25">
      <c r="A35" s="1"/>
      <c r="B35" s="1"/>
      <c r="C35" s="4"/>
      <c r="D35" s="4"/>
      <c r="E35" s="4"/>
      <c r="F35" s="4"/>
    </row>
  </sheetData>
  <pageMargins left="0.7" right="0.7" top="0.75" bottom="0.75" header="0.3" footer="0.3"/>
  <ignoredErrors>
    <ignoredError sqref="G23 G20 G17 G14 G11 G8 G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BC33-49FA-4682-9BE2-481E2499424F}">
  <dimension ref="B1:F60"/>
  <sheetViews>
    <sheetView workbookViewId="0">
      <selection activeCell="E16" sqref="E16"/>
    </sheetView>
  </sheetViews>
  <sheetFormatPr defaultRowHeight="15" x14ac:dyDescent="0.25"/>
  <cols>
    <col min="2" max="2" width="36.7109375" bestFit="1" customWidth="1"/>
    <col min="3" max="3" width="27.85546875" bestFit="1" customWidth="1"/>
    <col min="4" max="5" width="27.85546875" customWidth="1"/>
    <col min="6" max="6" width="99.42578125" customWidth="1"/>
  </cols>
  <sheetData>
    <row r="1" spans="2:6" x14ac:dyDescent="0.25">
      <c r="B1" s="29" t="s">
        <v>18</v>
      </c>
      <c r="C1" s="29"/>
      <c r="D1" s="16"/>
      <c r="E1" s="16"/>
    </row>
    <row r="2" spans="2:6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6" x14ac:dyDescent="0.25">
      <c r="B3" s="7" t="s">
        <v>18</v>
      </c>
      <c r="C3" s="8">
        <v>1235955.0900000001</v>
      </c>
      <c r="D3" s="23">
        <v>0</v>
      </c>
      <c r="E3" s="8">
        <f>C3-D3</f>
        <v>1235955.0900000001</v>
      </c>
      <c r="F3" s="26"/>
    </row>
    <row r="4" spans="2:6" x14ac:dyDescent="0.25">
      <c r="B4" s="9" t="s">
        <v>1</v>
      </c>
      <c r="C4" s="10">
        <f>SUM(C3:C3)</f>
        <v>1235955.0900000001</v>
      </c>
      <c r="D4" s="24">
        <f>SUM(D3:D3)</f>
        <v>0</v>
      </c>
      <c r="E4" s="10">
        <f>SUM(E3:E3)</f>
        <v>1235955.0900000001</v>
      </c>
    </row>
    <row r="6" spans="2:6" x14ac:dyDescent="0.25">
      <c r="B6" s="29" t="s">
        <v>3</v>
      </c>
      <c r="C6" s="29"/>
      <c r="D6" s="16"/>
      <c r="E6" s="16"/>
    </row>
    <row r="7" spans="2:6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6" x14ac:dyDescent="0.25">
      <c r="B8" s="28"/>
      <c r="C8" s="27"/>
      <c r="D8" s="27"/>
      <c r="E8" s="27"/>
      <c r="F8" s="26"/>
    </row>
    <row r="9" spans="2:6" x14ac:dyDescent="0.25">
      <c r="B9" s="9" t="s">
        <v>1</v>
      </c>
      <c r="C9" s="10">
        <v>1057764.0000000002</v>
      </c>
      <c r="D9" s="10">
        <v>0</v>
      </c>
      <c r="E9" s="10">
        <v>1057764.0000000002</v>
      </c>
    </row>
    <row r="11" spans="2:6" x14ac:dyDescent="0.25">
      <c r="B11" s="7"/>
      <c r="C11" s="8"/>
      <c r="D11" s="8"/>
      <c r="E11" s="8"/>
    </row>
    <row r="12" spans="2:6" x14ac:dyDescent="0.25">
      <c r="B12" s="7"/>
      <c r="C12" s="8"/>
      <c r="D12" s="8"/>
      <c r="E12" s="8"/>
    </row>
    <row r="13" spans="2:6" x14ac:dyDescent="0.25">
      <c r="B13" s="7"/>
      <c r="C13" s="8"/>
      <c r="D13" s="8"/>
      <c r="E13" s="8"/>
    </row>
    <row r="14" spans="2:6" x14ac:dyDescent="0.25">
      <c r="B14" s="7"/>
      <c r="C14" s="8"/>
      <c r="D14" s="8"/>
      <c r="E14" s="8"/>
    </row>
    <row r="15" spans="2:6" x14ac:dyDescent="0.25">
      <c r="B15" s="7"/>
      <c r="C15" s="8"/>
      <c r="D15" s="8"/>
      <c r="E15" s="8"/>
    </row>
    <row r="16" spans="2:6" x14ac:dyDescent="0.25">
      <c r="B16" s="7"/>
      <c r="C16" s="8"/>
      <c r="D16" s="8"/>
      <c r="E16" s="8"/>
    </row>
    <row r="17" spans="2:5" x14ac:dyDescent="0.25">
      <c r="B17" s="7"/>
      <c r="C17" s="8"/>
      <c r="D17" s="8"/>
      <c r="E17" s="8"/>
    </row>
    <row r="18" spans="2:5" x14ac:dyDescent="0.25">
      <c r="B18" s="7"/>
      <c r="C18" s="8"/>
      <c r="D18" s="8"/>
      <c r="E18" s="8"/>
    </row>
    <row r="19" spans="2:5" x14ac:dyDescent="0.25">
      <c r="B19" s="7"/>
      <c r="C19" s="8"/>
      <c r="D19" s="8"/>
      <c r="E19" s="8"/>
    </row>
    <row r="20" spans="2:5" x14ac:dyDescent="0.25">
      <c r="B20" s="7"/>
      <c r="C20" s="8"/>
      <c r="D20" s="8"/>
      <c r="E20" s="8"/>
    </row>
    <row r="21" spans="2:5" x14ac:dyDescent="0.25">
      <c r="B21" s="7"/>
      <c r="C21" s="8"/>
      <c r="D21" s="8"/>
      <c r="E21" s="8"/>
    </row>
    <row r="22" spans="2:5" x14ac:dyDescent="0.25">
      <c r="B22" s="7"/>
      <c r="C22" s="8"/>
      <c r="D22" s="8"/>
      <c r="E22" s="8"/>
    </row>
    <row r="23" spans="2:5" x14ac:dyDescent="0.25">
      <c r="B23" s="7"/>
      <c r="C23" s="8"/>
      <c r="D23" s="8"/>
      <c r="E23" s="8"/>
    </row>
    <row r="24" spans="2:5" x14ac:dyDescent="0.25">
      <c r="B24" s="7"/>
      <c r="C24" s="8"/>
      <c r="D24" s="8"/>
      <c r="E24" s="8"/>
    </row>
    <row r="25" spans="2:5" x14ac:dyDescent="0.25">
      <c r="B25" s="7"/>
      <c r="C25" s="8"/>
      <c r="D25" s="8"/>
      <c r="E25" s="8"/>
    </row>
    <row r="26" spans="2:5" x14ac:dyDescent="0.25">
      <c r="B26" s="7"/>
      <c r="C26" s="8"/>
      <c r="D26" s="8"/>
      <c r="E26" s="8"/>
    </row>
    <row r="27" spans="2:5" x14ac:dyDescent="0.25">
      <c r="B27" s="7"/>
      <c r="C27" s="8"/>
      <c r="D27" s="8"/>
      <c r="E27" s="8"/>
    </row>
    <row r="28" spans="2:5" x14ac:dyDescent="0.25">
      <c r="B28" s="7"/>
      <c r="C28" s="8"/>
      <c r="D28" s="8"/>
      <c r="E28" s="8"/>
    </row>
    <row r="29" spans="2:5" x14ac:dyDescent="0.25">
      <c r="B29" s="7"/>
      <c r="C29" s="8"/>
      <c r="D29" s="8"/>
      <c r="E29" s="8"/>
    </row>
    <row r="30" spans="2:5" x14ac:dyDescent="0.25">
      <c r="B30" s="7"/>
      <c r="C30" s="8"/>
      <c r="D30" s="8"/>
      <c r="E30" s="8"/>
    </row>
    <row r="31" spans="2:5" x14ac:dyDescent="0.25">
      <c r="B31" s="7"/>
      <c r="C31" s="8"/>
      <c r="D31" s="8"/>
      <c r="E31" s="8"/>
    </row>
    <row r="32" spans="2:5" x14ac:dyDescent="0.25">
      <c r="B32" s="7"/>
      <c r="C32" s="8"/>
      <c r="D32" s="8"/>
      <c r="E32" s="8"/>
    </row>
    <row r="33" spans="2:5" x14ac:dyDescent="0.25">
      <c r="B33" s="7"/>
      <c r="C33" s="8"/>
      <c r="D33" s="8"/>
      <c r="E33" s="8"/>
    </row>
    <row r="34" spans="2:5" x14ac:dyDescent="0.25">
      <c r="B34" s="7"/>
      <c r="C34" s="8"/>
      <c r="D34" s="8"/>
      <c r="E34" s="8"/>
    </row>
    <row r="35" spans="2:5" x14ac:dyDescent="0.25">
      <c r="B35" s="7"/>
      <c r="C35" s="8"/>
      <c r="D35" s="8"/>
      <c r="E35" s="8"/>
    </row>
    <row r="36" spans="2:5" x14ac:dyDescent="0.25">
      <c r="B36" s="7"/>
      <c r="C36" s="8"/>
      <c r="D36" s="8"/>
      <c r="E36" s="8"/>
    </row>
    <row r="37" spans="2:5" x14ac:dyDescent="0.25">
      <c r="B37" s="7"/>
      <c r="C37" s="8"/>
      <c r="D37" s="8"/>
      <c r="E37" s="8"/>
    </row>
    <row r="38" spans="2:5" x14ac:dyDescent="0.25">
      <c r="B38" s="12"/>
      <c r="C38" s="11"/>
      <c r="D38" s="11"/>
      <c r="E38" s="11"/>
    </row>
    <row r="39" spans="2:5" x14ac:dyDescent="0.25">
      <c r="B39" s="7"/>
      <c r="C39" s="8"/>
      <c r="D39" s="8"/>
      <c r="E39" s="8"/>
    </row>
    <row r="40" spans="2:5" x14ac:dyDescent="0.25">
      <c r="B40" s="7"/>
      <c r="C40" s="8"/>
      <c r="D40" s="8"/>
      <c r="E40" s="8"/>
    </row>
    <row r="41" spans="2:5" x14ac:dyDescent="0.25">
      <c r="B41" s="7"/>
      <c r="C41" s="8"/>
      <c r="D41" s="8"/>
      <c r="E41" s="8"/>
    </row>
    <row r="42" spans="2:5" x14ac:dyDescent="0.25">
      <c r="B42" s="7"/>
      <c r="C42" s="8"/>
      <c r="D42" s="8"/>
      <c r="E42" s="8"/>
    </row>
    <row r="43" spans="2:5" x14ac:dyDescent="0.25">
      <c r="B43" s="7"/>
      <c r="C43" s="8"/>
      <c r="D43" s="8"/>
      <c r="E43" s="8"/>
    </row>
    <row r="44" spans="2:5" x14ac:dyDescent="0.25">
      <c r="B44" s="7"/>
      <c r="C44" s="8"/>
      <c r="D44" s="8"/>
      <c r="E44" s="8"/>
    </row>
    <row r="45" spans="2:5" x14ac:dyDescent="0.25">
      <c r="B45" s="7"/>
      <c r="C45" s="8"/>
      <c r="D45" s="8"/>
      <c r="E45" s="8"/>
    </row>
    <row r="46" spans="2:5" x14ac:dyDescent="0.25">
      <c r="B46" s="7"/>
      <c r="C46" s="8"/>
      <c r="D46" s="8"/>
      <c r="E46" s="8"/>
    </row>
    <row r="47" spans="2:5" x14ac:dyDescent="0.25">
      <c r="B47" s="7"/>
      <c r="C47" s="8"/>
      <c r="D47" s="8"/>
      <c r="E47" s="8"/>
    </row>
    <row r="48" spans="2:5" x14ac:dyDescent="0.25">
      <c r="B48" s="7"/>
      <c r="C48" s="8"/>
      <c r="D48" s="8"/>
      <c r="E48" s="8"/>
    </row>
    <row r="49" spans="2:5" x14ac:dyDescent="0.25">
      <c r="B49" s="7"/>
      <c r="C49" s="8"/>
      <c r="D49" s="8"/>
      <c r="E49" s="8"/>
    </row>
    <row r="50" spans="2:5" x14ac:dyDescent="0.25">
      <c r="B50" s="7"/>
      <c r="C50" s="8"/>
      <c r="D50" s="8"/>
      <c r="E50" s="8"/>
    </row>
    <row r="51" spans="2:5" x14ac:dyDescent="0.25">
      <c r="B51" s="7"/>
      <c r="C51" s="8"/>
      <c r="D51" s="8"/>
      <c r="E51" s="8"/>
    </row>
    <row r="52" spans="2:5" x14ac:dyDescent="0.25">
      <c r="B52" s="7"/>
      <c r="C52" s="8"/>
      <c r="D52" s="8"/>
      <c r="E52" s="8"/>
    </row>
    <row r="53" spans="2:5" x14ac:dyDescent="0.25">
      <c r="B53" s="7"/>
      <c r="C53" s="8"/>
      <c r="D53" s="8"/>
      <c r="E53" s="8"/>
    </row>
    <row r="54" spans="2:5" x14ac:dyDescent="0.25">
      <c r="B54" s="7"/>
      <c r="C54" s="8"/>
      <c r="D54" s="8"/>
      <c r="E54" s="8"/>
    </row>
    <row r="55" spans="2:5" x14ac:dyDescent="0.25">
      <c r="B55" s="7"/>
      <c r="C55" s="8"/>
      <c r="D55" s="8"/>
      <c r="E55" s="8"/>
    </row>
    <row r="56" spans="2:5" x14ac:dyDescent="0.25">
      <c r="B56" s="7"/>
      <c r="C56" s="8"/>
      <c r="D56" s="8"/>
      <c r="E56" s="8"/>
    </row>
    <row r="57" spans="2:5" x14ac:dyDescent="0.25">
      <c r="B57" s="7"/>
      <c r="C57" s="8"/>
      <c r="D57" s="8"/>
      <c r="E57" s="8"/>
    </row>
    <row r="58" spans="2:5" x14ac:dyDescent="0.25">
      <c r="B58" s="7"/>
      <c r="C58" s="11"/>
      <c r="D58" s="11"/>
      <c r="E58" s="11"/>
    </row>
    <row r="59" spans="2:5" x14ac:dyDescent="0.25">
      <c r="B59" s="7"/>
      <c r="C59" s="11"/>
      <c r="D59" s="11"/>
      <c r="E59" s="11"/>
    </row>
    <row r="60" spans="2:5" x14ac:dyDescent="0.25">
      <c r="B60" s="7"/>
      <c r="C60" s="11"/>
      <c r="D60" s="11"/>
      <c r="E60" s="11"/>
    </row>
  </sheetData>
  <sortState xmlns:xlrd2="http://schemas.microsoft.com/office/spreadsheetml/2017/richdata2" ref="B7:C8">
    <sortCondition descending="1" ref="C8"/>
  </sortState>
  <mergeCells count="2">
    <mergeCell ref="B6:C6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C887-808E-4BAA-AE44-6804C6EA27F3}">
  <dimension ref="B1:K38"/>
  <sheetViews>
    <sheetView workbookViewId="0">
      <selection activeCell="C16" sqref="C16"/>
    </sheetView>
  </sheetViews>
  <sheetFormatPr defaultRowHeight="15" x14ac:dyDescent="0.25"/>
  <cols>
    <col min="2" max="2" width="36.7109375" bestFit="1" customWidth="1"/>
    <col min="3" max="3" width="27.85546875" bestFit="1" customWidth="1"/>
    <col min="4" max="5" width="27.85546875" customWidth="1"/>
    <col min="6" max="6" width="99.42578125" customWidth="1"/>
  </cols>
  <sheetData>
    <row r="1" spans="2:11" x14ac:dyDescent="0.25">
      <c r="B1" s="29" t="s">
        <v>18</v>
      </c>
      <c r="C1" s="29"/>
      <c r="D1" s="16"/>
      <c r="E1" s="16"/>
    </row>
    <row r="2" spans="2:11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11" x14ac:dyDescent="0.25">
      <c r="B3" s="7" t="s">
        <v>18</v>
      </c>
      <c r="C3" s="8">
        <v>2056415.73</v>
      </c>
      <c r="D3" s="23">
        <v>0</v>
      </c>
      <c r="E3" s="8">
        <f>C3-D3</f>
        <v>2056415.73</v>
      </c>
      <c r="F3" s="26"/>
    </row>
    <row r="4" spans="2:11" x14ac:dyDescent="0.25">
      <c r="B4" s="9" t="s">
        <v>1</v>
      </c>
      <c r="C4" s="10">
        <f>SUM(C3:C3)</f>
        <v>2056415.73</v>
      </c>
      <c r="D4" s="24">
        <f>SUM(D3:D3)</f>
        <v>0</v>
      </c>
      <c r="E4" s="10">
        <f>SUM(E3:E3)</f>
        <v>2056415.73</v>
      </c>
    </row>
    <row r="6" spans="2:11" x14ac:dyDescent="0.25">
      <c r="B6" s="29" t="s">
        <v>11</v>
      </c>
      <c r="C6" s="29"/>
      <c r="D6" s="16"/>
      <c r="E6" s="16"/>
    </row>
    <row r="7" spans="2:11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11" x14ac:dyDescent="0.25">
      <c r="B8" s="26"/>
      <c r="C8" s="27"/>
      <c r="D8" s="27"/>
      <c r="E8" s="27"/>
      <c r="F8" s="26"/>
      <c r="K8" s="14"/>
    </row>
    <row r="9" spans="2:11" x14ac:dyDescent="0.25">
      <c r="B9" s="9" t="s">
        <v>1</v>
      </c>
      <c r="C9" s="10">
        <v>7495447.3499999996</v>
      </c>
      <c r="D9" s="10">
        <v>9204.92</v>
      </c>
      <c r="E9" s="10">
        <v>7486242.4299999997</v>
      </c>
    </row>
    <row r="10" spans="2:11" x14ac:dyDescent="0.25">
      <c r="B10" s="7"/>
      <c r="C10" s="8"/>
      <c r="D10" s="8"/>
      <c r="E10" s="8"/>
    </row>
    <row r="11" spans="2:11" x14ac:dyDescent="0.25">
      <c r="F11" s="13"/>
    </row>
    <row r="13" spans="2:11" x14ac:dyDescent="0.25">
      <c r="B13" s="7"/>
      <c r="C13" s="8"/>
      <c r="D13" s="8"/>
      <c r="E13" s="8"/>
    </row>
    <row r="15" spans="2:11" x14ac:dyDescent="0.25">
      <c r="B15" s="7"/>
      <c r="C15" s="8"/>
      <c r="D15" s="8"/>
      <c r="E15" s="8"/>
    </row>
    <row r="16" spans="2:11" x14ac:dyDescent="0.25">
      <c r="B16" s="7"/>
      <c r="C16" s="8"/>
      <c r="D16" s="8"/>
      <c r="E16" s="8"/>
    </row>
    <row r="17" spans="2:5" x14ac:dyDescent="0.25">
      <c r="B17" s="7"/>
      <c r="C17" s="8"/>
      <c r="D17" s="8"/>
      <c r="E17" s="8"/>
    </row>
    <row r="18" spans="2:5" x14ac:dyDescent="0.25">
      <c r="B18" s="12"/>
      <c r="C18" s="11"/>
      <c r="D18" s="11"/>
      <c r="E18" s="11"/>
    </row>
    <row r="19" spans="2:5" x14ac:dyDescent="0.25">
      <c r="B19" s="7"/>
      <c r="C19" s="8"/>
      <c r="D19" s="8"/>
      <c r="E19" s="8"/>
    </row>
    <row r="20" spans="2:5" x14ac:dyDescent="0.25">
      <c r="B20" s="7"/>
      <c r="C20" s="8"/>
      <c r="D20" s="8"/>
      <c r="E20" s="8"/>
    </row>
    <row r="21" spans="2:5" x14ac:dyDescent="0.25">
      <c r="B21" s="7"/>
      <c r="C21" s="8"/>
      <c r="D21" s="8"/>
      <c r="E21" s="8"/>
    </row>
    <row r="22" spans="2:5" x14ac:dyDescent="0.25">
      <c r="B22" s="7"/>
      <c r="C22" s="8"/>
      <c r="D22" s="8"/>
      <c r="E22" s="8"/>
    </row>
    <row r="23" spans="2:5" x14ac:dyDescent="0.25">
      <c r="B23" s="7"/>
      <c r="C23" s="8"/>
      <c r="D23" s="8"/>
      <c r="E23" s="8"/>
    </row>
    <row r="24" spans="2:5" x14ac:dyDescent="0.25">
      <c r="B24" s="7"/>
      <c r="C24" s="8"/>
      <c r="D24" s="8"/>
      <c r="E24" s="8"/>
    </row>
    <row r="25" spans="2:5" x14ac:dyDescent="0.25">
      <c r="B25" s="7"/>
      <c r="C25" s="8"/>
      <c r="D25" s="8"/>
      <c r="E25" s="8"/>
    </row>
    <row r="26" spans="2:5" x14ac:dyDescent="0.25">
      <c r="B26" s="7"/>
      <c r="C26" s="8"/>
      <c r="D26" s="8"/>
      <c r="E26" s="8"/>
    </row>
    <row r="27" spans="2:5" x14ac:dyDescent="0.25">
      <c r="B27" s="7"/>
      <c r="C27" s="8"/>
      <c r="D27" s="8"/>
      <c r="E27" s="8"/>
    </row>
    <row r="28" spans="2:5" x14ac:dyDescent="0.25">
      <c r="B28" s="7"/>
      <c r="C28" s="8"/>
      <c r="D28" s="8"/>
      <c r="E28" s="8"/>
    </row>
    <row r="29" spans="2:5" x14ac:dyDescent="0.25">
      <c r="B29" s="7"/>
      <c r="C29" s="8"/>
      <c r="D29" s="8"/>
      <c r="E29" s="8"/>
    </row>
    <row r="30" spans="2:5" x14ac:dyDescent="0.25">
      <c r="B30" s="7"/>
      <c r="C30" s="8"/>
      <c r="D30" s="8"/>
      <c r="E30" s="8"/>
    </row>
    <row r="31" spans="2:5" x14ac:dyDescent="0.25">
      <c r="B31" s="7"/>
      <c r="C31" s="8"/>
      <c r="D31" s="8"/>
      <c r="E31" s="8"/>
    </row>
    <row r="32" spans="2:5" x14ac:dyDescent="0.25">
      <c r="B32" s="7"/>
      <c r="C32" s="8"/>
      <c r="D32" s="8"/>
      <c r="E32" s="8"/>
    </row>
    <row r="33" spans="2:5" x14ac:dyDescent="0.25">
      <c r="B33" s="7"/>
      <c r="C33" s="8"/>
      <c r="D33" s="8"/>
      <c r="E33" s="8"/>
    </row>
    <row r="34" spans="2:5" x14ac:dyDescent="0.25">
      <c r="B34" s="7"/>
      <c r="C34" s="8"/>
      <c r="D34" s="8"/>
      <c r="E34" s="8"/>
    </row>
    <row r="35" spans="2:5" x14ac:dyDescent="0.25">
      <c r="B35" s="7"/>
      <c r="C35" s="8"/>
      <c r="D35" s="8"/>
      <c r="E35" s="8"/>
    </row>
    <row r="36" spans="2:5" x14ac:dyDescent="0.25">
      <c r="B36" s="7"/>
      <c r="C36" s="8"/>
      <c r="D36" s="8"/>
      <c r="E36" s="8"/>
    </row>
    <row r="37" spans="2:5" x14ac:dyDescent="0.25">
      <c r="B37" s="7"/>
      <c r="C37" s="8"/>
      <c r="D37" s="8"/>
      <c r="E37" s="8"/>
    </row>
    <row r="38" spans="2:5" x14ac:dyDescent="0.25">
      <c r="B38" s="12"/>
      <c r="C38" s="11"/>
      <c r="D38" s="11"/>
      <c r="E38" s="11"/>
    </row>
  </sheetData>
  <sortState xmlns:xlrd2="http://schemas.microsoft.com/office/spreadsheetml/2017/richdata2" ref="B7:C8">
    <sortCondition descending="1" ref="C8"/>
  </sortState>
  <mergeCells count="2">
    <mergeCell ref="B6:C6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4721-154E-45A6-833C-7623DF64C7C5}">
  <dimension ref="B1:F16"/>
  <sheetViews>
    <sheetView workbookViewId="0">
      <selection activeCell="C9" sqref="C9:E9"/>
    </sheetView>
  </sheetViews>
  <sheetFormatPr defaultRowHeight="15" x14ac:dyDescent="0.25"/>
  <cols>
    <col min="2" max="2" width="36.7109375" bestFit="1" customWidth="1"/>
    <col min="3" max="3" width="27.85546875" bestFit="1" customWidth="1"/>
    <col min="4" max="5" width="27.85546875" customWidth="1"/>
    <col min="6" max="6" width="99.42578125" customWidth="1"/>
  </cols>
  <sheetData>
    <row r="1" spans="2:6" x14ac:dyDescent="0.25">
      <c r="B1" s="29" t="s">
        <v>18</v>
      </c>
      <c r="C1" s="29"/>
      <c r="D1" s="16"/>
      <c r="E1" s="16"/>
    </row>
    <row r="2" spans="2:6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6" x14ac:dyDescent="0.25">
      <c r="B3" s="7" t="s">
        <v>18</v>
      </c>
      <c r="C3" s="8">
        <v>1039049.76</v>
      </c>
      <c r="D3" s="23">
        <v>0</v>
      </c>
      <c r="E3" s="8">
        <f>C3-D3</f>
        <v>1039049.76</v>
      </c>
      <c r="F3" s="26"/>
    </row>
    <row r="4" spans="2:6" x14ac:dyDescent="0.25">
      <c r="B4" s="9" t="s">
        <v>1</v>
      </c>
      <c r="C4" s="10">
        <f>SUM(C3:C3)</f>
        <v>1039049.76</v>
      </c>
      <c r="D4" s="24">
        <f>SUM(D3:D3)</f>
        <v>0</v>
      </c>
      <c r="E4" s="10">
        <f>SUM(E3:E3)</f>
        <v>1039049.76</v>
      </c>
    </row>
    <row r="6" spans="2:6" x14ac:dyDescent="0.25">
      <c r="B6" s="29" t="s">
        <v>3</v>
      </c>
      <c r="C6" s="29"/>
      <c r="D6" s="16"/>
      <c r="E6" s="16"/>
    </row>
    <row r="7" spans="2:6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6" x14ac:dyDescent="0.25">
      <c r="B8" s="28"/>
      <c r="C8" s="27"/>
      <c r="D8" s="27"/>
      <c r="E8" s="27"/>
      <c r="F8" s="26"/>
    </row>
    <row r="9" spans="2:6" x14ac:dyDescent="0.25">
      <c r="B9" s="9" t="s">
        <v>1</v>
      </c>
      <c r="C9" s="10">
        <v>2827075.75</v>
      </c>
      <c r="D9" s="10">
        <v>268489.64</v>
      </c>
      <c r="E9" s="10">
        <v>2558586.1100000003</v>
      </c>
    </row>
    <row r="10" spans="2:6" x14ac:dyDescent="0.25">
      <c r="B10" s="9"/>
      <c r="C10" s="8"/>
      <c r="D10" s="8"/>
      <c r="E10" s="8"/>
    </row>
    <row r="11" spans="2:6" x14ac:dyDescent="0.25">
      <c r="B11" s="9"/>
      <c r="C11" s="13"/>
      <c r="D11" s="13"/>
      <c r="E11" s="13"/>
    </row>
    <row r="13" spans="2:6" x14ac:dyDescent="0.25">
      <c r="B13" s="7"/>
      <c r="C13" s="8"/>
      <c r="D13" s="8"/>
      <c r="E13" s="8"/>
    </row>
    <row r="14" spans="2:6" x14ac:dyDescent="0.25">
      <c r="B14" s="7"/>
      <c r="C14" s="8"/>
      <c r="D14" s="8"/>
      <c r="E14" s="8"/>
    </row>
    <row r="15" spans="2:6" x14ac:dyDescent="0.25">
      <c r="B15" s="7"/>
      <c r="C15" s="8"/>
      <c r="D15" s="8"/>
      <c r="E15" s="8"/>
    </row>
    <row r="16" spans="2:6" x14ac:dyDescent="0.25">
      <c r="C16" s="8"/>
      <c r="D16" s="8"/>
      <c r="E16" s="8"/>
    </row>
  </sheetData>
  <sortState xmlns:xlrd2="http://schemas.microsoft.com/office/spreadsheetml/2017/richdata2" ref="B7:C8">
    <sortCondition descending="1" ref="C8"/>
  </sortState>
  <mergeCells count="2">
    <mergeCell ref="B6:C6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EDFD-44DF-4B8C-993B-725310A7AB1C}">
  <dimension ref="B1:F18"/>
  <sheetViews>
    <sheetView workbookViewId="0">
      <selection activeCell="E14" sqref="E14"/>
    </sheetView>
  </sheetViews>
  <sheetFormatPr defaultRowHeight="15" x14ac:dyDescent="0.25"/>
  <cols>
    <col min="2" max="2" width="30.5703125" bestFit="1" customWidth="1"/>
    <col min="3" max="3" width="27.85546875" bestFit="1" customWidth="1"/>
    <col min="4" max="5" width="27.85546875" customWidth="1"/>
    <col min="6" max="6" width="99.42578125" customWidth="1"/>
  </cols>
  <sheetData>
    <row r="1" spans="2:6" x14ac:dyDescent="0.25">
      <c r="B1" s="29" t="s">
        <v>18</v>
      </c>
      <c r="C1" s="29"/>
      <c r="D1" s="16"/>
      <c r="E1" s="16"/>
    </row>
    <row r="2" spans="2:6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6" x14ac:dyDescent="0.25">
      <c r="B3" s="7" t="s">
        <v>18</v>
      </c>
      <c r="C3" s="8">
        <v>2423707.56</v>
      </c>
      <c r="D3" s="23">
        <v>0</v>
      </c>
      <c r="E3" s="8">
        <f>C3-D3</f>
        <v>2423707.56</v>
      </c>
      <c r="F3" s="26"/>
    </row>
    <row r="4" spans="2:6" x14ac:dyDescent="0.25">
      <c r="B4" s="9" t="s">
        <v>1</v>
      </c>
      <c r="C4" s="10">
        <f>SUM(C3:C3)</f>
        <v>2423707.56</v>
      </c>
      <c r="D4" s="24">
        <f>SUM(D3:D3)</f>
        <v>0</v>
      </c>
      <c r="E4" s="10">
        <f>SUM(E3:E3)</f>
        <v>2423707.56</v>
      </c>
    </row>
    <row r="6" spans="2:6" x14ac:dyDescent="0.25">
      <c r="B6" s="29" t="s">
        <v>11</v>
      </c>
      <c r="C6" s="29"/>
      <c r="D6" s="16"/>
      <c r="E6" s="16"/>
    </row>
    <row r="7" spans="2:6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6" x14ac:dyDescent="0.25">
      <c r="B8" s="28"/>
      <c r="C8" s="27"/>
      <c r="D8" s="27"/>
      <c r="E8" s="27"/>
      <c r="F8" s="26"/>
    </row>
    <row r="9" spans="2:6" x14ac:dyDescent="0.25">
      <c r="B9" s="9" t="s">
        <v>1</v>
      </c>
      <c r="C9" s="10">
        <v>2416026</v>
      </c>
      <c r="D9" s="10">
        <v>185283.5</v>
      </c>
      <c r="E9" s="10">
        <v>2230742.5</v>
      </c>
    </row>
    <row r="10" spans="2:6" x14ac:dyDescent="0.25">
      <c r="B10" s="7"/>
      <c r="C10" s="8"/>
      <c r="D10" s="8"/>
      <c r="E10" s="8"/>
    </row>
    <row r="12" spans="2:6" x14ac:dyDescent="0.25">
      <c r="B12" s="7"/>
      <c r="C12" s="8"/>
      <c r="D12" s="8"/>
      <c r="E12" s="8"/>
    </row>
    <row r="14" spans="2:6" x14ac:dyDescent="0.25">
      <c r="B14" s="7"/>
      <c r="C14" s="8"/>
      <c r="D14" s="8"/>
      <c r="E14" s="8"/>
    </row>
    <row r="15" spans="2:6" x14ac:dyDescent="0.25">
      <c r="B15" s="7"/>
      <c r="C15" s="8"/>
      <c r="D15" s="8"/>
      <c r="E15" s="8"/>
    </row>
    <row r="16" spans="2:6" x14ac:dyDescent="0.25">
      <c r="B16" s="7"/>
      <c r="C16" s="8"/>
      <c r="D16" s="8"/>
      <c r="E16" s="8"/>
    </row>
    <row r="17" spans="2:5" x14ac:dyDescent="0.25">
      <c r="B17" s="7"/>
      <c r="C17" s="11"/>
      <c r="D17" s="11"/>
      <c r="E17" s="11"/>
    </row>
    <row r="18" spans="2:5" x14ac:dyDescent="0.25">
      <c r="B18" s="7"/>
      <c r="C18" s="11"/>
      <c r="D18" s="11"/>
      <c r="E18" s="11"/>
    </row>
  </sheetData>
  <sortState xmlns:xlrd2="http://schemas.microsoft.com/office/spreadsheetml/2017/richdata2" ref="B7:C8">
    <sortCondition descending="1" ref="C8"/>
  </sortState>
  <mergeCells count="2">
    <mergeCell ref="B6:C6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E5D6-D8EE-46E8-A39F-13756E1B2EAD}">
  <dimension ref="B1:F25"/>
  <sheetViews>
    <sheetView workbookViewId="0">
      <selection activeCell="C15" sqref="C15:E15"/>
    </sheetView>
  </sheetViews>
  <sheetFormatPr defaultRowHeight="15" x14ac:dyDescent="0.25"/>
  <cols>
    <col min="2" max="2" width="38.28515625" bestFit="1" customWidth="1"/>
    <col min="3" max="3" width="15.7109375" customWidth="1"/>
    <col min="4" max="4" width="22.28515625" bestFit="1" customWidth="1"/>
    <col min="5" max="5" width="14.28515625" bestFit="1" customWidth="1"/>
    <col min="6" max="6" width="104" bestFit="1" customWidth="1"/>
  </cols>
  <sheetData>
    <row r="1" spans="2:6" x14ac:dyDescent="0.25">
      <c r="B1" s="29" t="s">
        <v>18</v>
      </c>
      <c r="C1" s="29"/>
      <c r="D1" s="16"/>
      <c r="E1" s="16"/>
    </row>
    <row r="2" spans="2:6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6" x14ac:dyDescent="0.25">
      <c r="B3" s="7" t="s">
        <v>18</v>
      </c>
      <c r="C3" s="8">
        <v>2215060.35</v>
      </c>
      <c r="D3" s="23">
        <v>0</v>
      </c>
      <c r="E3" s="8">
        <f>C3-D3</f>
        <v>2215060.35</v>
      </c>
      <c r="F3" s="26"/>
    </row>
    <row r="4" spans="2:6" x14ac:dyDescent="0.25">
      <c r="B4" s="9" t="s">
        <v>1</v>
      </c>
      <c r="C4" s="10">
        <f>SUM(C3:C3)</f>
        <v>2215060.35</v>
      </c>
      <c r="D4" s="24">
        <f>SUM(D3:D3)</f>
        <v>0</v>
      </c>
      <c r="E4" s="10">
        <f>SUM(E3:E3)</f>
        <v>2215060.35</v>
      </c>
    </row>
    <row r="6" spans="2:6" x14ac:dyDescent="0.25">
      <c r="B6" s="29" t="s">
        <v>3</v>
      </c>
      <c r="C6" s="29"/>
      <c r="D6" s="16"/>
      <c r="E6" s="16"/>
    </row>
    <row r="7" spans="2:6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6" x14ac:dyDescent="0.25">
      <c r="B8" s="28"/>
      <c r="C8" s="27"/>
      <c r="D8" s="27"/>
      <c r="E8" s="27"/>
      <c r="F8" s="26"/>
    </row>
    <row r="9" spans="2:6" x14ac:dyDescent="0.25">
      <c r="B9" s="9" t="s">
        <v>1</v>
      </c>
      <c r="C9" s="10">
        <v>1667759.33</v>
      </c>
      <c r="D9" s="10">
        <v>0</v>
      </c>
      <c r="E9" s="10">
        <v>1667759.33</v>
      </c>
    </row>
    <row r="10" spans="2:6" x14ac:dyDescent="0.25">
      <c r="B10" s="7"/>
      <c r="C10" s="8"/>
      <c r="D10" s="8"/>
      <c r="E10" s="8"/>
    </row>
    <row r="11" spans="2:6" x14ac:dyDescent="0.25">
      <c r="C11" s="8"/>
      <c r="D11" s="8"/>
      <c r="E11" s="8"/>
    </row>
    <row r="12" spans="2:6" x14ac:dyDescent="0.25">
      <c r="B12" s="29" t="s">
        <v>12</v>
      </c>
      <c r="C12" s="29"/>
      <c r="D12" s="16"/>
      <c r="E12" s="16"/>
    </row>
    <row r="13" spans="2:6" x14ac:dyDescent="0.25">
      <c r="B13" s="6" t="s">
        <v>6</v>
      </c>
      <c r="C13" s="6" t="s">
        <v>7</v>
      </c>
      <c r="D13" s="6" t="s">
        <v>15</v>
      </c>
      <c r="E13" s="6" t="s">
        <v>14</v>
      </c>
      <c r="F13" s="17" t="s">
        <v>13</v>
      </c>
    </row>
    <row r="14" spans="2:6" x14ac:dyDescent="0.25">
      <c r="B14" s="28"/>
      <c r="C14" s="27"/>
      <c r="D14" s="27"/>
      <c r="E14" s="27"/>
      <c r="F14" s="26"/>
    </row>
    <row r="15" spans="2:6" x14ac:dyDescent="0.25">
      <c r="B15" s="9" t="s">
        <v>1</v>
      </c>
      <c r="C15" s="10">
        <v>79123919.636290699</v>
      </c>
      <c r="D15" s="10">
        <v>0</v>
      </c>
      <c r="E15" s="10">
        <v>79123919.640000001</v>
      </c>
    </row>
    <row r="16" spans="2:6" x14ac:dyDescent="0.25">
      <c r="B16" s="7"/>
      <c r="C16" s="8"/>
      <c r="D16" s="8"/>
      <c r="E16" s="8"/>
    </row>
    <row r="17" spans="2:5" x14ac:dyDescent="0.25">
      <c r="C17" s="8"/>
      <c r="D17" s="8"/>
      <c r="E17" s="8"/>
    </row>
    <row r="18" spans="2:5" x14ac:dyDescent="0.25">
      <c r="C18" s="8"/>
      <c r="D18" s="8"/>
      <c r="E18" s="8"/>
    </row>
    <row r="19" spans="2:5" x14ac:dyDescent="0.25">
      <c r="B19" s="7"/>
      <c r="C19" s="8"/>
      <c r="D19" s="8"/>
      <c r="E19" s="8"/>
    </row>
    <row r="20" spans="2:5" x14ac:dyDescent="0.25">
      <c r="C20" s="8"/>
      <c r="D20" s="8"/>
      <c r="E20" s="8"/>
    </row>
    <row r="21" spans="2:5" x14ac:dyDescent="0.25">
      <c r="C21" s="8"/>
      <c r="D21" s="8"/>
      <c r="E21" s="8"/>
    </row>
    <row r="22" spans="2:5" x14ac:dyDescent="0.25">
      <c r="B22" s="7"/>
      <c r="C22" s="8"/>
      <c r="D22" s="8"/>
      <c r="E22" s="8"/>
    </row>
    <row r="23" spans="2:5" x14ac:dyDescent="0.25">
      <c r="B23" s="7"/>
      <c r="C23" s="8"/>
      <c r="D23" s="8"/>
      <c r="E23" s="8"/>
    </row>
    <row r="24" spans="2:5" x14ac:dyDescent="0.25">
      <c r="B24" s="7"/>
      <c r="C24" s="8"/>
      <c r="D24" s="8"/>
      <c r="E24" s="8"/>
    </row>
    <row r="25" spans="2:5" x14ac:dyDescent="0.25">
      <c r="B25" s="7"/>
      <c r="C25" s="8"/>
      <c r="D25" s="8"/>
      <c r="E25" s="8"/>
    </row>
  </sheetData>
  <mergeCells count="3">
    <mergeCell ref="B6:C6"/>
    <mergeCell ref="B12:C12"/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55B8-C1A8-4D08-A106-D8F802E71882}">
  <dimension ref="B1:H23"/>
  <sheetViews>
    <sheetView workbookViewId="0">
      <selection activeCell="F14" sqref="F14"/>
    </sheetView>
  </sheetViews>
  <sheetFormatPr defaultRowHeight="15" x14ac:dyDescent="0.25"/>
  <cols>
    <col min="2" max="2" width="47" bestFit="1" customWidth="1"/>
    <col min="3" max="3" width="22.5703125" bestFit="1" customWidth="1"/>
    <col min="4" max="5" width="22.5703125" customWidth="1"/>
    <col min="6" max="6" width="99.42578125" customWidth="1"/>
  </cols>
  <sheetData>
    <row r="1" spans="2:8" x14ac:dyDescent="0.25">
      <c r="B1" s="29" t="s">
        <v>18</v>
      </c>
      <c r="C1" s="29"/>
      <c r="D1" s="16"/>
      <c r="E1" s="16"/>
    </row>
    <row r="2" spans="2:8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8" x14ac:dyDescent="0.25">
      <c r="B3" s="7" t="s">
        <v>18</v>
      </c>
      <c r="C3" s="8">
        <v>6297253.8399999999</v>
      </c>
      <c r="D3" s="23">
        <v>0</v>
      </c>
      <c r="E3" s="8">
        <f>C3-D3</f>
        <v>6297253.8399999999</v>
      </c>
      <c r="F3" s="26"/>
    </row>
    <row r="4" spans="2:8" x14ac:dyDescent="0.25">
      <c r="B4" s="9" t="s">
        <v>1</v>
      </c>
      <c r="C4" s="10">
        <f>SUM(C3:C3)</f>
        <v>6297253.8399999999</v>
      </c>
      <c r="D4" s="24">
        <f>SUM(D3:D3)</f>
        <v>0</v>
      </c>
      <c r="E4" s="10">
        <f>SUM(E3:E3)</f>
        <v>6297253.8399999999</v>
      </c>
    </row>
    <row r="6" spans="2:8" x14ac:dyDescent="0.25">
      <c r="B6" s="29" t="s">
        <v>11</v>
      </c>
      <c r="C6" s="29"/>
      <c r="D6" s="16"/>
      <c r="E6" s="16"/>
    </row>
    <row r="7" spans="2:8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8" x14ac:dyDescent="0.25">
      <c r="B8" s="28"/>
      <c r="C8" s="27"/>
      <c r="D8" s="27"/>
      <c r="E8" s="27"/>
      <c r="F8" s="26"/>
      <c r="H8" s="14"/>
    </row>
    <row r="9" spans="2:8" x14ac:dyDescent="0.25">
      <c r="B9" s="9" t="s">
        <v>1</v>
      </c>
      <c r="C9" s="10">
        <v>3939207.4336666665</v>
      </c>
      <c r="D9" s="10">
        <v>21621</v>
      </c>
      <c r="E9" s="10">
        <v>3917586.43</v>
      </c>
    </row>
    <row r="10" spans="2:8" x14ac:dyDescent="0.25">
      <c r="B10" s="7"/>
      <c r="C10" s="8"/>
      <c r="D10" s="8"/>
      <c r="E10" s="8"/>
    </row>
    <row r="11" spans="2:8" x14ac:dyDescent="0.25">
      <c r="B11" s="7"/>
      <c r="C11" s="8"/>
      <c r="D11" s="8"/>
      <c r="E11" s="8"/>
    </row>
    <row r="12" spans="2:8" x14ac:dyDescent="0.25">
      <c r="B12" s="7"/>
      <c r="C12" s="8"/>
      <c r="D12" s="8"/>
      <c r="E12" s="8"/>
    </row>
    <row r="13" spans="2:8" x14ac:dyDescent="0.25">
      <c r="B13" s="7"/>
      <c r="C13" s="8"/>
      <c r="D13" s="8"/>
      <c r="E13" s="8"/>
    </row>
    <row r="16" spans="2:8" x14ac:dyDescent="0.25">
      <c r="B16" s="7"/>
      <c r="C16" s="8"/>
      <c r="D16" s="8"/>
      <c r="E16" s="8"/>
    </row>
    <row r="17" spans="2:5" x14ac:dyDescent="0.25">
      <c r="B17" s="7"/>
      <c r="C17" s="8"/>
      <c r="D17" s="8"/>
      <c r="E17" s="8"/>
    </row>
    <row r="18" spans="2:5" x14ac:dyDescent="0.25">
      <c r="B18" s="7"/>
      <c r="C18" s="8"/>
      <c r="D18" s="8"/>
      <c r="E18" s="8"/>
    </row>
    <row r="19" spans="2:5" x14ac:dyDescent="0.25">
      <c r="B19" s="7"/>
      <c r="C19" s="8"/>
      <c r="D19" s="8"/>
      <c r="E19" s="8"/>
    </row>
    <row r="20" spans="2:5" x14ac:dyDescent="0.25">
      <c r="B20" s="7"/>
      <c r="C20" s="8"/>
      <c r="D20" s="8"/>
      <c r="E20" s="8"/>
    </row>
    <row r="21" spans="2:5" x14ac:dyDescent="0.25">
      <c r="B21" s="7"/>
      <c r="C21" s="8"/>
      <c r="D21" s="8"/>
      <c r="E21" s="8"/>
    </row>
    <row r="22" spans="2:5" x14ac:dyDescent="0.25">
      <c r="B22" s="7"/>
      <c r="C22" s="8"/>
      <c r="D22" s="8"/>
      <c r="E22" s="8"/>
    </row>
    <row r="23" spans="2:5" x14ac:dyDescent="0.25">
      <c r="B23" s="7"/>
      <c r="C23" s="8"/>
      <c r="D23" s="8"/>
      <c r="E23" s="8"/>
    </row>
  </sheetData>
  <sortState xmlns:xlrd2="http://schemas.microsoft.com/office/spreadsheetml/2017/richdata2" ref="B7:C8">
    <sortCondition descending="1" ref="C8"/>
  </sortState>
  <mergeCells count="2">
    <mergeCell ref="B6:C6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ACE3-381E-4E47-9400-1FEC085A29D2}">
  <dimension ref="B1:F18"/>
  <sheetViews>
    <sheetView workbookViewId="0">
      <selection activeCell="E13" sqref="E13"/>
    </sheetView>
  </sheetViews>
  <sheetFormatPr defaultRowHeight="15" x14ac:dyDescent="0.25"/>
  <cols>
    <col min="2" max="2" width="36.7109375" bestFit="1" customWidth="1"/>
    <col min="3" max="3" width="27.85546875" bestFit="1" customWidth="1"/>
    <col min="4" max="5" width="27.85546875" customWidth="1"/>
    <col min="6" max="6" width="99.42578125" customWidth="1"/>
  </cols>
  <sheetData>
    <row r="1" spans="2:6" x14ac:dyDescent="0.25">
      <c r="B1" s="29" t="s">
        <v>18</v>
      </c>
      <c r="C1" s="29"/>
      <c r="D1" s="16"/>
      <c r="E1" s="16"/>
    </row>
    <row r="2" spans="2:6" x14ac:dyDescent="0.25">
      <c r="B2" s="6"/>
      <c r="C2" s="6" t="s">
        <v>7</v>
      </c>
      <c r="D2" s="22" t="s">
        <v>15</v>
      </c>
      <c r="E2" s="6" t="s">
        <v>14</v>
      </c>
      <c r="F2" s="17" t="s">
        <v>13</v>
      </c>
    </row>
    <row r="3" spans="2:6" x14ac:dyDescent="0.25">
      <c r="B3" s="7" t="s">
        <v>18</v>
      </c>
      <c r="C3" s="8">
        <v>0</v>
      </c>
      <c r="D3" s="23">
        <v>0</v>
      </c>
      <c r="E3" s="8">
        <f>C3-D3</f>
        <v>0</v>
      </c>
      <c r="F3" s="26"/>
    </row>
    <row r="4" spans="2:6" x14ac:dyDescent="0.25">
      <c r="B4" s="9" t="s">
        <v>1</v>
      </c>
      <c r="C4" s="10">
        <f>SUM(C3:C3)</f>
        <v>0</v>
      </c>
      <c r="D4" s="24">
        <f>SUM(D3:D3)</f>
        <v>0</v>
      </c>
      <c r="E4" s="10">
        <f>SUM(E3:E3)</f>
        <v>0</v>
      </c>
    </row>
    <row r="6" spans="2:6" x14ac:dyDescent="0.25">
      <c r="B6" s="29" t="s">
        <v>3</v>
      </c>
      <c r="C6" s="29"/>
      <c r="D6" s="16"/>
      <c r="E6" s="16"/>
    </row>
    <row r="7" spans="2:6" x14ac:dyDescent="0.25">
      <c r="B7" s="6" t="s">
        <v>6</v>
      </c>
      <c r="C7" s="6" t="s">
        <v>7</v>
      </c>
      <c r="D7" s="6" t="s">
        <v>15</v>
      </c>
      <c r="E7" s="6" t="s">
        <v>14</v>
      </c>
      <c r="F7" s="17" t="s">
        <v>13</v>
      </c>
    </row>
    <row r="8" spans="2:6" x14ac:dyDescent="0.25">
      <c r="B8" s="26"/>
      <c r="C8" s="27"/>
      <c r="D8" s="27"/>
      <c r="E8" s="27"/>
      <c r="F8" s="26"/>
    </row>
    <row r="9" spans="2:6" x14ac:dyDescent="0.25">
      <c r="B9" s="9" t="s">
        <v>1</v>
      </c>
      <c r="C9" s="10">
        <v>924200</v>
      </c>
      <c r="D9" s="10">
        <v>295782.05000000005</v>
      </c>
      <c r="E9" s="10">
        <v>628417.94999999995</v>
      </c>
    </row>
    <row r="16" spans="2:6" x14ac:dyDescent="0.25">
      <c r="E16" s="8"/>
    </row>
    <row r="18" spans="5:5" x14ac:dyDescent="0.25">
      <c r="E18" s="13"/>
    </row>
  </sheetData>
  <mergeCells count="2">
    <mergeCell ref="B6:C6"/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Financial Document" ma:contentTypeID="0x01010040455D106F859F468E6D452FBFEBB268009249B99A6221AE4DA8CE1A8498AEE6090500168329708111F24EAC7992C2A9BB7719" ma:contentTypeVersion="3" ma:contentTypeDescription="" ma:contentTypeScope="" ma:versionID="0a37caec1f239108b64558ce3d35cb7b">
  <xsd:schema xmlns:xsd="http://www.w3.org/2001/XMLSchema" xmlns:xs="http://www.w3.org/2001/XMLSchema" xmlns:p="http://schemas.microsoft.com/office/2006/metadata/properties" xmlns:ns1="http://schemas.microsoft.com/sharepoint/v3" xmlns:ns2="200fb119-eb52-4b14-8105-5afb3c90cb4b" xmlns:ns5="50e58a1b-3bb7-4de6-9136-814717d5b74e" targetNamespace="http://schemas.microsoft.com/office/2006/metadata/properties" ma:root="true" ma:fieldsID="c159a6bccfde4a73c6f90423f1281eb2" ns1:_="" ns2:_="" ns5:_="">
    <xsd:import namespace="http://schemas.microsoft.com/sharepoint/v3"/>
    <xsd:import namespace="200fb119-eb52-4b14-8105-5afb3c90cb4b"/>
    <xsd:import namespace="50e58a1b-3bb7-4de6-9136-814717d5b74e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roject_x0020_ID" minOccurs="0"/>
                <xsd:element ref="ns2:Project_x0020_Name" minOccurs="0"/>
                <xsd:element ref="ns1:_dlc_Exempt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fb119-eb52-4b14-8105-5afb3c90cb4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 ma:readOnly="false">
      <xsd:simpleType>
        <xsd:restriction base="dms:Text">
          <xsd:maxLength value="255"/>
        </xsd:restriction>
      </xsd:simpleType>
    </xsd:element>
    <xsd:element name="Project_x0020_ID" ma:index="9" nillable="true" ma:displayName="Project ID" ma:internalName="Project_x0020_ID">
      <xsd:simpleType>
        <xsd:restriction base="dms:Text">
          <xsd:maxLength value="255"/>
        </xsd:restriction>
      </xsd:simpleType>
    </xsd:element>
    <xsd:element name="Project_x0020_Name" ma:index="10" nillable="true" ma:displayName="Project Name" ma:internalName="Project_x0020_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58a1b-3bb7-4de6-9136-814717d5b7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200fb119-eb52-4b14-8105-5afb3c90cb4b" xsi:nil="true"/>
    <Project_x0020_ID xmlns="200fb119-eb52-4b14-8105-5afb3c90cb4b" xsi:nil="true"/>
    <Record_x0020_Number xmlns="200fb119-eb52-4b14-8105-5afb3c90cb4b">R0002813220</Record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TasNetworks Document</p:Name>
  <p:Description/>
  <p:Statement/>
  <p:PolicyItems>
    <p:PolicyItem featureId="Microsoft.Office.RecordsManagement.PolicyFeatures.PolicyAudit" staticId="0x01010040455D106F859F468E6D452FBFEBB268|8138272" UniqueId="d778febe-f478-4164-8b66-0d09d8b8933a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Props1.xml><?xml version="1.0" encoding="utf-8"?>
<ds:datastoreItem xmlns:ds="http://schemas.openxmlformats.org/officeDocument/2006/customXml" ds:itemID="{A382123E-7B16-4F69-A2C8-A9B74B951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0fb119-eb52-4b14-8105-5afb3c90cb4b"/>
    <ds:schemaRef ds:uri="50e58a1b-3bb7-4de6-9136-814717d5b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29357-ABBD-48F1-9D19-FBD1DBF3B69E}">
  <ds:schemaRefs>
    <ds:schemaRef ds:uri="http://www.w3.org/XML/1998/namespace"/>
    <ds:schemaRef ds:uri="http://purl.org/dc/dcmitype/"/>
    <ds:schemaRef ds:uri="http://schemas.microsoft.com/office/2006/documentManagement/types"/>
    <ds:schemaRef ds:uri="200fb119-eb52-4b14-8105-5afb3c90cb4b"/>
    <ds:schemaRef ds:uri="http://schemas.microsoft.com/office/2006/metadata/properties"/>
    <ds:schemaRef ds:uri="50e58a1b-3bb7-4de6-9136-814717d5b74e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C113E39-BAA0-49D5-9AA9-6F08E1D4AB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916BF9-6A02-4015-A4C6-E72E7313893C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D9491DA9-47CD-497E-A6C9-7384FACE1AF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Forecast</vt:lpstr>
      <vt:lpstr>Community and Stakeholder</vt:lpstr>
      <vt:lpstr>Land and Property</vt:lpstr>
      <vt:lpstr>Planning and Environment</vt:lpstr>
      <vt:lpstr>Procurement and Contracts</vt:lpstr>
      <vt:lpstr>Project Development</vt:lpstr>
      <vt:lpstr>Project Management</vt:lpstr>
      <vt:lpstr>Regulatory Approvals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Godwin</dc:creator>
  <cp:lastModifiedBy>William Godwin</cp:lastModifiedBy>
  <dcterms:created xsi:type="dcterms:W3CDTF">2024-05-27T00:12:31Z</dcterms:created>
  <dcterms:modified xsi:type="dcterms:W3CDTF">2024-09-20T03:25:55Z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0x01010040455D106F859F468E6D452FBFEBB268009249B99A6221AE4DA8CE1A8498AEE6090500168329708111F24EAC7992C2A9BB7719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{bed8f96d-0f75-4c3d-baed-50b4a86a653e}</vt:lpwstr>
  </property>
  <property fmtid="{D5CDD505-2E9C-101B-9397-08002B2CF9AE}" pid="5" name="RecordPoint_ActiveItemListId">
    <vt:lpwstr>{31dd088e-8786-4edd-b73b-832dc65e1786}</vt:lpwstr>
  </property>
  <property fmtid="{D5CDD505-2E9C-101B-9397-08002B2CF9AE}" pid="6" name="RecordPoint_ActiveItemUniqueId">
    <vt:lpwstr>{8f460b4c-d11c-4618-8db8-5c6fdebbde5c}</vt:lpwstr>
  </property>
  <property fmtid="{D5CDD505-2E9C-101B-9397-08002B2CF9AE}" pid="7" name="RecordPoint_ActiveItemWebId">
    <vt:lpwstr>{50e58a1b-3bb7-4de6-9136-814717d5b74e}</vt:lpwstr>
  </property>
  <property fmtid="{D5CDD505-2E9C-101B-9397-08002B2CF9AE}" pid="8" name="RecordPoint_RecordNumberSubmitted">
    <vt:lpwstr>R0002813220</vt:lpwstr>
  </property>
  <property fmtid="{D5CDD505-2E9C-101B-9397-08002B2CF9AE}" pid="9" name="RecordPoint_SubmissionCompleted">
    <vt:lpwstr>2024-10-10T15:20:35.3342732+11:00</vt:lpwstr>
  </property>
  <property fmtid="{D5CDD505-2E9C-101B-9397-08002B2CF9AE}" pid="10" name="RecordPoint_SubmissionDate">
    <vt:lpwstr/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</Properties>
</file>