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. Price Reviews\02. GAAR\2026-30\05. Revenue Scenarios\IP03b (Submitted)\03. Model Suite\03. Public\"/>
    </mc:Choice>
  </mc:AlternateContent>
  <xr:revisionPtr revIDLastSave="0" documentId="13_ncr:1_{880F7BE1-8C6F-4E26-BCFC-996B19F53154}" xr6:coauthVersionLast="47" xr6:coauthVersionMax="47" xr10:uidLastSave="{00000000-0000-0000-0000-000000000000}"/>
  <bookViews>
    <workbookView xWindow="30600" yWindow="-120" windowWidth="29040" windowHeight="15840" tabRatio="889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Contingent Payment" sheetId="15" r:id="rId4"/>
    <sheet name="Input | Reported Capex" sheetId="3" r:id="rId5"/>
    <sheet name="Input | Reported Performance" sheetId="14" r:id="rId6"/>
    <sheet name="Input | 26-30 PerformanceTarget" sheetId="19" r:id="rId7"/>
    <sheet name="Calc | CESS Revenue Increments" sheetId="4" r:id="rId8"/>
    <sheet name="Calc | Contingent Payment" sheetId="16" r:id="rId9"/>
    <sheet name="Output | Models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NSP">'Input | General'!$D$6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9" l="1"/>
  <c r="K12" i="19"/>
  <c r="I60" i="19"/>
  <c r="J60" i="19"/>
  <c r="K60" i="19"/>
  <c r="L60" i="19"/>
  <c r="L53" i="19"/>
  <c r="K53" i="19"/>
  <c r="J53" i="19"/>
  <c r="I53" i="19"/>
  <c r="H53" i="19"/>
  <c r="L43" i="19"/>
  <c r="K43" i="19"/>
  <c r="J43" i="19"/>
  <c r="I43" i="19"/>
  <c r="H43" i="19"/>
  <c r="I27" i="19"/>
  <c r="J27" i="19"/>
  <c r="K27" i="19"/>
  <c r="L27" i="19"/>
  <c r="H27" i="19"/>
  <c r="H23" i="19" l="1"/>
  <c r="H57" i="19" s="1"/>
  <c r="I23" i="19"/>
  <c r="I57" i="19" s="1"/>
  <c r="K56" i="19"/>
  <c r="K23" i="19"/>
  <c r="K57" i="19" s="1"/>
  <c r="L23" i="19"/>
  <c r="L57" i="19" s="1"/>
  <c r="H12" i="19"/>
  <c r="H55" i="19" s="1"/>
  <c r="L56" i="19"/>
  <c r="I12" i="19"/>
  <c r="I56" i="19" s="1"/>
  <c r="J12" i="19"/>
  <c r="J55" i="19" s="1"/>
  <c r="J23" i="19"/>
  <c r="J57" i="19" s="1"/>
  <c r="H49" i="19"/>
  <c r="H60" i="19" s="1"/>
  <c r="N60" i="19" s="1"/>
  <c r="L55" i="19"/>
  <c r="K55" i="19"/>
  <c r="L58" i="19"/>
  <c r="K58" i="19"/>
  <c r="L59" i="19"/>
  <c r="K59" i="19"/>
  <c r="J58" i="19" l="1"/>
  <c r="I59" i="19"/>
  <c r="I55" i="19"/>
  <c r="N55" i="19" s="1"/>
  <c r="J59" i="19"/>
  <c r="H58" i="19"/>
  <c r="H59" i="19"/>
  <c r="N59" i="19" s="1"/>
  <c r="H56" i="19"/>
  <c r="J56" i="19"/>
  <c r="I58" i="19"/>
  <c r="N57" i="19"/>
  <c r="N56" i="19"/>
  <c r="N58" i="19" l="1"/>
  <c r="H12" i="14" l="1"/>
  <c r="H15" i="2"/>
  <c r="L55" i="14"/>
  <c r="H13" i="15"/>
  <c r="C15" i="14"/>
  <c r="E9" i="16"/>
  <c r="L58" i="14"/>
  <c r="L57" i="14"/>
  <c r="L56" i="14"/>
  <c r="L54" i="14"/>
  <c r="L53" i="14"/>
  <c r="D18" i="4"/>
  <c r="D20" i="16"/>
  <c r="D19" i="16"/>
  <c r="G12" i="16"/>
  <c r="G11" i="16"/>
  <c r="G10" i="16"/>
  <c r="G9" i="16"/>
  <c r="G8" i="16"/>
  <c r="G7" i="16"/>
  <c r="C12" i="16"/>
  <c r="C11" i="16"/>
  <c r="C10" i="16"/>
  <c r="C9" i="16"/>
  <c r="C8" i="16"/>
  <c r="C7" i="16"/>
  <c r="D47" i="14"/>
  <c r="D46" i="14"/>
  <c r="D45" i="14"/>
  <c r="D41" i="14"/>
  <c r="D37" i="14"/>
  <c r="D35" i="14"/>
  <c r="D36" i="14"/>
  <c r="D31" i="14"/>
  <c r="D30" i="14"/>
  <c r="L23" i="14"/>
  <c r="D21" i="14"/>
  <c r="D20" i="14"/>
  <c r="L12" i="14"/>
  <c r="D10" i="14"/>
  <c r="D9" i="14"/>
  <c r="L6" i="14"/>
  <c r="L27" i="14"/>
  <c r="D30" i="3"/>
  <c r="D22" i="3"/>
  <c r="D21" i="3"/>
  <c r="D20" i="3"/>
  <c r="D19" i="3"/>
  <c r="D17" i="13"/>
  <c r="D16" i="13"/>
  <c r="D10" i="13"/>
  <c r="D9" i="13"/>
  <c r="D8" i="13"/>
  <c r="D21" i="2"/>
  <c r="E21" i="2"/>
  <c r="L6" i="3"/>
  <c r="B1" i="2"/>
  <c r="B1" i="19" s="1"/>
  <c r="D42" i="4"/>
  <c r="J6" i="10"/>
  <c r="F8" i="10"/>
  <c r="C44" i="4"/>
  <c r="D24" i="4"/>
  <c r="H28" i="3"/>
  <c r="L7" i="13"/>
  <c r="L15" i="13"/>
  <c r="B1" i="15"/>
  <c r="L17" i="3"/>
  <c r="B1" i="5"/>
  <c r="B1" i="10"/>
  <c r="L51" i="14"/>
  <c r="M7" i="13"/>
  <c r="I28" i="3"/>
  <c r="F21" i="2"/>
  <c r="E12" i="16"/>
  <c r="E10" i="16"/>
  <c r="E42" i="4"/>
  <c r="K6" i="10"/>
  <c r="C46" i="4"/>
  <c r="E24" i="4"/>
  <c r="H7" i="4"/>
  <c r="G15" i="2"/>
  <c r="B1" i="16"/>
  <c r="B1" i="13"/>
  <c r="K7" i="13"/>
  <c r="F30" i="3"/>
  <c r="B1" i="3"/>
  <c r="B1" i="14"/>
  <c r="E7" i="16"/>
  <c r="G21" i="2"/>
  <c r="F24" i="4"/>
  <c r="F42" i="4"/>
  <c r="L6" i="10"/>
  <c r="N7" i="13"/>
  <c r="J28" i="3"/>
  <c r="K15" i="13"/>
  <c r="E11" i="16"/>
  <c r="J7" i="13"/>
  <c r="G7" i="4"/>
  <c r="K6" i="14"/>
  <c r="K6" i="3"/>
  <c r="F15" i="2"/>
  <c r="E8" i="16"/>
  <c r="M15" i="13"/>
  <c r="E15" i="2"/>
  <c r="F7" i="4"/>
  <c r="J6" i="3"/>
  <c r="J6" i="14"/>
  <c r="I7" i="13"/>
  <c r="K17" i="3"/>
  <c r="J15" i="13"/>
  <c r="K27" i="14"/>
  <c r="K51" i="14"/>
  <c r="G24" i="4"/>
  <c r="H21" i="2"/>
  <c r="K28" i="3"/>
  <c r="G42" i="4"/>
  <c r="M6" i="10"/>
  <c r="O7" i="13"/>
  <c r="N15" i="13"/>
  <c r="P7" i="13"/>
  <c r="L28" i="3"/>
  <c r="H42" i="4"/>
  <c r="N6" i="10"/>
  <c r="H24" i="4"/>
  <c r="J17" i="3"/>
  <c r="I15" i="13"/>
  <c r="J51" i="14"/>
  <c r="J27" i="14"/>
  <c r="O15" i="13"/>
  <c r="I6" i="3"/>
  <c r="D15" i="2"/>
  <c r="I6" i="14"/>
  <c r="H7" i="13"/>
  <c r="E7" i="4"/>
  <c r="H15" i="13"/>
  <c r="I17" i="3"/>
  <c r="I51" i="14"/>
  <c r="I27" i="14"/>
  <c r="G7" i="13"/>
  <c r="H6" i="14"/>
  <c r="H6" i="3"/>
  <c r="D7" i="4"/>
  <c r="P15" i="13"/>
  <c r="G15" i="13"/>
  <c r="F7" i="13"/>
  <c r="F11" i="3"/>
  <c r="H17" i="3"/>
  <c r="H27" i="14"/>
  <c r="H51" i="14"/>
  <c r="F31" i="3"/>
  <c r="F8" i="3"/>
  <c r="F10" i="3"/>
  <c r="C10" i="13"/>
  <c r="F9" i="3"/>
  <c r="F13" i="3"/>
  <c r="B1" i="4" l="1"/>
  <c r="J23" i="14"/>
  <c r="J55" i="14" s="1"/>
  <c r="I23" i="14"/>
  <c r="I55" i="14" s="1"/>
  <c r="K12" i="14"/>
  <c r="K57" i="14" s="1"/>
  <c r="J12" i="14"/>
  <c r="J57" i="14" s="1"/>
  <c r="H23" i="14"/>
  <c r="H55" i="14" s="1"/>
  <c r="L13" i="3"/>
  <c r="H13" i="3"/>
  <c r="K23" i="14"/>
  <c r="K55" i="14" s="1"/>
  <c r="J58" i="14"/>
  <c r="I58" i="14"/>
  <c r="H58" i="14"/>
  <c r="J13" i="3"/>
  <c r="I12" i="14"/>
  <c r="I56" i="14" s="1"/>
  <c r="K58" i="14"/>
  <c r="K13" i="3"/>
  <c r="I13" i="3"/>
  <c r="H57" i="14"/>
  <c r="H53" i="14"/>
  <c r="H56" i="14"/>
  <c r="H54" i="14"/>
  <c r="N58" i="14" l="1"/>
  <c r="D12" i="16" s="1"/>
  <c r="I53" i="14"/>
  <c r="K56" i="14"/>
  <c r="J56" i="14"/>
  <c r="J54" i="14"/>
  <c r="K53" i="14"/>
  <c r="K54" i="14"/>
  <c r="J53" i="14"/>
  <c r="I57" i="14"/>
  <c r="N57" i="14" s="1"/>
  <c r="D11" i="16" s="1"/>
  <c r="I54" i="14"/>
  <c r="N55" i="14"/>
  <c r="D9" i="16" s="1"/>
  <c r="F11" i="16" l="1"/>
  <c r="H11" i="16" s="1"/>
  <c r="F9" i="16"/>
  <c r="F12" i="16"/>
  <c r="H12" i="16" s="1"/>
  <c r="N53" i="14"/>
  <c r="D7" i="16" s="1"/>
  <c r="N54" i="14"/>
  <c r="D8" i="16" s="1"/>
  <c r="N56" i="14"/>
  <c r="D10" i="16" s="1"/>
  <c r="H9" i="16" l="1"/>
  <c r="F10" i="16"/>
  <c r="F7" i="16"/>
  <c r="F8" i="16"/>
  <c r="G16" i="13"/>
  <c r="H16" i="13"/>
  <c r="J16" i="13"/>
  <c r="I16" i="13"/>
  <c r="H7" i="16" l="1"/>
  <c r="H10" i="16"/>
  <c r="H13" i="16" s="1"/>
  <c r="D18" i="16" s="1"/>
  <c r="D21" i="16" s="1"/>
  <c r="H8" i="16"/>
  <c r="F8" i="4"/>
  <c r="E8" i="4"/>
  <c r="D8" i="4"/>
  <c r="G8" i="4"/>
  <c r="K16" i="13"/>
  <c r="H8" i="4" l="1"/>
  <c r="I8" i="13" l="1"/>
  <c r="H8" i="13" l="1"/>
  <c r="G8" i="13"/>
  <c r="I18" i="13"/>
  <c r="F9" i="4" s="1"/>
  <c r="G10" i="13" l="1"/>
  <c r="G18" i="13"/>
  <c r="D9" i="4" s="1"/>
  <c r="H18" i="13"/>
  <c r="E9" i="4" s="1"/>
  <c r="H10" i="13" l="1"/>
  <c r="D10" i="4"/>
  <c r="I10" i="13" l="1"/>
  <c r="E10" i="4"/>
  <c r="F10" i="4" l="1"/>
  <c r="J22" i="3" l="1"/>
  <c r="I22" i="3"/>
  <c r="H22" i="3"/>
  <c r="J8" i="13" l="1"/>
  <c r="K8" i="13"/>
  <c r="K18" i="13" s="1"/>
  <c r="H9" i="4" s="1"/>
  <c r="G19" i="4" s="1"/>
  <c r="J18" i="13" l="1"/>
  <c r="G9" i="4" s="1"/>
  <c r="F19" i="4" s="1"/>
  <c r="J10" i="13"/>
  <c r="K10" i="13" l="1"/>
  <c r="G10" i="4"/>
  <c r="E19" i="4"/>
  <c r="D19" i="4" l="1"/>
  <c r="H10" i="4"/>
  <c r="H31" i="3"/>
  <c r="D21" i="4" l="1"/>
  <c r="O9" i="13" l="1" a="1"/>
  <c r="O9" i="13" s="1"/>
  <c r="L9" i="13" a="1"/>
  <c r="L9" i="13" s="1"/>
  <c r="N9" i="13" a="1"/>
  <c r="N9" i="13" s="1"/>
  <c r="M9" i="13" a="1"/>
  <c r="M9" i="13" s="1"/>
  <c r="P9" i="13" a="1"/>
  <c r="P9" i="13" s="1"/>
  <c r="L10" i="13" l="1"/>
  <c r="H32" i="3"/>
  <c r="D26" i="4" s="1"/>
  <c r="M10" i="13" l="1"/>
  <c r="I31" i="3"/>
  <c r="I32" i="3" s="1"/>
  <c r="E26" i="4" s="1"/>
  <c r="P17" i="13"/>
  <c r="P18" i="13" s="1"/>
  <c r="H25" i="4" s="1"/>
  <c r="N17" i="13"/>
  <c r="N18" i="13" s="1"/>
  <c r="F25" i="4" s="1"/>
  <c r="L17" i="13"/>
  <c r="O17" i="13"/>
  <c r="O18" i="13" s="1"/>
  <c r="G25" i="4" s="1"/>
  <c r="M17" i="13"/>
  <c r="M18" i="13" s="1"/>
  <c r="E25" i="4" s="1"/>
  <c r="D43" i="4" l="1"/>
  <c r="E43" i="4" s="1"/>
  <c r="F43" i="4" s="1"/>
  <c r="G43" i="4" s="1"/>
  <c r="H43" i="4" s="1"/>
  <c r="L18" i="13"/>
  <c r="D25" i="4" s="1"/>
  <c r="J31" i="3"/>
  <c r="J32" i="3" s="1"/>
  <c r="F26" i="4" s="1"/>
  <c r="N10" i="13"/>
  <c r="O10" i="13" l="1"/>
  <c r="K31" i="3"/>
  <c r="K32" i="3" s="1"/>
  <c r="G26" i="4" s="1"/>
  <c r="G27" i="4"/>
  <c r="D27" i="4"/>
  <c r="D28" i="4" s="1"/>
  <c r="E27" i="4"/>
  <c r="E28" i="4" s="1"/>
  <c r="H27" i="4"/>
  <c r="F27" i="4"/>
  <c r="F28" i="4" s="1"/>
  <c r="G28" i="4" l="1"/>
  <c r="P10" i="13"/>
  <c r="L31" i="3"/>
  <c r="L32" i="3" s="1"/>
  <c r="H26" i="4" s="1"/>
  <c r="H28" i="4" s="1"/>
  <c r="I20" i="3" l="1"/>
  <c r="H20" i="3"/>
  <c r="I21" i="3" l="1"/>
  <c r="J21" i="3"/>
  <c r="J19" i="3"/>
  <c r="H19" i="3"/>
  <c r="H21" i="3"/>
  <c r="I19" i="3"/>
  <c r="J20" i="3"/>
  <c r="I24" i="3" l="1"/>
  <c r="E11" i="4" s="1"/>
  <c r="E12" i="4" s="1"/>
  <c r="F14" i="4" s="1"/>
  <c r="H24" i="3"/>
  <c r="D11" i="4" s="1"/>
  <c r="D12" i="4" s="1"/>
  <c r="F13" i="4" s="1"/>
  <c r="J24" i="3"/>
  <c r="F11" i="4" s="1"/>
  <c r="F12" i="4" s="1"/>
  <c r="G15" i="4" s="1"/>
  <c r="G14" i="4"/>
  <c r="H13" i="4" l="1"/>
  <c r="D20" i="4"/>
  <c r="G13" i="4"/>
  <c r="E13" i="4"/>
  <c r="E18" i="4" s="1"/>
  <c r="E21" i="4" s="1"/>
  <c r="F20" i="4"/>
  <c r="H15" i="4"/>
  <c r="E20" i="4"/>
  <c r="H14" i="4"/>
  <c r="F18" i="4"/>
  <c r="F21" i="4" s="1"/>
  <c r="G18" i="4"/>
  <c r="G21" i="4" s="1"/>
  <c r="K21" i="3" l="1"/>
  <c r="L21" i="3"/>
  <c r="L22" i="3" l="1"/>
  <c r="K22" i="3"/>
  <c r="K20" i="3" l="1"/>
  <c r="L20" i="3"/>
  <c r="K19" i="3" l="1"/>
  <c r="K24" i="3" s="1"/>
  <c r="G11" i="4" s="1"/>
  <c r="G12" i="4" s="1"/>
  <c r="L19" i="3"/>
  <c r="L24" i="3" s="1"/>
  <c r="H11" i="4" s="1"/>
  <c r="H12" i="4" s="1"/>
  <c r="H20" i="4" s="1"/>
  <c r="G20" i="4" l="1"/>
  <c r="D31" i="4" s="1"/>
  <c r="H16" i="4"/>
  <c r="H18" i="4" s="1"/>
  <c r="H21" i="4" s="1"/>
  <c r="D35" i="4" s="1"/>
  <c r="D34" i="4" l="1"/>
  <c r="D36" i="4" s="1"/>
  <c r="D37" i="4" s="1"/>
  <c r="D38" i="4" s="1"/>
  <c r="D44" i="4" s="1"/>
  <c r="D33" i="4"/>
  <c r="E44" i="4" l="1"/>
  <c r="J8" i="10"/>
  <c r="K8" i="10" l="1"/>
  <c r="F44" i="4"/>
  <c r="G44" i="4" l="1"/>
  <c r="L8" i="10"/>
  <c r="H44" i="4" l="1"/>
  <c r="M8" i="10"/>
  <c r="N8" i="10" l="1"/>
  <c r="D46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$2019-20,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9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<sst xmlns="http://schemas.openxmlformats.org/spreadsheetml/2006/main" count="482" uniqueCount="189">
  <si>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</si>
  <si>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</si>
  <si>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</si>
  <si>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</si>
  <si>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</si>
  <si>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</si>
  <si>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</si>
  <si>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</si>
  <si>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Contingent Payment</t>
  </si>
  <si>
    <t>Inputs the parameters used to calculate the contingent payment factor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</si>
  <si>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</si>
  <si>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</si>
  <si>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</si>
  <si>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reported service performance from the prior regulatory control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</si>
  <si>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</si>
  <si>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</si>
  <si>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</si>
  <si>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</si>
  <si>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</si>
  <si>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</si>
  <si>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</si>
  <si>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</si>
  <si>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</si>
  <si>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JGN</t>
  </si>
  <si>
    <t>Determination stage</t>
  </si>
  <si>
    <t>Determination years</t>
  </si>
  <si>
    <t>2025-30</t>
  </si>
  <si>
    <t>Base regulatory year</t>
  </si>
  <si>
    <t>2025-26</t>
  </si>
  <si>
    <t>Apply contingent payment mechanism</t>
  </si>
  <si>
    <t>Yes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</si>
  <si>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</si>
  <si>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</si>
  <si>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</si>
  <si>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</si>
  <si>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</si>
  <si>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</si>
  <si>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</si>
  <si>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</si>
  <si>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</si>
  <si>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</si>
  <si>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</si>
  <si>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Contingent Payment Index apply to this year's performance (Yes/No)</t>
  </si>
  <si>
    <t>No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</si>
  <si>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</si>
  <si>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</si>
  <si>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</si>
  <si>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</si>
  <si>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</si>
  <si>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</si>
  <si>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</si>
  <si>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</si>
  <si>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</si>
  <si>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</si>
  <si>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</si>
  <si>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</si>
  <si>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</si>
  <si>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Measures</t>
  </si>
  <si>
    <t>Target</t>
  </si>
  <si>
    <t>Weight (%)</t>
  </si>
  <si>
    <t>Unplanned SAIFI</t>
  </si>
  <si>
    <t>outages per 1000 customers</t>
  </si>
  <si>
    <t>Unplanned SAIDI</t>
  </si>
  <si>
    <t>Mains and services leaks</t>
  </si>
  <si>
    <t>Meter leaks</t>
  </si>
  <si>
    <t>leaks per 1000 customers</t>
  </si>
  <si>
    <t>Poor quality supply</t>
  </si>
  <si>
    <t>events per 1000 customers</t>
  </si>
  <si>
    <t>Meter read estimation rate</t>
  </si>
  <si>
    <t>% of reads estimated</t>
  </si>
  <si>
    <t>Contingent Payment Index Thresholds</t>
  </si>
  <si>
    <t>Value</t>
  </si>
  <si>
    <t>Base</t>
  </si>
  <si>
    <t>Upper</t>
  </si>
  <si>
    <t>Lower</t>
  </si>
  <si>
    <t>Basis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</si>
  <si>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</si>
  <si>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</si>
  <si>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</si>
  <si>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</si>
  <si>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</si>
  <si>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</si>
  <si>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</si>
  <si>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>km of main</t>
  </si>
  <si>
    <t>Average length of mains</t>
  </si>
  <si>
    <t>Unplanned outages</t>
  </si>
  <si>
    <t>Total number of unplanned outages</t>
  </si>
  <si>
    <t>number of outages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</si>
  <si>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</si>
  <si>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</si>
  <si>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</si>
  <si>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</si>
  <si>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</si>
  <si>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</si>
  <si>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</si>
  <si>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</si>
  <si>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</si>
  <si>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</si>
  <si>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</si>
  <si>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</si>
  <si>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Input | Capex Allowance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</si>
  <si>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</si>
  <si>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</si>
  <si>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</si>
  <si>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</si>
  <si>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</si>
  <si>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</si>
  <si>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</si>
  <si>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</si>
  <si>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</si>
  <si>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</si>
  <si>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</si>
  <si>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</si>
  <si>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</si>
  <si>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Input | Actual / Estimated Asset Performance</t>
  </si>
  <si>
    <t>Calc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</si>
  <si>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</si>
  <si>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</si>
  <si>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</si>
  <si>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</si>
  <si>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</si>
  <si>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</si>
  <si>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</si>
  <si>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</si>
  <si>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</si>
  <si>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</si>
  <si>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</si>
  <si>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</si>
  <si>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</si>
  <si>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</si>
  <si>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</si>
  <si>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</si>
  <si>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</si>
  <si>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</si>
  <si>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</si>
  <si>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</si>
  <si>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</si>
  <si>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</si>
  <si>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</si>
  <si>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</si>
  <si>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</si>
  <si>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</si>
  <si>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</si>
  <si>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</si>
  <si>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(post-adjustment, pre-contingency)</t>
  </si>
  <si>
    <t>Contingent payment factor</t>
  </si>
  <si>
    <t>NPV of CESS payments (post-adjustment and contingency)</t>
  </si>
  <si>
    <t>Calc | Total CESS Payments</t>
  </si>
  <si>
    <t>Discount factor</t>
  </si>
  <si>
    <t>Calc | Contingent Payment Factor</t>
  </si>
  <si>
    <t>Calc | Contingent Payment Index</t>
  </si>
  <si>
    <t>Weight</t>
  </si>
  <si>
    <t>Contribution</t>
  </si>
  <si>
    <t>Contingent Payment Index</t>
  </si>
  <si>
    <t>Components</t>
  </si>
  <si>
    <t>Upper threshold</t>
  </si>
  <si>
    <t>Lower threshold</t>
  </si>
  <si>
    <t>Contingent Payment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</si>
  <si>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</si>
  <si>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</si>
  <si>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</si>
  <si>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</si>
  <si>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AA</t>
  </si>
  <si>
    <t>Calc | Contingent Payment</t>
  </si>
  <si>
    <t>Calculates the contingent payment factor for the prior regulatory control period</t>
  </si>
  <si>
    <t>Input | Contingent Payment Measures and Thresholds</t>
  </si>
  <si>
    <t>Total number of unplanned hours off supply</t>
  </si>
  <si>
    <t>hours per 1000 customers</t>
  </si>
  <si>
    <t>hours</t>
  </si>
  <si>
    <t>leaks per km of main and service</t>
  </si>
  <si>
    <t>Input | 2026-30 CESS Target</t>
  </si>
  <si>
    <t>Input | Actual Network Characteristics</t>
  </si>
  <si>
    <t>2018-19</t>
  </si>
  <si>
    <t>2019-20</t>
  </si>
  <si>
    <t>2020-21</t>
  </si>
  <si>
    <t>2021-22</t>
  </si>
  <si>
    <t>2022-23</t>
  </si>
  <si>
    <t>RIN</t>
  </si>
  <si>
    <t>Includes all customers straight from RIN with no adjustments. RY20-25 CESS target calculations only used residential customers</t>
  </si>
  <si>
    <t>Conversion to per 1000 customer basis</t>
  </si>
  <si>
    <t>Input | Actual Asset Performance</t>
  </si>
  <si>
    <t>Duration of unplanned hours off supply (+5 customers affected)</t>
  </si>
  <si>
    <t>leaks per km of main</t>
  </si>
  <si>
    <t>Inputs the actuals for and then calculates the proposed CESS targets for the 2026-30 period</t>
  </si>
  <si>
    <t>Proposed 2026-30 Target</t>
  </si>
  <si>
    <t>Input | 26-30 PerformanceTarget</t>
  </si>
  <si>
    <t>Initial Proposal</t>
  </si>
  <si>
    <t>AER FD</t>
  </si>
  <si>
    <t>Other excludable capex (Clause 13.1 (v)(A))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</si>
</sst>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(#,##0.00_);\(#,##0.00\);_(&quot;-&quot;_)"/>
  </numFmts>
  <fonts count="1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8"/>
      <color rgb="FFDC1414"/>
      <name val="Arial"/>
      <family val="2"/>
    </font>
    <font>
      <sz val="8"/>
      <color theme="1" tint="0.249977111117893"/>
      <name val="Arial"/>
      <family val="2"/>
    </font>
    <font>
      <sz val="8"/>
      <color rgb="FF3B3C3E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C1414"/>
      </left>
      <right style="thin">
        <color rgb="FFDC1414"/>
      </right>
      <top style="thin">
        <color rgb="FFDC1414"/>
      </top>
      <bottom style="thin">
        <color rgb="FFDC1414"/>
      </bottom>
      <diagonal/>
    </border>
  </borders>
  <cellStyleXfs count="343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5" fillId="0" borderId="0"/>
    <xf numFmtId="170" fontId="25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0" borderId="0"/>
    <xf numFmtId="171" fontId="25" fillId="0" borderId="8">
      <alignment horizontal="right" vertical="center"/>
      <protection locked="0"/>
    </xf>
    <xf numFmtId="164" fontId="29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/>
    <xf numFmtId="165" fontId="24" fillId="28" borderId="0" applyNumberFormat="0" applyFont="0" applyBorder="0" applyAlignment="0">
      <alignment horizontal="right"/>
    </xf>
    <xf numFmtId="165" fontId="24" fillId="28" borderId="0" applyNumberFormat="0" applyFont="0" applyBorder="0" applyAlignment="0">
      <alignment horizontal="right"/>
    </xf>
    <xf numFmtId="0" fontId="32" fillId="0" borderId="0" applyNumberFormat="0" applyFill="0" applyBorder="0" applyAlignment="0">
      <protection locked="0"/>
    </xf>
    <xf numFmtId="0" fontId="33" fillId="29" borderId="0"/>
    <xf numFmtId="0" fontId="34" fillId="11" borderId="9" applyNumberFormat="0" applyAlignment="0" applyProtection="0"/>
    <xf numFmtId="172" fontId="35" fillId="0" borderId="10">
      <alignment horizontal="center"/>
    </xf>
    <xf numFmtId="0" fontId="36" fillId="30" borderId="11" applyNumberFormat="0" applyAlignment="0" applyProtection="0"/>
    <xf numFmtId="0" fontId="37" fillId="31" borderId="6">
      <alignment horizontal="center" vertical="center"/>
    </xf>
    <xf numFmtId="165" fontId="2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4" fillId="35" borderId="9"/>
    <xf numFmtId="174" fontId="2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43" fillId="0" borderId="0"/>
    <xf numFmtId="0" fontId="44" fillId="0" borderId="0"/>
    <xf numFmtId="0" fontId="45" fillId="36" borderId="0" applyNumberFormat="0" applyBorder="0" applyAlignment="0" applyProtection="0"/>
    <xf numFmtId="0" fontId="46" fillId="0" borderId="0" applyFill="0" applyBorder="0"/>
    <xf numFmtId="0" fontId="47" fillId="0" borderId="0" applyNumberFormat="0" applyFill="0"/>
    <xf numFmtId="0" fontId="48" fillId="0" borderId="0" applyFill="0"/>
    <xf numFmtId="0" fontId="49" fillId="0" borderId="0" applyFill="0"/>
    <xf numFmtId="0" fontId="50" fillId="0" borderId="0" applyFill="0"/>
    <xf numFmtId="0" fontId="19" fillId="0" borderId="0" applyFill="0" applyBorder="0">
      <alignment vertical="center"/>
    </xf>
    <xf numFmtId="0" fontId="51" fillId="0" borderId="12" applyNumberFormat="0" applyFill="0" applyAlignment="0" applyProtection="0"/>
    <xf numFmtId="0" fontId="19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13" applyNumberFormat="0" applyFill="0" applyAlignment="0" applyProtection="0"/>
    <xf numFmtId="0" fontId="52" fillId="0" borderId="0" applyFill="0" applyBorder="0">
      <alignment vertical="center"/>
    </xf>
    <xf numFmtId="0" fontId="21" fillId="0" borderId="0" applyFill="0" applyBorder="0">
      <alignment vertical="center"/>
    </xf>
    <xf numFmtId="0" fontId="54" fillId="0" borderId="14" applyNumberFormat="0" applyFill="0" applyAlignment="0" applyProtection="0"/>
    <xf numFmtId="0" fontId="21" fillId="0" borderId="0" applyFill="0" applyBorder="0">
      <alignment vertical="center"/>
    </xf>
    <xf numFmtId="0" fontId="25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25" fillId="0" borderId="0" applyFill="0" applyBorder="0">
      <alignment vertical="center"/>
    </xf>
    <xf numFmtId="176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>
      <alignment horizontal="center" vertical="center"/>
      <protection locked="0"/>
    </xf>
    <xf numFmtId="0" fontId="58" fillId="0" borderId="0" applyFill="0" applyBorder="0">
      <alignment horizontal="left" vertical="center"/>
      <protection locked="0"/>
    </xf>
    <xf numFmtId="0" fontId="59" fillId="9" borderId="9" applyNumberFormat="0" applyAlignment="0" applyProtection="0"/>
    <xf numFmtId="177" fontId="18" fillId="37" borderId="0" applyProtection="0"/>
    <xf numFmtId="165" fontId="24" fillId="38" borderId="0" applyFont="0" applyBorder="0" applyAlignment="0">
      <alignment horizontal="right"/>
      <protection locked="0"/>
    </xf>
    <xf numFmtId="165" fontId="24" fillId="38" borderId="0" applyFont="0" applyBorder="0" applyAlignment="0">
      <alignment horizontal="right"/>
      <protection locked="0"/>
    </xf>
    <xf numFmtId="178" fontId="24" fillId="5" borderId="0" applyFont="0" applyBorder="0">
      <alignment horizontal="right"/>
      <protection locked="0"/>
    </xf>
    <xf numFmtId="178" fontId="24" fillId="5" borderId="0" applyFont="0" applyBorder="0">
      <alignment horizontal="right"/>
      <protection locked="0"/>
    </xf>
    <xf numFmtId="165" fontId="24" fillId="39" borderId="0" applyFont="0" applyBorder="0">
      <alignment horizontal="right"/>
      <protection locked="0"/>
    </xf>
    <xf numFmtId="165" fontId="24" fillId="39" borderId="0" applyFont="0" applyBorder="0">
      <alignment horizontal="right"/>
      <protection locked="0"/>
    </xf>
    <xf numFmtId="0" fontId="33" fillId="40" borderId="0"/>
    <xf numFmtId="0" fontId="24" fillId="3" borderId="15" applyNumberFormat="0" applyFont="0" applyAlignment="0"/>
    <xf numFmtId="0" fontId="25" fillId="28" borderId="0"/>
    <xf numFmtId="0" fontId="60" fillId="0" borderId="16" applyNumberFormat="0" applyFill="0" applyAlignment="0" applyProtection="0"/>
    <xf numFmtId="179" fontId="61" fillId="0" borderId="0"/>
    <xf numFmtId="0" fontId="62" fillId="0" borderId="0" applyFill="0" applyBorder="0">
      <alignment horizontal="left" vertical="center"/>
    </xf>
    <xf numFmtId="0" fontId="63" fillId="12" borderId="0" applyNumberFormat="0" applyBorder="0" applyAlignment="0" applyProtection="0"/>
    <xf numFmtId="180" fontId="6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7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9" fillId="0" borderId="0"/>
    <xf numFmtId="0" fontId="24" fillId="7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10" borderId="17" applyNumberFormat="0" applyFont="0" applyAlignment="0" applyProtection="0"/>
    <xf numFmtId="0" fontId="65" fillId="37" borderId="18" applyNumberFormat="0"/>
    <xf numFmtId="0" fontId="66" fillId="11" borderId="19" applyNumberFormat="0" applyAlignment="0" applyProtection="0"/>
    <xf numFmtId="181" fontId="24" fillId="0" borderId="0" applyFill="0" applyBorder="0"/>
    <xf numFmtId="181" fontId="24" fillId="0" borderId="0" applyFill="0" applyBorder="0"/>
    <xf numFmtId="181" fontId="24" fillId="0" borderId="0" applyFill="0" applyBorder="0"/>
    <xf numFmtId="9" fontId="6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68" fillId="0" borderId="0"/>
    <xf numFmtId="0" fontId="21" fillId="0" borderId="0" applyFill="0" applyBorder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82" fontId="69" fillId="0" borderId="4"/>
    <xf numFmtId="0" fontId="70" fillId="0" borderId="3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183" fontId="24" fillId="0" borderId="0"/>
    <xf numFmtId="183" fontId="24" fillId="0" borderId="0"/>
    <xf numFmtId="183" fontId="24" fillId="0" borderId="0"/>
    <xf numFmtId="184" fontId="25" fillId="0" borderId="0" applyFill="0" applyBorder="0">
      <alignment horizontal="right" vertical="center"/>
    </xf>
    <xf numFmtId="185" fontId="25" fillId="0" borderId="0" applyFill="0" applyBorder="0">
      <alignment horizontal="right" vertical="center"/>
    </xf>
    <xf numFmtId="186" fontId="25" fillId="0" borderId="0" applyFill="0" applyBorder="0">
      <alignment horizontal="right" vertical="center"/>
    </xf>
    <xf numFmtId="0" fontId="24" fillId="10" borderId="0" applyNumberFormat="0" applyFont="0" applyBorder="0" applyAlignment="0" applyProtection="0"/>
    <xf numFmtId="0" fontId="24" fillId="10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1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13" borderId="0" applyNumberFormat="0" applyFont="0" applyBorder="0" applyAlignment="0" applyProtection="0"/>
    <xf numFmtId="0" fontId="24" fillId="13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Border="0" applyAlignment="0" applyProtection="0"/>
    <xf numFmtId="0" fontId="24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72" fillId="42" borderId="0"/>
    <xf numFmtId="0" fontId="73" fillId="42" borderId="0" applyNumberFormat="0"/>
    <xf numFmtId="0" fontId="74" fillId="42" borderId="0"/>
    <xf numFmtId="0" fontId="24" fillId="0" borderId="0"/>
    <xf numFmtId="0" fontId="24" fillId="0" borderId="0"/>
    <xf numFmtId="0" fontId="24" fillId="0" borderId="0"/>
    <xf numFmtId="0" fontId="62" fillId="0" borderId="0"/>
    <xf numFmtId="0" fontId="75" fillId="0" borderId="0"/>
    <xf numFmtId="15" fontId="24" fillId="0" borderId="0"/>
    <xf numFmtId="15" fontId="24" fillId="0" borderId="0"/>
    <xf numFmtId="15" fontId="24" fillId="0" borderId="0"/>
    <xf numFmtId="10" fontId="24" fillId="0" borderId="0"/>
    <xf numFmtId="10" fontId="24" fillId="0" borderId="0"/>
    <xf numFmtId="10" fontId="24" fillId="0" borderId="0"/>
    <xf numFmtId="0" fontId="76" fillId="43" borderId="20" applyBorder="0" applyProtection="0">
      <alignment horizontal="centerContinuous" vertical="center"/>
    </xf>
    <xf numFmtId="0" fontId="77" fillId="0" borderId="0" applyBorder="0" applyProtection="0">
      <alignment vertical="center"/>
    </xf>
    <xf numFmtId="0" fontId="78" fillId="0" borderId="0">
      <alignment horizontal="left"/>
    </xf>
    <xf numFmtId="0" fontId="78" fillId="0" borderId="5" applyFill="0" applyBorder="0" applyProtection="0">
      <alignment horizontal="left" vertical="top"/>
    </xf>
    <xf numFmtId="0" fontId="79" fillId="44" borderId="6" applyNumberFormat="0">
      <alignment horizontal="center" vertical="center"/>
    </xf>
    <xf numFmtId="0" fontId="80" fillId="45" borderId="9" applyNumberFormat="0" applyAlignment="0">
      <alignment horizontal="right"/>
    </xf>
    <xf numFmtId="49" fontId="24" fillId="0" borderId="0" applyFont="0" applyFill="0" applyBorder="0" applyAlignment="0" applyProtection="0"/>
    <xf numFmtId="0" fontId="81" fillId="0" borderId="0"/>
    <xf numFmtId="49" fontId="24" fillId="0" borderId="0" applyFont="0" applyFill="0" applyBorder="0" applyAlignment="0" applyProtection="0"/>
    <xf numFmtId="0" fontId="82" fillId="0" borderId="0"/>
    <xf numFmtId="0" fontId="82" fillId="0" borderId="0"/>
    <xf numFmtId="0" fontId="81" fillId="0" borderId="0"/>
    <xf numFmtId="179" fontId="83" fillId="0" borderId="0"/>
    <xf numFmtId="0" fontId="71" fillId="0" borderId="0" applyNumberFormat="0" applyFill="0" applyBorder="0" applyAlignment="0" applyProtection="0"/>
    <xf numFmtId="0" fontId="84" fillId="0" borderId="0" applyFill="0" applyBorder="0">
      <alignment horizontal="left" vertical="center"/>
      <protection locked="0"/>
    </xf>
    <xf numFmtId="0" fontId="81" fillId="0" borderId="0"/>
    <xf numFmtId="0" fontId="85" fillId="0" borderId="0" applyFill="0" applyBorder="0">
      <alignment horizontal="left" vertical="center"/>
      <protection locked="0"/>
    </xf>
    <xf numFmtId="0" fontId="41" fillId="0" borderId="21" applyNumberFormat="0" applyFill="0" applyAlignment="0" applyProtection="0"/>
    <xf numFmtId="0" fontId="19" fillId="3" borderId="15" applyNumberFormat="0" applyAlignment="0"/>
    <xf numFmtId="0" fontId="35" fillId="0" borderId="0" applyNumberFormat="0" applyFill="0" applyBorder="0"/>
    <xf numFmtId="0" fontId="86" fillId="46" borderId="15" applyNumberFormat="0">
      <protection locked="0"/>
    </xf>
    <xf numFmtId="0" fontId="87" fillId="0" borderId="0" applyNumberFormat="0" applyFill="0" applyBorder="0" applyAlignment="0" applyProtection="0"/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187" fontId="24" fillId="0" borderId="20" applyBorder="0" applyProtection="0">
      <alignment horizontal="right"/>
    </xf>
    <xf numFmtId="0" fontId="88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4" fillId="0" borderId="0"/>
    <xf numFmtId="0" fontId="16" fillId="0" borderId="0"/>
    <xf numFmtId="9" fontId="16" fillId="0" borderId="0" applyFont="0" applyFill="0" applyBorder="0" applyAlignment="0" applyProtection="0"/>
    <xf numFmtId="171" fontId="25" fillId="0" borderId="27">
      <alignment horizontal="right" vertical="center"/>
      <protection locked="0"/>
    </xf>
    <xf numFmtId="167" fontId="16" fillId="0" borderId="0" applyFont="0" applyFill="0" applyBorder="0" applyAlignment="0" applyProtection="0"/>
    <xf numFmtId="0" fontId="34" fillId="11" borderId="28" applyNumberFormat="0" applyAlignment="0" applyProtection="0"/>
    <xf numFmtId="0" fontId="59" fillId="9" borderId="28" applyNumberFormat="0" applyAlignment="0" applyProtection="0"/>
    <xf numFmtId="0" fontId="24" fillId="10" borderId="29" applyNumberFormat="0" applyFont="0" applyAlignment="0" applyProtection="0"/>
    <xf numFmtId="0" fontId="66" fillId="11" borderId="30" applyNumberFormat="0" applyAlignment="0" applyProtection="0"/>
    <xf numFmtId="0" fontId="41" fillId="0" borderId="31" applyNumberFormat="0" applyFill="0" applyAlignment="0" applyProtection="0"/>
    <xf numFmtId="172" fontId="35" fillId="0" borderId="32">
      <alignment horizontal="center"/>
    </xf>
    <xf numFmtId="0" fontId="12" fillId="0" borderId="0"/>
    <xf numFmtId="0" fontId="3" fillId="0" borderId="0" applyNumberFormat="0" applyFill="0" applyBorder="0" applyAlignment="0" applyProtection="0"/>
    <xf numFmtId="0" fontId="16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0" fontId="12" fillId="47" borderId="0" applyNumberFormat="0" applyBorder="0" applyAlignment="0" applyProtection="0"/>
    <xf numFmtId="192" fontId="24" fillId="39" borderId="0" applyFont="0" applyBorder="0">
      <alignment horizontal="right"/>
    </xf>
    <xf numFmtId="176" fontId="24" fillId="39" borderId="0" applyFont="0" applyBorder="0" applyAlignment="0"/>
    <xf numFmtId="192" fontId="24" fillId="39" borderId="0" applyFont="0" applyBorder="0">
      <alignment horizontal="right"/>
    </xf>
    <xf numFmtId="165" fontId="24" fillId="48" borderId="0" applyFont="0" applyBorder="0" applyAlignment="0">
      <alignment horizontal="right"/>
      <protection locked="0"/>
    </xf>
    <xf numFmtId="10" fontId="24" fillId="48" borderId="0" applyFont="0" applyBorder="0">
      <alignment horizontal="right"/>
      <protection locked="0"/>
    </xf>
    <xf numFmtId="165" fontId="24" fillId="48" borderId="0" applyFont="0" applyBorder="0" applyAlignment="0">
      <alignment horizontal="right"/>
      <protection locked="0"/>
    </xf>
    <xf numFmtId="3" fontId="24" fillId="49" borderId="0" applyFont="0" applyBorder="0">
      <protection locked="0"/>
    </xf>
    <xf numFmtId="176" fontId="52" fillId="49" borderId="0" applyBorder="0" applyAlignment="0">
      <protection locked="0"/>
    </xf>
    <xf numFmtId="176" fontId="97" fillId="50" borderId="0" applyBorder="0" applyAlignment="0"/>
    <xf numFmtId="192" fontId="98" fillId="28" borderId="35" applyFont="0" applyBorder="0" applyAlignment="0"/>
    <xf numFmtId="176" fontId="52" fillId="28" borderId="0" applyFont="0" applyBorder="0" applyAlignment="0"/>
    <xf numFmtId="167" fontId="12" fillId="0" borderId="0" applyFont="0" applyFill="0" applyBorder="0" applyAlignment="0" applyProtection="0"/>
    <xf numFmtId="165" fontId="24" fillId="28" borderId="0" applyNumberFormat="0" applyFont="0" applyBorder="0" applyAlignment="0">
      <alignment horizontal="right"/>
    </xf>
    <xf numFmtId="165" fontId="24" fillId="28" borderId="0" applyNumberFormat="0" applyFont="0" applyBorder="0" applyAlignment="0">
      <alignment horizontal="right"/>
    </xf>
    <xf numFmtId="167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4" fillId="38" borderId="0" applyFont="0" applyBorder="0" applyAlignment="0">
      <alignment horizontal="right"/>
      <protection locked="0"/>
    </xf>
    <xf numFmtId="165" fontId="24" fillId="38" borderId="0" applyFont="0" applyBorder="0" applyAlignment="0">
      <alignment horizontal="right"/>
      <protection locked="0"/>
    </xf>
    <xf numFmtId="165" fontId="24" fillId="39" borderId="0" applyFont="0" applyBorder="0">
      <alignment horizontal="right"/>
      <protection locked="0"/>
    </xf>
    <xf numFmtId="165" fontId="24" fillId="39" borderId="0" applyFont="0" applyBorder="0">
      <alignment horizontal="right"/>
      <protection locked="0"/>
    </xf>
    <xf numFmtId="167" fontId="16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24" fillId="48" borderId="0" applyFont="0" applyBorder="0" applyAlignment="0">
      <alignment horizontal="right"/>
      <protection locked="0"/>
    </xf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6" fillId="0" borderId="0"/>
    <xf numFmtId="0" fontId="109" fillId="0" borderId="44" applyNumberFormat="0" applyFill="0"/>
    <xf numFmtId="193" fontId="110" fillId="0" borderId="0" applyFont="0" applyFill="0" applyBorder="0">
      <alignment horizontal="center"/>
    </xf>
    <xf numFmtId="165" fontId="12" fillId="0" borderId="0" applyFont="0" applyFill="0" applyBorder="0" applyAlignment="0" applyProtection="0"/>
  </cellStyleXfs>
  <cellXfs count="245"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0" fontId="4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3" borderId="0" xfId="0" applyFont="1" applyFill="1"/>
    <xf numFmtId="168" fontId="8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16" fillId="3" borderId="0" xfId="3" applyFont="1" applyFill="1" applyBorder="1" applyProtection="1"/>
    <xf numFmtId="0" fontId="5" fillId="3" borderId="0" xfId="3" applyFont="1" applyFill="1" applyBorder="1" applyAlignment="1" applyProtection="1">
      <alignment horizontal="left" vertical="center"/>
    </xf>
    <xf numFmtId="0" fontId="5" fillId="3" borderId="0" xfId="3" applyFont="1" applyFill="1" applyBorder="1" applyAlignment="1" applyProtection="1">
      <alignment horizontal="left" indent="9"/>
    </xf>
    <xf numFmtId="0" fontId="16" fillId="3" borderId="22" xfId="3" applyFont="1" applyFill="1" applyBorder="1" applyProtection="1"/>
    <xf numFmtId="0" fontId="17" fillId="3" borderId="22" xfId="3" applyFont="1" applyFill="1" applyBorder="1" applyAlignment="1" applyProtection="1">
      <alignment horizontal="left"/>
    </xf>
    <xf numFmtId="0" fontId="17" fillId="3" borderId="22" xfId="3" applyFont="1" applyFill="1" applyBorder="1" applyAlignment="1" applyProtection="1">
      <alignment horizontal="left" indent="9"/>
    </xf>
    <xf numFmtId="0" fontId="13" fillId="3" borderId="23" xfId="3" applyNumberFormat="1" applyFont="1" applyFill="1" applyBorder="1" applyProtection="1"/>
    <xf numFmtId="0" fontId="13" fillId="3" borderId="23" xfId="3" applyFont="1" applyFill="1" applyBorder="1" applyProtection="1"/>
    <xf numFmtId="0" fontId="89" fillId="3" borderId="23" xfId="3" applyNumberFormat="1" applyFont="1" applyFill="1" applyBorder="1" applyProtection="1"/>
    <xf numFmtId="0" fontId="16" fillId="6" borderId="2" xfId="3" applyFill="1" applyBorder="1" applyProtection="1"/>
    <xf numFmtId="0" fontId="13" fillId="6" borderId="2" xfId="3" applyFont="1" applyFill="1" applyBorder="1" applyProtection="1"/>
    <xf numFmtId="0" fontId="19" fillId="6" borderId="2" xfId="3" applyFont="1" applyFill="1" applyBorder="1" applyAlignment="1" applyProtection="1">
      <alignment vertical="center"/>
    </xf>
    <xf numFmtId="0" fontId="15" fillId="6" borderId="2" xfId="3" applyFont="1" applyFill="1" applyBorder="1" applyAlignment="1" applyProtection="1"/>
    <xf numFmtId="166" fontId="19" fillId="6" borderId="2" xfId="3" applyNumberFormat="1" applyFont="1" applyFill="1" applyBorder="1" applyAlignment="1" applyProtection="1">
      <alignment horizontal="center" wrapText="1"/>
    </xf>
    <xf numFmtId="0" fontId="16" fillId="6" borderId="2" xfId="3" applyFill="1" applyBorder="1" applyAlignment="1" applyProtection="1">
      <alignment wrapText="1"/>
    </xf>
    <xf numFmtId="0" fontId="16" fillId="0" borderId="0" xfId="3" applyProtection="1"/>
    <xf numFmtId="169" fontId="18" fillId="0" borderId="0" xfId="3" applyNumberFormat="1" applyFont="1" applyProtection="1"/>
    <xf numFmtId="169" fontId="20" fillId="0" borderId="0" xfId="3" applyNumberFormat="1" applyFont="1" applyAlignment="1" applyProtection="1">
      <alignment horizontal="center"/>
    </xf>
    <xf numFmtId="169" fontId="18" fillId="0" borderId="0" xfId="3" applyNumberFormat="1" applyFont="1" applyAlignment="1" applyProtection="1">
      <alignment horizontal="center"/>
    </xf>
    <xf numFmtId="169" fontId="23" fillId="0" borderId="0" xfId="3" applyNumberFormat="1" applyFont="1" applyProtection="1"/>
    <xf numFmtId="169" fontId="22" fillId="0" borderId="0" xfId="3" applyNumberFormat="1" applyFont="1" applyAlignment="1" applyProtection="1">
      <alignment horizontal="center"/>
    </xf>
    <xf numFmtId="169" fontId="23" fillId="0" borderId="20" xfId="3" applyNumberFormat="1" applyFont="1" applyBorder="1" applyAlignment="1" applyProtection="1">
      <alignment horizontal="center"/>
    </xf>
    <xf numFmtId="169" fontId="18" fillId="0" borderId="0" xfId="3" applyNumberFormat="1" applyFont="1" applyAlignment="1" applyProtection="1">
      <alignment horizontal="left" indent="1"/>
    </xf>
    <xf numFmtId="169" fontId="14" fillId="0" borderId="0" xfId="263" applyNumberFormat="1" applyFont="1" applyAlignment="1" applyProtection="1">
      <alignment horizontal="center"/>
    </xf>
    <xf numFmtId="169" fontId="18" fillId="0" borderId="0" xfId="3" applyNumberFormat="1" applyFont="1" applyBorder="1" applyProtection="1"/>
    <xf numFmtId="188" fontId="21" fillId="0" borderId="24" xfId="55" applyNumberFormat="1" applyFont="1" applyFill="1" applyBorder="1" applyAlignment="1" applyProtection="1">
      <alignment horizontal="center" vertical="center"/>
    </xf>
    <xf numFmtId="189" fontId="18" fillId="0" borderId="0" xfId="3" applyNumberFormat="1" applyFont="1" applyProtection="1"/>
    <xf numFmtId="0" fontId="9" fillId="4" borderId="2" xfId="0" applyFont="1" applyFill="1" applyBorder="1" applyAlignment="1">
      <alignment horizontal="center" vertical="center"/>
    </xf>
    <xf numFmtId="0" fontId="91" fillId="4" borderId="2" xfId="0" applyFont="1" applyFill="1" applyBorder="1" applyAlignment="1">
      <alignment horizontal="center" vertical="center"/>
    </xf>
    <xf numFmtId="0" fontId="91" fillId="3" borderId="0" xfId="0" applyFont="1" applyFill="1" applyBorder="1" applyAlignment="1">
      <alignment horizontal="center" vertical="center"/>
    </xf>
    <xf numFmtId="169" fontId="20" fillId="3" borderId="0" xfId="0" applyNumberFormat="1" applyFont="1" applyFill="1" applyBorder="1" applyAlignment="1" applyProtection="1">
      <alignment horizontal="center" vertical="center"/>
    </xf>
    <xf numFmtId="0" fontId="9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90" fillId="3" borderId="0" xfId="0" applyFont="1" applyFill="1" applyBorder="1" applyAlignment="1">
      <alignment horizontal="center" vertical="center"/>
    </xf>
    <xf numFmtId="169" fontId="20" fillId="3" borderId="2" xfId="0" applyNumberFormat="1" applyFont="1" applyFill="1" applyBorder="1" applyAlignment="1" applyProtection="1">
      <alignment horizontal="center" vertical="center"/>
    </xf>
    <xf numFmtId="169" fontId="23" fillId="3" borderId="2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3" borderId="0" xfId="0" applyFill="1"/>
    <xf numFmtId="49" fontId="18" fillId="3" borderId="0" xfId="0" applyNumberFormat="1" applyFont="1" applyFill="1" applyBorder="1" applyAlignment="1" applyProtection="1">
      <alignment horizontal="left" vertical="center"/>
      <protection locked="0"/>
    </xf>
    <xf numFmtId="0" fontId="93" fillId="4" borderId="2" xfId="0" applyFont="1" applyFill="1" applyBorder="1" applyAlignment="1">
      <alignment horizontal="center" vertical="center"/>
    </xf>
    <xf numFmtId="0" fontId="94" fillId="4" borderId="2" xfId="0" applyFont="1" applyFill="1" applyBorder="1" applyAlignment="1">
      <alignment horizontal="left" vertical="center"/>
    </xf>
    <xf numFmtId="0" fontId="93" fillId="4" borderId="2" xfId="0" applyFont="1" applyFill="1" applyBorder="1" applyAlignment="1">
      <alignment vertical="center"/>
    </xf>
    <xf numFmtId="49" fontId="18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4" fillId="3" borderId="0" xfId="0" applyNumberFormat="1" applyFont="1" applyFill="1" applyAlignment="1">
      <alignment horizontal="center" vertical="center"/>
    </xf>
    <xf numFmtId="10" fontId="16" fillId="3" borderId="0" xfId="0" applyNumberFormat="1" applyFont="1" applyFill="1" applyBorder="1" applyAlignment="1">
      <alignment horizontal="center" vertical="center"/>
    </xf>
    <xf numFmtId="191" fontId="16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6" fillId="0" borderId="5" xfId="0" applyNumberFormat="1" applyFont="1" applyBorder="1" applyAlignment="1">
      <alignment horizontal="right"/>
    </xf>
    <xf numFmtId="0" fontId="21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96" fillId="3" borderId="0" xfId="0" applyFont="1" applyFill="1" applyBorder="1" applyAlignment="1" applyProtection="1">
      <alignment horizontal="left"/>
    </xf>
    <xf numFmtId="0" fontId="16" fillId="3" borderId="0" xfId="0" applyFont="1" applyFill="1" applyBorder="1"/>
    <xf numFmtId="0" fontId="92" fillId="3" borderId="0" xfId="0" applyFont="1" applyFill="1" applyBorder="1"/>
    <xf numFmtId="168" fontId="25" fillId="3" borderId="0" xfId="0" applyNumberFormat="1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left" vertical="center"/>
    </xf>
    <xf numFmtId="0" fontId="100" fillId="3" borderId="0" xfId="2" applyFont="1" applyFill="1" applyBorder="1" applyAlignment="1" applyProtection="1">
      <alignment vertical="center"/>
    </xf>
    <xf numFmtId="0" fontId="101" fillId="3" borderId="0" xfId="265" applyFont="1" applyFill="1" applyBorder="1" applyAlignment="1" applyProtection="1">
      <alignment horizontal="right" vertical="center"/>
    </xf>
    <xf numFmtId="0" fontId="10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4" fillId="3" borderId="0" xfId="2" quotePrefix="1" applyFont="1" applyFill="1" applyBorder="1" applyAlignment="1">
      <alignment horizontal="left"/>
    </xf>
    <xf numFmtId="168" fontId="25" fillId="0" borderId="2" xfId="0" applyNumberFormat="1" applyFont="1" applyFill="1" applyBorder="1" applyAlignment="1">
      <alignment horizontal="right" vertical="center"/>
    </xf>
    <xf numFmtId="0" fontId="13" fillId="0" borderId="34" xfId="0" applyFont="1" applyBorder="1" applyAlignment="1"/>
    <xf numFmtId="0" fontId="16" fillId="0" borderId="38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33" xfId="0" applyFont="1" applyBorder="1" applyAlignment="1">
      <alignment horizontal="left" indent="1"/>
    </xf>
    <xf numFmtId="0" fontId="16" fillId="0" borderId="34" xfId="0" applyFont="1" applyBorder="1" applyAlignment="1">
      <alignment horizontal="left" indent="1"/>
    </xf>
    <xf numFmtId="0" fontId="16" fillId="0" borderId="39" xfId="0" applyFont="1" applyFill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3" fillId="3" borderId="34" xfId="0" applyFont="1" applyFill="1" applyBorder="1" applyAlignment="1"/>
    <xf numFmtId="0" fontId="99" fillId="3" borderId="33" xfId="0" applyFont="1" applyFill="1" applyBorder="1" applyAlignment="1"/>
    <xf numFmtId="0" fontId="99" fillId="3" borderId="20" xfId="0" applyFont="1" applyFill="1" applyBorder="1" applyAlignment="1"/>
    <xf numFmtId="0" fontId="13" fillId="0" borderId="37" xfId="0" applyFont="1" applyBorder="1" applyAlignment="1"/>
    <xf numFmtId="0" fontId="100" fillId="3" borderId="0" xfId="2" applyFont="1" applyFill="1" applyBorder="1" applyAlignment="1" applyProtection="1">
      <alignment horizontal="left" vertical="center"/>
    </xf>
    <xf numFmtId="2" fontId="16" fillId="0" borderId="33" xfId="0" applyNumberFormat="1" applyFont="1" applyFill="1" applyBorder="1" applyAlignment="1">
      <alignment horizontal="right"/>
    </xf>
    <xf numFmtId="10" fontId="16" fillId="3" borderId="40" xfId="0" applyNumberFormat="1" applyFont="1" applyFill="1" applyBorder="1" applyAlignment="1">
      <alignment horizontal="center" vertical="center"/>
    </xf>
    <xf numFmtId="10" fontId="16" fillId="3" borderId="41" xfId="0" applyNumberFormat="1" applyFont="1" applyFill="1" applyBorder="1" applyAlignment="1">
      <alignment horizontal="center" vertical="center"/>
    </xf>
    <xf numFmtId="10" fontId="25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169" fontId="23" fillId="0" borderId="0" xfId="3" applyNumberFormat="1" applyFont="1" applyBorder="1" applyAlignment="1" applyProtection="1">
      <alignment horizontal="center"/>
    </xf>
    <xf numFmtId="188" fontId="21" fillId="0" borderId="0" xfId="55" applyNumberFormat="1" applyFont="1" applyFill="1" applyBorder="1" applyAlignment="1" applyProtection="1">
      <alignment horizontal="center" vertical="center"/>
    </xf>
    <xf numFmtId="167" fontId="4" fillId="3" borderId="0" xfId="304" applyFont="1" applyFill="1" applyBorder="1" applyAlignment="1">
      <alignment horizontal="center" vertical="center"/>
    </xf>
    <xf numFmtId="49" fontId="104" fillId="51" borderId="0" xfId="0" applyNumberFormat="1" applyFont="1" applyFill="1" applyBorder="1" applyAlignment="1" applyProtection="1">
      <alignment horizontal="left" vertical="center"/>
      <protection locked="0"/>
    </xf>
    <xf numFmtId="0" fontId="105" fillId="51" borderId="0" xfId="0" applyFont="1" applyFill="1" applyBorder="1" applyAlignment="1">
      <alignment vertical="center"/>
    </xf>
    <xf numFmtId="10" fontId="25" fillId="0" borderId="26" xfId="0" applyNumberFormat="1" applyFont="1" applyFill="1" applyBorder="1" applyAlignment="1">
      <alignment horizontal="center" vertical="center"/>
    </xf>
    <xf numFmtId="10" fontId="16" fillId="0" borderId="26" xfId="0" applyNumberFormat="1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left" indent="1"/>
    </xf>
    <xf numFmtId="2" fontId="16" fillId="0" borderId="0" xfId="0" applyNumberFormat="1" applyFont="1" applyFill="1" applyBorder="1" applyAlignment="1">
      <alignment horizontal="right"/>
    </xf>
    <xf numFmtId="2" fontId="103" fillId="0" borderId="0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left" indent="1"/>
    </xf>
    <xf numFmtId="168" fontId="25" fillId="0" borderId="37" xfId="0" applyNumberFormat="1" applyFont="1" applyFill="1" applyBorder="1" applyAlignment="1">
      <alignment horizontal="right" vertical="center"/>
    </xf>
    <xf numFmtId="2" fontId="25" fillId="0" borderId="24" xfId="1" applyNumberFormat="1" applyFont="1" applyFill="1" applyBorder="1" applyAlignment="1">
      <alignment horizontal="center" vertical="center"/>
    </xf>
    <xf numFmtId="2" fontId="16" fillId="0" borderId="35" xfId="0" applyNumberFormat="1" applyFont="1" applyFill="1" applyBorder="1" applyAlignment="1">
      <alignment horizontal="right"/>
    </xf>
    <xf numFmtId="2" fontId="16" fillId="0" borderId="20" xfId="0" applyNumberFormat="1" applyFont="1" applyFill="1" applyBorder="1" applyAlignment="1">
      <alignment horizontal="right"/>
    </xf>
    <xf numFmtId="2" fontId="16" fillId="0" borderId="36" xfId="0" applyNumberFormat="1" applyFont="1" applyFill="1" applyBorder="1" applyAlignment="1">
      <alignment horizontal="right"/>
    </xf>
    <xf numFmtId="2" fontId="16" fillId="0" borderId="37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49" fontId="104" fillId="52" borderId="0" xfId="0" applyNumberFormat="1" applyFont="1" applyFill="1" applyBorder="1" applyAlignment="1" applyProtection="1">
      <alignment horizontal="left" vertical="center"/>
      <protection locked="0"/>
    </xf>
    <xf numFmtId="2" fontId="16" fillId="0" borderId="5" xfId="0" applyNumberFormat="1" applyFont="1" applyFill="1" applyBorder="1" applyAlignment="1">
      <alignment horizontal="right"/>
    </xf>
    <xf numFmtId="0" fontId="102" fillId="53" borderId="0" xfId="265" applyFont="1" applyFill="1" applyBorder="1" applyAlignment="1" applyProtection="1">
      <alignment horizontal="center" vertical="center"/>
    </xf>
    <xf numFmtId="0" fontId="25" fillId="53" borderId="24" xfId="1" applyFont="1" applyFill="1" applyBorder="1" applyAlignment="1">
      <alignment horizontal="center" vertical="center"/>
    </xf>
    <xf numFmtId="10" fontId="25" fillId="53" borderId="26" xfId="0" applyNumberFormat="1" applyFont="1" applyFill="1" applyBorder="1" applyAlignment="1">
      <alignment horizontal="center" vertical="center"/>
    </xf>
    <xf numFmtId="2" fontId="25" fillId="53" borderId="24" xfId="1" applyNumberFormat="1" applyFont="1" applyFill="1" applyBorder="1" applyAlignment="1">
      <alignment horizontal="center" vertical="center"/>
    </xf>
    <xf numFmtId="0" fontId="102" fillId="54" borderId="0" xfId="265" applyFont="1" applyFill="1" applyBorder="1" applyAlignment="1" applyProtection="1">
      <alignment horizontal="center" vertical="center"/>
    </xf>
    <xf numFmtId="167" fontId="25" fillId="0" borderId="2" xfId="304" applyFont="1" applyFill="1" applyBorder="1" applyAlignment="1">
      <alignment horizontal="right" vertical="center"/>
    </xf>
    <xf numFmtId="167" fontId="25" fillId="0" borderId="37" xfId="304" applyFont="1" applyFill="1" applyBorder="1" applyAlignment="1">
      <alignment horizontal="righ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3" borderId="0" xfId="0" applyNumberFormat="1" applyFont="1" applyFill="1" applyBorder="1" applyAlignment="1" applyProtection="1">
      <alignment horizontal="center" vertical="center"/>
    </xf>
    <xf numFmtId="0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25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3" borderId="37" xfId="0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Alignment="1" applyProtection="1">
      <alignment horizontal="center"/>
    </xf>
    <xf numFmtId="0" fontId="25" fillId="0" borderId="24" xfId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49" fontId="95" fillId="3" borderId="0" xfId="0" applyNumberFormat="1" applyFont="1" applyFill="1" applyBorder="1" applyAlignment="1" applyProtection="1">
      <alignment horizontal="left" vertical="center"/>
      <protection locked="0"/>
    </xf>
    <xf numFmtId="49" fontId="18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/>
      <protection locked="0"/>
    </xf>
    <xf numFmtId="1" fontId="25" fillId="53" borderId="24" xfId="1" applyNumberFormat="1" applyFont="1" applyFill="1" applyBorder="1" applyAlignment="1">
      <alignment horizontal="center" vertical="center"/>
    </xf>
    <xf numFmtId="49" fontId="104" fillId="51" borderId="0" xfId="0" applyNumberFormat="1" applyFont="1" applyFill="1" applyBorder="1" applyAlignment="1" applyProtection="1">
      <alignment horizontal="left" vertical="center" indent="1"/>
      <protection locked="0"/>
    </xf>
    <xf numFmtId="49" fontId="104" fillId="52" borderId="0" xfId="0" applyNumberFormat="1" applyFont="1" applyFill="1" applyBorder="1" applyAlignment="1" applyProtection="1">
      <alignment horizontal="left" vertical="center" indent="1"/>
      <protection locked="0"/>
    </xf>
    <xf numFmtId="0" fontId="23" fillId="3" borderId="2" xfId="0" applyNumberFormat="1" applyFont="1" applyFill="1" applyBorder="1" applyAlignment="1" applyProtection="1">
      <alignment horizontal="center" vertical="center"/>
    </xf>
    <xf numFmtId="2" fontId="18" fillId="0" borderId="0" xfId="265" applyNumberFormat="1" applyFont="1" applyFill="1" applyBorder="1" applyAlignment="1" applyProtection="1">
      <alignment horizontal="right" vertical="center"/>
    </xf>
    <xf numFmtId="2" fontId="18" fillId="0" borderId="35" xfId="265" applyNumberFormat="1" applyFont="1" applyFill="1" applyBorder="1" applyAlignment="1" applyProtection="1">
      <alignment horizontal="right" vertical="center"/>
    </xf>
    <xf numFmtId="2" fontId="13" fillId="0" borderId="36" xfId="0" applyNumberFormat="1" applyFont="1" applyFill="1" applyBorder="1" applyAlignment="1">
      <alignment horizontal="right"/>
    </xf>
    <xf numFmtId="0" fontId="25" fillId="0" borderId="5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89" fillId="3" borderId="23" xfId="3" applyNumberFormat="1" applyFont="1" applyFill="1" applyBorder="1" applyAlignment="1" applyProtection="1">
      <alignment horizontal="center"/>
    </xf>
    <xf numFmtId="0" fontId="108" fillId="3" borderId="0" xfId="0" applyFont="1" applyFill="1"/>
    <xf numFmtId="0" fontId="5" fillId="55" borderId="0" xfId="0" applyFont="1" applyFill="1" applyBorder="1" applyAlignment="1">
      <alignment horizontal="left" vertical="center"/>
    </xf>
    <xf numFmtId="0" fontId="15" fillId="55" borderId="0" xfId="0" applyFont="1" applyFill="1" applyAlignment="1">
      <alignment horizontal="center" vertical="center"/>
    </xf>
    <xf numFmtId="1" fontId="25" fillId="55" borderId="2" xfId="1" applyNumberFormat="1" applyFont="1" applyFill="1" applyBorder="1" applyAlignment="1">
      <alignment horizontal="center" vertical="center"/>
    </xf>
    <xf numFmtId="2" fontId="25" fillId="55" borderId="2" xfId="1" applyNumberFormat="1" applyFont="1" applyFill="1" applyBorder="1" applyAlignment="1">
      <alignment horizontal="center" vertical="center"/>
    </xf>
    <xf numFmtId="49" fontId="18" fillId="55" borderId="0" xfId="0" applyNumberFormat="1" applyFont="1" applyFill="1" applyBorder="1" applyAlignment="1" applyProtection="1">
      <alignment horizontal="left" vertical="center" indent="1"/>
      <protection locked="0"/>
    </xf>
    <xf numFmtId="0" fontId="23" fillId="55" borderId="0" xfId="0" applyNumberFormat="1" applyFont="1" applyFill="1" applyBorder="1" applyAlignment="1" applyProtection="1">
      <alignment horizontal="center" vertical="center"/>
    </xf>
    <xf numFmtId="0" fontId="15" fillId="55" borderId="0" xfId="0" applyFont="1" applyFill="1" applyAlignment="1" applyProtection="1">
      <alignment horizontal="center" vertical="center"/>
    </xf>
    <xf numFmtId="49" fontId="18" fillId="55" borderId="0" xfId="0" applyNumberFormat="1" applyFont="1" applyFill="1" applyBorder="1" applyAlignment="1" applyProtection="1">
      <alignment horizontal="left" vertical="center"/>
      <protection locked="0"/>
    </xf>
    <xf numFmtId="10" fontId="18" fillId="56" borderId="34" xfId="268" applyNumberFormat="1" applyFont="1" applyFill="1" applyBorder="1" applyAlignment="1" applyProtection="1">
      <alignment horizontal="right" vertical="center"/>
    </xf>
    <xf numFmtId="10" fontId="18" fillId="56" borderId="2" xfId="268" applyNumberFormat="1" applyFont="1" applyFill="1" applyBorder="1" applyAlignment="1" applyProtection="1">
      <alignment horizontal="right" vertical="center"/>
    </xf>
    <xf numFmtId="2" fontId="18" fillId="56" borderId="43" xfId="265" applyNumberFormat="1" applyFont="1" applyFill="1" applyBorder="1" applyAlignment="1" applyProtection="1">
      <alignment horizontal="right" vertical="center"/>
    </xf>
    <xf numFmtId="2" fontId="18" fillId="56" borderId="5" xfId="265" applyNumberFormat="1" applyFont="1" applyFill="1" applyBorder="1" applyAlignment="1" applyProtection="1">
      <alignment horizontal="right" vertical="center"/>
    </xf>
    <xf numFmtId="2" fontId="18" fillId="56" borderId="0" xfId="265" applyNumberFormat="1" applyFont="1" applyFill="1" applyBorder="1" applyAlignment="1" applyProtection="1">
      <alignment horizontal="right" vertical="center"/>
    </xf>
    <xf numFmtId="0" fontId="23" fillId="55" borderId="37" xfId="0" applyNumberFormat="1" applyFont="1" applyFill="1" applyBorder="1" applyAlignment="1" applyProtection="1">
      <alignment horizontal="center" vertical="center"/>
    </xf>
    <xf numFmtId="10" fontId="18" fillId="56" borderId="37" xfId="268" applyNumberFormat="1" applyFont="1" applyFill="1" applyBorder="1" applyAlignment="1" applyProtection="1">
      <alignment horizontal="right" vertical="center"/>
    </xf>
    <xf numFmtId="2" fontId="18" fillId="56" borderId="35" xfId="265" applyNumberFormat="1" applyFont="1" applyFill="1" applyBorder="1" applyAlignment="1" applyProtection="1">
      <alignment horizontal="right" vertical="center"/>
    </xf>
    <xf numFmtId="0" fontId="23" fillId="55" borderId="20" xfId="0" applyNumberFormat="1" applyFont="1" applyFill="1" applyBorder="1" applyAlignment="1" applyProtection="1">
      <alignment horizontal="right" vertical="center"/>
    </xf>
    <xf numFmtId="0" fontId="23" fillId="55" borderId="36" xfId="0" applyNumberFormat="1" applyFont="1" applyFill="1" applyBorder="1" applyAlignment="1" applyProtection="1">
      <alignment horizontal="right" vertical="center"/>
    </xf>
    <xf numFmtId="10" fontId="18" fillId="56" borderId="7" xfId="268" applyNumberFormat="1" applyFont="1" applyFill="1" applyBorder="1" applyAlignment="1" applyProtection="1">
      <alignment horizontal="right" vertical="center"/>
    </xf>
    <xf numFmtId="10" fontId="18" fillId="56" borderId="42" xfId="268" applyNumberFormat="1" applyFont="1" applyFill="1" applyBorder="1" applyAlignment="1" applyProtection="1">
      <alignment horizontal="right" vertical="center"/>
    </xf>
    <xf numFmtId="2" fontId="16" fillId="55" borderId="0" xfId="0" applyNumberFormat="1" applyFont="1" applyFill="1" applyBorder="1" applyAlignment="1">
      <alignment horizontal="right"/>
    </xf>
    <xf numFmtId="2" fontId="16" fillId="55" borderId="35" xfId="0" applyNumberFormat="1" applyFont="1" applyFill="1" applyBorder="1" applyAlignment="1">
      <alignment horizontal="right"/>
    </xf>
    <xf numFmtId="2" fontId="16" fillId="0" borderId="4" xfId="0" applyNumberFormat="1" applyFont="1" applyFill="1" applyBorder="1"/>
    <xf numFmtId="2" fontId="16" fillId="0" borderId="38" xfId="0" applyNumberFormat="1" applyFont="1" applyFill="1" applyBorder="1"/>
    <xf numFmtId="9" fontId="16" fillId="56" borderId="4" xfId="0" applyNumberFormat="1" applyFont="1" applyFill="1" applyBorder="1"/>
    <xf numFmtId="0" fontId="23" fillId="55" borderId="0" xfId="0" applyNumberFormat="1" applyFont="1" applyFill="1" applyBorder="1" applyAlignment="1" applyProtection="1">
      <alignment horizontal="right" vertical="center"/>
    </xf>
    <xf numFmtId="168" fontId="25" fillId="55" borderId="6" xfId="0" applyNumberFormat="1" applyFont="1" applyFill="1" applyBorder="1" applyAlignment="1">
      <alignment horizontal="right" vertical="center"/>
    </xf>
    <xf numFmtId="2" fontId="16" fillId="56" borderId="35" xfId="0" applyNumberFormat="1" applyFont="1" applyFill="1" applyBorder="1" applyAlignment="1">
      <alignment horizontal="right"/>
    </xf>
    <xf numFmtId="9" fontId="13" fillId="55" borderId="37" xfId="268" applyNumberFormat="1" applyFont="1" applyFill="1" applyBorder="1" applyAlignment="1">
      <alignment horizontal="right"/>
    </xf>
    <xf numFmtId="193" fontId="111" fillId="0" borderId="0" xfId="341" applyFont="1" applyFill="1" applyBorder="1">
      <alignment horizontal="center"/>
    </xf>
    <xf numFmtId="193" fontId="25" fillId="53" borderId="24" xfId="341" applyFont="1" applyFill="1" applyBorder="1">
      <alignment horizontal="center"/>
    </xf>
    <xf numFmtId="193" fontId="0" fillId="3" borderId="0" xfId="341" applyFont="1" applyFill="1">
      <alignment horizontal="center"/>
    </xf>
    <xf numFmtId="193" fontId="25" fillId="55" borderId="2" xfId="341" applyFont="1" applyFill="1" applyBorder="1">
      <alignment horizontal="center"/>
    </xf>
    <xf numFmtId="193" fontId="0" fillId="3" borderId="0" xfId="341" applyFont="1" applyFill="1" applyBorder="1">
      <alignment horizontal="center"/>
    </xf>
    <xf numFmtId="193" fontId="16" fillId="55" borderId="26" xfId="341" applyFont="1" applyFill="1" applyBorder="1">
      <alignment horizontal="center"/>
    </xf>
    <xf numFmtId="193" fontId="4" fillId="3" borderId="0" xfId="341" applyFont="1" applyFill="1" applyBorder="1">
      <alignment horizontal="center"/>
    </xf>
    <xf numFmtId="0" fontId="15" fillId="0" borderId="0" xfId="0" applyFont="1" applyFill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indent="1"/>
      <protection locked="0"/>
    </xf>
    <xf numFmtId="193" fontId="25" fillId="53" borderId="26" xfId="341" applyFont="1" applyFill="1" applyBorder="1">
      <alignment horizontal="center"/>
    </xf>
    <xf numFmtId="49" fontId="104" fillId="0" borderId="0" xfId="0" applyNumberFormat="1" applyFont="1" applyFill="1" applyBorder="1" applyAlignment="1" applyProtection="1">
      <alignment horizontal="left" vertical="center"/>
      <protection locked="0"/>
    </xf>
    <xf numFmtId="191" fontId="16" fillId="55" borderId="26" xfId="268" applyNumberFormat="1" applyFont="1" applyFill="1" applyBorder="1" applyAlignment="1">
      <alignment horizontal="center" vertical="center"/>
    </xf>
    <xf numFmtId="167" fontId="4" fillId="55" borderId="0" xfId="304" applyFont="1" applyFill="1" applyAlignment="1">
      <alignment vertical="center"/>
    </xf>
    <xf numFmtId="165" fontId="25" fillId="53" borderId="24" xfId="342" applyFont="1" applyFill="1" applyBorder="1" applyAlignment="1">
      <alignment horizontal="center"/>
    </xf>
    <xf numFmtId="0" fontId="23" fillId="0" borderId="20" xfId="3" applyNumberFormat="1" applyFont="1" applyFill="1" applyBorder="1" applyAlignment="1" applyProtection="1">
      <alignment horizontal="center"/>
    </xf>
    <xf numFmtId="2" fontId="25" fillId="55" borderId="24" xfId="1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left" indent="1"/>
    </xf>
    <xf numFmtId="10" fontId="18" fillId="56" borderId="0" xfId="268" applyNumberFormat="1" applyFont="1" applyFill="1" applyBorder="1" applyAlignment="1" applyProtection="1">
      <alignment horizontal="right" vertical="center"/>
    </xf>
    <xf numFmtId="0" fontId="16" fillId="0" borderId="5" xfId="0" applyFont="1" applyFill="1" applyBorder="1" applyAlignment="1">
      <alignment horizontal="left" indent="1"/>
    </xf>
    <xf numFmtId="2" fontId="16" fillId="56" borderId="5" xfId="0" applyNumberFormat="1" applyFont="1" applyFill="1" applyBorder="1" applyAlignment="1">
      <alignment horizontal="right"/>
    </xf>
    <xf numFmtId="10" fontId="16" fillId="56" borderId="0" xfId="268" applyNumberFormat="1" applyFont="1" applyFill="1" applyBorder="1" applyAlignment="1">
      <alignment horizontal="right"/>
    </xf>
    <xf numFmtId="0" fontId="16" fillId="0" borderId="33" xfId="0" applyFont="1" applyFill="1" applyBorder="1" applyAlignment="1">
      <alignment horizontal="left" indent="1"/>
    </xf>
    <xf numFmtId="10" fontId="16" fillId="56" borderId="33" xfId="268" applyNumberFormat="1" applyFont="1" applyFill="1" applyBorder="1" applyAlignment="1">
      <alignment horizontal="right"/>
    </xf>
    <xf numFmtId="10" fontId="16" fillId="56" borderId="20" xfId="268" applyNumberFormat="1" applyFont="1" applyFill="1" applyBorder="1" applyAlignment="1">
      <alignment horizontal="right"/>
    </xf>
    <xf numFmtId="0" fontId="23" fillId="55" borderId="0" xfId="304" applyNumberFormat="1" applyFont="1" applyFill="1" applyBorder="1" applyAlignment="1" applyProtection="1">
      <alignment horizontal="center" vertical="center"/>
    </xf>
    <xf numFmtId="0" fontId="18" fillId="55" borderId="0" xfId="0" applyNumberFormat="1" applyFont="1" applyFill="1" applyBorder="1" applyAlignment="1" applyProtection="1">
      <alignment horizontal="left" vertical="center"/>
    </xf>
    <xf numFmtId="191" fontId="25" fillId="55" borderId="26" xfId="0" applyNumberFormat="1" applyFont="1" applyFill="1" applyBorder="1" applyAlignment="1">
      <alignment horizontal="center" vertical="center"/>
    </xf>
    <xf numFmtId="0" fontId="5" fillId="55" borderId="0" xfId="0" applyFont="1" applyFill="1" applyAlignment="1">
      <alignment horizontal="left" vertical="center"/>
    </xf>
    <xf numFmtId="10" fontId="25" fillId="53" borderId="26" xfId="341" applyNumberFormat="1" applyFont="1" applyFill="1" applyBorder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171" fontId="25" fillId="53" borderId="26" xfId="341" applyNumberFormat="1" applyFont="1" applyFill="1" applyBorder="1">
      <alignment horizontal="center"/>
    </xf>
    <xf numFmtId="171" fontId="25" fillId="55" borderId="2" xfId="341" applyNumberFormat="1" applyFont="1" applyFill="1" applyBorder="1">
      <alignment horizontal="center"/>
    </xf>
    <xf numFmtId="176" fontId="25" fillId="3" borderId="2" xfId="268" applyNumberFormat="1" applyFont="1" applyFill="1" applyBorder="1" applyAlignment="1">
      <alignment horizontal="center" vertical="center"/>
    </xf>
    <xf numFmtId="169" fontId="23" fillId="3" borderId="2" xfId="0" applyNumberFormat="1" applyFont="1" applyFill="1" applyBorder="1" applyAlignment="1">
      <alignment horizontal="left" vertical="center"/>
    </xf>
    <xf numFmtId="169" fontId="20" fillId="3" borderId="2" xfId="0" applyNumberFormat="1" applyFont="1" applyFill="1" applyBorder="1" applyAlignment="1">
      <alignment horizontal="center" vertical="center"/>
    </xf>
    <xf numFmtId="0" fontId="20" fillId="3" borderId="25" xfId="0" applyFont="1" applyFill="1" applyBorder="1" applyAlignment="1" applyProtection="1">
      <alignment horizontal="center" vertical="center"/>
      <protection locked="0"/>
    </xf>
    <xf numFmtId="0" fontId="20" fillId="3" borderId="25" xfId="0" applyFont="1" applyFill="1" applyBorder="1" applyAlignment="1">
      <alignment horizontal="center" vertical="center"/>
    </xf>
    <xf numFmtId="2" fontId="1" fillId="0" borderId="26" xfId="268" applyNumberFormat="1" applyFont="1" applyFill="1" applyBorder="1" applyAlignment="1">
      <alignment horizontal="center" vertical="center"/>
    </xf>
    <xf numFmtId="176" fontId="1" fillId="0" borderId="26" xfId="268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/>
    <xf numFmtId="0" fontId="21" fillId="3" borderId="0" xfId="0" applyFont="1" applyFill="1" applyBorder="1" applyAlignment="1">
      <alignment horizontal="center" vertical="center"/>
    </xf>
    <xf numFmtId="49" fontId="18" fillId="3" borderId="0" xfId="0" applyNumberFormat="1" applyFont="1" applyFill="1" applyBorder="1" applyAlignment="1" applyProtection="1">
      <alignment horizontal="center" vertical="center"/>
      <protection locked="0"/>
    </xf>
    <xf numFmtId="0" fontId="1" fillId="57" borderId="0" xfId="0" applyFont="1" applyFill="1" applyBorder="1" applyAlignment="1">
      <alignment vertical="center" wrapText="1"/>
    </xf>
    <xf numFmtId="0" fontId="89" fillId="3" borderId="23" xfId="3" applyNumberFormat="1" applyFont="1" applyFill="1" applyBorder="1" applyAlignment="1" applyProtection="1">
      <alignment horizontal="center"/>
    </xf>
  </cellXfs>
  <cellStyles count="343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2 Comma2" xfId="341" xr:uid="{1629286E-EEF5-4F74-BA87-3AFDDCE59439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" xfId="342" builtinId="6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R Error" xfId="340" xr:uid="{3BC9AE32-C1FF-4A42-BFFD-92495DD00A9B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5 25" xfId="339" xr:uid="{FB8A681B-EA7B-410E-BA46-C98F2C444684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9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FF"/>
      <color rgb="FFFFFF99"/>
      <color rgb="FFCCCCFF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1.%20Price%20Reviews\02.%20GAAR\2026-30\05.%20Revenue%20Scenarios\IP03b%20(Submitted)\03.%20Model%20Suite\03.%20Public\JGN%20-%20Att%207.13M%20-%20Rate%20of%20return%20model%20-%2020240628%20-%20Public.xlsb" TargetMode="External"/><Relationship Id="rId1" Type="http://schemas.openxmlformats.org/officeDocument/2006/relationships/externalLinkPath" Target="JGN%20-%20Att%207.13M%20-%20Rate%20of%20return%20model%20-%2020240628%20-%20Public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1.%20Price%20Reviews\02.%20GAAR\2026-30\05.%20Revenue%20Scenarios\IP03b%20(Submitted)\03.%20Model%20Suite\03.%20Public\JGN%20-%20Att%207.6.1M%20-%20PTRM%20-%20Step%201%20-%2020240628%20-%20Public.xlsm" TargetMode="External"/><Relationship Id="rId1" Type="http://schemas.openxmlformats.org/officeDocument/2006/relationships/externalLinkPath" Target="JGN%20-%20Att%207.6.1M%20-%20PTRM%20-%20Step%201%20-%2020240628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1.%20Price%20Reviews\02.%20GAAR\2026-30\05.%20Revenue%20Scenarios\IP03b%20(Submitted)\03.%20Model%20Suite\03.%20Public\JGN%20-%20Att%207.7M%20-%20Roll%20Forward%20Model%20-%2020240628%20-%20Public.xlsm" TargetMode="External"/><Relationship Id="rId1" Type="http://schemas.openxmlformats.org/officeDocument/2006/relationships/externalLinkPath" Target="JGN%20-%20Att%207.7M%20-%20Roll%20Forward%20Model%20-%2020240628%20-%20Public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1.%20Price%20Reviews\02.%20GAAR\2026-30\05.%20Revenue%20Scenarios\IP03b%20(Submitted)\03.%20Model%20Suite\03.%20Public\JGN%20-%20Att%205.2M%20-%20Capital%20expenditure%20forecast%20model%20-%2020240628%20-%20Public.xlsb" TargetMode="External"/><Relationship Id="rId1" Type="http://schemas.openxmlformats.org/officeDocument/2006/relationships/externalLinkPath" Target="JGN%20-%20Att%205.2M%20-%20Capital%20expenditure%20forecast%20model%20-%2020240628%20-%20Public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|Rate of return"/>
      <sheetName val="Calc|Placeholder RfR"/>
      <sheetName val="Calc|Rate of return"/>
      <sheetName val="Output|Rate of return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S33">
            <v>3.3000000000000002E-2</v>
          </cell>
        </row>
        <row r="34">
          <cell r="P34">
            <v>8.6058519793459354E-3</v>
          </cell>
          <cell r="Q34">
            <v>3.4982935153583528E-2</v>
          </cell>
          <cell r="R34">
            <v>7.8318219291014124E-2</v>
          </cell>
          <cell r="S34">
            <v>4.0519877675840865E-2</v>
          </cell>
          <cell r="T34">
            <v>3.2000000000000001E-2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definedNames>
      <definedName name="f" refersTo="='PTRM input'!$G$37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0">
          <cell r="G340">
            <v>1.9854633653473015</v>
          </cell>
        </row>
        <row r="377">
          <cell r="G377">
            <v>2.7897560446280112E-2</v>
          </cell>
        </row>
      </sheetData>
      <sheetData sheetId="7">
        <row r="19">
          <cell r="G19">
            <v>2.5296486629326865E-2</v>
          </cell>
          <cell r="H19">
            <v>2.4185884328313721E-2</v>
          </cell>
          <cell r="I19">
            <v>2.3281880126099486E-2</v>
          </cell>
          <cell r="J19">
            <v>2.266699614832688E-2</v>
          </cell>
          <cell r="K19">
            <v>2.208322288173763E-2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 t="str">
            <v>Trunk Wilton-Sydney</v>
          </cell>
        </row>
        <row r="288">
          <cell r="H288">
            <v>2.1623360537536662E-2</v>
          </cell>
          <cell r="I288">
            <v>2.0423562520002658E-2</v>
          </cell>
          <cell r="J288">
            <v>2.0181424112590385E-2</v>
          </cell>
          <cell r="K288">
            <v>2.1337304676428248E-2</v>
          </cell>
          <cell r="L288">
            <v>2.225267905526751E-2</v>
          </cell>
        </row>
      </sheetData>
      <sheetData sheetId="7">
        <row r="115">
          <cell r="C115" t="str">
            <v>Trunk Wilton-Sydney</v>
          </cell>
        </row>
      </sheetData>
      <sheetData sheetId="8" refreshError="1"/>
      <sheetData sheetId="9" refreshError="1"/>
      <sheetData sheetId="10">
        <row r="8">
          <cell r="H8">
            <v>0.25597142654436783</v>
          </cell>
        </row>
      </sheetData>
      <sheetData sheetId="11" refreshError="1"/>
      <sheetData sheetId="12" refreshError="1"/>
      <sheetData sheetId="13">
        <row r="7">
          <cell r="G7" t="str">
            <v>Trunk Wilton-Sydney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| Setup"/>
      <sheetName val="Input| Escalations"/>
      <sheetName val="Input| Projects"/>
      <sheetName val="Input| JGN Mapping"/>
      <sheetName val="Input| Disposals"/>
      <sheetName val="Input| Type 2 capcons"/>
      <sheetName val="Input| Expensing"/>
      <sheetName val="Input| Historical Capex"/>
      <sheetName val="Input| Overheads"/>
      <sheetName val="Calc| Overheads Allocation"/>
      <sheetName val="Calc| Project Costs"/>
      <sheetName val="Output| PTRM (D)"/>
      <sheetName val="Output| PTRM (T)"/>
      <sheetName val="Output| RFM (D)"/>
      <sheetName val="Output| RIN"/>
      <sheetName val="Output| Summaries"/>
      <sheetName val="Output| AER"/>
      <sheetName val="Model 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5">
          <cell r="I135">
            <v>160.61928512000006</v>
          </cell>
          <cell r="J135">
            <v>145.24986995734403</v>
          </cell>
          <cell r="K135">
            <v>173.60182663000001</v>
          </cell>
          <cell r="L135">
            <v>157.40433137153181</v>
          </cell>
          <cell r="M135">
            <v>194.7861569428423</v>
          </cell>
        </row>
        <row r="136">
          <cell r="I136">
            <v>5.03048699</v>
          </cell>
          <cell r="J136">
            <v>5.1588523000000004</v>
          </cell>
          <cell r="K136">
            <v>23.229914750000002</v>
          </cell>
          <cell r="L136">
            <v>6.8698545960659878</v>
          </cell>
          <cell r="M136">
            <v>3.4987053537762876</v>
          </cell>
        </row>
        <row r="137">
          <cell r="I137">
            <v>1.8047411900000001</v>
          </cell>
          <cell r="J137">
            <v>1.8515829899999998</v>
          </cell>
          <cell r="K137">
            <v>1.51235045</v>
          </cell>
          <cell r="L137">
            <v>0.21357667068971251</v>
          </cell>
          <cell r="M137">
            <v>0.26940710414558466</v>
          </cell>
        </row>
        <row r="138">
          <cell r="I138">
            <v>94.06754426000002</v>
          </cell>
          <cell r="J138">
            <v>86.071936380000039</v>
          </cell>
          <cell r="K138">
            <v>65.930934710000002</v>
          </cell>
          <cell r="L138">
            <v>76.686104230064956</v>
          </cell>
          <cell r="M138">
            <v>79.790834048360935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7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4" customFormat="1" ht="18" customHeight="1">
      <c r="B1" s="171" t="str">
        <f>'Input | General'!$B$1</f>
        <v>JGN 2025-30 Initial Proposal - Capital expenditure sharing scheme model</v>
      </c>
      <c r="D1" s="3"/>
      <c r="E1" s="3"/>
    </row>
    <row r="2" spans="2:13" ht="18" customHeight="1">
      <c r="B2" s="32" t="s">
        <v>0</v>
      </c>
    </row>
    <row r="3" spans="2:13" ht="3" customHeight="1">
      <c r="C3" s="2"/>
    </row>
    <row r="4" spans="2:13" s="7" customFormat="1" ht="12.75" customHeight="1">
      <c r="C4" s="28" t="s">
        <v>1</v>
      </c>
      <c r="D4" s="6"/>
      <c r="E4" s="6"/>
    </row>
    <row r="5" spans="2:13" ht="11.25" customHeight="1"/>
    <row r="6" spans="2:13" ht="11.25" customHeight="1">
      <c r="C6" s="30" t="s">
        <v>2</v>
      </c>
      <c r="D6" s="30" t="s">
        <v>3</v>
      </c>
      <c r="E6" s="30"/>
    </row>
    <row r="7" spans="2:13" ht="11.25" customHeight="1">
      <c r="C7" s="98" t="s">
        <v>4</v>
      </c>
      <c r="D7" s="31" t="s">
        <v>5</v>
      </c>
      <c r="E7" s="31"/>
      <c r="F7" s="29"/>
      <c r="G7" s="29"/>
      <c r="H7" s="29"/>
      <c r="I7" s="29"/>
      <c r="J7" s="29"/>
      <c r="K7" s="29"/>
      <c r="L7" s="29"/>
      <c r="M7" s="29"/>
    </row>
    <row r="8" spans="2:13" ht="11.25" customHeight="1">
      <c r="C8" s="98" t="s">
        <v>6</v>
      </c>
      <c r="D8" s="31" t="s">
        <v>7</v>
      </c>
      <c r="E8" s="31"/>
      <c r="F8" s="29"/>
      <c r="G8" s="29"/>
      <c r="H8" s="29"/>
      <c r="I8" s="29"/>
      <c r="J8" s="29"/>
      <c r="K8" s="29"/>
      <c r="L8" s="29"/>
      <c r="M8" s="29"/>
    </row>
    <row r="9" spans="2:13" ht="11.25" customHeight="1">
      <c r="C9" s="98" t="s">
        <v>8</v>
      </c>
      <c r="D9" s="31" t="s">
        <v>9</v>
      </c>
      <c r="E9" s="31"/>
      <c r="F9" s="29"/>
      <c r="G9" s="29"/>
      <c r="H9" s="29"/>
      <c r="I9" s="29"/>
      <c r="J9" s="29"/>
      <c r="K9" s="29"/>
      <c r="L9" s="29"/>
      <c r="M9" s="29"/>
    </row>
    <row r="10" spans="2:13" ht="11.25" customHeight="1">
      <c r="C10" s="98" t="s">
        <v>10</v>
      </c>
      <c r="D10" s="31" t="s">
        <v>11</v>
      </c>
      <c r="E10" s="31"/>
      <c r="F10" s="29"/>
      <c r="G10" s="29"/>
      <c r="H10" s="29"/>
      <c r="I10" s="29"/>
      <c r="J10" s="29"/>
      <c r="K10" s="29"/>
      <c r="L10" s="29"/>
      <c r="M10" s="29"/>
    </row>
    <row r="11" spans="2:13" ht="11.25" customHeight="1">
      <c r="C11" s="98" t="s">
        <v>12</v>
      </c>
      <c r="D11" s="31" t="s">
        <v>13</v>
      </c>
      <c r="E11" s="31"/>
      <c r="F11" s="29"/>
      <c r="G11" s="29"/>
      <c r="H11" s="29"/>
      <c r="I11" s="29"/>
      <c r="J11" s="29"/>
      <c r="K11" s="29"/>
      <c r="L11" s="29"/>
      <c r="M11" s="29"/>
    </row>
    <row r="12" spans="2:13" ht="11.25" customHeight="1">
      <c r="C12" s="98" t="s">
        <v>185</v>
      </c>
      <c r="D12" s="31" t="s">
        <v>183</v>
      </c>
      <c r="E12" s="31"/>
      <c r="F12" s="29"/>
      <c r="G12" s="29"/>
      <c r="H12" s="29"/>
      <c r="I12" s="29"/>
      <c r="J12" s="29"/>
      <c r="K12" s="29"/>
      <c r="L12" s="29"/>
      <c r="M12" s="29"/>
    </row>
    <row r="13" spans="2:13" ht="11.25" customHeight="1">
      <c r="C13" s="98" t="s">
        <v>14</v>
      </c>
      <c r="D13" s="31" t="s">
        <v>15</v>
      </c>
      <c r="E13" s="31"/>
      <c r="F13" s="29"/>
      <c r="G13" s="29"/>
      <c r="H13" s="29"/>
      <c r="I13" s="29"/>
      <c r="J13" s="29"/>
      <c r="K13" s="29"/>
      <c r="L13" s="29"/>
      <c r="M13" s="29"/>
    </row>
    <row r="14" spans="2:13" ht="11.25" customHeight="1">
      <c r="C14" s="98" t="s">
        <v>163</v>
      </c>
      <c r="D14" s="31" t="s">
        <v>164</v>
      </c>
      <c r="E14" s="31"/>
      <c r="F14" s="29"/>
      <c r="G14" s="29"/>
      <c r="H14" s="29"/>
      <c r="I14" s="29"/>
      <c r="J14" s="29"/>
      <c r="K14" s="29"/>
      <c r="L14" s="29"/>
      <c r="M14" s="29"/>
    </row>
    <row r="15" spans="2:13" ht="11.25" customHeight="1">
      <c r="C15" s="98" t="s">
        <v>16</v>
      </c>
      <c r="D15" s="31" t="s">
        <v>17</v>
      </c>
      <c r="E15" s="31"/>
      <c r="F15" s="29"/>
      <c r="G15" s="29"/>
      <c r="H15" s="29"/>
      <c r="I15" s="29"/>
      <c r="J15" s="29"/>
      <c r="K15" s="29"/>
      <c r="L15" s="29"/>
      <c r="M15" s="29"/>
    </row>
    <row r="16" spans="2:13" ht="12.75" customHeight="1"/>
    <row r="17" spans="3:5" s="7" customFormat="1" ht="12.75" customHeight="1">
      <c r="C17" s="28" t="s">
        <v>18</v>
      </c>
      <c r="D17" s="6"/>
      <c r="E17" s="6"/>
    </row>
  </sheetData>
  <hyperlinks>
    <hyperlink ref="C7" location="'Input | General'!A1" display="Input | General" xr:uid="{00000000-0004-0000-0000-000000000000}"/>
    <hyperlink ref="C10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3" location="'Calc | CESS Revenue Increments'!A1" display="Calc | CESS Revenue Increments" xr:uid="{00000000-0004-0000-0000-000003000000}"/>
    <hyperlink ref="C15" location="'Output | Models'!A1" display="Output | Models" xr:uid="{00000000-0004-0000-0000-000004000000}"/>
    <hyperlink ref="C11" location="'Input | Reported Performance'!A1" display="Input | Reported Performance" xr:uid="{101277F7-A28A-4910-B09C-479FAB958030}"/>
    <hyperlink ref="C9" location="'Input | Contingent Payment'!A1" display="Input | Icontingent Payment" xr:uid="{AE1F2D42-225C-40D1-B287-0FE89BDE12D3}"/>
    <hyperlink ref="C14" location="'Calc | Contingent Payment'!A1" display="Calc | Contingent Payment" xr:uid="{F2C50904-0B00-4A08-93D5-159F27DD38EE}"/>
    <hyperlink ref="C12" location="'Input | 26-30 PerformanceTarget'!A1" display="Input | 26-30 PerformanceTarget" xr:uid="{27FC8D3E-9E4F-4977-8ED4-120F05AB950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5"/>
  <sheetViews>
    <sheetView workbookViewId="0"/>
  </sheetViews>
  <sheetFormatPr defaultColWidth="0" defaultRowHeight="0" customHeight="1" zeroHeight="1"/>
  <cols>
    <col min="1" max="2" width="1.28515625" style="13" customWidth="1"/>
    <col min="3" max="3" width="56.7109375" style="14" customWidth="1"/>
    <col min="4" max="8" width="12.7109375" style="13" customWidth="1"/>
    <col min="9" max="9" width="9.42578125" style="13" customWidth="1"/>
    <col min="10" max="10" width="9.28515625" style="13" customWidth="1"/>
    <col min="11" max="12" width="2.85546875" style="13" customWidth="1"/>
    <col min="13" max="22" width="9.140625" style="13" hidden="1" customWidth="1"/>
    <col min="23" max="16384" width="12.7109375" style="13" hidden="1"/>
  </cols>
  <sheetData>
    <row r="1" spans="1:13" s="10" customFormat="1" ht="18" customHeight="1">
      <c r="B1" s="227" t="str">
        <f>$D$6&amp;" "&amp;$D$8&amp;" "&amp;D7&amp;" - "&amp;"Capital expenditure sharing scheme model"</f>
        <v>JGN 2025-30 Initial Proposal - Capital expenditure sharing scheme model</v>
      </c>
      <c r="F1" s="94"/>
      <c r="G1" s="95" t="s">
        <v>19</v>
      </c>
      <c r="H1" s="137" t="s">
        <v>20</v>
      </c>
      <c r="I1" s="141" t="s">
        <v>21</v>
      </c>
      <c r="M1" s="96"/>
    </row>
    <row r="2" spans="1:13" s="10" customFormat="1" ht="18" customHeight="1">
      <c r="B2" s="12" t="s">
        <v>4</v>
      </c>
    </row>
    <row r="3" spans="1:13" s="10" customFormat="1" ht="3" customHeight="1">
      <c r="B3" s="9"/>
    </row>
    <row r="4" spans="1:13" s="60" customFormat="1" ht="12.75" customHeight="1">
      <c r="A4" s="7"/>
      <c r="B4" s="28" t="s">
        <v>4</v>
      </c>
    </row>
    <row r="5" spans="1:13" s="29" customFormat="1" ht="11.25" customHeight="1">
      <c r="C5" s="30"/>
    </row>
    <row r="6" spans="1:13" s="67" customFormat="1" ht="11.25" customHeight="1">
      <c r="C6" s="66" t="s">
        <v>22</v>
      </c>
      <c r="D6" s="138" t="s">
        <v>23</v>
      </c>
      <c r="J6" s="76"/>
      <c r="K6" s="76"/>
      <c r="L6" s="76"/>
      <c r="M6" s="76"/>
    </row>
    <row r="7" spans="1:13" s="67" customFormat="1" ht="11.25" customHeight="1">
      <c r="C7" s="66" t="s">
        <v>24</v>
      </c>
      <c r="D7" s="138" t="s">
        <v>186</v>
      </c>
      <c r="I7" s="76"/>
      <c r="J7" s="76"/>
      <c r="K7" s="76"/>
      <c r="L7" s="76"/>
    </row>
    <row r="8" spans="1:13" s="67" customFormat="1" ht="11.25" customHeight="1">
      <c r="C8" s="66" t="s">
        <v>25</v>
      </c>
      <c r="D8" s="138" t="s">
        <v>26</v>
      </c>
      <c r="J8" s="76"/>
      <c r="K8" s="76"/>
      <c r="L8" s="76"/>
      <c r="M8" s="76"/>
    </row>
    <row r="9" spans="1:13" s="67" customFormat="1" ht="11.25" customHeight="1">
      <c r="C9" s="153" t="s">
        <v>27</v>
      </c>
      <c r="D9" s="138" t="s">
        <v>28</v>
      </c>
      <c r="J9" s="76"/>
      <c r="K9" s="76"/>
      <c r="L9" s="76"/>
      <c r="M9" s="76"/>
    </row>
    <row r="10" spans="1:13" s="67" customFormat="1" ht="11.25" customHeight="1">
      <c r="C10" s="66"/>
      <c r="J10" s="76"/>
      <c r="K10" s="76"/>
      <c r="L10" s="76"/>
      <c r="M10" s="76"/>
    </row>
    <row r="11" spans="1:13" s="67" customFormat="1" ht="11.25" customHeight="1">
      <c r="C11" s="153" t="s">
        <v>29</v>
      </c>
      <c r="D11" s="138" t="s">
        <v>30</v>
      </c>
      <c r="J11" s="76"/>
      <c r="K11" s="76"/>
      <c r="L11" s="76"/>
      <c r="M11" s="76"/>
    </row>
    <row r="12" spans="1:13" s="67" customFormat="1" ht="11.25" customHeight="1">
      <c r="C12" s="66"/>
      <c r="J12" s="76"/>
      <c r="K12" s="76"/>
      <c r="L12" s="76"/>
      <c r="M12" s="76"/>
    </row>
    <row r="13" spans="1:13" s="67" customFormat="1" ht="11.25" customHeight="1">
      <c r="C13" s="116" t="s">
        <v>31</v>
      </c>
      <c r="J13" s="76"/>
      <c r="K13" s="76"/>
      <c r="L13" s="76"/>
      <c r="M13" s="76"/>
    </row>
    <row r="14" spans="1:13" s="67" customFormat="1" ht="11.25" customHeight="1">
      <c r="C14" s="66"/>
      <c r="D14" s="68" t="s">
        <v>32</v>
      </c>
      <c r="E14" s="68" t="s">
        <v>33</v>
      </c>
      <c r="F14" s="68" t="s">
        <v>34</v>
      </c>
      <c r="G14" s="68" t="s">
        <v>35</v>
      </c>
      <c r="H14" s="68" t="s">
        <v>36</v>
      </c>
      <c r="J14" s="76"/>
      <c r="K14" s="76"/>
      <c r="L14" s="76"/>
      <c r="M14" s="76"/>
    </row>
    <row r="15" spans="1:13" s="67" customFormat="1" ht="11.25" customHeight="1">
      <c r="C15" s="66" t="s">
        <v>37</v>
      </c>
      <c r="D15" s="152" t="str">
        <f>IF(LEN(E15)&gt;4,CONCATENATE(LEFT(E15,4)-1&amp;"–"&amp;IF(RIGHT(E15,2)="00","99",IF(RIGHT(E15,2)-1&lt;10,"0","")&amp;RIGHT(E15,2)-1)),E15-1)</f>
        <v>2020–21</v>
      </c>
      <c r="E15" s="152" t="str">
        <f>IF(LEN(F15)&gt;4,CONCATENATE(LEFT(F15,4)-1&amp;"–"&amp;IF(RIGHT(F15,2)="00","99",IF(RIGHT(F15,2)-1&lt;10,"0","")&amp;RIGHT(F15,2)-1)),F15-1)</f>
        <v>2021–22</v>
      </c>
      <c r="F15" s="152" t="str">
        <f>IF(LEN(G15)&gt;4,CONCATENATE(LEFT(G15,4)-1&amp;"–"&amp;IF(RIGHT(G15,2)="00","99",IF(RIGHT(G15,2)-1&lt;10,"0","")&amp;RIGHT(G15,2)-1)),G15-1)</f>
        <v>2022–23</v>
      </c>
      <c r="G15" s="152" t="str">
        <f>IF(LEN(H15)&gt;4,CONCATENATE(LEFT(H15,4)-1&amp;"–"&amp;IF(RIGHT(H15,2)="00","99",IF(RIGHT(H15,2)-1&lt;10,"0","")&amp;RIGHT(H15,2)-1)),H15-1)</f>
        <v>2023–24</v>
      </c>
      <c r="H15" s="152" t="str">
        <f>IF(LEN(D9)&gt;4,CONCATENATE(LEFT(D9,4)-1&amp;"–"&amp;IF(RIGHT(D9,2)="00","99",IF(RIGHT(D9,2)-1&lt;10,"0","")&amp;RIGHT(D9,2)-1)),D9-1)</f>
        <v>2024–25</v>
      </c>
      <c r="J15" s="76"/>
      <c r="K15" s="76"/>
      <c r="L15" s="76"/>
      <c r="M15" s="76"/>
    </row>
    <row r="16" spans="1:13" s="67" customFormat="1" ht="11.25" customHeight="1">
      <c r="C16" s="66" t="s">
        <v>38</v>
      </c>
      <c r="D16" s="138" t="s">
        <v>30</v>
      </c>
      <c r="E16" s="138" t="s">
        <v>30</v>
      </c>
      <c r="F16" s="138" t="s">
        <v>30</v>
      </c>
      <c r="G16" s="138" t="s">
        <v>30</v>
      </c>
      <c r="H16" s="138" t="s">
        <v>30</v>
      </c>
      <c r="J16" s="76"/>
      <c r="K16" s="76"/>
      <c r="L16" s="76"/>
      <c r="M16" s="76"/>
    </row>
    <row r="17" spans="1:13" s="67" customFormat="1" ht="11.25" customHeight="1">
      <c r="C17" s="66" t="s">
        <v>39</v>
      </c>
      <c r="D17" s="138" t="s">
        <v>40</v>
      </c>
      <c r="E17" s="138" t="s">
        <v>40</v>
      </c>
      <c r="F17" s="138" t="s">
        <v>40</v>
      </c>
      <c r="G17" s="138" t="s">
        <v>41</v>
      </c>
      <c r="H17" s="138" t="s">
        <v>41</v>
      </c>
      <c r="J17" s="76"/>
      <c r="K17" s="76"/>
      <c r="L17" s="76"/>
      <c r="M17" s="76"/>
    </row>
    <row r="18" spans="1:13" s="67" customFormat="1" ht="11.25" customHeight="1">
      <c r="B18"/>
      <c r="C18" s="66" t="s">
        <v>42</v>
      </c>
      <c r="D18" s="138" t="s">
        <v>30</v>
      </c>
      <c r="E18" s="138" t="s">
        <v>30</v>
      </c>
      <c r="F18" s="138" t="s">
        <v>30</v>
      </c>
      <c r="G18" s="138" t="s">
        <v>30</v>
      </c>
      <c r="H18" s="138" t="s">
        <v>43</v>
      </c>
      <c r="J18" s="76"/>
      <c r="K18" s="76"/>
      <c r="L18" s="76"/>
      <c r="M18" s="76"/>
    </row>
    <row r="19" spans="1:13" s="67" customFormat="1" ht="11.25" customHeight="1">
      <c r="C19" s="66"/>
      <c r="D19" s="76"/>
      <c r="E19" s="76"/>
      <c r="F19" s="76"/>
      <c r="G19" s="76"/>
      <c r="H19" s="76"/>
      <c r="J19" s="76"/>
      <c r="K19" s="76"/>
      <c r="L19" s="76"/>
      <c r="M19" s="76"/>
    </row>
    <row r="20" spans="1:13" s="67" customFormat="1" ht="11.25" customHeight="1">
      <c r="C20" s="66"/>
      <c r="D20" s="68" t="s">
        <v>32</v>
      </c>
      <c r="E20" s="68" t="s">
        <v>33</v>
      </c>
      <c r="F20" s="68" t="s">
        <v>34</v>
      </c>
      <c r="G20" s="68" t="s">
        <v>35</v>
      </c>
      <c r="H20" s="68" t="s">
        <v>36</v>
      </c>
      <c r="J20" s="76"/>
      <c r="K20" s="76"/>
      <c r="L20" s="76"/>
      <c r="M20" s="76"/>
    </row>
    <row r="21" spans="1:13" s="67" customFormat="1" ht="11.25" customHeight="1">
      <c r="C21" s="66" t="s">
        <v>44</v>
      </c>
      <c r="D21" s="152" t="str">
        <f>D9</f>
        <v>2025-26</v>
      </c>
      <c r="E21" s="152" t="str">
        <f>IF(LEN(D21)&gt;4,CONCATENATE(LEFT(D21,4)+1&amp;"–"&amp;IF(RIGHT(D21,2)+1&gt;9,"","0")&amp;RIGHT(D21,2)+1),D21+1)</f>
        <v>2026–27</v>
      </c>
      <c r="F21" s="152" t="str">
        <f>IF(LEN(E21)&gt;4,CONCATENATE(LEFT(E21,4)+1&amp;"–"&amp;IF(RIGHT(E21,2)+1&gt;9,"","0")&amp;RIGHT(E21,2)+1),E21+1)</f>
        <v>2027–28</v>
      </c>
      <c r="G21" s="152" t="str">
        <f>IF(LEN(F21)&gt;4,CONCATENATE(LEFT(F21,4)+1&amp;"–"&amp;IF(RIGHT(F21,2)+1&gt;9,"","0")&amp;RIGHT(F21,2)+1),F21+1)</f>
        <v>2028–29</v>
      </c>
      <c r="H21" s="152" t="str">
        <f>IF(LEN(G21)&gt;4,CONCATENATE(LEFT(G21,4)+1&amp;"–"&amp;IF(RIGHT(G21,2)+1&gt;9,"","0")&amp;RIGHT(G21,2)+1),G21+1)</f>
        <v>2029–30</v>
      </c>
      <c r="J21" s="76"/>
      <c r="K21" s="76"/>
      <c r="L21" s="76"/>
      <c r="M21" s="76"/>
    </row>
    <row r="22" spans="1:13" s="67" customFormat="1" ht="11.25" customHeight="1">
      <c r="C22" s="76"/>
      <c r="D22" s="76"/>
      <c r="E22" s="76"/>
      <c r="F22" s="76"/>
      <c r="G22" s="76"/>
      <c r="H22" s="76"/>
      <c r="J22" s="76"/>
      <c r="K22" s="76"/>
      <c r="L22" s="76"/>
      <c r="M22" s="76"/>
    </row>
    <row r="23" spans="1:13" s="67" customFormat="1" ht="11.25" customHeight="1">
      <c r="J23" s="76"/>
      <c r="K23" s="76"/>
      <c r="L23" s="76"/>
      <c r="M23" s="76"/>
    </row>
    <row r="24" spans="1:13" s="60" customFormat="1" ht="12.75" customHeight="1">
      <c r="A24" s="7"/>
      <c r="B24" s="28" t="s">
        <v>18</v>
      </c>
    </row>
    <row r="25" spans="1:13" ht="18" hidden="1" customHeight="1"/>
  </sheetData>
  <dataValidations count="3">
    <dataValidation type="list" allowBlank="1" showInputMessage="1" showErrorMessage="1" sqref="D16:H16 D18:H18" xr:uid="{00000000-0002-0000-0100-000000000000}">
      <formula1>"Yes, No, N/A"</formula1>
    </dataValidation>
    <dataValidation type="list" allowBlank="1" showInputMessage="1" showErrorMessage="1" sqref="D17:H17" xr:uid="{00000000-0002-0000-0100-000001000000}">
      <formula1>"Actual, Estimate, N/A"</formula1>
    </dataValidation>
    <dataValidation type="list" allowBlank="1" showInputMessage="1" showErrorMessage="1" sqref="D11" xr:uid="{52247063-F827-4D31-BEF3-EE86ECA6E1B0}">
      <formula1>"Yes, No"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FF99"/>
  </sheetPr>
  <dimension ref="A1:AF28"/>
  <sheetViews>
    <sheetView showGridLines="0" zoomScaleNormal="100" workbookViewId="0"/>
  </sheetViews>
  <sheetFormatPr defaultColWidth="0" defaultRowHeight="18" customHeight="1" zeroHeight="1"/>
  <cols>
    <col min="1" max="2" width="1.140625" style="23" customWidth="1"/>
    <col min="3" max="3" width="36.7109375" style="23" customWidth="1"/>
    <col min="4" max="5" width="22.85546875" style="23" customWidth="1"/>
    <col min="6" max="6" width="12.7109375" style="23" customWidth="1"/>
    <col min="7" max="12" width="12.7109375" style="10" customWidth="1"/>
    <col min="13" max="13" width="12.5703125" style="21" customWidth="1"/>
    <col min="14" max="16" width="12.7109375" style="23" customWidth="1"/>
    <col min="17" max="18" width="2.85546875" style="23" customWidth="1"/>
    <col min="19" max="32" width="12.7109375" style="23" hidden="1" customWidth="1"/>
    <col min="33" max="16384" width="9.140625" style="23" hidden="1"/>
  </cols>
  <sheetData>
    <row r="1" spans="1:20" s="10" customFormat="1" ht="18" customHeight="1">
      <c r="B1" s="171" t="str">
        <f>'Input | General'!$B$1</f>
        <v>JGN 2025-30 Initial Proposal - Capital expenditure sharing scheme model</v>
      </c>
      <c r="D1" s="11"/>
      <c r="E1" s="11"/>
      <c r="F1" s="11"/>
      <c r="G1" s="94"/>
      <c r="H1" s="95" t="s">
        <v>19</v>
      </c>
      <c r="I1" s="137" t="s">
        <v>20</v>
      </c>
      <c r="J1" s="141" t="s">
        <v>21</v>
      </c>
      <c r="N1" s="96"/>
      <c r="O1" s="76"/>
      <c r="P1" s="76"/>
      <c r="Q1" s="76"/>
      <c r="R1" s="76"/>
      <c r="S1" s="76"/>
      <c r="T1" s="76"/>
    </row>
    <row r="2" spans="1:20" s="10" customFormat="1" ht="18" customHeight="1">
      <c r="C2" s="12" t="s">
        <v>45</v>
      </c>
      <c r="D2" s="12"/>
      <c r="E2" s="12"/>
      <c r="F2" s="155"/>
    </row>
    <row r="3" spans="1:20" s="10" customFormat="1" ht="3" customHeight="1">
      <c r="C3" s="9"/>
      <c r="D3" s="9"/>
      <c r="E3" s="9"/>
      <c r="F3" s="9"/>
      <c r="M3" s="21"/>
    </row>
    <row r="4" spans="1:20" s="78" customFormat="1" ht="12.75" customHeight="1">
      <c r="C4" s="28" t="s">
        <v>46</v>
      </c>
      <c r="D4" s="79"/>
      <c r="E4" s="79"/>
      <c r="F4" s="79"/>
      <c r="M4" s="80"/>
    </row>
    <row r="5" spans="1:20" ht="11.25" customHeight="1">
      <c r="A5" s="10"/>
      <c r="B5" s="10"/>
      <c r="C5" s="15"/>
      <c r="D5" s="76"/>
      <c r="E5" s="76"/>
      <c r="F5" s="76"/>
      <c r="N5" s="10"/>
    </row>
    <row r="6" spans="1:20" ht="11.25" customHeight="1">
      <c r="A6" s="10"/>
      <c r="B6" s="10"/>
      <c r="C6" s="15"/>
      <c r="D6" s="72" t="s">
        <v>47</v>
      </c>
      <c r="E6" s="72" t="s">
        <v>48</v>
      </c>
      <c r="F6" s="72"/>
      <c r="N6" s="10"/>
    </row>
    <row r="7" spans="1:20" ht="11.25" customHeight="1">
      <c r="A7" s="10"/>
      <c r="B7" s="10"/>
      <c r="C7" s="15"/>
      <c r="D7" s="76"/>
      <c r="E7" s="76"/>
      <c r="F7" s="144" t="str">
        <f>IF(LEN(G7)&gt;4,CONCATENATE(LEFT(G7,4)-1&amp;"–"&amp;IF(RIGHT(G7,2)="00","99",IF(RIGHT(G7,2)-1&lt;10,"0","")&amp;RIGHT(G7,2)-1)),G7-1)</f>
        <v>2019–20</v>
      </c>
      <c r="G7" s="224" t="str">
        <f>'Input | General'!D15</f>
        <v>2020–21</v>
      </c>
      <c r="H7" s="224" t="str">
        <f>'Input | General'!E15</f>
        <v>2021–22</v>
      </c>
      <c r="I7" s="224" t="str">
        <f>'Input | General'!F15</f>
        <v>2022–23</v>
      </c>
      <c r="J7" s="224" t="str">
        <f>'Input | General'!G15</f>
        <v>2023–24</v>
      </c>
      <c r="K7" s="224" t="str">
        <f>'Input | General'!H15</f>
        <v>2024–25</v>
      </c>
      <c r="L7" s="224" t="str">
        <f>'Input | General'!D21</f>
        <v>2025-26</v>
      </c>
      <c r="M7" s="224" t="str">
        <f>'Input | General'!E21</f>
        <v>2026–27</v>
      </c>
      <c r="N7" s="224" t="str">
        <f>'Input | General'!F21</f>
        <v>2027–28</v>
      </c>
      <c r="O7" s="224" t="str">
        <f>'Input | General'!G21</f>
        <v>2028–29</v>
      </c>
      <c r="P7" s="224" t="str">
        <f>'Input | General'!H21</f>
        <v>2029–30</v>
      </c>
    </row>
    <row r="8" spans="1:20" ht="11.25" customHeight="1">
      <c r="A8" s="10"/>
      <c r="B8" s="10"/>
      <c r="C8" s="77" t="s">
        <v>49</v>
      </c>
      <c r="D8" s="172" t="str">
        <f>NSP</f>
        <v>JGN</v>
      </c>
      <c r="E8" s="75" t="s">
        <v>50</v>
      </c>
      <c r="F8" s="75"/>
      <c r="G8" s="139">
        <f>+'[1]Output|Rate of return'!P$34</f>
        <v>8.6058519793459354E-3</v>
      </c>
      <c r="H8" s="139">
        <f>+'[1]Output|Rate of return'!Q$34</f>
        <v>3.4982935153583528E-2</v>
      </c>
      <c r="I8" s="139">
        <f>+'[1]Output|Rate of return'!R$34</f>
        <v>7.8318219291014124E-2</v>
      </c>
      <c r="J8" s="139">
        <f>+'[1]Output|Rate of return'!S$34</f>
        <v>4.0519877675840865E-2</v>
      </c>
      <c r="K8" s="139">
        <f>+'[1]Output|Rate of return'!T$34</f>
        <v>3.2000000000000001E-2</v>
      </c>
      <c r="L8" s="83"/>
      <c r="M8" s="83"/>
      <c r="N8" s="83"/>
      <c r="O8" s="83"/>
      <c r="P8" s="83"/>
    </row>
    <row r="9" spans="1:20" ht="11.25" customHeight="1">
      <c r="A9" s="10"/>
      <c r="B9" s="10"/>
      <c r="C9" s="77" t="s">
        <v>51</v>
      </c>
      <c r="D9" s="172" t="str">
        <f>NSP</f>
        <v>JGN</v>
      </c>
      <c r="E9" s="75" t="s">
        <v>50</v>
      </c>
      <c r="F9" s="75"/>
      <c r="G9" s="114"/>
      <c r="H9" s="114"/>
      <c r="I9" s="114"/>
      <c r="J9" s="114"/>
      <c r="K9" s="114"/>
      <c r="L9" s="139" cm="1">
        <f t="array" aca="1" ref="L9" ca="1">+[2]!f</f>
        <v>2.7897560446280112E-2</v>
      </c>
      <c r="M9" s="139" cm="1">
        <f t="array" aca="1" ref="M9" ca="1">+[2]!f</f>
        <v>2.7897560446280112E-2</v>
      </c>
      <c r="N9" s="139" cm="1">
        <f t="array" aca="1" ref="N9" ca="1">+[2]!f</f>
        <v>2.7897560446280112E-2</v>
      </c>
      <c r="O9" s="139" cm="1">
        <f t="array" aca="1" ref="O9" ca="1">+[2]!f</f>
        <v>2.7897560446280112E-2</v>
      </c>
      <c r="P9" s="139" cm="1">
        <f t="array" aca="1" ref="P9" ca="1">+[2]!f</f>
        <v>2.7897560446280112E-2</v>
      </c>
    </row>
    <row r="10" spans="1:20" ht="11.25" customHeight="1">
      <c r="A10" s="10"/>
      <c r="B10" s="10"/>
      <c r="C10" s="225" t="str">
        <f>"CPI Index (base year "&amp;F7&amp;")"</f>
        <v>CPI Index (base year 2019–20)</v>
      </c>
      <c r="D10" s="172" t="str">
        <f>NSP</f>
        <v>JGN</v>
      </c>
      <c r="E10" s="75" t="s">
        <v>0</v>
      </c>
      <c r="F10" s="226">
        <v>1</v>
      </c>
      <c r="G10" s="211">
        <f>IF(G7&lt;&gt;"",(F10*(1+G8)),"")</f>
        <v>1.0086058519793459</v>
      </c>
      <c r="H10" s="211">
        <f>IF(H7&lt;&gt;"",(G10*(1+H8)),"")</f>
        <v>1.0438898450946643</v>
      </c>
      <c r="I10" s="211">
        <f>IF(I7&lt;&gt;"",(H10*(1+I8)),"")</f>
        <v>1.1256454388984509</v>
      </c>
      <c r="J10" s="211">
        <f>IF(J7&lt;&gt;"",(I10*(1+J8)),"")</f>
        <v>1.1712564543889843</v>
      </c>
      <c r="K10" s="211">
        <f>IF(K7&lt;&gt;"",(J10*(1+K8)),"")</f>
        <v>1.2087366609294319</v>
      </c>
      <c r="L10" s="84">
        <f ca="1">IF(L7&lt;&gt;"",(K10*(1+L9)),"")</f>
        <v>1.2424574649913456</v>
      </c>
      <c r="M10" s="84">
        <f ca="1">IF(M7&lt;&gt;"",(L10*(1+M9)),"")</f>
        <v>1.2771189972228736</v>
      </c>
      <c r="N10" s="84">
        <f ca="1">IF(N7&lt;&gt;"",(M10*(1+N9)),"")</f>
        <v>1.3127475016449914</v>
      </c>
      <c r="O10" s="84">
        <f ca="1">IF(O7&lt;&gt;"",(N10*(1+O9)),"")</f>
        <v>1.3493699544228357</v>
      </c>
      <c r="P10" s="84">
        <f ca="1">IF(P7&lt;&gt;"",(O10*(1+P9)),"")</f>
        <v>1.387014084290741</v>
      </c>
    </row>
    <row r="11" spans="1:20" ht="11.25" customHeight="1">
      <c r="A11" s="10"/>
      <c r="B11" s="10"/>
      <c r="C11" s="77"/>
      <c r="D11" s="75"/>
      <c r="E11" s="75"/>
      <c r="F11" s="75"/>
      <c r="G11" s="83"/>
      <c r="H11" s="83"/>
      <c r="I11" s="83"/>
      <c r="J11" s="83"/>
      <c r="K11" s="115"/>
      <c r="L11" s="115"/>
      <c r="M11" s="115"/>
      <c r="N11" s="115"/>
      <c r="O11" s="115"/>
      <c r="P11" s="115"/>
    </row>
    <row r="12" spans="1:20" ht="11.25" customHeight="1">
      <c r="A12" s="10"/>
      <c r="B12" s="10"/>
      <c r="C12" s="77"/>
      <c r="D12" s="75"/>
      <c r="E12" s="75"/>
      <c r="F12" s="75"/>
      <c r="G12" s="113"/>
      <c r="H12" s="113"/>
      <c r="I12" s="113"/>
      <c r="J12" s="113"/>
      <c r="K12" s="23"/>
      <c r="L12" s="23"/>
      <c r="M12" s="23"/>
    </row>
    <row r="13" spans="1:20" s="78" customFormat="1" ht="12.75" customHeight="1">
      <c r="C13" s="28" t="s">
        <v>52</v>
      </c>
      <c r="D13" s="79"/>
      <c r="E13" s="79"/>
      <c r="F13" s="79"/>
      <c r="M13" s="80"/>
    </row>
    <row r="14" spans="1:20" ht="11.25" customHeight="1">
      <c r="A14" s="15"/>
      <c r="B14" s="76"/>
      <c r="C14" s="76"/>
      <c r="D14" s="76"/>
      <c r="E14" s="76"/>
      <c r="F14" s="72"/>
      <c r="N14" s="10"/>
    </row>
    <row r="15" spans="1:20" ht="11.25" customHeight="1">
      <c r="C15" s="15"/>
      <c r="D15" s="72" t="s">
        <v>47</v>
      </c>
      <c r="E15" s="72" t="s">
        <v>48</v>
      </c>
      <c r="F15" s="76"/>
      <c r="G15" s="224" t="str">
        <f t="shared" ref="G15:P15" si="0">G7</f>
        <v>2020–21</v>
      </c>
      <c r="H15" s="224" t="str">
        <f t="shared" si="0"/>
        <v>2021–22</v>
      </c>
      <c r="I15" s="224" t="str">
        <f t="shared" si="0"/>
        <v>2022–23</v>
      </c>
      <c r="J15" s="224" t="str">
        <f t="shared" si="0"/>
        <v>2023–24</v>
      </c>
      <c r="K15" s="224" t="str">
        <f t="shared" si="0"/>
        <v>2024–25</v>
      </c>
      <c r="L15" s="224" t="str">
        <f t="shared" si="0"/>
        <v>2025-26</v>
      </c>
      <c r="M15" s="224" t="str">
        <f t="shared" si="0"/>
        <v>2026–27</v>
      </c>
      <c r="N15" s="224" t="str">
        <f t="shared" si="0"/>
        <v>2027–28</v>
      </c>
      <c r="O15" s="224" t="str">
        <f t="shared" si="0"/>
        <v>2028–29</v>
      </c>
      <c r="P15" s="224" t="str">
        <f t="shared" si="0"/>
        <v>2029–30</v>
      </c>
    </row>
    <row r="16" spans="1:20" ht="11.25" customHeight="1">
      <c r="C16" s="77" t="s">
        <v>53</v>
      </c>
      <c r="D16" s="172" t="str">
        <f>NSP</f>
        <v>JGN</v>
      </c>
      <c r="E16" s="75" t="s">
        <v>50</v>
      </c>
      <c r="F16" s="170"/>
      <c r="G16" s="139">
        <f>+'[3]RFM input'!H$288</f>
        <v>2.1623360537536662E-2</v>
      </c>
      <c r="H16" s="139">
        <f>+'[3]RFM input'!I$288</f>
        <v>2.0423562520002658E-2</v>
      </c>
      <c r="I16" s="139">
        <f>+'[3]RFM input'!J$288</f>
        <v>2.0181424112590385E-2</v>
      </c>
      <c r="J16" s="139">
        <f>+'[3]RFM input'!K$288</f>
        <v>2.1337304676428248E-2</v>
      </c>
      <c r="K16" s="139">
        <f>+'[3]RFM input'!L$288</f>
        <v>2.225267905526751E-2</v>
      </c>
      <c r="L16" s="83"/>
      <c r="M16" s="83"/>
      <c r="N16" s="83"/>
      <c r="O16" s="83"/>
      <c r="P16" s="83"/>
    </row>
    <row r="17" spans="1:16" ht="11.25" customHeight="1">
      <c r="C17" s="134" t="s">
        <v>54</v>
      </c>
      <c r="D17" s="172" t="str">
        <f>NSP</f>
        <v>JGN</v>
      </c>
      <c r="E17" s="75" t="s">
        <v>50</v>
      </c>
      <c r="F17" s="170"/>
      <c r="G17" s="76"/>
      <c r="H17" s="76"/>
      <c r="I17" s="76"/>
      <c r="J17" s="76"/>
      <c r="K17" s="76"/>
      <c r="L17" s="139">
        <f ca="1">+[2]WACC!G$19</f>
        <v>2.5296486629326865E-2</v>
      </c>
      <c r="M17" s="139">
        <f ca="1">+[2]WACC!H$19</f>
        <v>2.4185884328313721E-2</v>
      </c>
      <c r="N17" s="139">
        <f ca="1">+[2]WACC!I$19</f>
        <v>2.3281880126099486E-2</v>
      </c>
      <c r="O17" s="139">
        <f ca="1">+[2]WACC!J$19</f>
        <v>2.266699614832688E-2</v>
      </c>
      <c r="P17" s="139">
        <f ca="1">+[2]WACC!K$19</f>
        <v>2.208322288173763E-2</v>
      </c>
    </row>
    <row r="18" spans="1:16" ht="11.25" customHeight="1">
      <c r="C18" s="77" t="s">
        <v>55</v>
      </c>
      <c r="D18" s="75" t="s">
        <v>56</v>
      </c>
      <c r="E18" s="75" t="s">
        <v>50</v>
      </c>
      <c r="F18" s="76"/>
      <c r="G18" s="123">
        <f>IF(AND(G8&lt;&gt;"",G16&lt;&gt;""),((1+G16)*(1+G8)-1),"")</f>
        <v>3.0415299956964681E-2</v>
      </c>
      <c r="H18" s="123">
        <f>IF(AND(H8&lt;&gt;"",H16&lt;&gt;""),((1+H16)*(1+H8)-1),"")</f>
        <v>5.612097383682868E-2</v>
      </c>
      <c r="I18" s="123">
        <f>IF(AND(I8&lt;&gt;"",I16&lt;&gt;""),((1+I16)*(1+I8)-1),"")</f>
        <v>0.10008021660285937</v>
      </c>
      <c r="J18" s="123">
        <f>IF(AND(J8&lt;&gt;"",J16&lt;&gt;""),((1+J16)*(1+J8)-1),"")</f>
        <v>6.2721767327690081E-2</v>
      </c>
      <c r="K18" s="123">
        <f>IF(AND(K8&lt;&gt;"",K16&lt;&gt;""),((1+K16)*(1+K8)-1),"")</f>
        <v>5.4964764785036202E-2</v>
      </c>
      <c r="L18" s="123">
        <f ca="1">IF(AND(L9&lt;&gt;"",L17&lt;&gt;""),((1+L17)*(1+L9)-1),"")</f>
        <v>5.3899757340427179E-2</v>
      </c>
      <c r="M18" s="123">
        <f ca="1">IF(AND(M9&lt;&gt;"",M17&lt;&gt;""),((1+M17)*(1+M9)-1),"")</f>
        <v>5.275817194458976E-2</v>
      </c>
      <c r="N18" s="123">
        <f ca="1">IF(AND(N9&lt;&gt;"",N17&lt;&gt;""),((1+N17)*(1+N9)-1),"")</f>
        <v>5.1828948230500549E-2</v>
      </c>
      <c r="O18" s="123">
        <f ca="1">IF(AND(O9&lt;&gt;"",O17&lt;&gt;""),((1+O17)*(1+O9)-1),"")</f>
        <v>5.119691048979047E-2</v>
      </c>
      <c r="P18" s="123">
        <f ca="1">IF(AND(P9&lt;&gt;"",P17&lt;&gt;""),((1+P17)*(1+P9)-1),"")</f>
        <v>5.0596851373209573E-2</v>
      </c>
    </row>
    <row r="19" spans="1:16" ht="11.25" customHeight="1">
      <c r="A19" s="10"/>
      <c r="B19" s="10"/>
      <c r="C19" s="77"/>
      <c r="D19" s="75"/>
      <c r="E19" s="75"/>
      <c r="F19" s="76"/>
      <c r="G19" s="83"/>
      <c r="H19" s="19"/>
      <c r="I19" s="19"/>
      <c r="J19" s="19"/>
      <c r="K19" s="19"/>
      <c r="N19" s="10"/>
    </row>
    <row r="20" spans="1:16" s="60" customFormat="1" ht="12.75" customHeight="1">
      <c r="A20" s="7"/>
      <c r="B20" s="28" t="s">
        <v>18</v>
      </c>
      <c r="D20" s="61"/>
      <c r="E20" s="61"/>
    </row>
    <row r="21" spans="1:16" ht="18" hidden="1" customHeight="1">
      <c r="G21" s="82"/>
      <c r="H21" s="82"/>
      <c r="I21" s="82"/>
      <c r="J21" s="82"/>
      <c r="K21" s="82"/>
      <c r="L21" s="82"/>
      <c r="M21" s="82"/>
    </row>
    <row r="22" spans="1:16" ht="18" hidden="1" customHeight="1">
      <c r="G22" s="82"/>
      <c r="H22" s="82"/>
      <c r="I22" s="82"/>
      <c r="J22" s="82"/>
      <c r="K22" s="82"/>
      <c r="L22" s="82"/>
      <c r="M22" s="82"/>
    </row>
    <row r="23" spans="1:16" ht="18" hidden="1" customHeight="1">
      <c r="G23" s="82"/>
      <c r="H23" s="82"/>
      <c r="I23" s="82"/>
      <c r="J23" s="82"/>
      <c r="K23" s="82"/>
      <c r="L23" s="82"/>
      <c r="M23" s="82"/>
    </row>
    <row r="24" spans="1:16" ht="18" hidden="1" customHeight="1">
      <c r="G24" s="82"/>
      <c r="H24" s="82"/>
      <c r="I24" s="82"/>
      <c r="J24" s="82"/>
      <c r="K24" s="82"/>
      <c r="L24" s="82"/>
      <c r="M24" s="82"/>
    </row>
    <row r="25" spans="1:16" ht="18" customHeight="1"/>
    <row r="26" spans="1:16" ht="18" customHeight="1"/>
    <row r="27" spans="1:16" ht="18" customHeight="1"/>
    <row r="28" spans="1:16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EA61-9878-448A-9536-DA381391E66A}">
  <sheetPr codeName="Sheet8">
    <tabColor rgb="FFFFFF99"/>
  </sheetPr>
  <dimension ref="A1:W24"/>
  <sheetViews>
    <sheetView workbookViewId="0"/>
  </sheetViews>
  <sheetFormatPr defaultColWidth="0" defaultRowHeight="0" customHeight="1" zeroHeight="1"/>
  <cols>
    <col min="1" max="2" width="1.28515625" style="13" customWidth="1"/>
    <col min="3" max="3" width="38.140625" style="14" customWidth="1"/>
    <col min="4" max="4" width="12.7109375" style="14" customWidth="1"/>
    <col min="5" max="5" width="23.28515625" style="13" customWidth="1"/>
    <col min="6" max="9" width="12.7109375" style="13" customWidth="1"/>
    <col min="10" max="10" width="9.42578125" style="13" customWidth="1"/>
    <col min="11" max="11" width="9.28515625" style="13" customWidth="1"/>
    <col min="12" max="13" width="2.85546875" style="13" customWidth="1"/>
    <col min="14" max="23" width="9.140625" style="13" hidden="1" customWidth="1"/>
    <col min="24" max="16384" width="12.7109375" style="13" hidden="1"/>
  </cols>
  <sheetData>
    <row r="1" spans="1:14" s="10" customFormat="1" ht="18" customHeight="1">
      <c r="B1" s="171" t="str">
        <f>'Input | General'!$B$1</f>
        <v>JGN 2025-30 Initial Proposal - Capital expenditure sharing scheme model</v>
      </c>
      <c r="G1" s="94"/>
      <c r="H1" s="95" t="s">
        <v>19</v>
      </c>
      <c r="I1" s="137" t="s">
        <v>20</v>
      </c>
      <c r="J1" s="141" t="s">
        <v>21</v>
      </c>
      <c r="N1" s="96"/>
    </row>
    <row r="2" spans="1:14" s="10" customFormat="1" ht="18" customHeight="1">
      <c r="B2" s="12" t="s">
        <v>8</v>
      </c>
    </row>
    <row r="3" spans="1:14" s="10" customFormat="1" ht="3" customHeight="1">
      <c r="B3" s="9"/>
    </row>
    <row r="4" spans="1:14" s="60" customFormat="1" ht="12.75" customHeight="1">
      <c r="A4" s="7"/>
      <c r="B4" s="28" t="s">
        <v>165</v>
      </c>
    </row>
    <row r="5" spans="1:14" s="29" customFormat="1" ht="11.25" customHeight="1">
      <c r="C5" s="30"/>
      <c r="D5" s="30"/>
    </row>
    <row r="6" spans="1:14" s="67" customFormat="1" ht="11.25" customHeight="1">
      <c r="C6" s="116" t="s">
        <v>57</v>
      </c>
      <c r="D6" s="241" t="s">
        <v>47</v>
      </c>
      <c r="E6" s="72" t="s">
        <v>48</v>
      </c>
      <c r="G6" s="68" t="s">
        <v>58</v>
      </c>
      <c r="H6" s="68" t="s">
        <v>59</v>
      </c>
      <c r="K6" s="76"/>
      <c r="L6" s="76"/>
      <c r="M6" s="76"/>
      <c r="N6" s="76"/>
    </row>
    <row r="7" spans="1:14" s="29" customFormat="1" ht="11.25" customHeight="1">
      <c r="C7" s="30"/>
      <c r="D7" s="30"/>
    </row>
    <row r="8" spans="1:14" s="67" customFormat="1" ht="11.25" customHeight="1">
      <c r="C8" s="156" t="s">
        <v>60</v>
      </c>
      <c r="D8" s="242" t="s">
        <v>187</v>
      </c>
      <c r="E8" s="75" t="s">
        <v>61</v>
      </c>
      <c r="G8" s="209">
        <v>3.3339315910844149</v>
      </c>
      <c r="H8" s="139">
        <v>0.1</v>
      </c>
      <c r="K8" s="76"/>
      <c r="L8" s="76"/>
      <c r="M8" s="76"/>
      <c r="N8" s="76"/>
    </row>
    <row r="9" spans="1:14" s="67" customFormat="1" ht="11.25" customHeight="1">
      <c r="C9" s="156" t="s">
        <v>62</v>
      </c>
      <c r="D9" s="242" t="s">
        <v>187</v>
      </c>
      <c r="E9" s="207" t="s">
        <v>167</v>
      </c>
      <c r="G9" s="209">
        <v>13.073715490417143</v>
      </c>
      <c r="H9" s="139">
        <v>0.1</v>
      </c>
      <c r="J9" s="76"/>
      <c r="K9" s="76"/>
      <c r="L9" s="76"/>
      <c r="M9" s="76"/>
    </row>
    <row r="10" spans="1:14" s="67" customFormat="1" ht="11.25" customHeight="1">
      <c r="C10" s="156" t="s">
        <v>63</v>
      </c>
      <c r="D10" s="242" t="s">
        <v>187</v>
      </c>
      <c r="E10" s="75" t="s">
        <v>169</v>
      </c>
      <c r="G10" s="209">
        <v>0.15747977076606226</v>
      </c>
      <c r="H10" s="139">
        <v>0.3</v>
      </c>
      <c r="K10" s="76"/>
      <c r="L10" s="76"/>
      <c r="M10" s="76"/>
      <c r="N10" s="76"/>
    </row>
    <row r="11" spans="1:14" s="67" customFormat="1" ht="11.25" customHeight="1">
      <c r="C11" s="159" t="s">
        <v>64</v>
      </c>
      <c r="D11" s="242" t="s">
        <v>187</v>
      </c>
      <c r="E11" s="75" t="s">
        <v>65</v>
      </c>
      <c r="G11" s="209">
        <v>8.1532197690924129</v>
      </c>
      <c r="H11" s="139">
        <v>0.1</v>
      </c>
      <c r="K11" s="76"/>
      <c r="L11" s="76"/>
      <c r="M11" s="76"/>
      <c r="N11" s="76"/>
    </row>
    <row r="12" spans="1:14" s="67" customFormat="1" ht="11.25" customHeight="1">
      <c r="C12" s="159" t="s">
        <v>66</v>
      </c>
      <c r="D12" s="242" t="s">
        <v>187</v>
      </c>
      <c r="E12" s="75" t="s">
        <v>67</v>
      </c>
      <c r="G12" s="209">
        <v>0.91853276645292214</v>
      </c>
      <c r="H12" s="139">
        <v>0.3</v>
      </c>
      <c r="K12" s="76"/>
      <c r="L12" s="76"/>
      <c r="M12" s="76"/>
      <c r="N12" s="76"/>
    </row>
    <row r="13" spans="1:14" s="67" customFormat="1" ht="11.25" customHeight="1">
      <c r="C13" s="160" t="s">
        <v>68</v>
      </c>
      <c r="D13" s="242" t="s">
        <v>187</v>
      </c>
      <c r="E13" s="75" t="s">
        <v>69</v>
      </c>
      <c r="G13" s="228">
        <v>5.9305119390370829E-2</v>
      </c>
      <c r="H13" s="122">
        <f>MAX(1-SUM(H8:H12),0)</f>
        <v>0.10000000000000009</v>
      </c>
      <c r="K13" s="76"/>
      <c r="L13" s="76"/>
      <c r="M13" s="76"/>
      <c r="N13" s="76"/>
    </row>
    <row r="14" spans="1:14" s="29" customFormat="1" ht="11.25" customHeight="1">
      <c r="C14" s="30"/>
      <c r="D14" s="30"/>
    </row>
    <row r="15" spans="1:14" s="29" customFormat="1" ht="11.25" customHeight="1">
      <c r="C15" s="30"/>
      <c r="D15" s="30"/>
    </row>
    <row r="16" spans="1:14" s="67" customFormat="1" ht="11.25" customHeight="1">
      <c r="C16" s="116" t="s">
        <v>70</v>
      </c>
      <c r="D16" s="116"/>
      <c r="E16" s="72" t="s">
        <v>48</v>
      </c>
      <c r="G16" s="68" t="s">
        <v>71</v>
      </c>
      <c r="K16" s="76"/>
      <c r="L16" s="76"/>
      <c r="M16" s="76"/>
      <c r="N16" s="76"/>
    </row>
    <row r="17" spans="1:14" s="29" customFormat="1" ht="11.25" customHeight="1">
      <c r="C17" s="30"/>
      <c r="D17" s="30"/>
    </row>
    <row r="18" spans="1:14" s="29" customFormat="1" ht="11.25" customHeight="1">
      <c r="C18" s="156" t="s">
        <v>72</v>
      </c>
      <c r="D18" s="242" t="s">
        <v>187</v>
      </c>
      <c r="E18" s="75" t="s">
        <v>50</v>
      </c>
      <c r="G18" s="158">
        <v>100</v>
      </c>
    </row>
    <row r="19" spans="1:14" s="29" customFormat="1" ht="11.25" customHeight="1">
      <c r="C19" s="156" t="s">
        <v>73</v>
      </c>
      <c r="D19" s="242" t="s">
        <v>187</v>
      </c>
      <c r="E19" s="75" t="s">
        <v>50</v>
      </c>
      <c r="G19" s="158">
        <v>100</v>
      </c>
    </row>
    <row r="20" spans="1:14" s="29" customFormat="1" ht="11.25" customHeight="1">
      <c r="C20" s="156" t="s">
        <v>74</v>
      </c>
      <c r="D20" s="242" t="s">
        <v>187</v>
      </c>
      <c r="E20" s="75" t="s">
        <v>50</v>
      </c>
      <c r="G20" s="158">
        <v>80</v>
      </c>
    </row>
    <row r="21" spans="1:14" s="67" customFormat="1" ht="11.25" customHeight="1">
      <c r="C21" s="76"/>
      <c r="D21" s="76"/>
      <c r="E21" s="76"/>
      <c r="F21" s="76"/>
      <c r="G21" s="76"/>
      <c r="H21" s="76"/>
      <c r="I21" s="76"/>
      <c r="K21" s="76"/>
      <c r="L21" s="76"/>
      <c r="M21" s="76"/>
      <c r="N21" s="76"/>
    </row>
    <row r="22" spans="1:14" s="67" customFormat="1" ht="11.25" customHeight="1">
      <c r="K22" s="76"/>
      <c r="L22" s="76"/>
      <c r="M22" s="76"/>
      <c r="N22" s="76"/>
    </row>
    <row r="23" spans="1:14" s="60" customFormat="1" ht="12.75" customHeight="1">
      <c r="A23" s="7"/>
      <c r="B23" s="28" t="s">
        <v>18</v>
      </c>
    </row>
    <row r="24" spans="1:14" ht="18" hidden="1" customHeight="1"/>
  </sheetData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9"/>
  <sheetViews>
    <sheetView workbookViewId="0"/>
  </sheetViews>
  <sheetFormatPr defaultColWidth="0" defaultRowHeight="18" customHeight="1" zeroHeight="1"/>
  <cols>
    <col min="1" max="2" width="1.28515625" style="10" customWidth="1"/>
    <col min="3" max="3" width="49.85546875" style="15" customWidth="1"/>
    <col min="4" max="4" width="23.7109375" style="15" customWidth="1"/>
    <col min="5" max="5" width="13.42578125" style="15" customWidth="1"/>
    <col min="6" max="6" width="9.140625" style="15" customWidth="1"/>
    <col min="7" max="7" width="2.85546875" style="15" customWidth="1"/>
    <col min="8" max="12" width="13.7109375" style="10" bestFit="1" customWidth="1"/>
    <col min="13" max="14" width="2.85546875" style="10" customWidth="1"/>
    <col min="15" max="23" width="0" style="10" hidden="1" customWidth="1"/>
    <col min="24" max="16384" width="12.7109375" style="10" hidden="1"/>
  </cols>
  <sheetData>
    <row r="1" spans="2:14" ht="18" customHeight="1">
      <c r="B1" s="171" t="str">
        <f>'Input | General'!$B$1</f>
        <v>JGN 2025-30 Initial Proposal - Capital expenditure sharing scheme model</v>
      </c>
      <c r="D1" s="11"/>
      <c r="E1" s="11"/>
      <c r="F1" s="11"/>
      <c r="G1" s="11"/>
      <c r="H1" s="94"/>
      <c r="I1" s="95" t="s">
        <v>19</v>
      </c>
      <c r="J1" s="137" t="s">
        <v>20</v>
      </c>
      <c r="K1" s="141" t="s">
        <v>21</v>
      </c>
    </row>
    <row r="2" spans="2:14" ht="18" customHeight="1">
      <c r="B2" s="12" t="s">
        <v>10</v>
      </c>
      <c r="D2" s="12"/>
      <c r="E2" s="155"/>
      <c r="F2" s="12"/>
      <c r="G2" s="12"/>
    </row>
    <row r="3" spans="2:14" ht="3" customHeight="1">
      <c r="C3" s="9"/>
      <c r="D3" s="9"/>
      <c r="E3" s="9"/>
      <c r="F3" s="9"/>
      <c r="G3" s="9"/>
    </row>
    <row r="4" spans="2:14" s="7" customFormat="1" ht="12.75" customHeight="1">
      <c r="B4" s="28" t="s">
        <v>100</v>
      </c>
      <c r="D4" s="5"/>
      <c r="E4" s="5"/>
      <c r="F4" s="5"/>
      <c r="G4" s="5"/>
    </row>
    <row r="5" spans="2:14" ht="10.5" customHeight="1">
      <c r="D5" s="65"/>
      <c r="E5" s="65"/>
      <c r="F5" s="65"/>
      <c r="G5" s="65"/>
    </row>
    <row r="6" spans="2:14" s="65" customFormat="1" ht="10.5" customHeight="1">
      <c r="D6" s="72" t="s">
        <v>47</v>
      </c>
      <c r="E6" s="72" t="s">
        <v>48</v>
      </c>
      <c r="F6" s="72" t="s">
        <v>75</v>
      </c>
      <c r="G6" s="62"/>
      <c r="H6" s="176" t="str">
        <f>IF('Input | General'!D16="Yes",'Input | General'!D15,"n/a")</f>
        <v>2020–21</v>
      </c>
      <c r="I6" s="176" t="str">
        <f>IF('Input | General'!E16="Yes",'Input | General'!E15,"n/a")</f>
        <v>2021–22</v>
      </c>
      <c r="J6" s="176" t="str">
        <f>IF('Input | General'!F16="Yes",'Input | General'!F15,"n/a")</f>
        <v>2022–23</v>
      </c>
      <c r="K6" s="176" t="str">
        <f>IF('Input | General'!G16="Yes",'Input | General'!G15,"n/a")</f>
        <v>2023–24</v>
      </c>
      <c r="L6" s="176" t="str">
        <f>IF('Input | General'!H16="Yes",'Input | General'!H15,"n/a")</f>
        <v>2024–25</v>
      </c>
      <c r="M6" s="97"/>
      <c r="N6" s="97"/>
    </row>
    <row r="7" spans="2:14" s="65" customFormat="1" ht="10.5" customHeight="1">
      <c r="M7" s="97"/>
      <c r="N7" s="97"/>
    </row>
    <row r="8" spans="2:14" ht="10.5" customHeight="1">
      <c r="C8" s="77" t="s">
        <v>101</v>
      </c>
      <c r="D8" s="172" t="s">
        <v>187</v>
      </c>
      <c r="E8" s="75" t="s">
        <v>102</v>
      </c>
      <c r="F8" s="177" t="str">
        <f>'Input | Inflation and Disc Rate'!$F$7</f>
        <v>2019–20</v>
      </c>
      <c r="G8" s="65"/>
      <c r="H8" s="140">
        <v>195.12833997636517</v>
      </c>
      <c r="I8" s="140">
        <v>188.12780917154524</v>
      </c>
      <c r="J8" s="140">
        <v>168.41162994481701</v>
      </c>
      <c r="K8" s="140">
        <v>162.15034748676788</v>
      </c>
      <c r="L8" s="140">
        <v>164.12698309305557</v>
      </c>
      <c r="M8" s="2"/>
      <c r="N8" s="2"/>
    </row>
    <row r="9" spans="2:14" ht="10.5" customHeight="1">
      <c r="C9" s="77" t="s">
        <v>103</v>
      </c>
      <c r="D9" s="172" t="s">
        <v>187</v>
      </c>
      <c r="E9" s="75" t="s">
        <v>102</v>
      </c>
      <c r="F9" s="177" t="str">
        <f>'Input | Inflation and Disc Rate'!$F$7</f>
        <v>2019–20</v>
      </c>
      <c r="G9" s="65"/>
      <c r="H9" s="140">
        <v>4.4236055974153548</v>
      </c>
      <c r="I9" s="140">
        <v>1.8306425400316864</v>
      </c>
      <c r="J9" s="140">
        <v>1.9554298995884385</v>
      </c>
      <c r="K9" s="140">
        <v>2.8793907971992629</v>
      </c>
      <c r="L9" s="140">
        <v>1.8891252331209096</v>
      </c>
      <c r="M9" s="2"/>
      <c r="N9" s="2"/>
    </row>
    <row r="10" spans="2:14" ht="10.5" customHeight="1">
      <c r="C10" s="77" t="s">
        <v>104</v>
      </c>
      <c r="D10" s="172" t="s">
        <v>187</v>
      </c>
      <c r="E10" s="75" t="s">
        <v>102</v>
      </c>
      <c r="F10" s="177" t="str">
        <f>'Input | Inflation and Disc Rate'!$F$7</f>
        <v>2019–20</v>
      </c>
      <c r="G10" s="65"/>
      <c r="H10" s="140">
        <v>0.99621446498476118</v>
      </c>
      <c r="I10" s="140">
        <v>0.86708638659979875</v>
      </c>
      <c r="J10" s="140">
        <v>0.62201065442087067</v>
      </c>
      <c r="K10" s="140">
        <v>0.25106646019662093</v>
      </c>
      <c r="L10" s="140">
        <v>0.39285638234480241</v>
      </c>
      <c r="M10" s="2"/>
      <c r="N10" s="2"/>
    </row>
    <row r="11" spans="2:14" s="2" customFormat="1" ht="10.5" customHeight="1">
      <c r="B11" s="70"/>
      <c r="C11" s="210" t="s">
        <v>188</v>
      </c>
      <c r="D11" s="172" t="s">
        <v>187</v>
      </c>
      <c r="E11" s="75" t="s">
        <v>102</v>
      </c>
      <c r="F11" s="177" t="str">
        <f>'Input | Inflation and Disc Rate'!$F$7</f>
        <v>2019–20</v>
      </c>
      <c r="G11" s="65"/>
      <c r="H11" s="140">
        <v>89.440239377250194</v>
      </c>
      <c r="I11" s="140">
        <v>82.282299755485184</v>
      </c>
      <c r="J11" s="140">
        <v>83.276781951728466</v>
      </c>
      <c r="K11" s="140">
        <v>83.387646015412756</v>
      </c>
      <c r="L11" s="140">
        <v>85.723573326566907</v>
      </c>
    </row>
    <row r="12" spans="2:14" s="65" customFormat="1" ht="10.5" customHeight="1">
      <c r="H12" s="64"/>
      <c r="I12" s="64"/>
      <c r="J12" s="64"/>
      <c r="K12" s="64"/>
      <c r="L12" s="64"/>
      <c r="M12" s="97"/>
      <c r="N12" s="97"/>
    </row>
    <row r="13" spans="2:14" ht="10.5" customHeight="1">
      <c r="C13" s="74" t="s">
        <v>105</v>
      </c>
      <c r="D13" s="73" t="s">
        <v>56</v>
      </c>
      <c r="E13" s="146" t="s">
        <v>102</v>
      </c>
      <c r="F13" s="147" t="str">
        <f>'Input | Inflation and Disc Rate'!$F$7</f>
        <v>2019–20</v>
      </c>
      <c r="G13" s="65"/>
      <c r="H13" s="174">
        <f>IF(H6="", "", H8-H9-H10-H11)</f>
        <v>100.26828053671484</v>
      </c>
      <c r="I13" s="174">
        <f>IF(I6="", "", I8-I9-I10-I11)</f>
        <v>103.14778048942858</v>
      </c>
      <c r="J13" s="174">
        <f>IF(J6="", "", J8-J9-J10-J11)</f>
        <v>82.557407439079228</v>
      </c>
      <c r="K13" s="174">
        <f>IF(K6="", "", K8-K9-K10-K11)</f>
        <v>75.632244213959254</v>
      </c>
      <c r="L13" s="174">
        <f>IF(L6="", "", L8-L9-L10-L11)</f>
        <v>76.12142815102294</v>
      </c>
      <c r="M13" s="2"/>
      <c r="N13" s="2"/>
    </row>
    <row r="14" spans="2:14" ht="10.5" customHeight="1">
      <c r="D14" s="65"/>
      <c r="E14" s="65"/>
      <c r="F14" s="65"/>
      <c r="G14" s="65"/>
      <c r="M14" s="69"/>
      <c r="N14" s="69"/>
    </row>
    <row r="15" spans="2:14" s="7" customFormat="1" ht="12.75" customHeight="1">
      <c r="B15" s="71" t="s">
        <v>106</v>
      </c>
      <c r="D15" s="17"/>
      <c r="E15" s="17"/>
      <c r="F15" s="17"/>
      <c r="G15" s="17"/>
    </row>
    <row r="16" spans="2:14" s="2" customFormat="1" ht="10.5" customHeight="1">
      <c r="B16" s="70"/>
      <c r="D16" s="20"/>
      <c r="E16" s="20"/>
      <c r="F16" s="20"/>
      <c r="G16" s="20"/>
    </row>
    <row r="17" spans="2:14" s="2" customFormat="1" ht="10.5" customHeight="1">
      <c r="B17" s="70"/>
      <c r="C17" s="65"/>
      <c r="D17" s="72" t="s">
        <v>47</v>
      </c>
      <c r="E17" s="72" t="s">
        <v>48</v>
      </c>
      <c r="F17" s="72" t="s">
        <v>75</v>
      </c>
      <c r="G17" s="62"/>
      <c r="H17" s="176" t="str">
        <f>H6</f>
        <v>2020–21</v>
      </c>
      <c r="I17" s="176" t="str">
        <f>I6</f>
        <v>2021–22</v>
      </c>
      <c r="J17" s="176" t="str">
        <f>J6</f>
        <v>2022–23</v>
      </c>
      <c r="K17" s="176" t="str">
        <f>K6</f>
        <v>2023–24</v>
      </c>
      <c r="L17" s="176" t="str">
        <f>L6</f>
        <v>2024–25</v>
      </c>
      <c r="M17" s="97"/>
      <c r="N17" s="97"/>
    </row>
    <row r="18" spans="2:14" s="2" customFormat="1" ht="10.5" customHeight="1"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97"/>
      <c r="N18" s="97"/>
    </row>
    <row r="19" spans="2:14" s="2" customFormat="1" ht="10.5" customHeight="1">
      <c r="C19" s="77" t="s">
        <v>107</v>
      </c>
      <c r="D19" s="172" t="str">
        <f>NSP</f>
        <v>JGN</v>
      </c>
      <c r="E19" s="75" t="s">
        <v>102</v>
      </c>
      <c r="F19" s="75" t="s">
        <v>108</v>
      </c>
      <c r="G19" s="65"/>
      <c r="H19" s="140">
        <f>+'[4]Output| RFM (D)'!I135</f>
        <v>160.61928512000006</v>
      </c>
      <c r="I19" s="140">
        <f>+'[4]Output| RFM (D)'!J135</f>
        <v>145.24986995734403</v>
      </c>
      <c r="J19" s="140">
        <f>+'[4]Output| RFM (D)'!K135</f>
        <v>173.60182663000001</v>
      </c>
      <c r="K19" s="140">
        <f>+'[4]Output| RFM (D)'!L135</f>
        <v>157.40433137153181</v>
      </c>
      <c r="L19" s="140">
        <f>+'[4]Output| RFM (D)'!M135</f>
        <v>194.7861569428423</v>
      </c>
    </row>
    <row r="20" spans="2:14" s="2" customFormat="1" ht="10.5" customHeight="1">
      <c r="C20" s="77" t="s">
        <v>103</v>
      </c>
      <c r="D20" s="172" t="str">
        <f>NSP</f>
        <v>JGN</v>
      </c>
      <c r="E20" s="75" t="s">
        <v>102</v>
      </c>
      <c r="F20" s="75" t="s">
        <v>108</v>
      </c>
      <c r="G20" s="121"/>
      <c r="H20" s="140">
        <f>+'[4]Output| RFM (D)'!I136</f>
        <v>5.03048699</v>
      </c>
      <c r="I20" s="140">
        <f>+'[4]Output| RFM (D)'!J136</f>
        <v>5.1588523000000004</v>
      </c>
      <c r="J20" s="140">
        <f>+'[4]Output| RFM (D)'!K136</f>
        <v>23.229914750000002</v>
      </c>
      <c r="K20" s="140">
        <f>+'[4]Output| RFM (D)'!L136</f>
        <v>6.8698545960659878</v>
      </c>
      <c r="L20" s="140">
        <f>+'[4]Output| RFM (D)'!M136</f>
        <v>3.4987053537762876</v>
      </c>
    </row>
    <row r="21" spans="2:14" s="2" customFormat="1" ht="10.5" customHeight="1">
      <c r="C21" s="120" t="s">
        <v>104</v>
      </c>
      <c r="D21" s="172" t="str">
        <f>NSP</f>
        <v>JGN</v>
      </c>
      <c r="E21" s="75" t="s">
        <v>102</v>
      </c>
      <c r="F21" s="75" t="s">
        <v>108</v>
      </c>
      <c r="G21" s="121"/>
      <c r="H21" s="140">
        <f>+'[4]Output| RFM (D)'!I137</f>
        <v>1.8047411900000001</v>
      </c>
      <c r="I21" s="140">
        <f>+'[4]Output| RFM (D)'!J137</f>
        <v>1.8515829899999998</v>
      </c>
      <c r="J21" s="140">
        <f>+'[4]Output| RFM (D)'!K137</f>
        <v>1.51235045</v>
      </c>
      <c r="K21" s="140">
        <f>+'[4]Output| RFM (D)'!L137</f>
        <v>0.21357667068971251</v>
      </c>
      <c r="L21" s="140">
        <f>+'[4]Output| RFM (D)'!M137</f>
        <v>0.26940710414558466</v>
      </c>
    </row>
    <row r="22" spans="2:14" s="2" customFormat="1" ht="10.5" customHeight="1">
      <c r="C22" s="135" t="s">
        <v>109</v>
      </c>
      <c r="D22" s="172" t="str">
        <f>NSP</f>
        <v>JGN</v>
      </c>
      <c r="E22" s="75" t="s">
        <v>102</v>
      </c>
      <c r="F22" s="75" t="s">
        <v>108</v>
      </c>
      <c r="G22" s="65"/>
      <c r="H22" s="140">
        <f>+'[4]Output| RFM (D)'!I138</f>
        <v>94.06754426000002</v>
      </c>
      <c r="I22" s="140">
        <f>+'[4]Output| RFM (D)'!J138</f>
        <v>86.071936380000039</v>
      </c>
      <c r="J22" s="140">
        <f>+'[4]Output| RFM (D)'!K138</f>
        <v>65.930934710000002</v>
      </c>
      <c r="K22" s="140">
        <f>+'[4]Output| RFM (D)'!L138</f>
        <v>76.686104230064956</v>
      </c>
      <c r="L22" s="140">
        <f>+'[4]Output| RFM (D)'!M138</f>
        <v>79.790834048360935</v>
      </c>
    </row>
    <row r="23" spans="2:14" s="2" customFormat="1" ht="10.5" customHeight="1">
      <c r="C23" s="65"/>
      <c r="D23" s="65"/>
      <c r="E23" s="65"/>
      <c r="F23" s="65"/>
      <c r="G23" s="65"/>
      <c r="H23" s="64"/>
      <c r="I23" s="64"/>
      <c r="J23" s="64"/>
      <c r="K23" s="64"/>
      <c r="L23" s="64"/>
      <c r="M23" s="97"/>
      <c r="N23" s="97"/>
    </row>
    <row r="24" spans="2:14" s="2" customFormat="1" ht="10.5" customHeight="1">
      <c r="C24" s="74" t="s">
        <v>110</v>
      </c>
      <c r="D24" s="73" t="s">
        <v>56</v>
      </c>
      <c r="E24" s="149" t="s">
        <v>102</v>
      </c>
      <c r="F24" s="149" t="s">
        <v>108</v>
      </c>
      <c r="G24" s="65"/>
      <c r="H24" s="174">
        <f>IF(H17="", "", H19-H20-H21-H22)</f>
        <v>59.716512680000037</v>
      </c>
      <c r="I24" s="174">
        <f>IF(I17="", "", I19-I20-I21-I22)</f>
        <v>52.167498287343989</v>
      </c>
      <c r="J24" s="174">
        <f>IF(J17="", "", J19-J20-J21-J22)</f>
        <v>82.928626719999983</v>
      </c>
      <c r="K24" s="174">
        <f>IF(K17="", "", K19-K20-K21-K22)</f>
        <v>73.634795874711159</v>
      </c>
      <c r="L24" s="174">
        <f>IF(L17="", "", L19-L20-L21-L22)</f>
        <v>111.22721043655947</v>
      </c>
    </row>
    <row r="25" spans="2:14" s="2" customFormat="1" ht="10.5" customHeight="1">
      <c r="B25" s="70"/>
      <c r="D25" s="20"/>
      <c r="E25" s="20"/>
      <c r="F25" s="20"/>
      <c r="G25" s="20"/>
      <c r="M25" s="69"/>
      <c r="N25" s="69"/>
    </row>
    <row r="26" spans="2:14" s="7" customFormat="1" ht="12.75" customHeight="1">
      <c r="B26" s="71" t="s">
        <v>111</v>
      </c>
      <c r="D26" s="17"/>
      <c r="E26" s="17"/>
      <c r="F26" s="17"/>
      <c r="G26" s="17"/>
    </row>
    <row r="27" spans="2:14" ht="10.5" customHeight="1">
      <c r="D27" s="65"/>
      <c r="E27" s="65"/>
      <c r="F27" s="65"/>
      <c r="G27" s="65"/>
      <c r="M27" s="2"/>
      <c r="N27" s="2"/>
    </row>
    <row r="28" spans="2:14" ht="10.5" customHeight="1">
      <c r="D28" s="65"/>
      <c r="E28" s="65"/>
      <c r="F28" s="65"/>
      <c r="G28" s="65"/>
      <c r="H28" s="176" t="str">
        <f>'Input | General'!D21</f>
        <v>2025-26</v>
      </c>
      <c r="I28" s="176" t="str">
        <f>'Input | General'!E21</f>
        <v>2026–27</v>
      </c>
      <c r="J28" s="176" t="str">
        <f>'Input | General'!F21</f>
        <v>2027–28</v>
      </c>
      <c r="K28" s="176" t="str">
        <f>'Input | General'!G21</f>
        <v>2028–29</v>
      </c>
      <c r="L28" s="176" t="str">
        <f>'Input | General'!H21</f>
        <v>2029–30</v>
      </c>
      <c r="M28" s="2"/>
      <c r="N28" s="2"/>
    </row>
    <row r="29" spans="2:14" s="16" customFormat="1" ht="10.5" customHeight="1">
      <c r="C29" s="15"/>
      <c r="D29" s="65"/>
      <c r="E29" s="65"/>
      <c r="F29" s="65"/>
      <c r="G29" s="65"/>
      <c r="M29" s="18"/>
      <c r="N29" s="18"/>
    </row>
    <row r="30" spans="2:14" ht="11.25" customHeight="1">
      <c r="C30" s="81" t="s">
        <v>112</v>
      </c>
      <c r="D30" s="172" t="str">
        <f>NSP</f>
        <v>JGN</v>
      </c>
      <c r="E30" s="75" t="s">
        <v>102</v>
      </c>
      <c r="F30" s="172" t="str">
        <f>'Input | Inflation and Disc Rate'!$K$7</f>
        <v>2024–25</v>
      </c>
      <c r="G30" s="65"/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2"/>
      <c r="N30" s="2"/>
    </row>
    <row r="31" spans="2:14" ht="11.25" customHeight="1">
      <c r="C31" s="81" t="s">
        <v>112</v>
      </c>
      <c r="D31" s="63" t="s">
        <v>56</v>
      </c>
      <c r="E31" s="75" t="s">
        <v>102</v>
      </c>
      <c r="F31" s="172" t="str">
        <f>'Input | Inflation and Disc Rate'!$F$7</f>
        <v>2019–20</v>
      </c>
      <c r="G31" s="65"/>
      <c r="H31" s="129">
        <f>IF(H30&lt;&gt;"",H30/'Input | Inflation and Disc Rate'!K10,"")</f>
        <v>0</v>
      </c>
      <c r="I31" s="129">
        <f ca="1">IF(I30&lt;&gt;"",I30/'Input | Inflation and Disc Rate'!L10,"")</f>
        <v>0</v>
      </c>
      <c r="J31" s="129">
        <f ca="1">IF(J30&lt;&gt;"",J30/'Input | Inflation and Disc Rate'!M10,"")</f>
        <v>0</v>
      </c>
      <c r="K31" s="129">
        <f ca="1">IF(K30&lt;&gt;"",K30/'Input | Inflation and Disc Rate'!N10,"")</f>
        <v>0</v>
      </c>
      <c r="L31" s="129">
        <f ca="1">IF(L30&lt;&gt;"",L30/'Input | Inflation and Disc Rate'!O10,"")</f>
        <v>0</v>
      </c>
      <c r="M31" s="2"/>
      <c r="N31" s="2"/>
    </row>
    <row r="32" spans="2:14" ht="11.25" customHeight="1">
      <c r="C32" s="81" t="s">
        <v>112</v>
      </c>
      <c r="D32" s="63" t="s">
        <v>56</v>
      </c>
      <c r="E32" s="75" t="s">
        <v>102</v>
      </c>
      <c r="F32" s="75" t="s">
        <v>108</v>
      </c>
      <c r="G32" s="65"/>
      <c r="H32" s="129">
        <f ca="1">IF(H30&lt;&gt;"",H31*'Input | Inflation and Disc Rate'!K10*(1+'Input | Inflation and Disc Rate'!L9)^0.5,"")</f>
        <v>0</v>
      </c>
      <c r="I32" s="129">
        <f ca="1">IF(I30&lt;&gt;"",I31*'Input | Inflation and Disc Rate'!L10*(1+'Input | Inflation and Disc Rate'!M9)^0.5,"")</f>
        <v>0</v>
      </c>
      <c r="J32" s="129">
        <f ca="1">IF(J30&lt;&gt;"",J31*'Input | Inflation and Disc Rate'!M10*(1+'Input | Inflation and Disc Rate'!N9)^0.5,"")</f>
        <v>0</v>
      </c>
      <c r="K32" s="129">
        <f ca="1">IF(K30&lt;&gt;"",K31*'Input | Inflation and Disc Rate'!N10*(1+'Input | Inflation and Disc Rate'!O9)^0.5,"")</f>
        <v>0</v>
      </c>
      <c r="L32" s="129">
        <f ca="1">IF(L30&lt;&gt;"",L31*'Input | Inflation and Disc Rate'!O10*(1+'Input | Inflation and Disc Rate'!P9)^0.5,"")</f>
        <v>0</v>
      </c>
      <c r="M32" s="2"/>
      <c r="N32" s="2"/>
    </row>
    <row r="33" spans="1:14" ht="10.5" customHeight="1">
      <c r="D33" s="65"/>
      <c r="E33" s="65"/>
      <c r="F33" s="65"/>
      <c r="G33" s="65"/>
      <c r="H33" s="212"/>
      <c r="I33" s="212"/>
      <c r="J33" s="212"/>
      <c r="K33" s="212"/>
      <c r="L33" s="212"/>
      <c r="M33" s="69"/>
      <c r="N33" s="69"/>
    </row>
    <row r="34" spans="1:14" s="60" customFormat="1" ht="12.75" customHeight="1">
      <c r="A34" s="7"/>
      <c r="B34" s="28" t="s">
        <v>18</v>
      </c>
      <c r="D34" s="61"/>
      <c r="E34" s="61"/>
      <c r="F34" s="61"/>
    </row>
    <row r="35" spans="1:14" ht="10.5" hidden="1" customHeight="1"/>
    <row r="37" spans="1:14" s="2" customFormat="1" ht="18" hidden="1" customHeight="1"/>
    <row r="40" spans="1:14" s="16" customFormat="1" ht="18" hidden="1" customHeight="1"/>
    <row r="45" spans="1:14" s="16" customFormat="1" ht="18" hidden="1" customHeight="1"/>
    <row r="52" spans="3:14" s="2" customFormat="1" ht="18" hidden="1" customHeight="1"/>
    <row r="56" spans="3:14" s="16" customFormat="1" ht="18" hidden="1" customHeight="1"/>
    <row r="64" spans="3:14" ht="18" hidden="1" customHeight="1">
      <c r="C64" s="20"/>
      <c r="D64" s="20"/>
      <c r="E64" s="20"/>
      <c r="F64" s="20"/>
      <c r="G64" s="20"/>
      <c r="H64" s="2"/>
      <c r="I64" s="2"/>
      <c r="J64" s="2"/>
      <c r="K64" s="2"/>
      <c r="L64" s="2"/>
      <c r="M64" s="2"/>
      <c r="N64" s="2"/>
    </row>
    <row r="65" spans="3:14" ht="18" hidden="1" customHeight="1">
      <c r="C65" s="20"/>
      <c r="D65" s="20"/>
      <c r="E65" s="20"/>
      <c r="F65" s="20"/>
      <c r="G65" s="20"/>
      <c r="H65" s="18"/>
      <c r="I65" s="18"/>
      <c r="J65" s="18"/>
      <c r="K65" s="18"/>
      <c r="L65" s="18"/>
      <c r="M65" s="18"/>
      <c r="N65" s="18"/>
    </row>
    <row r="66" spans="3:14" ht="18" hidden="1" customHeight="1">
      <c r="C66" s="20"/>
      <c r="D66" s="20"/>
      <c r="E66" s="20"/>
      <c r="F66" s="20"/>
      <c r="G66" s="20"/>
      <c r="H66" s="2"/>
      <c r="I66" s="2"/>
      <c r="J66" s="2"/>
      <c r="K66" s="2"/>
      <c r="L66" s="2"/>
      <c r="M66" s="2"/>
      <c r="N66" s="2"/>
    </row>
    <row r="67" spans="3:14" ht="18" hidden="1" customHeight="1">
      <c r="C67" s="20"/>
      <c r="D67" s="20"/>
      <c r="E67" s="20"/>
      <c r="F67" s="20"/>
      <c r="G67" s="20"/>
      <c r="H67" s="2"/>
      <c r="I67" s="2"/>
      <c r="J67" s="2"/>
      <c r="K67" s="2"/>
      <c r="L67" s="2"/>
      <c r="M67" s="2"/>
      <c r="N67" s="2"/>
    </row>
    <row r="68" spans="3:14" ht="18" hidden="1" customHeight="1">
      <c r="C68" s="20"/>
      <c r="D68" s="20"/>
      <c r="E68" s="20"/>
      <c r="F68" s="20"/>
      <c r="G68" s="20"/>
      <c r="H68" s="2"/>
      <c r="I68" s="2"/>
      <c r="J68" s="2"/>
      <c r="K68" s="2"/>
      <c r="L68" s="2"/>
      <c r="M68" s="2"/>
      <c r="N68" s="2"/>
    </row>
    <row r="69" spans="3:14" ht="18" hidden="1" customHeight="1">
      <c r="C69" s="20"/>
      <c r="D69" s="20"/>
      <c r="E69" s="20"/>
      <c r="F69" s="20"/>
      <c r="G69" s="20"/>
      <c r="H69" s="2"/>
      <c r="I69" s="2"/>
      <c r="J69" s="2"/>
      <c r="K69" s="2"/>
      <c r="L69" s="2"/>
      <c r="M69" s="2"/>
      <c r="N69" s="2"/>
    </row>
  </sheetData>
  <conditionalFormatting sqref="H8:L10">
    <cfRule type="expression" dxfId="18" priority="24">
      <formula>H$6="n/a"</formula>
    </cfRule>
  </conditionalFormatting>
  <conditionalFormatting sqref="I10:L10">
    <cfRule type="expression" dxfId="17" priority="10">
      <formula>IF($H$6&lt;&gt;"","FALSE","TRUE")</formula>
    </cfRule>
  </conditionalFormatting>
  <conditionalFormatting sqref="H19:L22">
    <cfRule type="expression" dxfId="16" priority="3">
      <formula>H$6="n/a"</formula>
    </cfRule>
  </conditionalFormatting>
  <conditionalFormatting sqref="H30:L30">
    <cfRule type="expression" dxfId="15" priority="2">
      <formula>H$6="n/a"</formula>
    </cfRule>
  </conditionalFormatting>
  <conditionalFormatting sqref="H11:L11">
    <cfRule type="expression" dxfId="14" priority="1">
      <formula>H$6="n/a"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C981-23F7-4AE8-BDFC-6A3106C612C8}">
  <sheetPr codeName="Sheet10">
    <tabColor rgb="FFFFFF99"/>
  </sheetPr>
  <dimension ref="A1:X168"/>
  <sheetViews>
    <sheetView workbookViewId="0"/>
  </sheetViews>
  <sheetFormatPr defaultColWidth="0" defaultRowHeight="18" customHeight="1" zeroHeight="1"/>
  <cols>
    <col min="1" max="2" width="1.28515625" style="10" customWidth="1"/>
    <col min="3" max="3" width="49.85546875" style="15" customWidth="1"/>
    <col min="4" max="4" width="23.7109375" style="15" customWidth="1"/>
    <col min="5" max="5" width="22.28515625" style="15" customWidth="1"/>
    <col min="6" max="6" width="9.140625" style="15" customWidth="1"/>
    <col min="7" max="7" width="2.85546875" style="15" customWidth="1"/>
    <col min="8" max="12" width="13.7109375" style="10" bestFit="1" customWidth="1"/>
    <col min="13" max="13" width="2.85546875" style="10" customWidth="1"/>
    <col min="14" max="14" width="13.7109375" style="10" bestFit="1" customWidth="1"/>
    <col min="15" max="15" width="2.85546875" style="10" customWidth="1"/>
    <col min="16" max="24" width="0" style="10" hidden="1" customWidth="1"/>
    <col min="25" max="16384" width="12.7109375" style="10" hidden="1"/>
  </cols>
  <sheetData>
    <row r="1" spans="2:15" ht="18" customHeight="1">
      <c r="B1" s="171" t="str">
        <f>'Input | General'!$B$1</f>
        <v>JGN 2025-30 Initial Proposal - Capital expenditure sharing scheme model</v>
      </c>
      <c r="D1" s="11"/>
      <c r="E1" s="11"/>
      <c r="F1" s="11"/>
      <c r="G1" s="11"/>
      <c r="H1" s="94"/>
      <c r="I1" s="95" t="s">
        <v>19</v>
      </c>
      <c r="J1" s="137" t="s">
        <v>20</v>
      </c>
      <c r="K1" s="141" t="s">
        <v>21</v>
      </c>
    </row>
    <row r="2" spans="2:15" ht="18" customHeight="1">
      <c r="B2" s="12" t="s">
        <v>12</v>
      </c>
      <c r="D2" s="12"/>
      <c r="E2" s="155"/>
      <c r="F2" s="12"/>
      <c r="G2" s="12"/>
    </row>
    <row r="3" spans="2:15" ht="3" customHeight="1">
      <c r="C3" s="9"/>
      <c r="D3" s="9"/>
      <c r="E3" s="9"/>
      <c r="F3" s="9"/>
      <c r="G3" s="9"/>
    </row>
    <row r="4" spans="2:15" s="7" customFormat="1" ht="12.75" customHeight="1">
      <c r="B4" s="28" t="s">
        <v>113</v>
      </c>
      <c r="D4" s="5"/>
      <c r="E4" s="5"/>
      <c r="F4" s="5"/>
      <c r="G4" s="5"/>
    </row>
    <row r="5" spans="2:15" ht="10.5" customHeight="1">
      <c r="D5" s="65"/>
      <c r="E5" s="65"/>
      <c r="F5" s="65"/>
      <c r="G5" s="65"/>
    </row>
    <row r="6" spans="2:15" s="65" customFormat="1" ht="10.5" customHeight="1">
      <c r="D6" s="72" t="s">
        <v>47</v>
      </c>
      <c r="E6" s="72" t="s">
        <v>48</v>
      </c>
      <c r="F6" s="72" t="s">
        <v>75</v>
      </c>
      <c r="G6" s="62"/>
      <c r="H6" s="176" t="str">
        <f>IF('Input | General'!D18="Yes",'Input | General'!D15,"n/a")</f>
        <v>2020–21</v>
      </c>
      <c r="I6" s="176" t="str">
        <f>IF('Input | General'!E18="Yes",'Input | General'!E15,"n/a")</f>
        <v>2021–22</v>
      </c>
      <c r="J6" s="176" t="str">
        <f>IF('Input | General'!F18="Yes",'Input | General'!F15,"n/a")</f>
        <v>2022–23</v>
      </c>
      <c r="K6" s="176" t="str">
        <f>IF('Input | General'!G18="Yes",'Input | General'!G15,"n/a")</f>
        <v>2023–24</v>
      </c>
      <c r="L6" s="176" t="str">
        <f>IF('Input | General'!H18="Yes",'Input | General'!H15,"n/a")</f>
        <v>n/a</v>
      </c>
      <c r="M6" s="97"/>
      <c r="N6" s="10"/>
      <c r="O6" s="97"/>
    </row>
    <row r="7" spans="2:15" s="65" customFormat="1" ht="10.5" customHeight="1">
      <c r="C7" s="157" t="s">
        <v>76</v>
      </c>
      <c r="M7" s="97"/>
      <c r="N7" s="10"/>
      <c r="O7" s="97"/>
    </row>
    <row r="8" spans="2:15" s="65" customFormat="1" ht="10.5" customHeight="1">
      <c r="M8" s="97"/>
      <c r="N8" s="10"/>
      <c r="O8" s="97"/>
    </row>
    <row r="9" spans="2:15" ht="10.5" customHeight="1">
      <c r="C9" s="156" t="s">
        <v>77</v>
      </c>
      <c r="D9" s="172" t="str">
        <f>NSP</f>
        <v>JGN</v>
      </c>
      <c r="E9" s="75" t="s">
        <v>78</v>
      </c>
      <c r="F9" s="148" t="s">
        <v>79</v>
      </c>
      <c r="G9" s="65"/>
      <c r="H9" s="213">
        <v>1416611</v>
      </c>
      <c r="I9" s="213">
        <v>1441373</v>
      </c>
      <c r="J9" s="213">
        <v>1458983</v>
      </c>
      <c r="K9" s="213">
        <v>1478608</v>
      </c>
      <c r="L9" s="158"/>
      <c r="M9" s="2"/>
      <c r="O9" s="2"/>
    </row>
    <row r="10" spans="2:15" s="65" customFormat="1" ht="10.5" customHeight="1">
      <c r="C10" s="156" t="s">
        <v>80</v>
      </c>
      <c r="D10" s="172" t="str">
        <f>NSP</f>
        <v>JGN</v>
      </c>
      <c r="E10" s="75" t="s">
        <v>78</v>
      </c>
      <c r="F10" s="148" t="s">
        <v>79</v>
      </c>
      <c r="H10" s="213">
        <v>1441373</v>
      </c>
      <c r="I10" s="213">
        <v>1458983</v>
      </c>
      <c r="J10" s="213">
        <v>1478608</v>
      </c>
      <c r="K10" s="213">
        <v>1500782</v>
      </c>
      <c r="L10" s="158"/>
      <c r="M10" s="97"/>
      <c r="N10" s="10"/>
      <c r="O10" s="97"/>
    </row>
    <row r="11" spans="2:15" s="65" customFormat="1" ht="10.5" customHeight="1">
      <c r="H11" s="202"/>
      <c r="I11" s="202"/>
      <c r="J11" s="202"/>
      <c r="K11" s="202"/>
      <c r="M11" s="97"/>
      <c r="N11" s="10"/>
      <c r="O11" s="97"/>
    </row>
    <row r="12" spans="2:15" ht="10.5" customHeight="1">
      <c r="C12" s="74" t="s">
        <v>81</v>
      </c>
      <c r="D12" s="73" t="s">
        <v>56</v>
      </c>
      <c r="E12" s="146" t="s">
        <v>78</v>
      </c>
      <c r="F12" s="147" t="s">
        <v>79</v>
      </c>
      <c r="G12" s="65"/>
      <c r="H12" s="203">
        <f>IFERROR(AVERAGE(H9:H10),NA())</f>
        <v>1428992</v>
      </c>
      <c r="I12" s="203">
        <f>IFERROR(AVERAGE(I9:I10),NA())</f>
        <v>1450178</v>
      </c>
      <c r="J12" s="203">
        <f>IFERROR(AVERAGE(J9:J10),NA())</f>
        <v>1468795.5</v>
      </c>
      <c r="K12" s="203">
        <f>IFERROR(AVERAGE(K9:K10),NA())</f>
        <v>1489695</v>
      </c>
      <c r="L12" s="174" t="e">
        <f>IFERROR(AVERAGE(L9:L10),NA())</f>
        <v>#N/A</v>
      </c>
      <c r="M12" s="2"/>
      <c r="O12" s="2"/>
    </row>
    <row r="13" spans="2:15" s="65" customFormat="1" ht="10.5" customHeight="1">
      <c r="C13" s="97"/>
      <c r="D13" s="97"/>
      <c r="E13" s="97"/>
      <c r="F13" s="97"/>
      <c r="G13" s="97"/>
      <c r="H13" s="204"/>
      <c r="I13" s="204"/>
      <c r="J13" s="204"/>
      <c r="K13" s="204"/>
      <c r="L13" s="97"/>
      <c r="M13" s="97"/>
      <c r="N13" s="10"/>
      <c r="O13" s="97"/>
    </row>
    <row r="14" spans="2:15" s="65" customFormat="1" ht="10.5" customHeight="1">
      <c r="C14" s="97"/>
      <c r="D14" s="97"/>
      <c r="E14" s="97"/>
      <c r="F14" s="97"/>
      <c r="G14" s="97"/>
      <c r="H14" s="204"/>
      <c r="I14" s="204"/>
      <c r="J14" s="204"/>
      <c r="K14" s="204"/>
      <c r="L14" s="97"/>
      <c r="M14" s="97"/>
      <c r="N14" s="10"/>
      <c r="O14" s="97"/>
    </row>
    <row r="15" spans="2:15" s="2" customFormat="1" ht="10.5" customHeight="1">
      <c r="B15" s="70"/>
      <c r="C15" s="175" t="str">
        <f>"Conversion to per "&amp;H15&amp;" customer basis"</f>
        <v>Conversion to per 1000 customer basis</v>
      </c>
      <c r="D15" s="75" t="s">
        <v>56</v>
      </c>
      <c r="E15" s="75" t="s">
        <v>78</v>
      </c>
      <c r="F15" s="148" t="s">
        <v>79</v>
      </c>
      <c r="G15" s="20"/>
      <c r="H15" s="213">
        <v>1000</v>
      </c>
      <c r="I15" s="206"/>
      <c r="J15" s="206"/>
      <c r="K15" s="206"/>
    </row>
    <row r="16" spans="2:15" s="2" customFormat="1" ht="10.5" customHeight="1">
      <c r="B16" s="70"/>
      <c r="D16" s="20"/>
      <c r="E16" s="20"/>
      <c r="F16" s="20"/>
      <c r="G16" s="20"/>
      <c r="H16" s="206"/>
      <c r="I16" s="206"/>
      <c r="J16" s="206"/>
      <c r="K16" s="206"/>
    </row>
    <row r="17" spans="2:15" s="2" customFormat="1" ht="10.5" customHeight="1">
      <c r="B17" s="70"/>
      <c r="D17" s="20"/>
      <c r="E17" s="20"/>
      <c r="F17" s="20"/>
      <c r="G17" s="20"/>
      <c r="H17" s="200"/>
      <c r="I17" s="206"/>
      <c r="J17" s="206"/>
      <c r="K17" s="206"/>
    </row>
    <row r="18" spans="2:15" s="65" customFormat="1" ht="10.5" customHeight="1">
      <c r="C18" s="157" t="s">
        <v>82</v>
      </c>
      <c r="H18" s="202"/>
      <c r="I18" s="202"/>
      <c r="J18" s="202"/>
      <c r="K18" s="202"/>
      <c r="M18" s="97"/>
      <c r="N18" s="10"/>
      <c r="O18" s="97"/>
    </row>
    <row r="19" spans="2:15" s="65" customFormat="1" ht="10.5" customHeight="1">
      <c r="H19" s="202"/>
      <c r="I19" s="202"/>
      <c r="J19" s="202"/>
      <c r="K19" s="202"/>
      <c r="M19" s="97"/>
      <c r="N19" s="10"/>
      <c r="O19" s="97"/>
    </row>
    <row r="20" spans="2:15" ht="10.5" customHeight="1">
      <c r="C20" s="156" t="s">
        <v>77</v>
      </c>
      <c r="D20" s="172" t="str">
        <f>NSP</f>
        <v>JGN</v>
      </c>
      <c r="E20" s="75" t="s">
        <v>83</v>
      </c>
      <c r="F20" s="148" t="s">
        <v>79</v>
      </c>
      <c r="G20" s="65"/>
      <c r="H20" s="213">
        <v>25481.200353039705</v>
      </c>
      <c r="I20" s="213">
        <v>25746.181667998851</v>
      </c>
      <c r="J20" s="213">
        <v>26054.971032060512</v>
      </c>
      <c r="K20" s="213">
        <v>26313.646287575939</v>
      </c>
      <c r="L20" s="158"/>
      <c r="M20" s="2"/>
      <c r="O20" s="2"/>
    </row>
    <row r="21" spans="2:15" s="65" customFormat="1" ht="10.5" customHeight="1">
      <c r="C21" s="156" t="s">
        <v>80</v>
      </c>
      <c r="D21" s="172" t="str">
        <f>NSP</f>
        <v>JGN</v>
      </c>
      <c r="E21" s="75" t="s">
        <v>83</v>
      </c>
      <c r="F21" s="148" t="s">
        <v>79</v>
      </c>
      <c r="H21" s="213">
        <v>25746.181667998851</v>
      </c>
      <c r="I21" s="213">
        <v>26054.971032060512</v>
      </c>
      <c r="J21" s="213">
        <v>26313.646287575939</v>
      </c>
      <c r="K21" s="213">
        <v>26540.106160525374</v>
      </c>
      <c r="L21" s="158"/>
      <c r="M21" s="97"/>
      <c r="N21" s="10"/>
      <c r="O21" s="97"/>
    </row>
    <row r="22" spans="2:15" s="65" customFormat="1" ht="10.5" customHeight="1">
      <c r="C22" s="97"/>
      <c r="D22" s="97"/>
      <c r="E22" s="97"/>
      <c r="F22" s="97"/>
      <c r="G22" s="97"/>
      <c r="H22" s="204"/>
      <c r="I22" s="204"/>
      <c r="J22" s="204"/>
      <c r="K22" s="204"/>
      <c r="L22" s="97"/>
      <c r="M22" s="97"/>
      <c r="N22" s="10"/>
      <c r="O22" s="97"/>
    </row>
    <row r="23" spans="2:15" ht="10.5" customHeight="1">
      <c r="C23" s="74" t="s">
        <v>84</v>
      </c>
      <c r="D23" s="73" t="s">
        <v>56</v>
      </c>
      <c r="E23" s="146" t="s">
        <v>83</v>
      </c>
      <c r="F23" s="147" t="s">
        <v>79</v>
      </c>
      <c r="G23" s="65"/>
      <c r="H23" s="203">
        <f>IFERROR(AVERAGE(H20:H21),NA())</f>
        <v>25613.69101051928</v>
      </c>
      <c r="I23" s="203">
        <f>IFERROR(AVERAGE(I20:I21),NA())</f>
        <v>25900.576350029682</v>
      </c>
      <c r="J23" s="203">
        <f>IFERROR(AVERAGE(J20:J21),NA())</f>
        <v>26184.308659818227</v>
      </c>
      <c r="K23" s="203">
        <f>IFERROR(AVERAGE(K20:K21),NA())</f>
        <v>26426.876224050655</v>
      </c>
      <c r="L23" s="173" t="e">
        <f>IFERROR(AVERAGE(L20:L21),NA())</f>
        <v>#N/A</v>
      </c>
      <c r="M23" s="2"/>
      <c r="O23" s="2"/>
    </row>
    <row r="24" spans="2:15" s="65" customFormat="1" ht="10.5" customHeight="1">
      <c r="M24" s="97"/>
      <c r="O24" s="97"/>
    </row>
    <row r="25" spans="2:15" s="7" customFormat="1" ht="12.75" customHeight="1">
      <c r="B25" s="28" t="s">
        <v>114</v>
      </c>
      <c r="D25" s="5"/>
      <c r="E25" s="5"/>
      <c r="F25" s="5"/>
      <c r="G25" s="5"/>
    </row>
    <row r="26" spans="2:15" ht="10.5" customHeight="1">
      <c r="D26" s="65"/>
      <c r="E26" s="65"/>
      <c r="F26" s="65"/>
      <c r="G26" s="65"/>
    </row>
    <row r="27" spans="2:15" s="65" customFormat="1" ht="10.5" customHeight="1">
      <c r="D27" s="72" t="s">
        <v>47</v>
      </c>
      <c r="E27" s="72" t="s">
        <v>48</v>
      </c>
      <c r="F27" s="72" t="s">
        <v>75</v>
      </c>
      <c r="G27" s="62"/>
      <c r="H27" s="176" t="str">
        <f>H6</f>
        <v>2020–21</v>
      </c>
      <c r="I27" s="176" t="str">
        <f>I6</f>
        <v>2021–22</v>
      </c>
      <c r="J27" s="176" t="str">
        <f>J6</f>
        <v>2022–23</v>
      </c>
      <c r="K27" s="176" t="str">
        <f>K6</f>
        <v>2023–24</v>
      </c>
      <c r="L27" s="176" t="str">
        <f>L6</f>
        <v>n/a</v>
      </c>
      <c r="M27" s="97"/>
      <c r="N27" s="10"/>
      <c r="O27" s="97"/>
    </row>
    <row r="28" spans="2:15" s="65" customFormat="1" ht="10.5" customHeight="1">
      <c r="C28" s="157" t="s">
        <v>85</v>
      </c>
      <c r="M28" s="97"/>
      <c r="N28" s="10"/>
      <c r="O28" s="97"/>
    </row>
    <row r="29" spans="2:15" s="65" customFormat="1" ht="10.5" customHeight="1">
      <c r="M29" s="97"/>
      <c r="N29" s="10"/>
      <c r="O29" s="97"/>
    </row>
    <row r="30" spans="2:15" s="65" customFormat="1" ht="10.5" customHeight="1">
      <c r="C30" s="156" t="s">
        <v>86</v>
      </c>
      <c r="D30" s="172" t="str">
        <f>NSP</f>
        <v>JGN</v>
      </c>
      <c r="E30" s="75" t="s">
        <v>87</v>
      </c>
      <c r="F30" s="148" t="s">
        <v>79</v>
      </c>
      <c r="H30" s="213">
        <v>4244</v>
      </c>
      <c r="I30" s="213">
        <v>6145</v>
      </c>
      <c r="J30" s="213">
        <v>5702</v>
      </c>
      <c r="K30" s="213">
        <v>5363.666666666667</v>
      </c>
      <c r="L30" s="201"/>
      <c r="M30" s="97"/>
      <c r="N30" s="10"/>
      <c r="O30" s="97"/>
    </row>
    <row r="31" spans="2:15" s="65" customFormat="1" ht="10.5" customHeight="1">
      <c r="C31" s="208" t="s">
        <v>166</v>
      </c>
      <c r="D31" s="172" t="str">
        <f>NSP</f>
        <v>JGN</v>
      </c>
      <c r="E31" s="207" t="s">
        <v>168</v>
      </c>
      <c r="F31" s="148" t="s">
        <v>79</v>
      </c>
      <c r="H31" s="213">
        <v>23287.1</v>
      </c>
      <c r="I31" s="213">
        <v>41703.4</v>
      </c>
      <c r="J31" s="213">
        <v>9441.8666666666704</v>
      </c>
      <c r="K31" s="213">
        <v>24810.788888888888</v>
      </c>
      <c r="L31" s="201"/>
      <c r="M31" s="97"/>
      <c r="N31" s="10"/>
      <c r="O31" s="97"/>
    </row>
    <row r="32" spans="2:15" s="65" customFormat="1" ht="10.5" customHeight="1">
      <c r="H32" s="202"/>
      <c r="I32" s="202"/>
      <c r="J32" s="202"/>
      <c r="K32" s="202"/>
      <c r="L32" s="202"/>
      <c r="M32" s="97"/>
      <c r="N32" s="10"/>
      <c r="O32" s="97"/>
    </row>
    <row r="33" spans="3:15" s="65" customFormat="1" ht="10.5" customHeight="1">
      <c r="C33" s="157" t="s">
        <v>88</v>
      </c>
      <c r="H33" s="202"/>
      <c r="I33" s="202"/>
      <c r="J33" s="202"/>
      <c r="K33" s="202"/>
      <c r="L33" s="202"/>
      <c r="M33" s="97"/>
      <c r="N33" s="10"/>
      <c r="O33" s="97"/>
    </row>
    <row r="34" spans="3:15" s="65" customFormat="1" ht="10.5" customHeight="1">
      <c r="H34" s="202"/>
      <c r="I34" s="202"/>
      <c r="J34" s="202"/>
      <c r="K34" s="202"/>
      <c r="L34" s="202"/>
      <c r="M34" s="97"/>
      <c r="N34" s="10"/>
      <c r="O34" s="97"/>
    </row>
    <row r="35" spans="3:15" s="65" customFormat="1" ht="10.5" customHeight="1">
      <c r="C35" s="156" t="s">
        <v>89</v>
      </c>
      <c r="D35" s="172" t="str">
        <f>NSP</f>
        <v>JGN</v>
      </c>
      <c r="E35" s="75" t="s">
        <v>90</v>
      </c>
      <c r="F35" s="148" t="s">
        <v>79</v>
      </c>
      <c r="H35" s="213">
        <v>2207</v>
      </c>
      <c r="I35" s="213">
        <v>2258</v>
      </c>
      <c r="J35" s="213">
        <v>1641</v>
      </c>
      <c r="K35" s="213">
        <v>2035.3333333333333</v>
      </c>
      <c r="L35" s="201"/>
      <c r="M35" s="97"/>
      <c r="N35" s="10"/>
      <c r="O35" s="97"/>
    </row>
    <row r="36" spans="3:15" s="65" customFormat="1" ht="10.5" customHeight="1">
      <c r="C36" s="156" t="s">
        <v>91</v>
      </c>
      <c r="D36" s="172" t="str">
        <f>NSP</f>
        <v>JGN</v>
      </c>
      <c r="E36" s="75" t="s">
        <v>90</v>
      </c>
      <c r="F36" s="148" t="s">
        <v>79</v>
      </c>
      <c r="H36" s="213">
        <v>1492</v>
      </c>
      <c r="I36" s="213">
        <v>1368</v>
      </c>
      <c r="J36" s="213">
        <v>1145</v>
      </c>
      <c r="K36" s="213">
        <v>1335</v>
      </c>
      <c r="L36" s="201"/>
      <c r="M36" s="97"/>
      <c r="N36" s="10"/>
      <c r="O36" s="97"/>
    </row>
    <row r="37" spans="3:15" s="65" customFormat="1" ht="10.5" customHeight="1">
      <c r="C37" s="156" t="s">
        <v>92</v>
      </c>
      <c r="D37" s="172" t="str">
        <f>NSP</f>
        <v>JGN</v>
      </c>
      <c r="E37" s="75" t="s">
        <v>90</v>
      </c>
      <c r="F37" s="148" t="s">
        <v>79</v>
      </c>
      <c r="H37" s="213">
        <v>11364</v>
      </c>
      <c r="I37" s="213">
        <v>9444</v>
      </c>
      <c r="J37" s="213">
        <v>11429</v>
      </c>
      <c r="K37" s="213">
        <v>10745.666666666666</v>
      </c>
      <c r="L37" s="201"/>
      <c r="M37" s="97"/>
      <c r="N37" s="10"/>
      <c r="O37" s="97"/>
    </row>
    <row r="38" spans="3:15" s="65" customFormat="1" ht="10.5" customHeight="1">
      <c r="H38" s="202"/>
      <c r="I38" s="202"/>
      <c r="J38" s="202"/>
      <c r="K38" s="202"/>
      <c r="L38" s="202"/>
      <c r="M38" s="97"/>
      <c r="N38" s="10"/>
      <c r="O38" s="97"/>
    </row>
    <row r="39" spans="3:15" s="65" customFormat="1" ht="10.5" customHeight="1">
      <c r="C39" s="157" t="s">
        <v>93</v>
      </c>
      <c r="H39" s="202"/>
      <c r="I39" s="202"/>
      <c r="J39" s="202"/>
      <c r="K39" s="202"/>
      <c r="L39" s="202"/>
      <c r="M39" s="97"/>
      <c r="N39" s="10"/>
      <c r="O39" s="97"/>
    </row>
    <row r="40" spans="3:15" s="65" customFormat="1" ht="10.5" customHeight="1">
      <c r="H40" s="202"/>
      <c r="I40" s="202"/>
      <c r="J40" s="202"/>
      <c r="K40" s="202"/>
      <c r="L40" s="202"/>
      <c r="M40" s="97"/>
      <c r="N40" s="10"/>
      <c r="O40" s="97"/>
    </row>
    <row r="41" spans="3:15" s="65" customFormat="1" ht="10.5" customHeight="1">
      <c r="C41" s="156" t="s">
        <v>93</v>
      </c>
      <c r="D41" s="172" t="str">
        <f>NSP</f>
        <v>JGN</v>
      </c>
      <c r="E41" s="75" t="s">
        <v>90</v>
      </c>
      <c r="F41" s="148" t="s">
        <v>79</v>
      </c>
      <c r="H41" s="213">
        <v>788</v>
      </c>
      <c r="I41" s="213">
        <v>1290</v>
      </c>
      <c r="J41" s="213">
        <v>981</v>
      </c>
      <c r="K41" s="213">
        <v>1019.6666666666666</v>
      </c>
      <c r="L41" s="201"/>
      <c r="M41" s="97"/>
      <c r="N41" s="10"/>
      <c r="O41" s="97"/>
    </row>
    <row r="42" spans="3:15" s="65" customFormat="1" ht="10.5" customHeight="1">
      <c r="H42" s="202"/>
      <c r="I42" s="202"/>
      <c r="J42" s="202"/>
      <c r="K42" s="202"/>
      <c r="L42" s="202"/>
      <c r="M42" s="97"/>
      <c r="N42" s="10"/>
      <c r="O42" s="97"/>
    </row>
    <row r="43" spans="3:15" s="65" customFormat="1" ht="10.5" customHeight="1">
      <c r="C43" s="157" t="s">
        <v>94</v>
      </c>
      <c r="H43" s="202"/>
      <c r="I43" s="202"/>
      <c r="J43" s="202"/>
      <c r="K43" s="202"/>
      <c r="L43" s="202"/>
      <c r="M43" s="97"/>
      <c r="N43" s="10"/>
      <c r="O43" s="97"/>
    </row>
    <row r="44" spans="3:15" s="65" customFormat="1" ht="10.5" customHeight="1">
      <c r="H44" s="202"/>
      <c r="I44" s="202"/>
      <c r="J44" s="202"/>
      <c r="K44" s="202"/>
      <c r="L44" s="202"/>
      <c r="M44" s="97"/>
      <c r="N44" s="10"/>
      <c r="O44" s="97"/>
    </row>
    <row r="45" spans="3:15" s="65" customFormat="1" ht="10.5" customHeight="1">
      <c r="C45" s="156" t="s">
        <v>95</v>
      </c>
      <c r="D45" s="172" t="str">
        <f>NSP</f>
        <v>JGN</v>
      </c>
      <c r="E45" s="75" t="s">
        <v>90</v>
      </c>
      <c r="F45" s="148" t="s">
        <v>79</v>
      </c>
      <c r="H45" s="213">
        <v>6268088</v>
      </c>
      <c r="I45" s="213">
        <v>5689456</v>
      </c>
      <c r="J45" s="213">
        <v>6901946</v>
      </c>
      <c r="K45" s="213">
        <v>6286496.666666667</v>
      </c>
      <c r="L45" s="213"/>
      <c r="M45" s="97"/>
      <c r="N45" s="10"/>
      <c r="O45" s="97"/>
    </row>
    <row r="46" spans="3:15" s="65" customFormat="1" ht="10.5" customHeight="1">
      <c r="C46" s="156" t="s">
        <v>96</v>
      </c>
      <c r="D46" s="172" t="str">
        <f>NSP</f>
        <v>JGN</v>
      </c>
      <c r="E46" s="75" t="s">
        <v>90</v>
      </c>
      <c r="F46" s="148" t="s">
        <v>79</v>
      </c>
      <c r="H46" s="213">
        <v>607018</v>
      </c>
      <c r="I46" s="213">
        <v>1337563</v>
      </c>
      <c r="J46" s="213">
        <v>556511</v>
      </c>
      <c r="K46" s="213">
        <v>833697.33333333337</v>
      </c>
      <c r="L46" s="213"/>
      <c r="M46" s="97"/>
      <c r="N46" s="10"/>
      <c r="O46" s="97"/>
    </row>
    <row r="47" spans="3:15" s="65" customFormat="1" ht="10.5" customHeight="1">
      <c r="C47" s="156" t="s">
        <v>97</v>
      </c>
      <c r="D47" s="172" t="str">
        <f>NSP</f>
        <v>JGN</v>
      </c>
      <c r="E47" s="75" t="s">
        <v>90</v>
      </c>
      <c r="F47" s="148" t="s">
        <v>79</v>
      </c>
      <c r="H47" s="213">
        <v>215027</v>
      </c>
      <c r="I47" s="213">
        <v>916431</v>
      </c>
      <c r="J47" s="213">
        <v>319012</v>
      </c>
      <c r="K47" s="213">
        <v>483490</v>
      </c>
      <c r="L47" s="213"/>
      <c r="M47" s="97"/>
      <c r="N47" s="10"/>
      <c r="O47" s="97"/>
    </row>
    <row r="48" spans="3:15" ht="10.5" customHeight="1">
      <c r="D48" s="65"/>
      <c r="E48" s="65"/>
      <c r="F48" s="65"/>
      <c r="G48" s="65"/>
      <c r="M48" s="69"/>
      <c r="O48" s="69"/>
    </row>
    <row r="49" spans="1:24" s="7" customFormat="1" ht="12.75" customHeight="1">
      <c r="B49" s="71" t="s">
        <v>98</v>
      </c>
      <c r="D49" s="17"/>
      <c r="E49" s="17"/>
      <c r="F49" s="17"/>
      <c r="G49" s="17"/>
    </row>
    <row r="50" spans="1:24" s="2" customFormat="1" ht="10.5" customHeight="1">
      <c r="B50" s="70"/>
      <c r="D50" s="20"/>
      <c r="E50" s="20"/>
      <c r="F50" s="20"/>
      <c r="G50" s="20"/>
    </row>
    <row r="51" spans="1:24" s="2" customFormat="1" ht="10.5" customHeight="1">
      <c r="B51" s="70"/>
      <c r="C51" s="65"/>
      <c r="D51" s="72" t="s">
        <v>47</v>
      </c>
      <c r="E51" s="72" t="s">
        <v>48</v>
      </c>
      <c r="F51" s="72" t="s">
        <v>75</v>
      </c>
      <c r="G51" s="62"/>
      <c r="H51" s="176" t="str">
        <f>H6</f>
        <v>2020–21</v>
      </c>
      <c r="I51" s="176" t="str">
        <f>I6</f>
        <v>2021–22</v>
      </c>
      <c r="J51" s="176" t="str">
        <f>J6</f>
        <v>2022–23</v>
      </c>
      <c r="K51" s="176" t="str">
        <f>K6</f>
        <v>2023–24</v>
      </c>
      <c r="L51" s="176" t="str">
        <f>L6</f>
        <v>n/a</v>
      </c>
      <c r="M51" s="97"/>
      <c r="N51" s="145" t="s">
        <v>99</v>
      </c>
      <c r="O51" s="97"/>
    </row>
    <row r="52" spans="1:24" s="2" customFormat="1" ht="10.5" customHeight="1">
      <c r="B52" s="7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97"/>
      <c r="N52" s="65"/>
      <c r="O52" s="97"/>
    </row>
    <row r="53" spans="1:24" s="2" customFormat="1" ht="10.5" customHeight="1">
      <c r="B53" s="70"/>
      <c r="C53" s="178" t="s">
        <v>60</v>
      </c>
      <c r="D53" s="75" t="s">
        <v>56</v>
      </c>
      <c r="E53" s="172" t="s">
        <v>61</v>
      </c>
      <c r="F53" s="148" t="s">
        <v>79</v>
      </c>
      <c r="G53" s="65"/>
      <c r="H53" s="205">
        <f>IF('Input | General'!D$18="No","",H30/H$12*$H$15)</f>
        <v>2.9699256538874952</v>
      </c>
      <c r="I53" s="205">
        <f>IF('Input | General'!E$18="No","",I30/I$12*$H$15)</f>
        <v>4.2374108557708086</v>
      </c>
      <c r="J53" s="205">
        <f>IF('Input | General'!F$18="No","",J30/J$12*$H$15)</f>
        <v>3.8820925036875455</v>
      </c>
      <c r="K53" s="205">
        <f>IF('Input | General'!G$18="No","",K30/K$12*$H$15)</f>
        <v>3.6005133041774773</v>
      </c>
      <c r="L53" s="205" t="str">
        <f>IF('Input | General'!H$18="No","",L30/L$12*$H$15)</f>
        <v/>
      </c>
      <c r="M53" s="206"/>
      <c r="N53" s="205">
        <f t="shared" ref="N53:N58" si="0">AVERAGE(H53:L53)</f>
        <v>3.6724855793808318</v>
      </c>
    </row>
    <row r="54" spans="1:24" s="2" customFormat="1" ht="10.5" customHeight="1">
      <c r="B54" s="70"/>
      <c r="C54" s="178" t="s">
        <v>62</v>
      </c>
      <c r="D54" s="75" t="s">
        <v>56</v>
      </c>
      <c r="E54" s="172" t="s">
        <v>167</v>
      </c>
      <c r="F54" s="148" t="s">
        <v>79</v>
      </c>
      <c r="G54" s="121"/>
      <c r="H54" s="205">
        <f>IF('Input | General'!D$18="No","",H31/H$12*$H$15)</f>
        <v>16.296172406843425</v>
      </c>
      <c r="I54" s="205">
        <f>IF('Input | General'!E$18="No","",I31/I$12*$H$15)</f>
        <v>28.757435294150099</v>
      </c>
      <c r="J54" s="205">
        <f>IF('Input | General'!F$18="No","",J31/J$12*$H$15)</f>
        <v>6.428305823830935</v>
      </c>
      <c r="K54" s="205">
        <f>IF('Input | General'!G$18="No","",K31/K$12*$H$15)</f>
        <v>16.654945400829625</v>
      </c>
      <c r="L54" s="205" t="str">
        <f>IF('Input | General'!H$18="No","",L31/L$12*$H$15)</f>
        <v/>
      </c>
      <c r="M54" s="206"/>
      <c r="N54" s="205">
        <f t="shared" si="0"/>
        <v>17.03421473141352</v>
      </c>
    </row>
    <row r="55" spans="1:24" s="2" customFormat="1" ht="10.5" customHeight="1">
      <c r="B55" s="70"/>
      <c r="C55" s="178" t="s">
        <v>63</v>
      </c>
      <c r="D55" s="75" t="s">
        <v>56</v>
      </c>
      <c r="E55" s="172" t="s">
        <v>169</v>
      </c>
      <c r="F55" s="148" t="s">
        <v>79</v>
      </c>
      <c r="G55" s="121"/>
      <c r="H55" s="205">
        <f>IF('Input | General'!D$18="No","",SUM(H35:H36)/H23)</f>
        <v>0.14441495364650331</v>
      </c>
      <c r="I55" s="205">
        <f>IF('Input | General'!E$18="No","",SUM(I35:I36)/I23)</f>
        <v>0.1399968846637594</v>
      </c>
      <c r="J55" s="205">
        <f>IF('Input | General'!F$18="No","",SUM(J35:J36)/J23)</f>
        <v>0.10639960123428138</v>
      </c>
      <c r="K55" s="205">
        <f>IF('Input | General'!G$18="No","",SUM(K35:K36)/K23)</f>
        <v>0.12753430654305065</v>
      </c>
      <c r="L55" s="205" t="str">
        <f>IF('Input | General'!H$18="No","",L32/L$12*$H$15)</f>
        <v/>
      </c>
      <c r="M55" s="206"/>
      <c r="N55" s="205">
        <f t="shared" si="0"/>
        <v>0.12958643652189869</v>
      </c>
    </row>
    <row r="56" spans="1:24" s="2" customFormat="1" ht="10.5" customHeight="1">
      <c r="B56" s="70"/>
      <c r="C56" s="178" t="s">
        <v>64</v>
      </c>
      <c r="D56" s="75" t="s">
        <v>56</v>
      </c>
      <c r="E56" s="172" t="s">
        <v>65</v>
      </c>
      <c r="F56" s="148" t="s">
        <v>79</v>
      </c>
      <c r="G56" s="121"/>
      <c r="H56" s="205">
        <f>IF('Input | General'!D$18="No","",H37/H12*$H$15)</f>
        <v>7.9524587961304194</v>
      </c>
      <c r="I56" s="205">
        <f>IF('Input | General'!E$18="No","",I37/I12*$H$15)</f>
        <v>6.5123040068184741</v>
      </c>
      <c r="J56" s="205">
        <f>IF('Input | General'!F$18="No","",J37/J12*$H$15)</f>
        <v>7.7812057566897499</v>
      </c>
      <c r="K56" s="205">
        <f>IF('Input | General'!G$18="No","",K37/K12*$H$15)</f>
        <v>7.2133333780852222</v>
      </c>
      <c r="L56" s="205" t="str">
        <f>IF('Input | General'!H$18="No","",L37/L12*$H$15)</f>
        <v/>
      </c>
      <c r="M56" s="206"/>
      <c r="N56" s="205">
        <f t="shared" si="0"/>
        <v>7.3648254844309662</v>
      </c>
    </row>
    <row r="57" spans="1:24" s="2" customFormat="1" ht="10.5" customHeight="1">
      <c r="B57" s="70"/>
      <c r="C57" s="178" t="s">
        <v>66</v>
      </c>
      <c r="D57" s="75" t="s">
        <v>56</v>
      </c>
      <c r="E57" s="172" t="s">
        <v>67</v>
      </c>
      <c r="F57" s="148" t="s">
        <v>79</v>
      </c>
      <c r="G57" s="121"/>
      <c r="H57" s="205">
        <f>IF('Input | General'!D$18="No","",H41/H12*$H$15)</f>
        <v>0.5514376567538517</v>
      </c>
      <c r="I57" s="205">
        <f>IF('Input | General'!E$18="No","",I41/I12*$H$15)</f>
        <v>0.88954597297711036</v>
      </c>
      <c r="J57" s="205">
        <f>IF('Input | General'!F$18="No","",J41/J12*$H$15)</f>
        <v>0.6678942031072399</v>
      </c>
      <c r="K57" s="205">
        <f>IF('Input | General'!G$18="No","",K41/K12*$H$15)</f>
        <v>0.68448015645260718</v>
      </c>
      <c r="L57" s="205" t="str">
        <f>IF('Input | General'!H$18="No","",L41/L12*$H$15)</f>
        <v/>
      </c>
      <c r="M57" s="206"/>
      <c r="N57" s="205">
        <f t="shared" si="0"/>
        <v>0.69833949732270229</v>
      </c>
    </row>
    <row r="58" spans="1:24" s="2" customFormat="1" ht="10.5" customHeight="1">
      <c r="B58" s="70"/>
      <c r="C58" s="178" t="s">
        <v>68</v>
      </c>
      <c r="D58" s="75" t="s">
        <v>56</v>
      </c>
      <c r="E58" s="172" t="s">
        <v>69</v>
      </c>
      <c r="F58" s="148" t="s">
        <v>79</v>
      </c>
      <c r="G58" s="65"/>
      <c r="H58" s="205">
        <f>IF('Input | General'!D$18="No","",IFERROR((H46-H47)/(H45-H47),NA()))</f>
        <v>6.4759135914870175E-2</v>
      </c>
      <c r="I58" s="205">
        <f>IF('Input | General'!E$18="No","",IFERROR((I46-I47)/(I45-I47),NA()))</f>
        <v>8.8231676976341003E-2</v>
      </c>
      <c r="J58" s="205">
        <f>IF('Input | General'!F$18="No","",IFERROR((J46-J47)/(J45-J47),NA()))</f>
        <v>3.6077985895043151E-2</v>
      </c>
      <c r="K58" s="205">
        <f>IF('Input | General'!G$18="No","",IFERROR((K46-K47)/(K45-K47),NA()))</f>
        <v>6.0349290195542311E-2</v>
      </c>
      <c r="L58" s="205" t="str">
        <f>IF('Input | General'!H$18="No","",IFERROR((L46-L47)/(L45-L47),NA()))</f>
        <v/>
      </c>
      <c r="M58" s="206"/>
      <c r="N58" s="205">
        <f t="shared" si="0"/>
        <v>6.2354522245449163E-2</v>
      </c>
    </row>
    <row r="59" spans="1:24" s="2" customFormat="1" ht="10.5" customHeight="1">
      <c r="B59" s="70"/>
      <c r="D59" s="20"/>
      <c r="E59" s="20"/>
      <c r="F59" s="20"/>
      <c r="G59" s="20"/>
      <c r="M59" s="69"/>
      <c r="O59" s="69"/>
    </row>
    <row r="60" spans="1:24" s="60" customFormat="1" ht="12.75" customHeight="1">
      <c r="A60" s="7"/>
      <c r="B60" s="28" t="s">
        <v>18</v>
      </c>
      <c r="D60" s="61"/>
      <c r="E60" s="61"/>
      <c r="F60" s="61"/>
    </row>
    <row r="61" spans="1:24" s="15" customFormat="1" ht="10.5" hidden="1" customHeight="1">
      <c r="A61" s="10"/>
      <c r="B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s="15" customFormat="1" ht="18" hidden="1" customHeight="1">
      <c r="A62" s="10"/>
      <c r="B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" customFormat="1" ht="18" hidden="1" customHeight="1"/>
    <row r="64" spans="1:24" s="15" customFormat="1" ht="18" hidden="1" customHeight="1">
      <c r="A64" s="10"/>
      <c r="B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15" customFormat="1" ht="18" hidden="1" customHeight="1">
      <c r="A65" s="10"/>
      <c r="B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16" customFormat="1" ht="18" hidden="1" customHeight="1"/>
    <row r="67" spans="1:24" s="15" customFormat="1" ht="18" hidden="1" customHeight="1">
      <c r="A67" s="10"/>
      <c r="B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15" customFormat="1" ht="18" hidden="1" customHeight="1">
      <c r="A68" s="10"/>
      <c r="B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s="15" customFormat="1" ht="18" hidden="1" customHeight="1">
      <c r="A69" s="10"/>
      <c r="B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s="15" customFormat="1" ht="18" hidden="1" customHeight="1">
      <c r="A70" s="10"/>
      <c r="B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s="16" customFormat="1" ht="18" hidden="1" customHeight="1"/>
    <row r="72" spans="1:24" s="15" customFormat="1" ht="18" hidden="1" customHeight="1">
      <c r="A72" s="10"/>
      <c r="B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s="15" customFormat="1" ht="18" hidden="1" customHeight="1">
      <c r="A73" s="10"/>
      <c r="B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s="15" customFormat="1" ht="18" hidden="1" customHeight="1">
      <c r="A74" s="10"/>
      <c r="B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s="15" customFormat="1" ht="18" hidden="1" customHeight="1">
      <c r="A75" s="10"/>
      <c r="B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8" spans="1:24" s="2" customFormat="1" ht="18" hidden="1" customHeight="1"/>
    <row r="82" spans="3:15" s="16" customFormat="1" ht="18" hidden="1" customHeight="1"/>
    <row r="90" spans="3:15" ht="18" hidden="1" customHeight="1">
      <c r="C90" s="20"/>
      <c r="D90" s="20"/>
      <c r="E90" s="20"/>
      <c r="F90" s="20"/>
      <c r="G90" s="20"/>
      <c r="H90" s="2"/>
      <c r="I90" s="2"/>
      <c r="J90" s="2"/>
      <c r="K90" s="2"/>
      <c r="L90" s="2"/>
      <c r="M90" s="2"/>
      <c r="N90" s="2"/>
      <c r="O90" s="2"/>
    </row>
    <row r="91" spans="3:15" ht="18" hidden="1" customHeight="1">
      <c r="C91" s="20"/>
      <c r="D91" s="20"/>
      <c r="E91" s="20"/>
      <c r="F91" s="20"/>
      <c r="G91" s="20"/>
      <c r="H91" s="18"/>
      <c r="I91" s="18"/>
      <c r="J91" s="18"/>
      <c r="K91" s="18"/>
      <c r="L91" s="18"/>
      <c r="M91" s="18"/>
      <c r="N91" s="18"/>
      <c r="O91" s="18"/>
    </row>
    <row r="92" spans="3:15" ht="18" hidden="1" customHeight="1">
      <c r="C92" s="20"/>
      <c r="D92" s="20"/>
      <c r="E92" s="20"/>
      <c r="F92" s="20"/>
      <c r="G92" s="20"/>
      <c r="H92" s="2"/>
      <c r="I92" s="2"/>
      <c r="J92" s="2"/>
      <c r="K92" s="2"/>
      <c r="L92" s="2"/>
      <c r="M92" s="2"/>
      <c r="N92" s="2"/>
      <c r="O92" s="2"/>
    </row>
    <row r="93" spans="3:15" ht="18" hidden="1" customHeight="1">
      <c r="C93" s="20"/>
      <c r="D93" s="20"/>
      <c r="E93" s="20"/>
      <c r="F93" s="20"/>
      <c r="G93" s="20"/>
      <c r="H93" s="2"/>
      <c r="I93" s="2"/>
      <c r="J93" s="2"/>
      <c r="K93" s="2"/>
      <c r="L93" s="2"/>
      <c r="M93" s="2"/>
      <c r="N93" s="2"/>
      <c r="O93" s="2"/>
    </row>
    <row r="94" spans="3:15" ht="18" hidden="1" customHeight="1">
      <c r="C94" s="20"/>
      <c r="D94" s="20"/>
      <c r="E94" s="20"/>
      <c r="F94" s="20"/>
      <c r="G94" s="20"/>
      <c r="H94" s="2"/>
      <c r="I94" s="2"/>
      <c r="J94" s="2"/>
      <c r="K94" s="2"/>
      <c r="L94" s="2"/>
      <c r="M94" s="2"/>
      <c r="N94" s="2"/>
      <c r="O94" s="2"/>
    </row>
    <row r="95" spans="3:15" ht="18" hidden="1" customHeight="1">
      <c r="C95" s="20"/>
      <c r="D95" s="20"/>
      <c r="E95" s="20"/>
      <c r="F95" s="20"/>
      <c r="G95" s="20"/>
      <c r="H95" s="2"/>
      <c r="I95" s="2"/>
      <c r="J95" s="2"/>
      <c r="K95" s="2"/>
      <c r="L95" s="2"/>
      <c r="M95" s="2"/>
      <c r="N95" s="2"/>
      <c r="O95" s="2"/>
    </row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conditionalFormatting sqref="L10">
    <cfRule type="expression" dxfId="13" priority="34">
      <formula>L$6="n/a"</formula>
    </cfRule>
  </conditionalFormatting>
  <conditionalFormatting sqref="L20 H20:K21">
    <cfRule type="expression" dxfId="12" priority="33">
      <formula>H$6="n/a"</formula>
    </cfRule>
  </conditionalFormatting>
  <conditionalFormatting sqref="L9">
    <cfRule type="expression" dxfId="11" priority="35">
      <formula>L$6="n/a"</formula>
    </cfRule>
  </conditionalFormatting>
  <conditionalFormatting sqref="L21">
    <cfRule type="expression" dxfId="10" priority="32">
      <formula>L$6="n/a"</formula>
    </cfRule>
  </conditionalFormatting>
  <conditionalFormatting sqref="L30:L31">
    <cfRule type="expression" dxfId="9" priority="31">
      <formula>L$6="n/a"</formula>
    </cfRule>
  </conditionalFormatting>
  <conditionalFormatting sqref="L35:L37">
    <cfRule type="expression" dxfId="8" priority="28">
      <formula>L$6="n/a"</formula>
    </cfRule>
  </conditionalFormatting>
  <conditionalFormatting sqref="L41">
    <cfRule type="expression" dxfId="7" priority="26">
      <formula>L$6="n/a"</formula>
    </cfRule>
  </conditionalFormatting>
  <conditionalFormatting sqref="H15">
    <cfRule type="expression" dxfId="6" priority="8">
      <formula>H$6="n/a"</formula>
    </cfRule>
  </conditionalFormatting>
  <conditionalFormatting sqref="H9:K10">
    <cfRule type="expression" dxfId="5" priority="7">
      <formula>H$6="n/a"</formula>
    </cfRule>
  </conditionalFormatting>
  <conditionalFormatting sqref="H30:K31">
    <cfRule type="expression" dxfId="4" priority="6">
      <formula>H$6="n/a"</formula>
    </cfRule>
  </conditionalFormatting>
  <conditionalFormatting sqref="H35:K37">
    <cfRule type="expression" dxfId="3" priority="5">
      <formula>H$6="n/a"</formula>
    </cfRule>
  </conditionalFormatting>
  <conditionalFormatting sqref="L45:L47">
    <cfRule type="expression" dxfId="2" priority="3">
      <formula>L$6="n/a"</formula>
    </cfRule>
  </conditionalFormatting>
  <conditionalFormatting sqref="H41:K41">
    <cfRule type="expression" dxfId="1" priority="2">
      <formula>H$6="n/a"</formula>
    </cfRule>
  </conditionalFormatting>
  <conditionalFormatting sqref="H45:K47">
    <cfRule type="expression" dxfId="0" priority="1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A44D-09CF-4DAE-92F5-9481A20C4BBA}">
  <sheetPr codeName="Sheet9">
    <tabColor rgb="FFFFFF99"/>
  </sheetPr>
  <dimension ref="A1:R63"/>
  <sheetViews>
    <sheetView workbookViewId="0"/>
  </sheetViews>
  <sheetFormatPr defaultColWidth="12.7109375" defaultRowHeight="0" customHeight="1" zeroHeight="1"/>
  <cols>
    <col min="1" max="2" width="1.28515625" style="13" customWidth="1"/>
    <col min="3" max="3" width="38.140625" style="14" customWidth="1"/>
    <col min="4" max="4" width="12.7109375" style="13" customWidth="1"/>
    <col min="5" max="5" width="18.7109375" style="13" customWidth="1"/>
    <col min="6" max="6" width="12.7109375" style="13" customWidth="1"/>
    <col min="7" max="7" width="5.7109375" style="13" customWidth="1"/>
    <col min="8" max="12" width="12.7109375" style="13" customWidth="1"/>
    <col min="13" max="13" width="9.140625" style="13" customWidth="1"/>
    <col min="14" max="14" width="12.7109375" style="13" customWidth="1"/>
    <col min="15" max="15" width="9.140625" style="13" customWidth="1"/>
    <col min="16" max="16" width="12.7109375" style="13" customWidth="1"/>
    <col min="17" max="22" width="9.140625" style="13" customWidth="1"/>
    <col min="23" max="16384" width="12.7109375" style="13"/>
  </cols>
  <sheetData>
    <row r="1" spans="1:18" s="10" customFormat="1" ht="18" customHeight="1">
      <c r="B1" s="171" t="str">
        <f>'Input | General'!$B$1</f>
        <v>JGN 2025-30 Initial Proposal - Capital expenditure sharing scheme model</v>
      </c>
      <c r="F1" s="94"/>
      <c r="G1" s="95" t="s">
        <v>19</v>
      </c>
      <c r="H1" s="137" t="s">
        <v>20</v>
      </c>
      <c r="I1" s="141" t="s">
        <v>21</v>
      </c>
      <c r="M1" s="96"/>
    </row>
    <row r="2" spans="1:18" s="10" customFormat="1" ht="18" customHeight="1">
      <c r="B2" s="12" t="s">
        <v>170</v>
      </c>
    </row>
    <row r="3" spans="1:18" s="10" customFormat="1" ht="3" customHeight="1">
      <c r="B3" s="9"/>
    </row>
    <row r="4" spans="1:18" s="60" customFormat="1" ht="12.75" customHeight="1">
      <c r="A4" s="7"/>
      <c r="B4" s="28" t="s">
        <v>171</v>
      </c>
    </row>
    <row r="5" spans="1:18" s="29" customFormat="1" ht="11.25" customHeight="1">
      <c r="C5" s="30"/>
    </row>
    <row r="6" spans="1:18" s="29" customFormat="1" ht="11.25" customHeight="1">
      <c r="C6" s="30"/>
      <c r="D6" s="68" t="s">
        <v>47</v>
      </c>
      <c r="E6" s="68" t="s">
        <v>48</v>
      </c>
      <c r="F6" s="68" t="s">
        <v>75</v>
      </c>
      <c r="G6" s="68"/>
      <c r="H6" s="68" t="s">
        <v>172</v>
      </c>
      <c r="I6" s="68" t="s">
        <v>173</v>
      </c>
      <c r="J6" s="68" t="s">
        <v>174</v>
      </c>
      <c r="K6" s="68" t="s">
        <v>175</v>
      </c>
      <c r="L6" s="68" t="s">
        <v>176</v>
      </c>
    </row>
    <row r="7" spans="1:18" s="29" customFormat="1" ht="11.25" customHeight="1">
      <c r="C7" s="30" t="s">
        <v>76</v>
      </c>
    </row>
    <row r="8" spans="1:18" s="29" customFormat="1" ht="11.25" customHeight="1">
      <c r="C8" s="30"/>
    </row>
    <row r="9" spans="1:18" s="229" customFormat="1" ht="11.25" customHeight="1">
      <c r="C9" s="230" t="s">
        <v>77</v>
      </c>
      <c r="D9" s="229" t="s">
        <v>177</v>
      </c>
      <c r="E9" s="229" t="s">
        <v>78</v>
      </c>
      <c r="F9" s="229" t="s">
        <v>79</v>
      </c>
      <c r="H9" s="231">
        <v>1390296.2451612903</v>
      </c>
      <c r="I9" s="231">
        <v>1435824</v>
      </c>
      <c r="J9" s="231">
        <v>1451669</v>
      </c>
      <c r="K9" s="231">
        <v>1476686</v>
      </c>
      <c r="L9" s="231">
        <v>1494328</v>
      </c>
      <c r="N9" s="243" t="s">
        <v>178</v>
      </c>
      <c r="O9" s="243"/>
      <c r="P9" s="243"/>
      <c r="Q9" s="243"/>
      <c r="R9" s="243"/>
    </row>
    <row r="10" spans="1:18" s="229" customFormat="1" ht="11.25" customHeight="1">
      <c r="C10" s="230" t="s">
        <v>80</v>
      </c>
      <c r="D10" s="229" t="s">
        <v>177</v>
      </c>
      <c r="E10" s="229" t="s">
        <v>78</v>
      </c>
      <c r="F10" s="229" t="s">
        <v>79</v>
      </c>
      <c r="H10" s="231">
        <v>1435823.7</v>
      </c>
      <c r="I10" s="231">
        <v>1469752</v>
      </c>
      <c r="J10" s="231">
        <v>1476686</v>
      </c>
      <c r="K10" s="231">
        <v>1494328</v>
      </c>
      <c r="L10" s="231">
        <v>1513170</v>
      </c>
      <c r="N10" s="243"/>
      <c r="O10" s="243"/>
      <c r="P10" s="243"/>
      <c r="Q10" s="243"/>
      <c r="R10" s="243"/>
    </row>
    <row r="11" spans="1:18" s="229" customFormat="1" ht="11.25" customHeight="1">
      <c r="C11" s="230"/>
    </row>
    <row r="12" spans="1:18" s="229" customFormat="1" ht="11.25" customHeight="1">
      <c r="C12" s="74" t="s">
        <v>81</v>
      </c>
      <c r="D12" s="73" t="s">
        <v>56</v>
      </c>
      <c r="E12" s="146" t="s">
        <v>78</v>
      </c>
      <c r="F12" s="147" t="s">
        <v>79</v>
      </c>
      <c r="G12" s="68"/>
      <c r="H12" s="232">
        <f>+IFERROR(AVERAGE(H9:H10),NA())</f>
        <v>1413059.9725806452</v>
      </c>
      <c r="I12" s="232">
        <f t="shared" ref="I12:L12" si="0">+IFERROR(AVERAGE(I9:I10),NA())</f>
        <v>1452788</v>
      </c>
      <c r="J12" s="232">
        <f t="shared" si="0"/>
        <v>1464177.5</v>
      </c>
      <c r="K12" s="232">
        <f t="shared" si="0"/>
        <v>1485507</v>
      </c>
      <c r="L12" s="232">
        <f t="shared" si="0"/>
        <v>1503749</v>
      </c>
    </row>
    <row r="13" spans="1:18" s="229" customFormat="1" ht="11.25" customHeight="1">
      <c r="C13" s="230"/>
    </row>
    <row r="14" spans="1:18" s="229" customFormat="1" ht="11.25" customHeight="1">
      <c r="C14" s="230"/>
    </row>
    <row r="15" spans="1:18" s="229" customFormat="1" ht="11.25" customHeight="1">
      <c r="C15" s="230" t="s">
        <v>179</v>
      </c>
      <c r="D15" s="229" t="s">
        <v>23</v>
      </c>
      <c r="E15" s="229" t="s">
        <v>78</v>
      </c>
      <c r="F15" s="229" t="s">
        <v>79</v>
      </c>
      <c r="H15" s="231">
        <v>1000</v>
      </c>
    </row>
    <row r="16" spans="1:18" s="229" customFormat="1" ht="11.25" customHeight="1">
      <c r="C16" s="230"/>
    </row>
    <row r="17" spans="1:12" s="229" customFormat="1" ht="11.25" customHeight="1">
      <c r="C17" s="230"/>
    </row>
    <row r="18" spans="1:12" s="229" customFormat="1" ht="11.25" customHeight="1">
      <c r="C18" s="30" t="s">
        <v>82</v>
      </c>
    </row>
    <row r="19" spans="1:12" s="229" customFormat="1" ht="11.25" customHeight="1">
      <c r="C19" s="230"/>
    </row>
    <row r="20" spans="1:12" s="229" customFormat="1" ht="11.25" customHeight="1">
      <c r="C20" s="230" t="s">
        <v>77</v>
      </c>
      <c r="D20" s="229" t="s">
        <v>177</v>
      </c>
      <c r="E20" s="229" t="s">
        <v>83</v>
      </c>
      <c r="F20" s="229" t="s">
        <v>79</v>
      </c>
      <c r="H20" s="231">
        <v>24715.190410820065</v>
      </c>
      <c r="I20" s="231">
        <v>25118.04100881999</v>
      </c>
      <c r="J20" s="231">
        <v>25481.200353039705</v>
      </c>
      <c r="K20" s="231">
        <v>25746.181667998851</v>
      </c>
      <c r="L20" s="231">
        <v>26054.971032060512</v>
      </c>
    </row>
    <row r="21" spans="1:12" s="229" customFormat="1" ht="11.25" customHeight="1">
      <c r="C21" s="230" t="s">
        <v>80</v>
      </c>
      <c r="D21" s="229" t="s">
        <v>177</v>
      </c>
      <c r="E21" s="229" t="s">
        <v>83</v>
      </c>
      <c r="F21" s="229" t="s">
        <v>79</v>
      </c>
      <c r="H21" s="231">
        <v>25118.04100881999</v>
      </c>
      <c r="I21" s="231">
        <v>25481.200353039705</v>
      </c>
      <c r="J21" s="231">
        <v>25746.181667998851</v>
      </c>
      <c r="K21" s="231">
        <v>26054.971032060512</v>
      </c>
      <c r="L21" s="231">
        <v>26313.646287575935</v>
      </c>
    </row>
    <row r="22" spans="1:12" s="229" customFormat="1" ht="11.25" customHeight="1">
      <c r="C22" s="230"/>
    </row>
    <row r="23" spans="1:12" s="229" customFormat="1" ht="11.25" customHeight="1">
      <c r="C23" s="230" t="s">
        <v>84</v>
      </c>
      <c r="D23" s="229" t="s">
        <v>56</v>
      </c>
      <c r="E23" s="229" t="s">
        <v>83</v>
      </c>
      <c r="F23" s="229" t="s">
        <v>79</v>
      </c>
      <c r="H23" s="232">
        <f>+IFERROR(AVERAGE(H20:H21),NA())</f>
        <v>24916.615709820027</v>
      </c>
      <c r="I23" s="232">
        <f t="shared" ref="I23:L23" si="1">+IFERROR(AVERAGE(I20:I21),NA())</f>
        <v>25299.620680929846</v>
      </c>
      <c r="J23" s="232">
        <f t="shared" si="1"/>
        <v>25613.69101051928</v>
      </c>
      <c r="K23" s="232">
        <f t="shared" si="1"/>
        <v>25900.576350029682</v>
      </c>
      <c r="L23" s="232">
        <f t="shared" si="1"/>
        <v>26184.308659818224</v>
      </c>
    </row>
    <row r="24" spans="1:12" s="29" customFormat="1" ht="11.25" customHeight="1">
      <c r="C24" s="30"/>
    </row>
    <row r="25" spans="1:12" s="60" customFormat="1" ht="12.75" customHeight="1">
      <c r="A25" s="7"/>
      <c r="B25" s="28" t="s">
        <v>180</v>
      </c>
    </row>
    <row r="26" spans="1:12" s="29" customFormat="1" ht="11.25" customHeight="1">
      <c r="C26" s="30"/>
    </row>
    <row r="27" spans="1:12" s="29" customFormat="1" ht="11.25" customHeight="1">
      <c r="C27" s="30"/>
      <c r="D27" s="68" t="s">
        <v>47</v>
      </c>
      <c r="E27" s="68" t="s">
        <v>48</v>
      </c>
      <c r="F27" s="68" t="s">
        <v>75</v>
      </c>
      <c r="G27" s="68"/>
      <c r="H27" s="68" t="str">
        <f>+H$6</f>
        <v>2018-19</v>
      </c>
      <c r="I27" s="68" t="str">
        <f t="shared" ref="I27:L27" si="2">+I$6</f>
        <v>2019-20</v>
      </c>
      <c r="J27" s="68" t="str">
        <f t="shared" si="2"/>
        <v>2020-21</v>
      </c>
      <c r="K27" s="68" t="str">
        <f t="shared" si="2"/>
        <v>2021-22</v>
      </c>
      <c r="L27" s="68" t="str">
        <f t="shared" si="2"/>
        <v>2022-23</v>
      </c>
    </row>
    <row r="28" spans="1:12" s="229" customFormat="1" ht="11.25" customHeight="1">
      <c r="C28" s="30" t="s">
        <v>85</v>
      </c>
    </row>
    <row r="29" spans="1:12" s="229" customFormat="1" ht="11.25" customHeight="1">
      <c r="C29" s="230"/>
    </row>
    <row r="30" spans="1:12" s="229" customFormat="1" ht="11.25" customHeight="1">
      <c r="C30" s="230" t="s">
        <v>86</v>
      </c>
      <c r="D30" s="229" t="s">
        <v>177</v>
      </c>
      <c r="E30" s="229" t="s">
        <v>87</v>
      </c>
      <c r="F30" s="229" t="s">
        <v>79</v>
      </c>
      <c r="H30" s="231">
        <v>5360</v>
      </c>
      <c r="I30" s="231">
        <v>4688</v>
      </c>
      <c r="J30" s="231">
        <v>4244</v>
      </c>
      <c r="K30" s="231">
        <v>6145</v>
      </c>
      <c r="L30" s="231">
        <v>5702</v>
      </c>
    </row>
    <row r="31" spans="1:12" s="229" customFormat="1" ht="11.25" customHeight="1">
      <c r="C31" s="230" t="s">
        <v>181</v>
      </c>
      <c r="D31" s="229" t="s">
        <v>23</v>
      </c>
      <c r="E31" s="229" t="s">
        <v>168</v>
      </c>
      <c r="F31" s="229" t="s">
        <v>79</v>
      </c>
      <c r="H31" s="231">
        <v>52657.78</v>
      </c>
      <c r="I31" s="231">
        <v>123462.13</v>
      </c>
      <c r="J31" s="231">
        <v>23287.100000000006</v>
      </c>
      <c r="K31" s="231">
        <v>41703.402199999997</v>
      </c>
      <c r="L31" s="231">
        <v>9441.8666666666704</v>
      </c>
    </row>
    <row r="32" spans="1:12" s="229" customFormat="1" ht="11.25" customHeight="1">
      <c r="C32" s="230"/>
    </row>
    <row r="33" spans="3:12" s="229" customFormat="1" ht="11.25" customHeight="1">
      <c r="C33" s="230" t="s">
        <v>88</v>
      </c>
    </row>
    <row r="34" spans="3:12" s="229" customFormat="1" ht="11.25" customHeight="1">
      <c r="C34" s="230"/>
    </row>
    <row r="35" spans="3:12" s="229" customFormat="1" ht="11.25" customHeight="1">
      <c r="C35" s="230" t="s">
        <v>89</v>
      </c>
      <c r="D35" s="229" t="s">
        <v>177</v>
      </c>
      <c r="E35" s="229" t="s">
        <v>90</v>
      </c>
      <c r="F35" s="229" t="s">
        <v>79</v>
      </c>
      <c r="H35" s="231">
        <v>2540</v>
      </c>
      <c r="I35" s="231">
        <v>2636</v>
      </c>
      <c r="J35" s="231">
        <v>2207</v>
      </c>
      <c r="K35" s="231">
        <v>2258</v>
      </c>
      <c r="L35" s="231">
        <v>1641</v>
      </c>
    </row>
    <row r="36" spans="3:12" s="229" customFormat="1" ht="11.25" customHeight="1">
      <c r="C36" s="230" t="s">
        <v>91</v>
      </c>
      <c r="D36" s="229" t="s">
        <v>177</v>
      </c>
      <c r="E36" s="229" t="s">
        <v>90</v>
      </c>
      <c r="F36" s="229" t="s">
        <v>79</v>
      </c>
      <c r="H36" s="231">
        <v>1490</v>
      </c>
      <c r="I36" s="231">
        <v>1774</v>
      </c>
      <c r="J36" s="231">
        <v>1492</v>
      </c>
      <c r="K36" s="231">
        <v>1368</v>
      </c>
      <c r="L36" s="231">
        <v>1145</v>
      </c>
    </row>
    <row r="37" spans="3:12" s="229" customFormat="1" ht="11.25" customHeight="1">
      <c r="C37" s="230" t="s">
        <v>92</v>
      </c>
      <c r="D37" s="229" t="s">
        <v>177</v>
      </c>
      <c r="E37" s="229" t="s">
        <v>90</v>
      </c>
      <c r="F37" s="229" t="s">
        <v>79</v>
      </c>
      <c r="H37" s="231">
        <v>14290</v>
      </c>
      <c r="I37" s="231">
        <v>14198</v>
      </c>
      <c r="J37" s="231">
        <v>11364</v>
      </c>
      <c r="K37" s="231">
        <v>9444</v>
      </c>
      <c r="L37" s="231">
        <v>11429</v>
      </c>
    </row>
    <row r="38" spans="3:12" s="229" customFormat="1" ht="11.25" customHeight="1">
      <c r="C38" s="230"/>
    </row>
    <row r="39" spans="3:12" s="229" customFormat="1" ht="11.25" customHeight="1">
      <c r="C39" s="230" t="s">
        <v>93</v>
      </c>
    </row>
    <row r="40" spans="3:12" s="229" customFormat="1" ht="11.25" customHeight="1">
      <c r="C40" s="230"/>
    </row>
    <row r="41" spans="3:12" s="229" customFormat="1" ht="11.25" customHeight="1">
      <c r="C41" s="230" t="s">
        <v>93</v>
      </c>
      <c r="D41" s="229" t="s">
        <v>177</v>
      </c>
      <c r="E41" s="229" t="s">
        <v>90</v>
      </c>
      <c r="F41" s="229" t="s">
        <v>79</v>
      </c>
      <c r="H41" s="231">
        <v>621</v>
      </c>
      <c r="I41" s="231">
        <v>616</v>
      </c>
      <c r="J41" s="231">
        <v>788</v>
      </c>
      <c r="K41" s="231">
        <v>1290</v>
      </c>
      <c r="L41" s="231">
        <v>981</v>
      </c>
    </row>
    <row r="42" spans="3:12" s="229" customFormat="1" ht="11.25" customHeight="1">
      <c r="C42" s="230"/>
    </row>
    <row r="43" spans="3:12" s="229" customFormat="1" ht="11.25" customHeight="1">
      <c r="C43" s="230" t="s">
        <v>94</v>
      </c>
      <c r="H43" s="68" t="str">
        <f>+H$6</f>
        <v>2018-19</v>
      </c>
      <c r="I43" s="68" t="str">
        <f t="shared" ref="I43:L43" si="3">+I$6</f>
        <v>2019-20</v>
      </c>
      <c r="J43" s="68" t="str">
        <f t="shared" si="3"/>
        <v>2020-21</v>
      </c>
      <c r="K43" s="68" t="str">
        <f t="shared" si="3"/>
        <v>2021-22</v>
      </c>
      <c r="L43" s="68" t="str">
        <f t="shared" si="3"/>
        <v>2022-23</v>
      </c>
    </row>
    <row r="44" spans="3:12" s="229" customFormat="1" ht="11.25" customHeight="1">
      <c r="C44" s="230"/>
    </row>
    <row r="45" spans="3:12" s="229" customFormat="1" ht="11.25" customHeight="1">
      <c r="C45" s="230" t="s">
        <v>95</v>
      </c>
      <c r="D45" s="229" t="s">
        <v>23</v>
      </c>
      <c r="E45" s="229" t="s">
        <v>90</v>
      </c>
      <c r="F45" s="229" t="s">
        <v>79</v>
      </c>
      <c r="H45" s="231">
        <v>6081092</v>
      </c>
      <c r="I45" s="231">
        <v>6289448</v>
      </c>
      <c r="J45" s="231">
        <v>6268088</v>
      </c>
      <c r="K45" s="231">
        <v>5689456</v>
      </c>
      <c r="L45" s="231">
        <v>6901946</v>
      </c>
    </row>
    <row r="46" spans="3:12" s="229" customFormat="1" ht="11.25" customHeight="1">
      <c r="C46" s="230" t="s">
        <v>96</v>
      </c>
      <c r="D46" s="229" t="s">
        <v>23</v>
      </c>
      <c r="E46" s="229" t="s">
        <v>90</v>
      </c>
      <c r="F46" s="229" t="s">
        <v>79</v>
      </c>
      <c r="H46" s="231">
        <v>488204</v>
      </c>
      <c r="I46" s="231">
        <v>509178</v>
      </c>
      <c r="J46" s="231">
        <v>607018</v>
      </c>
      <c r="K46" s="231">
        <v>1337563</v>
      </c>
      <c r="L46" s="231">
        <v>556511</v>
      </c>
    </row>
    <row r="47" spans="3:12" s="229" customFormat="1" ht="11.25" customHeight="1">
      <c r="C47" s="230" t="s">
        <v>97</v>
      </c>
      <c r="D47" s="229" t="s">
        <v>23</v>
      </c>
      <c r="E47" s="229" t="s">
        <v>90</v>
      </c>
      <c r="F47" s="229" t="s">
        <v>79</v>
      </c>
      <c r="H47" s="231">
        <v>252610</v>
      </c>
      <c r="I47" s="231">
        <v>261125</v>
      </c>
      <c r="J47" s="231">
        <v>215027</v>
      </c>
      <c r="K47" s="231">
        <v>916431</v>
      </c>
      <c r="L47" s="231">
        <v>319012</v>
      </c>
    </row>
    <row r="48" spans="3:12" s="229" customFormat="1" ht="11.25" customHeight="1">
      <c r="C48" s="230"/>
    </row>
    <row r="49" spans="1:15" s="229" customFormat="1" ht="11.25" customHeight="1">
      <c r="C49" s="234" t="s">
        <v>68</v>
      </c>
      <c r="D49" s="235" t="s">
        <v>56</v>
      </c>
      <c r="E49" s="236" t="s">
        <v>69</v>
      </c>
      <c r="F49" s="237" t="s">
        <v>79</v>
      </c>
      <c r="H49" s="233">
        <f>+IFERROR((H46-H47)/(H45-H47),NA())</f>
        <v>4.0421159403082996E-2</v>
      </c>
      <c r="I49" s="233">
        <v>4.1147927873141504E-2</v>
      </c>
      <c r="J49" s="233">
        <v>6.4759135914870175E-2</v>
      </c>
      <c r="K49" s="233">
        <v>8.8231676976341003E-2</v>
      </c>
      <c r="L49" s="233">
        <v>3.6077985895043151E-2</v>
      </c>
    </row>
    <row r="50" spans="1:15" s="229" customFormat="1" ht="11.25" customHeight="1">
      <c r="C50" s="230"/>
    </row>
    <row r="51" spans="1:15" s="60" customFormat="1" ht="12.75" customHeight="1">
      <c r="A51" s="7"/>
      <c r="B51" s="28" t="s">
        <v>98</v>
      </c>
    </row>
    <row r="52" spans="1:15" s="29" customFormat="1" ht="11.25" customHeight="1">
      <c r="C52" s="30"/>
    </row>
    <row r="53" spans="1:15" s="29" customFormat="1" ht="11.25" customHeight="1">
      <c r="C53" s="30"/>
      <c r="D53" s="68" t="s">
        <v>47</v>
      </c>
      <c r="E53" s="68" t="s">
        <v>48</v>
      </c>
      <c r="F53" s="68" t="s">
        <v>75</v>
      </c>
      <c r="H53" s="68" t="str">
        <f>+H$6</f>
        <v>2018-19</v>
      </c>
      <c r="I53" s="68" t="str">
        <f t="shared" ref="I53:L53" si="4">+I$6</f>
        <v>2019-20</v>
      </c>
      <c r="J53" s="68" t="str">
        <f t="shared" si="4"/>
        <v>2020-21</v>
      </c>
      <c r="K53" s="68" t="str">
        <f t="shared" si="4"/>
        <v>2021-22</v>
      </c>
      <c r="L53" s="68" t="str">
        <f t="shared" si="4"/>
        <v>2022-23</v>
      </c>
      <c r="N53" s="68" t="s">
        <v>184</v>
      </c>
      <c r="O53" s="68"/>
    </row>
    <row r="54" spans="1:15" s="29" customFormat="1" ht="11.25" customHeight="1">
      <c r="C54" s="30"/>
    </row>
    <row r="55" spans="1:15" s="229" customFormat="1" ht="11.25" customHeight="1">
      <c r="C55" s="230" t="s">
        <v>60</v>
      </c>
      <c r="D55" s="229" t="s">
        <v>56</v>
      </c>
      <c r="E55" s="229" t="s">
        <v>61</v>
      </c>
      <c r="F55" s="229" t="s">
        <v>79</v>
      </c>
      <c r="H55" s="238">
        <f>H30/H$12*$H$15</f>
        <v>3.7931864917319333</v>
      </c>
      <c r="I55" s="238">
        <f t="shared" ref="I55:L55" si="5">I30/I$12*$H$15</f>
        <v>3.226898900596646</v>
      </c>
      <c r="J55" s="238">
        <f t="shared" si="5"/>
        <v>2.8985556737485725</v>
      </c>
      <c r="K55" s="238">
        <f t="shared" si="5"/>
        <v>4.1366348324174842</v>
      </c>
      <c r="L55" s="238">
        <f t="shared" si="5"/>
        <v>3.7918562206857662</v>
      </c>
      <c r="N55" s="238">
        <f>+AVERAGE(H55:L55)</f>
        <v>3.56942642383608</v>
      </c>
    </row>
    <row r="56" spans="1:15" s="229" customFormat="1" ht="11.25" customHeight="1">
      <c r="C56" s="230" t="s">
        <v>62</v>
      </c>
      <c r="D56" s="229" t="s">
        <v>56</v>
      </c>
      <c r="E56" s="229" t="s">
        <v>167</v>
      </c>
      <c r="F56" s="229" t="s">
        <v>79</v>
      </c>
      <c r="H56" s="238">
        <f>H31/H$12*$H$15</f>
        <v>37.26507085458806</v>
      </c>
      <c r="I56" s="238">
        <f t="shared" ref="I56:L56" si="6">I31/I$12*$H$15</f>
        <v>84.982894957832798</v>
      </c>
      <c r="J56" s="238">
        <f t="shared" si="6"/>
        <v>15.904560751684823</v>
      </c>
      <c r="K56" s="238">
        <f t="shared" si="6"/>
        <v>28.073514429753612</v>
      </c>
      <c r="L56" s="238">
        <f t="shared" si="6"/>
        <v>6.2788847518213942</v>
      </c>
      <c r="N56" s="238">
        <f t="shared" ref="N56:N60" si="7">+AVERAGE(H56:L56)</f>
        <v>34.500985149136135</v>
      </c>
    </row>
    <row r="57" spans="1:15" s="229" customFormat="1" ht="11.25" customHeight="1">
      <c r="C57" s="230" t="s">
        <v>63</v>
      </c>
      <c r="D57" s="229" t="s">
        <v>56</v>
      </c>
      <c r="E57" s="229" t="s">
        <v>182</v>
      </c>
      <c r="F57" s="229" t="s">
        <v>79</v>
      </c>
      <c r="H57" s="238">
        <f>SUM(H35:H36)/H23</f>
        <v>0.16173946120667237</v>
      </c>
      <c r="I57" s="238">
        <f t="shared" ref="I57:L57" si="8">SUM(I35:I36)/I23</f>
        <v>0.17431091381240099</v>
      </c>
      <c r="J57" s="238">
        <f t="shared" si="8"/>
        <v>0.14441495364650331</v>
      </c>
      <c r="K57" s="238">
        <f t="shared" si="8"/>
        <v>0.1399968846637594</v>
      </c>
      <c r="L57" s="238">
        <f t="shared" si="8"/>
        <v>0.1063996012342814</v>
      </c>
      <c r="N57" s="238">
        <f t="shared" si="7"/>
        <v>0.14537236291272349</v>
      </c>
    </row>
    <row r="58" spans="1:15" s="229" customFormat="1" ht="11.25" customHeight="1">
      <c r="C58" s="230" t="s">
        <v>64</v>
      </c>
      <c r="D58" s="229" t="s">
        <v>56</v>
      </c>
      <c r="E58" s="229" t="s">
        <v>65</v>
      </c>
      <c r="F58" s="229" t="s">
        <v>79</v>
      </c>
      <c r="H58" s="238">
        <f>H37/H12*$H$15</f>
        <v>10.112805031128607</v>
      </c>
      <c r="I58" s="238">
        <f t="shared" ref="I58:L58" si="9">I37/I12*$H$15</f>
        <v>9.7729331464742284</v>
      </c>
      <c r="J58" s="238">
        <f t="shared" si="9"/>
        <v>7.7613540708008424</v>
      </c>
      <c r="K58" s="238">
        <f t="shared" si="9"/>
        <v>6.3574254446461715</v>
      </c>
      <c r="L58" s="238">
        <f t="shared" si="9"/>
        <v>7.6003375563342024</v>
      </c>
      <c r="N58" s="238">
        <f t="shared" si="7"/>
        <v>8.3209710498768104</v>
      </c>
    </row>
    <row r="59" spans="1:15" s="229" customFormat="1" ht="11.25" customHeight="1">
      <c r="C59" s="230" t="s">
        <v>66</v>
      </c>
      <c r="D59" s="229" t="s">
        <v>56</v>
      </c>
      <c r="E59" s="229" t="s">
        <v>67</v>
      </c>
      <c r="F59" s="229" t="s">
        <v>79</v>
      </c>
      <c r="H59" s="238">
        <f>H41/H12*$H$15</f>
        <v>0.43947179316521096</v>
      </c>
      <c r="I59" s="238">
        <f t="shared" ref="I59:L59" si="10">I41/I12*$H$15</f>
        <v>0.42401231287703367</v>
      </c>
      <c r="J59" s="238">
        <f t="shared" si="10"/>
        <v>0.53818611472994216</v>
      </c>
      <c r="K59" s="238">
        <f t="shared" si="10"/>
        <v>0.86839038792816192</v>
      </c>
      <c r="L59" s="238">
        <f t="shared" si="10"/>
        <v>0.6523695111351695</v>
      </c>
      <c r="N59" s="238">
        <f t="shared" si="7"/>
        <v>0.5844860239671037</v>
      </c>
    </row>
    <row r="60" spans="1:15" s="229" customFormat="1" ht="11.25" customHeight="1">
      <c r="C60" s="230" t="s">
        <v>68</v>
      </c>
      <c r="D60" s="229" t="s">
        <v>56</v>
      </c>
      <c r="E60" s="229" t="s">
        <v>69</v>
      </c>
      <c r="F60" s="229" t="s">
        <v>79</v>
      </c>
      <c r="H60" s="239">
        <f>H49</f>
        <v>4.0421159403082996E-2</v>
      </c>
      <c r="I60" s="239">
        <f t="shared" ref="I60:L60" si="11">I49</f>
        <v>4.1147927873141504E-2</v>
      </c>
      <c r="J60" s="239">
        <f t="shared" si="11"/>
        <v>6.4759135914870175E-2</v>
      </c>
      <c r="K60" s="239">
        <f t="shared" si="11"/>
        <v>8.8231676976341003E-2</v>
      </c>
      <c r="L60" s="239">
        <f t="shared" si="11"/>
        <v>3.6077985895043151E-2</v>
      </c>
      <c r="N60" s="239">
        <f t="shared" si="7"/>
        <v>5.412757721249576E-2</v>
      </c>
    </row>
    <row r="61" spans="1:15" s="29" customFormat="1" ht="11.25" customHeight="1">
      <c r="C61" s="30"/>
    </row>
    <row r="62" spans="1:15" s="60" customFormat="1" ht="12.75" customHeight="1">
      <c r="A62" s="7"/>
      <c r="B62" s="28" t="s">
        <v>18</v>
      </c>
    </row>
    <row r="63" spans="1:15" ht="18" hidden="1" customHeight="1"/>
  </sheetData>
  <mergeCells count="1">
    <mergeCell ref="N9:R10"/>
  </mergeCells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48"/>
  <sheetViews>
    <sheetView showGridLines="0" zoomScaleNormal="100" workbookViewId="0"/>
  </sheetViews>
  <sheetFormatPr defaultColWidth="0" defaultRowHeight="15"/>
  <cols>
    <col min="1" max="2" width="1.28515625" style="2" customWidth="1"/>
    <col min="3" max="3" width="70.85546875" style="8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0" customFormat="1" ht="15.75">
      <c r="B1" s="171" t="str">
        <f>'Input | General'!$B$1</f>
        <v>JGN 2025-30 Initial Proposal - Capital expenditure sharing scheme model</v>
      </c>
      <c r="J1" s="111"/>
      <c r="K1" s="95" t="s">
        <v>19</v>
      </c>
      <c r="L1" s="137" t="s">
        <v>20</v>
      </c>
      <c r="M1" s="141" t="s">
        <v>21</v>
      </c>
      <c r="N1"/>
      <c r="Q1" s="96"/>
      <c r="R1" s="76"/>
      <c r="S1" s="76"/>
      <c r="T1" s="76"/>
      <c r="U1" s="76"/>
      <c r="V1" s="76"/>
      <c r="W1" s="76"/>
    </row>
    <row r="2" spans="2:23" s="10" customFormat="1" ht="14.25">
      <c r="B2" s="12" t="s">
        <v>115</v>
      </c>
      <c r="J2" s="21"/>
      <c r="K2" s="21"/>
      <c r="L2" s="21"/>
    </row>
    <row r="3" spans="2:23" s="10" customFormat="1" ht="14.25">
      <c r="C3" s="9"/>
      <c r="J3" s="21"/>
      <c r="K3" s="21"/>
    </row>
    <row r="4" spans="2:23" s="7" customFormat="1" ht="14.25">
      <c r="B4" s="28" t="s">
        <v>116</v>
      </c>
      <c r="J4" s="22"/>
      <c r="K4" s="22"/>
    </row>
    <row r="5" spans="2:23" ht="15.75">
      <c r="C5" s="89"/>
      <c r="D5" s="89"/>
      <c r="E5" s="89"/>
      <c r="F5" s="89"/>
      <c r="G5" s="89"/>
      <c r="H5" s="89"/>
      <c r="I5" s="85"/>
      <c r="J5" s="85"/>
      <c r="K5" s="85"/>
      <c r="L5" s="85"/>
      <c r="M5" s="85"/>
      <c r="N5" s="85"/>
      <c r="O5" s="85"/>
    </row>
    <row r="6" spans="2:23" ht="14.25">
      <c r="C6" s="107" t="s">
        <v>117</v>
      </c>
      <c r="D6" s="108"/>
      <c r="E6" s="109"/>
      <c r="F6" s="109"/>
      <c r="G6" s="109"/>
      <c r="H6" s="109"/>
      <c r="I6" s="91"/>
    </row>
    <row r="7" spans="2:23" ht="14.25">
      <c r="C7" s="106" t="s">
        <v>118</v>
      </c>
      <c r="D7" s="176" t="str">
        <f>IF('Input | General'!D16="Yes",'Input | General'!D15,"n/a")</f>
        <v>2020–21</v>
      </c>
      <c r="E7" s="176" t="str">
        <f>IF('Input | General'!E16="Yes",'Input | General'!E15,"n/a")</f>
        <v>2021–22</v>
      </c>
      <c r="F7" s="176" t="str">
        <f>IF('Input | General'!F16="Yes",'Input | General'!F15,"n/a")</f>
        <v>2022–23</v>
      </c>
      <c r="G7" s="176" t="str">
        <f>IF('Input | General'!G16="Yes",'Input | General'!G15,"n/a")</f>
        <v>2023–24</v>
      </c>
      <c r="H7" s="184" t="str">
        <f>IF('Input | General'!H16="Yes",'Input | General'!H15,"n/a")</f>
        <v>2024–25</v>
      </c>
      <c r="I7" s="91"/>
    </row>
    <row r="8" spans="2:23">
      <c r="C8" s="124" t="s">
        <v>119</v>
      </c>
      <c r="D8" s="179">
        <f>'Input | Inflation and Disc Rate'!G16</f>
        <v>2.1623360537536662E-2</v>
      </c>
      <c r="E8" s="180">
        <f>'Input | Inflation and Disc Rate'!H16</f>
        <v>2.0423562520002658E-2</v>
      </c>
      <c r="F8" s="180">
        <f>'Input | Inflation and Disc Rate'!I16</f>
        <v>2.0181424112590385E-2</v>
      </c>
      <c r="G8" s="180">
        <f>'Input | Inflation and Disc Rate'!J16</f>
        <v>2.1337304676428248E-2</v>
      </c>
      <c r="H8" s="185">
        <f>'Input | Inflation and Disc Rate'!K16</f>
        <v>2.225267905526751E-2</v>
      </c>
      <c r="I8" s="91"/>
      <c r="J8" s="76"/>
      <c r="K8" s="76"/>
    </row>
    <row r="9" spans="2:23">
      <c r="C9" s="127" t="s">
        <v>120</v>
      </c>
      <c r="D9" s="180">
        <f>'Input | Inflation and Disc Rate'!G18</f>
        <v>3.0415299956964681E-2</v>
      </c>
      <c r="E9" s="180">
        <f>'Input | Inflation and Disc Rate'!H18</f>
        <v>5.612097383682868E-2</v>
      </c>
      <c r="F9" s="180">
        <f>'Input | Inflation and Disc Rate'!I18</f>
        <v>0.10008021660285937</v>
      </c>
      <c r="G9" s="180">
        <f>'Input | Inflation and Disc Rate'!J18</f>
        <v>6.2721767327690081E-2</v>
      </c>
      <c r="H9" s="185">
        <f>'Input | Inflation and Disc Rate'!K18</f>
        <v>5.4964764785036202E-2</v>
      </c>
      <c r="I9" s="91"/>
      <c r="J9" s="76"/>
      <c r="K9" s="76"/>
    </row>
    <row r="10" spans="2:23">
      <c r="C10" s="102" t="s">
        <v>121</v>
      </c>
      <c r="D10" s="181">
        <f>'Input | Reported Capex'!H$13*'Input | Inflation and Disc Rate'!G$10*(1+'Input | Inflation and Disc Rate'!G$16)^0.5</f>
        <v>102.21872476112604</v>
      </c>
      <c r="E10" s="183">
        <f>'Input | Reported Capex'!I$13*'Input | Inflation and Disc Rate'!H$10*(1+'Input | Inflation and Disc Rate'!H$16)^0.5</f>
        <v>108.76891574671117</v>
      </c>
      <c r="F10" s="183">
        <f>'Input | Reported Capex'!J$13*'Input | Inflation and Disc Rate'!I$10*(1+'Input | Inflation and Disc Rate'!I$16)^0.5</f>
        <v>93.86341867479274</v>
      </c>
      <c r="G10" s="183">
        <f>'Input | Reported Capex'!K$13*'Input | Inflation and Disc Rate'!J$10*(1+'Input | Inflation and Disc Rate'!J$16)^0.5</f>
        <v>89.524845853670016</v>
      </c>
      <c r="H10" s="186">
        <f>'Input | Reported Capex'!L$13*'Input | Inflation and Disc Rate'!K$10*(1+'Input | Inflation and Disc Rate'!K$16)^0.5</f>
        <v>93.028871097919946</v>
      </c>
      <c r="I10" s="91"/>
      <c r="J10" s="76"/>
      <c r="K10" s="76"/>
      <c r="N10" s="119"/>
    </row>
    <row r="11" spans="2:23">
      <c r="C11" s="102" t="s">
        <v>122</v>
      </c>
      <c r="D11" s="182">
        <f>'Input | Reported Capex'!H24*(1+D$9)^0.5</f>
        <v>60.61785816579539</v>
      </c>
      <c r="E11" s="183">
        <f>'Input | Reported Capex'!I24*(1+E$9)^0.5</f>
        <v>53.611362440203642</v>
      </c>
      <c r="F11" s="183">
        <f>'Input | Reported Capex'!J24*(1+F$9)^0.5</f>
        <v>86.979448749770057</v>
      </c>
      <c r="G11" s="183">
        <f>'Input | Reported Capex'!K24*(1+G$9)^0.5</f>
        <v>75.908930977345904</v>
      </c>
      <c r="H11" s="186">
        <f>'Input | Reported Capex'!L24*(1+H$9)^0.5</f>
        <v>114.24311142510534</v>
      </c>
      <c r="I11" s="91"/>
      <c r="J11" s="76"/>
      <c r="K11" s="76"/>
    </row>
    <row r="12" spans="2:23" s="18" customFormat="1">
      <c r="C12" s="102" t="s">
        <v>123</v>
      </c>
      <c r="D12" s="136">
        <f>(D10-D11)</f>
        <v>41.60086659533065</v>
      </c>
      <c r="E12" s="125">
        <f>(E10-E11)</f>
        <v>55.157553306507531</v>
      </c>
      <c r="F12" s="125">
        <f>(F10-F11)</f>
        <v>6.8839699250226829</v>
      </c>
      <c r="G12" s="125">
        <f>(G10-G11)</f>
        <v>13.615914876324112</v>
      </c>
      <c r="H12" s="130">
        <f>(H10-H11)</f>
        <v>-21.214240327185394</v>
      </c>
      <c r="I12" s="91"/>
      <c r="J12" s="76"/>
      <c r="K12" s="76"/>
    </row>
    <row r="13" spans="2:23">
      <c r="C13" s="102" t="s">
        <v>124</v>
      </c>
      <c r="D13" s="86"/>
      <c r="E13" s="125">
        <f>$D$12*$E$8</f>
        <v>0.84963789979602566</v>
      </c>
      <c r="F13" s="125">
        <f>$D$12*$F$8*(1+'Input | Inflation and Disc Rate'!H8)</f>
        <v>0.86893517079585814</v>
      </c>
      <c r="G13" s="125">
        <f>$D$12*$G$8*(1+'Input | Inflation and Disc Rate'!H8)*(1+'Input | Inflation and Disc Rate'!I8)</f>
        <v>0.9906541620095608</v>
      </c>
      <c r="H13" s="130">
        <f>$D$12*$H$8*(1+'Input | Inflation and Disc Rate'!H8)*(1+'Input | Inflation and Disc Rate'!I8)*(1+'Input | Inflation and Disc Rate'!J8)</f>
        <v>1.0750166615151366</v>
      </c>
      <c r="I13" s="91"/>
      <c r="J13" s="76"/>
      <c r="K13" s="76"/>
      <c r="L13" s="90"/>
      <c r="M13" s="90"/>
      <c r="N13" s="90"/>
      <c r="O13" s="90"/>
    </row>
    <row r="14" spans="2:23">
      <c r="C14" s="102" t="s">
        <v>125</v>
      </c>
      <c r="D14" s="86"/>
      <c r="E14" s="126"/>
      <c r="F14" s="125">
        <f>$E$12*F$8</f>
        <v>1.1131579762914405</v>
      </c>
      <c r="G14" s="125">
        <f>$E$12*G$8*(1+'Input | Inflation and Disc Rate'!I8)</f>
        <v>1.2690872912616051</v>
      </c>
      <c r="H14" s="130">
        <f>$E$12*H$8*(1+'Input | Inflation and Disc Rate'!I8)*(1+'Input | Inflation and Disc Rate'!J8)</f>
        <v>1.3771607038483038</v>
      </c>
      <c r="I14" s="91"/>
      <c r="J14" s="76"/>
      <c r="K14" s="76"/>
      <c r="L14" s="90"/>
      <c r="M14" s="90"/>
      <c r="N14" s="91"/>
      <c r="O14" s="91"/>
    </row>
    <row r="15" spans="2:23">
      <c r="C15" s="102" t="s">
        <v>126</v>
      </c>
      <c r="D15" s="86"/>
      <c r="E15" s="125"/>
      <c r="F15" s="125"/>
      <c r="G15" s="125">
        <f>$F$12*G$8</f>
        <v>0.14688536367357791</v>
      </c>
      <c r="H15" s="130">
        <f>$F$12*$H$8*(1+'Input | Inflation and Disc Rate'!J8)</f>
        <v>0.15939388268605739</v>
      </c>
      <c r="I15" s="91"/>
      <c r="J15" s="76"/>
      <c r="K15" s="76"/>
      <c r="L15" s="90"/>
      <c r="M15" s="90"/>
      <c r="N15" s="90"/>
      <c r="O15" s="90"/>
    </row>
    <row r="16" spans="2:23">
      <c r="C16" s="102" t="s">
        <v>127</v>
      </c>
      <c r="D16" s="86"/>
      <c r="E16" s="125"/>
      <c r="F16" s="125"/>
      <c r="G16" s="125"/>
      <c r="H16" s="130">
        <f>$G$12*$H$8</f>
        <v>0.30299058378668287</v>
      </c>
      <c r="I16" s="91"/>
      <c r="J16" s="76"/>
      <c r="K16" s="76"/>
      <c r="L16" s="90"/>
      <c r="M16" s="90"/>
      <c r="N16" s="90"/>
      <c r="O16" s="90"/>
    </row>
    <row r="17" spans="3:15">
      <c r="C17" s="102" t="s">
        <v>128</v>
      </c>
      <c r="D17" s="86"/>
      <c r="E17" s="125"/>
      <c r="F17" s="125"/>
      <c r="G17" s="125"/>
      <c r="H17" s="130"/>
      <c r="I17" s="91"/>
      <c r="J17" s="76"/>
      <c r="K17" s="76"/>
      <c r="L17" s="90"/>
      <c r="M17" s="90"/>
      <c r="N17" s="90"/>
      <c r="O17" s="90"/>
    </row>
    <row r="18" spans="3:15" s="18" customFormat="1">
      <c r="C18" s="103" t="s">
        <v>129</v>
      </c>
      <c r="D18" s="112">
        <f>SUM(D13:D17)</f>
        <v>0</v>
      </c>
      <c r="E18" s="131">
        <f>SUM(E13:E17)</f>
        <v>0.84963789979602566</v>
      </c>
      <c r="F18" s="131">
        <f>SUM(F13:F17)</f>
        <v>1.9820931470872987</v>
      </c>
      <c r="G18" s="131">
        <f>SUM(G13:G17)</f>
        <v>2.406626816944744</v>
      </c>
      <c r="H18" s="132">
        <f>SUM(H13:H17)</f>
        <v>2.9145618318361808</v>
      </c>
      <c r="I18" s="91"/>
      <c r="J18" s="76"/>
      <c r="K18" s="76"/>
      <c r="L18" s="90"/>
      <c r="M18" s="90"/>
      <c r="N18" s="90"/>
      <c r="O18" s="90"/>
    </row>
    <row r="19" spans="3:15">
      <c r="C19" s="104" t="s">
        <v>130</v>
      </c>
      <c r="D19" s="112">
        <f>E19*(1+E$9)</f>
        <v>1.3025534482135881</v>
      </c>
      <c r="E19" s="131">
        <f>F19*(1+F$9)</f>
        <v>1.2333373547932525</v>
      </c>
      <c r="F19" s="131">
        <f>G19*(1+G$9)</f>
        <v>1.1211340193007946</v>
      </c>
      <c r="G19" s="131">
        <f>H19*(1+H$9)</f>
        <v>1.0549647647850362</v>
      </c>
      <c r="H19" s="133">
        <v>1</v>
      </c>
      <c r="I19" s="91"/>
      <c r="J19" s="76"/>
      <c r="K19" s="76"/>
      <c r="L19" s="91"/>
      <c r="M19" s="91"/>
      <c r="N19" s="91"/>
      <c r="O19" s="91"/>
    </row>
    <row r="20" spans="3:15" s="18" customFormat="1">
      <c r="C20" s="102" t="s">
        <v>131</v>
      </c>
      <c r="D20" s="136">
        <f>D12*D19</f>
        <v>54.187352232421411</v>
      </c>
      <c r="E20" s="125">
        <f>E12*E19</f>
        <v>68.027870891915811</v>
      </c>
      <c r="F20" s="125">
        <f>F12*F19</f>
        <v>7.7178528707864702</v>
      </c>
      <c r="G20" s="125">
        <f>G12*G19</f>
        <v>14.364310434834342</v>
      </c>
      <c r="H20" s="130">
        <f>H12*H19</f>
        <v>-21.214240327185394</v>
      </c>
      <c r="I20" s="91"/>
      <c r="J20" s="76"/>
      <c r="K20" s="76"/>
      <c r="L20" s="91"/>
      <c r="M20" s="91"/>
      <c r="N20" s="91"/>
      <c r="O20" s="91"/>
    </row>
    <row r="21" spans="3:15" s="18" customFormat="1">
      <c r="C21" s="103" t="s">
        <v>132</v>
      </c>
      <c r="D21" s="112">
        <f>D18*D19</f>
        <v>0</v>
      </c>
      <c r="E21" s="131">
        <f>E18*E19</f>
        <v>1.0478901598665249</v>
      </c>
      <c r="F21" s="131">
        <f>F18*F19</f>
        <v>2.2221920566225442</v>
      </c>
      <c r="G21" s="131">
        <f>G18*G19</f>
        <v>2.5389064938634722</v>
      </c>
      <c r="H21" s="132">
        <f>H18*H19</f>
        <v>2.9145618318361808</v>
      </c>
      <c r="I21" s="91"/>
      <c r="J21" s="76"/>
      <c r="K21" s="76"/>
      <c r="L21" s="91"/>
      <c r="M21" s="91"/>
      <c r="N21" s="91"/>
      <c r="O21" s="91"/>
    </row>
    <row r="22" spans="3:15" customFormat="1"/>
    <row r="23" spans="3:15">
      <c r="C23" s="107" t="s">
        <v>133</v>
      </c>
      <c r="D23"/>
      <c r="E23"/>
      <c r="F23"/>
      <c r="G23"/>
      <c r="H23"/>
      <c r="I23" s="91"/>
      <c r="J23" s="76"/>
      <c r="K23" s="76"/>
      <c r="L23" s="91"/>
      <c r="M23" s="91"/>
      <c r="N23" s="91"/>
      <c r="O23" s="91"/>
    </row>
    <row r="24" spans="3:15">
      <c r="C24" s="101" t="s">
        <v>118</v>
      </c>
      <c r="D24" s="187" t="str">
        <f>'Input | General'!$D$21</f>
        <v>2025-26</v>
      </c>
      <c r="E24" s="187" t="str">
        <f>'Input | General'!$E$21</f>
        <v>2026–27</v>
      </c>
      <c r="F24" s="187" t="str">
        <f>'Input | General'!$F$21</f>
        <v>2027–28</v>
      </c>
      <c r="G24" s="187" t="str">
        <f>'Input | General'!$G$21</f>
        <v>2028–29</v>
      </c>
      <c r="H24" s="188" t="str">
        <f>'Input | General'!$H$21</f>
        <v>2029–30</v>
      </c>
      <c r="I24" s="91"/>
      <c r="J24" s="76"/>
      <c r="K24" s="76"/>
      <c r="L24" s="91"/>
      <c r="M24" s="91"/>
      <c r="N24" s="91"/>
      <c r="O24" s="91"/>
    </row>
    <row r="25" spans="3:15">
      <c r="C25" s="105" t="s">
        <v>134</v>
      </c>
      <c r="D25" s="189">
        <f ca="1">'Input | Inflation and Disc Rate'!L$18</f>
        <v>5.3899757340427179E-2</v>
      </c>
      <c r="E25" s="189">
        <f ca="1">'Input | Inflation and Disc Rate'!M$18</f>
        <v>5.275817194458976E-2</v>
      </c>
      <c r="F25" s="189">
        <f ca="1">'Input | Inflation and Disc Rate'!N$18</f>
        <v>5.1828948230500549E-2</v>
      </c>
      <c r="G25" s="189">
        <f ca="1">'Input | Inflation and Disc Rate'!O$18</f>
        <v>5.119691048979047E-2</v>
      </c>
      <c r="H25" s="190">
        <f ca="1">'Input | Inflation and Disc Rate'!P$18</f>
        <v>5.0596851373209573E-2</v>
      </c>
      <c r="I25" s="91"/>
      <c r="J25" s="76"/>
      <c r="K25" s="76"/>
      <c r="L25" s="91"/>
      <c r="M25" s="91"/>
      <c r="N25" s="91"/>
      <c r="O25" s="91"/>
    </row>
    <row r="26" spans="3:15">
      <c r="C26" s="106" t="s">
        <v>135</v>
      </c>
      <c r="D26" s="183">
        <f ca="1">'Input | Reported Capex'!H32</f>
        <v>0</v>
      </c>
      <c r="E26" s="183">
        <f ca="1">'Input | Reported Capex'!I32</f>
        <v>0</v>
      </c>
      <c r="F26" s="183">
        <f ca="1">'Input | Reported Capex'!J32</f>
        <v>0</v>
      </c>
      <c r="G26" s="183">
        <f ca="1">'Input | Reported Capex'!K32</f>
        <v>0</v>
      </c>
      <c r="H26" s="186">
        <f ca="1">'Input | Reported Capex'!L32</f>
        <v>0</v>
      </c>
      <c r="I26" s="91"/>
      <c r="J26" s="76"/>
      <c r="K26" s="76"/>
      <c r="L26" s="91"/>
      <c r="M26" s="91"/>
      <c r="N26" s="91"/>
      <c r="O26" s="91"/>
    </row>
    <row r="27" spans="3:15">
      <c r="C27" s="106" t="s">
        <v>136</v>
      </c>
      <c r="D27" s="191">
        <f ca="1">1/(1+D25)^(0.5)</f>
        <v>0.97409283245336598</v>
      </c>
      <c r="E27" s="191">
        <f ca="1">1/((1+E25)^(0.5)*(1+D25))</f>
        <v>0.92477564765796427</v>
      </c>
      <c r="F27" s="191">
        <f ca="1">1/((1+F25)^(0.5)*(1+E25)*(1+D25))</f>
        <v>0.87881915548369005</v>
      </c>
      <c r="G27" s="191">
        <f ca="1">1/((1+G25)^(0.5)*(1+F25)*(1+E25)*(1+D25))</f>
        <v>0.83576641868503787</v>
      </c>
      <c r="H27" s="192">
        <f ca="1">1/((1+H25)^(0.5)*(1+G25)*(1+F25)*(1+E25)*(1+D25))</f>
        <v>0.79528873661291311</v>
      </c>
      <c r="I27" s="91"/>
      <c r="J27" s="76"/>
      <c r="K27" s="76"/>
      <c r="L27" s="91"/>
      <c r="M27" s="91"/>
      <c r="N27" s="91"/>
      <c r="O27" s="91"/>
    </row>
    <row r="28" spans="3:15">
      <c r="C28" s="101" t="s">
        <v>137</v>
      </c>
      <c r="D28" s="131">
        <f ca="1">D26*D27</f>
        <v>0</v>
      </c>
      <c r="E28" s="131">
        <f ca="1">E26*E27</f>
        <v>0</v>
      </c>
      <c r="F28" s="131">
        <f ca="1">F26*F27</f>
        <v>0</v>
      </c>
      <c r="G28" s="131">
        <f ca="1">G26*G27</f>
        <v>0</v>
      </c>
      <c r="H28" s="132">
        <f ca="1">H26*H27</f>
        <v>0</v>
      </c>
      <c r="I28" s="91"/>
      <c r="J28" s="76"/>
      <c r="K28" s="76"/>
      <c r="L28" s="91"/>
      <c r="M28" s="91"/>
      <c r="N28" s="91"/>
      <c r="O28" s="91"/>
    </row>
    <row r="29" spans="3:15" customFormat="1"/>
    <row r="30" spans="3:15">
      <c r="C30" s="100" t="s">
        <v>138</v>
      </c>
      <c r="D30" s="110"/>
      <c r="E30" s="90"/>
      <c r="F30" s="90"/>
      <c r="G30" s="90"/>
      <c r="H30" s="90"/>
      <c r="I30" s="91"/>
      <c r="J30" s="76"/>
      <c r="K30" s="76"/>
      <c r="L30" s="91"/>
      <c r="M30" s="91"/>
      <c r="N30" s="91"/>
      <c r="O30" s="91"/>
    </row>
    <row r="31" spans="3:15">
      <c r="C31" s="102" t="s">
        <v>139</v>
      </c>
      <c r="D31" s="193">
        <f ca="1">SUM(D20:H20)-SUM(D28:H28)</f>
        <v>123.08314610277264</v>
      </c>
      <c r="E31" s="90"/>
      <c r="F31" s="90"/>
      <c r="G31" s="90"/>
      <c r="H31" s="90"/>
      <c r="I31" s="91"/>
      <c r="J31" s="76"/>
      <c r="K31" s="76"/>
      <c r="L31" s="91"/>
      <c r="M31" s="91"/>
      <c r="N31" s="91"/>
      <c r="O31" s="91"/>
    </row>
    <row r="32" spans="3:15">
      <c r="C32" s="102" t="s">
        <v>140</v>
      </c>
      <c r="D32" s="240">
        <v>0.3</v>
      </c>
      <c r="E32" s="90"/>
      <c r="F32" s="90"/>
      <c r="G32" s="90"/>
      <c r="H32" s="90"/>
      <c r="I32" s="91"/>
      <c r="J32" s="76"/>
      <c r="K32" s="76"/>
      <c r="L32" s="91"/>
      <c r="M32" s="91"/>
      <c r="N32" s="91"/>
      <c r="O32" s="91"/>
    </row>
    <row r="33" spans="1:16382">
      <c r="C33" s="102" t="s">
        <v>141</v>
      </c>
      <c r="D33" s="193">
        <f ca="1">(1-D32)*D31</f>
        <v>86.158202271940851</v>
      </c>
      <c r="E33" s="90"/>
      <c r="F33" s="90"/>
      <c r="G33" s="90"/>
      <c r="H33" s="90"/>
      <c r="I33" s="91"/>
      <c r="J33" s="76"/>
      <c r="K33" s="76"/>
      <c r="L33" s="91"/>
      <c r="M33" s="91"/>
      <c r="N33" s="91"/>
      <c r="O33" s="91"/>
    </row>
    <row r="34" spans="1:16382">
      <c r="C34" s="102" t="s">
        <v>142</v>
      </c>
      <c r="D34" s="193">
        <f ca="1">D32*D31</f>
        <v>36.924943830831793</v>
      </c>
      <c r="E34" s="90"/>
      <c r="F34" s="90"/>
      <c r="G34" s="90"/>
      <c r="H34" s="90"/>
      <c r="I34" s="91"/>
      <c r="J34" s="76"/>
      <c r="K34" s="76"/>
      <c r="L34" s="91"/>
      <c r="M34" s="91"/>
      <c r="N34" s="91"/>
      <c r="O34" s="91"/>
    </row>
    <row r="35" spans="1:16382">
      <c r="C35" s="102" t="s">
        <v>143</v>
      </c>
      <c r="D35" s="193">
        <f>SUM(D21:H21)</f>
        <v>8.7235505421887218</v>
      </c>
      <c r="E35" s="90"/>
      <c r="F35" s="90"/>
      <c r="G35" s="90"/>
      <c r="H35" s="90"/>
      <c r="I35" s="91"/>
      <c r="J35" s="76"/>
      <c r="K35" s="76"/>
      <c r="L35" s="91"/>
      <c r="M35" s="91"/>
      <c r="N35" s="91"/>
      <c r="O35" s="91"/>
    </row>
    <row r="36" spans="1:16382">
      <c r="C36" s="103" t="s">
        <v>144</v>
      </c>
      <c r="D36" s="194">
        <f ca="1">D34-D35</f>
        <v>28.201393288643072</v>
      </c>
      <c r="E36" s="90"/>
      <c r="F36" s="90"/>
      <c r="G36" s="90"/>
      <c r="H36" s="90"/>
      <c r="I36" s="91"/>
      <c r="J36" s="76"/>
      <c r="K36" s="76"/>
      <c r="L36" s="91"/>
      <c r="M36" s="91"/>
      <c r="N36" s="91"/>
      <c r="O36" s="91"/>
    </row>
    <row r="37" spans="1:16382">
      <c r="C37" s="102" t="s">
        <v>145</v>
      </c>
      <c r="D37" s="195">
        <f ca="1">IF(AND('Input | General'!D11="Yes",D36&gt;0),'Calc | Contingent Payment'!D21,1)</f>
        <v>1</v>
      </c>
      <c r="E37" s="90"/>
      <c r="F37" s="90"/>
      <c r="G37" s="90"/>
      <c r="H37" s="90"/>
      <c r="I37" s="91"/>
      <c r="J37" s="76"/>
      <c r="K37" s="76"/>
      <c r="L37" s="91"/>
      <c r="M37" s="91"/>
      <c r="N37" s="91"/>
      <c r="O37" s="91"/>
    </row>
    <row r="38" spans="1:16382">
      <c r="C38" s="103" t="s">
        <v>146</v>
      </c>
      <c r="D38" s="194">
        <f ca="1">D36*D37</f>
        <v>28.201393288643072</v>
      </c>
      <c r="E38" s="90"/>
      <c r="F38" s="90"/>
      <c r="G38" s="90"/>
      <c r="H38" s="90"/>
      <c r="I38" s="91"/>
      <c r="J38" s="76"/>
      <c r="K38" s="76"/>
      <c r="L38" s="91"/>
      <c r="M38" s="91"/>
      <c r="N38" s="91"/>
      <c r="O38" s="91"/>
    </row>
    <row r="39" spans="1:16382">
      <c r="D39" s="24"/>
      <c r="J39" s="2"/>
    </row>
    <row r="40" spans="1:16382" s="7" customFormat="1" ht="14.25">
      <c r="B40" s="28" t="s">
        <v>147</v>
      </c>
      <c r="J40" s="22"/>
      <c r="K40" s="22"/>
    </row>
    <row r="41" spans="1:16382" s="25" customFormat="1" ht="18">
      <c r="E41" s="26"/>
      <c r="F41" s="26"/>
      <c r="G41" s="26"/>
      <c r="H41" s="27"/>
      <c r="I41" s="26"/>
    </row>
    <row r="42" spans="1:16382" s="29" customFormat="1" ht="11.25">
      <c r="C42" s="87"/>
      <c r="D42" s="196" t="str">
        <f>'Input | General'!D21</f>
        <v>2025-26</v>
      </c>
      <c r="E42" s="196" t="str">
        <f>'Input | General'!E21</f>
        <v>2026–27</v>
      </c>
      <c r="F42" s="196" t="str">
        <f>'Input | General'!F21</f>
        <v>2027–28</v>
      </c>
      <c r="G42" s="196" t="str">
        <f>'Input | General'!G21</f>
        <v>2028–29</v>
      </c>
      <c r="H42" s="196" t="str">
        <f>'Input | General'!H21</f>
        <v>2029–30</v>
      </c>
      <c r="I42" s="88"/>
      <c r="J42" s="88"/>
      <c r="K42" s="88"/>
      <c r="L42" s="88"/>
      <c r="M42" s="88"/>
      <c r="N42" s="88"/>
      <c r="O42" s="88"/>
    </row>
    <row r="43" spans="1:16382" s="29" customFormat="1" ht="11.25">
      <c r="C43" s="93" t="s">
        <v>148</v>
      </c>
      <c r="D43" s="142">
        <f ca="1">1/(1+'Input | Inflation and Disc Rate'!L17)</f>
        <v>0.97532763745978557</v>
      </c>
      <c r="E43" s="142">
        <f ca="1">D43/(1+'Input | Inflation and Disc Rate'!M17)</f>
        <v>0.95229552797383976</v>
      </c>
      <c r="F43" s="142">
        <f ca="1">E43/(1+'Input | Inflation and Disc Rate'!N17)</f>
        <v>0.93062874117978911</v>
      </c>
      <c r="G43" s="142">
        <f ca="1">F43/(1+'Input | Inflation and Disc Rate'!O17)</f>
        <v>0.9100017353496479</v>
      </c>
      <c r="H43" s="143">
        <f ca="1">G43/(1+'Input | Inflation and Disc Rate'!P17)</f>
        <v>0.89034015526047006</v>
      </c>
      <c r="I43" s="88"/>
      <c r="J43" s="88"/>
      <c r="K43" s="88"/>
      <c r="L43" s="88"/>
      <c r="M43" s="88"/>
      <c r="N43" s="88"/>
      <c r="O43" s="88"/>
    </row>
    <row r="44" spans="1:16382" s="29" customFormat="1" ht="11.25">
      <c r="C44" s="154" t="str">
        <f>CONCATENATE("CESS Payment Per Year ($", 'Output | Models'!$F$8," million)")</f>
        <v>CESS Payment Per Year ($2024–25 million)</v>
      </c>
      <c r="D44" s="99">
        <f ca="1">D38/(SUM(D43:H43))</f>
        <v>6.0536278791790705</v>
      </c>
      <c r="E44" s="99">
        <f ca="1">D44</f>
        <v>6.0536278791790705</v>
      </c>
      <c r="F44" s="99">
        <f ca="1">E44</f>
        <v>6.0536278791790705</v>
      </c>
      <c r="G44" s="99">
        <f ca="1">F44</f>
        <v>6.0536278791790705</v>
      </c>
      <c r="H44" s="128">
        <f ca="1">G44</f>
        <v>6.0536278791790705</v>
      </c>
      <c r="I44" s="88"/>
      <c r="J44" s="88"/>
      <c r="K44" s="88"/>
      <c r="L44" s="88"/>
      <c r="M44" s="88"/>
      <c r="N44" s="88"/>
      <c r="O44" s="88"/>
    </row>
    <row r="45" spans="1:16382" s="76" customFormat="1"/>
    <row r="46" spans="1:16382" s="29" customFormat="1" ht="11.25">
      <c r="C46" s="154" t="str">
        <f>CONCATENATE("Total CESS Payment ($", 'Output | Models'!$F$8," million)")</f>
        <v>Total CESS Payment ($2024–25 million)</v>
      </c>
      <c r="D46" s="197">
        <f ca="1">SUM(D44:H44)</f>
        <v>30.268139395895354</v>
      </c>
      <c r="E46" s="67"/>
      <c r="F46" s="67"/>
      <c r="G46" s="67"/>
      <c r="H46" s="67"/>
      <c r="I46" s="88"/>
      <c r="J46" s="88"/>
      <c r="K46" s="88"/>
      <c r="L46" s="88"/>
      <c r="M46" s="88"/>
      <c r="N46" s="88"/>
      <c r="O46" s="88"/>
    </row>
    <row r="47" spans="1:16382" s="29" customFormat="1" ht="11.25">
      <c r="C47" s="66"/>
      <c r="D47" s="92"/>
      <c r="E47" s="67"/>
      <c r="F47" s="67"/>
      <c r="G47" s="67"/>
      <c r="H47" s="67"/>
      <c r="I47" s="88"/>
      <c r="J47" s="88"/>
      <c r="K47" s="88"/>
      <c r="L47" s="88"/>
      <c r="M47" s="88"/>
      <c r="N47" s="88"/>
      <c r="O47" s="88"/>
    </row>
    <row r="48" spans="1:16382" ht="14.25">
      <c r="A48" s="28"/>
      <c r="B48" s="28" t="s">
        <v>18</v>
      </c>
      <c r="C48" s="61"/>
      <c r="D48" s="61"/>
      <c r="E48" s="61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0"/>
      <c r="LN48" s="60"/>
      <c r="LO48" s="60"/>
      <c r="LP48" s="60"/>
      <c r="LQ48" s="60"/>
      <c r="LR48" s="60"/>
      <c r="LS48" s="60"/>
      <c r="LT48" s="60"/>
      <c r="LU48" s="60"/>
      <c r="LV48" s="60"/>
      <c r="LW48" s="60"/>
      <c r="LX48" s="60"/>
      <c r="LY48" s="60"/>
      <c r="LZ48" s="60"/>
      <c r="MA48" s="60"/>
      <c r="MB48" s="60"/>
      <c r="MC48" s="60"/>
      <c r="MD48" s="60"/>
      <c r="ME48" s="60"/>
      <c r="MF48" s="60"/>
      <c r="MG48" s="60"/>
      <c r="MH48" s="60"/>
      <c r="MI48" s="60"/>
      <c r="MJ48" s="60"/>
      <c r="MK48" s="60"/>
      <c r="ML48" s="60"/>
      <c r="MM48" s="60"/>
      <c r="MN48" s="60"/>
      <c r="MO48" s="60"/>
      <c r="MP48" s="60"/>
      <c r="MQ48" s="60"/>
      <c r="MR48" s="60"/>
      <c r="MS48" s="60"/>
      <c r="MT48" s="60"/>
      <c r="MU48" s="60"/>
      <c r="MV48" s="60"/>
      <c r="MW48" s="60"/>
      <c r="MX48" s="60"/>
      <c r="MY48" s="60"/>
      <c r="MZ48" s="60"/>
      <c r="NA48" s="60"/>
      <c r="NB48" s="60"/>
      <c r="NC48" s="60"/>
      <c r="ND48" s="60"/>
      <c r="NE48" s="60"/>
      <c r="NF48" s="60"/>
      <c r="NG48" s="60"/>
      <c r="NH48" s="60"/>
      <c r="NI48" s="60"/>
      <c r="NJ48" s="60"/>
      <c r="NK48" s="60"/>
      <c r="NL48" s="60"/>
      <c r="NM48" s="60"/>
      <c r="NN48" s="60"/>
      <c r="NO48" s="60"/>
      <c r="NP48" s="60"/>
      <c r="NQ48" s="60"/>
      <c r="NR48" s="60"/>
      <c r="NS48" s="60"/>
      <c r="NT48" s="60"/>
      <c r="NU48" s="60"/>
      <c r="NV48" s="60"/>
      <c r="NW48" s="60"/>
      <c r="NX48" s="60"/>
      <c r="NY48" s="60"/>
      <c r="NZ48" s="60"/>
      <c r="OA48" s="60"/>
      <c r="OB48" s="60"/>
      <c r="OC48" s="60"/>
      <c r="OD48" s="60"/>
      <c r="OE48" s="60"/>
      <c r="OF48" s="60"/>
      <c r="OG48" s="60"/>
      <c r="OH48" s="60"/>
      <c r="OI48" s="60"/>
      <c r="OJ48" s="60"/>
      <c r="OK48" s="60"/>
      <c r="OL48" s="60"/>
      <c r="OM48" s="60"/>
      <c r="ON48" s="60"/>
      <c r="OO48" s="60"/>
      <c r="OP48" s="60"/>
      <c r="OQ48" s="60"/>
      <c r="OR48" s="60"/>
      <c r="OS48" s="60"/>
      <c r="OT48" s="60"/>
      <c r="OU48" s="60"/>
      <c r="OV48" s="60"/>
      <c r="OW48" s="60"/>
      <c r="OX48" s="60"/>
      <c r="OY48" s="60"/>
      <c r="OZ48" s="60"/>
      <c r="PA48" s="60"/>
      <c r="PB48" s="60"/>
      <c r="PC48" s="60"/>
      <c r="PD48" s="60"/>
      <c r="PE48" s="60"/>
      <c r="PF48" s="60"/>
      <c r="PG48" s="60"/>
      <c r="PH48" s="60"/>
      <c r="PI48" s="60"/>
      <c r="PJ48" s="60"/>
      <c r="PK48" s="60"/>
      <c r="PL48" s="60"/>
      <c r="PM48" s="60"/>
      <c r="PN48" s="60"/>
      <c r="PO48" s="60"/>
      <c r="PP48" s="60"/>
      <c r="PQ48" s="60"/>
      <c r="PR48" s="60"/>
      <c r="PS48" s="60"/>
      <c r="PT48" s="60"/>
      <c r="PU48" s="60"/>
      <c r="PV48" s="60"/>
      <c r="PW48" s="60"/>
      <c r="PX48" s="60"/>
      <c r="PY48" s="60"/>
      <c r="PZ48" s="60"/>
      <c r="QA48" s="60"/>
      <c r="QB48" s="60"/>
      <c r="QC48" s="60"/>
      <c r="QD48" s="60"/>
      <c r="QE48" s="60"/>
      <c r="QF48" s="60"/>
      <c r="QG48" s="60"/>
      <c r="QH48" s="60"/>
      <c r="QI48" s="60"/>
      <c r="QJ48" s="60"/>
      <c r="QK48" s="60"/>
      <c r="QL48" s="60"/>
      <c r="QM48" s="60"/>
      <c r="QN48" s="60"/>
      <c r="QO48" s="60"/>
      <c r="QP48" s="60"/>
      <c r="QQ48" s="60"/>
      <c r="QR48" s="60"/>
      <c r="QS48" s="60"/>
      <c r="QT48" s="60"/>
      <c r="QU48" s="60"/>
      <c r="QV48" s="60"/>
      <c r="QW48" s="60"/>
      <c r="QX48" s="60"/>
      <c r="QY48" s="60"/>
      <c r="QZ48" s="60"/>
      <c r="RA48" s="60"/>
      <c r="RB48" s="60"/>
      <c r="RC48" s="60"/>
      <c r="RD48" s="60"/>
      <c r="RE48" s="60"/>
      <c r="RF48" s="60"/>
      <c r="RG48" s="60"/>
      <c r="RH48" s="60"/>
      <c r="RI48" s="60"/>
      <c r="RJ48" s="60"/>
      <c r="RK48" s="60"/>
      <c r="RL48" s="60"/>
      <c r="RM48" s="60"/>
      <c r="RN48" s="60"/>
      <c r="RO48" s="60"/>
      <c r="RP48" s="60"/>
      <c r="RQ48" s="60"/>
      <c r="RR48" s="60"/>
      <c r="RS48" s="60"/>
      <c r="RT48" s="60"/>
      <c r="RU48" s="60"/>
      <c r="RV48" s="60"/>
      <c r="RW48" s="60"/>
      <c r="RX48" s="60"/>
      <c r="RY48" s="60"/>
      <c r="RZ48" s="60"/>
      <c r="SA48" s="60"/>
      <c r="SB48" s="60"/>
      <c r="SC48" s="60"/>
      <c r="SD48" s="60"/>
      <c r="SE48" s="60"/>
      <c r="SF48" s="60"/>
      <c r="SG48" s="60"/>
      <c r="SH48" s="60"/>
      <c r="SI48" s="60"/>
      <c r="SJ48" s="60"/>
      <c r="SK48" s="60"/>
      <c r="SL48" s="60"/>
      <c r="SM48" s="60"/>
      <c r="SN48" s="60"/>
      <c r="SO48" s="60"/>
      <c r="SP48" s="60"/>
      <c r="SQ48" s="60"/>
      <c r="SR48" s="60"/>
      <c r="SS48" s="60"/>
      <c r="ST48" s="60"/>
      <c r="SU48" s="60"/>
      <c r="SV48" s="60"/>
      <c r="SW48" s="60"/>
      <c r="SX48" s="60"/>
      <c r="SY48" s="60"/>
      <c r="SZ48" s="60"/>
      <c r="TA48" s="60"/>
      <c r="TB48" s="60"/>
      <c r="TC48" s="60"/>
      <c r="TD48" s="60"/>
      <c r="TE48" s="60"/>
      <c r="TF48" s="60"/>
      <c r="TG48" s="60"/>
      <c r="TH48" s="60"/>
      <c r="TI48" s="60"/>
      <c r="TJ48" s="60"/>
      <c r="TK48" s="60"/>
      <c r="TL48" s="60"/>
      <c r="TM48" s="60"/>
      <c r="TN48" s="60"/>
      <c r="TO48" s="60"/>
      <c r="TP48" s="60"/>
      <c r="TQ48" s="60"/>
      <c r="TR48" s="60"/>
      <c r="TS48" s="60"/>
      <c r="TT48" s="60"/>
      <c r="TU48" s="60"/>
      <c r="TV48" s="60"/>
      <c r="TW48" s="60"/>
      <c r="TX48" s="60"/>
      <c r="TY48" s="60"/>
      <c r="TZ48" s="60"/>
      <c r="UA48" s="60"/>
      <c r="UB48" s="60"/>
      <c r="UC48" s="60"/>
      <c r="UD48" s="60"/>
      <c r="UE48" s="60"/>
      <c r="UF48" s="60"/>
      <c r="UG48" s="60"/>
      <c r="UH48" s="60"/>
      <c r="UI48" s="60"/>
      <c r="UJ48" s="60"/>
      <c r="UK48" s="60"/>
      <c r="UL48" s="60"/>
      <c r="UM48" s="60"/>
      <c r="UN48" s="60"/>
      <c r="UO48" s="60"/>
      <c r="UP48" s="60"/>
      <c r="UQ48" s="60"/>
      <c r="UR48" s="60"/>
      <c r="US48" s="60"/>
      <c r="UT48" s="60"/>
      <c r="UU48" s="60"/>
      <c r="UV48" s="60"/>
      <c r="UW48" s="60"/>
      <c r="UX48" s="60"/>
      <c r="UY48" s="60"/>
      <c r="UZ48" s="60"/>
      <c r="VA48" s="60"/>
      <c r="VB48" s="60"/>
      <c r="VC48" s="60"/>
      <c r="VD48" s="60"/>
      <c r="VE48" s="60"/>
      <c r="VF48" s="60"/>
      <c r="VG48" s="60"/>
      <c r="VH48" s="60"/>
      <c r="VI48" s="60"/>
      <c r="VJ48" s="60"/>
      <c r="VK48" s="60"/>
      <c r="VL48" s="60"/>
      <c r="VM48" s="60"/>
      <c r="VN48" s="60"/>
      <c r="VO48" s="60"/>
      <c r="VP48" s="60"/>
      <c r="VQ48" s="60"/>
      <c r="VR48" s="60"/>
      <c r="VS48" s="60"/>
      <c r="VT48" s="60"/>
      <c r="VU48" s="60"/>
      <c r="VV48" s="60"/>
      <c r="VW48" s="60"/>
      <c r="VX48" s="60"/>
      <c r="VY48" s="60"/>
      <c r="VZ48" s="60"/>
      <c r="WA48" s="60"/>
      <c r="WB48" s="60"/>
      <c r="WC48" s="60"/>
      <c r="WD48" s="60"/>
      <c r="WE48" s="60"/>
      <c r="WF48" s="60"/>
      <c r="WG48" s="60"/>
      <c r="WH48" s="60"/>
      <c r="WI48" s="60"/>
      <c r="WJ48" s="60"/>
      <c r="WK48" s="60"/>
      <c r="WL48" s="60"/>
      <c r="WM48" s="60"/>
      <c r="WN48" s="60"/>
      <c r="WO48" s="60"/>
      <c r="WP48" s="60"/>
      <c r="WQ48" s="60"/>
      <c r="WR48" s="60"/>
      <c r="WS48" s="60"/>
      <c r="WT48" s="60"/>
      <c r="WU48" s="60"/>
      <c r="WV48" s="60"/>
      <c r="WW48" s="60"/>
      <c r="WX48" s="60"/>
      <c r="WY48" s="60"/>
      <c r="WZ48" s="60"/>
      <c r="XA48" s="60"/>
      <c r="XB48" s="60"/>
      <c r="XC48" s="60"/>
      <c r="XD48" s="60"/>
      <c r="XE48" s="60"/>
      <c r="XF48" s="60"/>
      <c r="XG48" s="60"/>
      <c r="XH48" s="60"/>
      <c r="XI48" s="60"/>
      <c r="XJ48" s="60"/>
      <c r="XK48" s="60"/>
      <c r="XL48" s="60"/>
      <c r="XM48" s="60"/>
      <c r="XN48" s="60"/>
      <c r="XO48" s="60"/>
      <c r="XP48" s="60"/>
      <c r="XQ48" s="60"/>
      <c r="XR48" s="60"/>
      <c r="XS48" s="60"/>
      <c r="XT48" s="60"/>
      <c r="XU48" s="60"/>
      <c r="XV48" s="60"/>
      <c r="XW48" s="60"/>
      <c r="XX48" s="60"/>
      <c r="XY48" s="60"/>
      <c r="XZ48" s="60"/>
      <c r="YA48" s="60"/>
      <c r="YB48" s="60"/>
      <c r="YC48" s="60"/>
      <c r="YD48" s="60"/>
      <c r="YE48" s="60"/>
      <c r="YF48" s="60"/>
      <c r="YG48" s="60"/>
      <c r="YH48" s="60"/>
      <c r="YI48" s="60"/>
      <c r="YJ48" s="60"/>
      <c r="YK48" s="60"/>
      <c r="YL48" s="60"/>
      <c r="YM48" s="60"/>
      <c r="YN48" s="60"/>
      <c r="YO48" s="60"/>
      <c r="YP48" s="60"/>
      <c r="YQ48" s="60"/>
      <c r="YR48" s="60"/>
      <c r="YS48" s="60"/>
      <c r="YT48" s="60"/>
      <c r="YU48" s="60"/>
      <c r="YV48" s="60"/>
      <c r="YW48" s="60"/>
      <c r="YX48" s="60"/>
      <c r="YY48" s="60"/>
      <c r="YZ48" s="60"/>
      <c r="ZA48" s="60"/>
      <c r="ZB48" s="60"/>
      <c r="ZC48" s="60"/>
      <c r="ZD48" s="60"/>
      <c r="ZE48" s="60"/>
      <c r="ZF48" s="60"/>
      <c r="ZG48" s="60"/>
      <c r="ZH48" s="60"/>
      <c r="ZI48" s="60"/>
      <c r="ZJ48" s="60"/>
      <c r="ZK48" s="60"/>
      <c r="ZL48" s="60"/>
      <c r="ZM48" s="60"/>
      <c r="ZN48" s="60"/>
      <c r="ZO48" s="60"/>
      <c r="ZP48" s="60"/>
      <c r="ZQ48" s="60"/>
      <c r="ZR48" s="60"/>
      <c r="ZS48" s="60"/>
      <c r="ZT48" s="60"/>
      <c r="ZU48" s="60"/>
      <c r="ZV48" s="60"/>
      <c r="ZW48" s="60"/>
      <c r="ZX48" s="60"/>
      <c r="ZY48" s="60"/>
      <c r="ZZ48" s="60"/>
      <c r="AAA48" s="60"/>
      <c r="AAB48" s="60"/>
      <c r="AAC48" s="60"/>
      <c r="AAD48" s="60"/>
      <c r="AAE48" s="60"/>
      <c r="AAF48" s="60"/>
      <c r="AAG48" s="60"/>
      <c r="AAH48" s="60"/>
      <c r="AAI48" s="60"/>
      <c r="AAJ48" s="60"/>
      <c r="AAK48" s="60"/>
      <c r="AAL48" s="60"/>
      <c r="AAM48" s="60"/>
      <c r="AAN48" s="60"/>
      <c r="AAO48" s="60"/>
      <c r="AAP48" s="60"/>
      <c r="AAQ48" s="60"/>
      <c r="AAR48" s="60"/>
      <c r="AAS48" s="60"/>
      <c r="AAT48" s="60"/>
      <c r="AAU48" s="60"/>
      <c r="AAV48" s="60"/>
      <c r="AAW48" s="60"/>
      <c r="AAX48" s="60"/>
      <c r="AAY48" s="60"/>
      <c r="AAZ48" s="60"/>
      <c r="ABA48" s="60"/>
      <c r="ABB48" s="60"/>
      <c r="ABC48" s="60"/>
      <c r="ABD48" s="60"/>
      <c r="ABE48" s="60"/>
      <c r="ABF48" s="60"/>
      <c r="ABG48" s="60"/>
      <c r="ABH48" s="60"/>
      <c r="ABI48" s="60"/>
      <c r="ABJ48" s="60"/>
      <c r="ABK48" s="60"/>
      <c r="ABL48" s="60"/>
      <c r="ABM48" s="60"/>
      <c r="ABN48" s="60"/>
      <c r="ABO48" s="60"/>
      <c r="ABP48" s="60"/>
      <c r="ABQ48" s="60"/>
      <c r="ABR48" s="60"/>
      <c r="ABS48" s="60"/>
      <c r="ABT48" s="60"/>
      <c r="ABU48" s="60"/>
      <c r="ABV48" s="60"/>
      <c r="ABW48" s="60"/>
      <c r="ABX48" s="60"/>
      <c r="ABY48" s="60"/>
      <c r="ABZ48" s="60"/>
      <c r="ACA48" s="60"/>
      <c r="ACB48" s="60"/>
      <c r="ACC48" s="60"/>
      <c r="ACD48" s="60"/>
      <c r="ACE48" s="60"/>
      <c r="ACF48" s="60"/>
      <c r="ACG48" s="60"/>
      <c r="ACH48" s="60"/>
      <c r="ACI48" s="60"/>
      <c r="ACJ48" s="60"/>
      <c r="ACK48" s="60"/>
      <c r="ACL48" s="60"/>
      <c r="ACM48" s="60"/>
      <c r="ACN48" s="60"/>
      <c r="ACO48" s="60"/>
      <c r="ACP48" s="60"/>
      <c r="ACQ48" s="60"/>
      <c r="ACR48" s="60"/>
      <c r="ACS48" s="60"/>
      <c r="ACT48" s="60"/>
      <c r="ACU48" s="60"/>
      <c r="ACV48" s="60"/>
      <c r="ACW48" s="60"/>
      <c r="ACX48" s="60"/>
      <c r="ACY48" s="60"/>
      <c r="ACZ48" s="60"/>
      <c r="ADA48" s="60"/>
      <c r="ADB48" s="60"/>
      <c r="ADC48" s="60"/>
      <c r="ADD48" s="60"/>
      <c r="ADE48" s="60"/>
      <c r="ADF48" s="60"/>
      <c r="ADG48" s="60"/>
      <c r="ADH48" s="60"/>
      <c r="ADI48" s="60"/>
      <c r="ADJ48" s="60"/>
      <c r="ADK48" s="60"/>
      <c r="ADL48" s="60"/>
      <c r="ADM48" s="60"/>
      <c r="ADN48" s="60"/>
      <c r="ADO48" s="60"/>
      <c r="ADP48" s="60"/>
      <c r="ADQ48" s="60"/>
      <c r="ADR48" s="60"/>
      <c r="ADS48" s="60"/>
      <c r="ADT48" s="60"/>
      <c r="ADU48" s="60"/>
      <c r="ADV48" s="60"/>
      <c r="ADW48" s="60"/>
      <c r="ADX48" s="60"/>
      <c r="ADY48" s="60"/>
      <c r="ADZ48" s="60"/>
      <c r="AEA48" s="60"/>
      <c r="AEB48" s="60"/>
      <c r="AEC48" s="60"/>
      <c r="AED48" s="60"/>
      <c r="AEE48" s="60"/>
      <c r="AEF48" s="60"/>
      <c r="AEG48" s="60"/>
      <c r="AEH48" s="60"/>
      <c r="AEI48" s="60"/>
      <c r="AEJ48" s="60"/>
      <c r="AEK48" s="60"/>
      <c r="AEL48" s="60"/>
      <c r="AEM48" s="60"/>
      <c r="AEN48" s="60"/>
      <c r="AEO48" s="60"/>
      <c r="AEP48" s="60"/>
      <c r="AEQ48" s="60"/>
      <c r="AER48" s="60"/>
      <c r="AES48" s="60"/>
      <c r="AET48" s="60"/>
      <c r="AEU48" s="60"/>
      <c r="AEV48" s="60"/>
      <c r="AEW48" s="60"/>
      <c r="AEX48" s="60"/>
      <c r="AEY48" s="60"/>
      <c r="AEZ48" s="60"/>
      <c r="AFA48" s="60"/>
      <c r="AFB48" s="60"/>
      <c r="AFC48" s="60"/>
      <c r="AFD48" s="60"/>
      <c r="AFE48" s="60"/>
      <c r="AFF48" s="60"/>
      <c r="AFG48" s="60"/>
      <c r="AFH48" s="60"/>
      <c r="AFI48" s="60"/>
      <c r="AFJ48" s="60"/>
      <c r="AFK48" s="60"/>
      <c r="AFL48" s="60"/>
      <c r="AFM48" s="60"/>
      <c r="AFN48" s="60"/>
      <c r="AFO48" s="60"/>
      <c r="AFP48" s="60"/>
      <c r="AFQ48" s="60"/>
      <c r="AFR48" s="60"/>
      <c r="AFS48" s="60"/>
      <c r="AFT48" s="60"/>
      <c r="AFU48" s="60"/>
      <c r="AFV48" s="60"/>
      <c r="AFW48" s="60"/>
      <c r="AFX48" s="60"/>
      <c r="AFY48" s="60"/>
      <c r="AFZ48" s="60"/>
      <c r="AGA48" s="60"/>
      <c r="AGB48" s="60"/>
      <c r="AGC48" s="60"/>
      <c r="AGD48" s="60"/>
      <c r="AGE48" s="60"/>
      <c r="AGF48" s="60"/>
      <c r="AGG48" s="60"/>
      <c r="AGH48" s="60"/>
      <c r="AGI48" s="60"/>
      <c r="AGJ48" s="60"/>
      <c r="AGK48" s="60"/>
      <c r="AGL48" s="60"/>
      <c r="AGM48" s="60"/>
      <c r="AGN48" s="60"/>
      <c r="AGO48" s="60"/>
      <c r="AGP48" s="60"/>
      <c r="AGQ48" s="60"/>
      <c r="AGR48" s="60"/>
      <c r="AGS48" s="60"/>
      <c r="AGT48" s="60"/>
      <c r="AGU48" s="60"/>
      <c r="AGV48" s="60"/>
      <c r="AGW48" s="60"/>
      <c r="AGX48" s="60"/>
      <c r="AGY48" s="60"/>
      <c r="AGZ48" s="60"/>
      <c r="AHA48" s="60"/>
      <c r="AHB48" s="60"/>
      <c r="AHC48" s="60"/>
      <c r="AHD48" s="60"/>
      <c r="AHE48" s="60"/>
      <c r="AHF48" s="60"/>
      <c r="AHG48" s="60"/>
      <c r="AHH48" s="60"/>
      <c r="AHI48" s="60"/>
      <c r="AHJ48" s="60"/>
      <c r="AHK48" s="60"/>
      <c r="AHL48" s="60"/>
      <c r="AHM48" s="60"/>
      <c r="AHN48" s="60"/>
      <c r="AHO48" s="60"/>
      <c r="AHP48" s="60"/>
      <c r="AHQ48" s="60"/>
      <c r="AHR48" s="60"/>
      <c r="AHS48" s="60"/>
      <c r="AHT48" s="60"/>
      <c r="AHU48" s="60"/>
      <c r="AHV48" s="60"/>
      <c r="AHW48" s="60"/>
      <c r="AHX48" s="60"/>
      <c r="AHY48" s="60"/>
      <c r="AHZ48" s="60"/>
      <c r="AIA48" s="60"/>
      <c r="AIB48" s="60"/>
      <c r="AIC48" s="60"/>
      <c r="AID48" s="60"/>
      <c r="AIE48" s="60"/>
      <c r="AIF48" s="60"/>
      <c r="AIG48" s="60"/>
      <c r="AIH48" s="60"/>
      <c r="AII48" s="60"/>
      <c r="AIJ48" s="60"/>
      <c r="AIK48" s="60"/>
      <c r="AIL48" s="60"/>
      <c r="AIM48" s="60"/>
      <c r="AIN48" s="60"/>
      <c r="AIO48" s="60"/>
      <c r="AIP48" s="60"/>
      <c r="AIQ48" s="60"/>
      <c r="AIR48" s="60"/>
      <c r="AIS48" s="60"/>
      <c r="AIT48" s="60"/>
      <c r="AIU48" s="60"/>
      <c r="AIV48" s="60"/>
      <c r="AIW48" s="60"/>
      <c r="AIX48" s="60"/>
      <c r="AIY48" s="60"/>
      <c r="AIZ48" s="60"/>
      <c r="AJA48" s="60"/>
      <c r="AJB48" s="60"/>
      <c r="AJC48" s="60"/>
      <c r="AJD48" s="60"/>
      <c r="AJE48" s="60"/>
      <c r="AJF48" s="60"/>
      <c r="AJG48" s="60"/>
      <c r="AJH48" s="60"/>
      <c r="AJI48" s="60"/>
      <c r="AJJ48" s="60"/>
      <c r="AJK48" s="60"/>
      <c r="AJL48" s="60"/>
      <c r="AJM48" s="60"/>
      <c r="AJN48" s="60"/>
      <c r="AJO48" s="60"/>
      <c r="AJP48" s="60"/>
      <c r="AJQ48" s="60"/>
      <c r="AJR48" s="60"/>
      <c r="AJS48" s="60"/>
      <c r="AJT48" s="60"/>
      <c r="AJU48" s="60"/>
      <c r="AJV48" s="60"/>
      <c r="AJW48" s="60"/>
      <c r="AJX48" s="60"/>
      <c r="AJY48" s="60"/>
      <c r="AJZ48" s="60"/>
      <c r="AKA48" s="60"/>
      <c r="AKB48" s="60"/>
      <c r="AKC48" s="60"/>
      <c r="AKD48" s="60"/>
      <c r="AKE48" s="60"/>
      <c r="AKF48" s="60"/>
      <c r="AKG48" s="60"/>
      <c r="AKH48" s="60"/>
      <c r="AKI48" s="60"/>
      <c r="AKJ48" s="60"/>
      <c r="AKK48" s="60"/>
      <c r="AKL48" s="60"/>
      <c r="AKM48" s="60"/>
      <c r="AKN48" s="60"/>
      <c r="AKO48" s="60"/>
      <c r="AKP48" s="60"/>
      <c r="AKQ48" s="60"/>
      <c r="AKR48" s="60"/>
      <c r="AKS48" s="60"/>
      <c r="AKT48" s="60"/>
      <c r="AKU48" s="60"/>
      <c r="AKV48" s="60"/>
      <c r="AKW48" s="60"/>
      <c r="AKX48" s="60"/>
      <c r="AKY48" s="60"/>
      <c r="AKZ48" s="60"/>
      <c r="ALA48" s="60"/>
      <c r="ALB48" s="60"/>
      <c r="ALC48" s="60"/>
      <c r="ALD48" s="60"/>
      <c r="ALE48" s="60"/>
      <c r="ALF48" s="60"/>
      <c r="ALG48" s="60"/>
      <c r="ALH48" s="60"/>
      <c r="ALI48" s="60"/>
      <c r="ALJ48" s="60"/>
      <c r="ALK48" s="60"/>
      <c r="ALL48" s="60"/>
      <c r="ALM48" s="60"/>
      <c r="ALN48" s="60"/>
      <c r="ALO48" s="60"/>
      <c r="ALP48" s="60"/>
      <c r="ALQ48" s="60"/>
      <c r="ALR48" s="60"/>
      <c r="ALS48" s="60"/>
      <c r="ALT48" s="60"/>
      <c r="ALU48" s="60"/>
      <c r="ALV48" s="60"/>
      <c r="ALW48" s="60"/>
      <c r="ALX48" s="60"/>
      <c r="ALY48" s="60"/>
      <c r="ALZ48" s="60"/>
      <c r="AMA48" s="60"/>
      <c r="AMB48" s="60"/>
      <c r="AMC48" s="60"/>
      <c r="AMD48" s="60"/>
      <c r="AME48" s="60"/>
      <c r="AMF48" s="60"/>
      <c r="AMG48" s="60"/>
      <c r="AMH48" s="60"/>
      <c r="AMI48" s="60"/>
      <c r="AMJ48" s="60"/>
      <c r="AMK48" s="60"/>
      <c r="AML48" s="60"/>
      <c r="AMM48" s="60"/>
      <c r="AMN48" s="60"/>
      <c r="AMO48" s="60"/>
      <c r="AMP48" s="60"/>
      <c r="AMQ48" s="60"/>
      <c r="AMR48" s="60"/>
      <c r="AMS48" s="60"/>
      <c r="AMT48" s="60"/>
      <c r="AMU48" s="60"/>
      <c r="AMV48" s="60"/>
      <c r="AMW48" s="60"/>
      <c r="AMX48" s="60"/>
      <c r="AMY48" s="60"/>
      <c r="AMZ48" s="60"/>
      <c r="ANA48" s="60"/>
      <c r="ANB48" s="60"/>
      <c r="ANC48" s="60"/>
      <c r="AND48" s="60"/>
      <c r="ANE48" s="60"/>
      <c r="ANF48" s="60"/>
      <c r="ANG48" s="60"/>
      <c r="ANH48" s="60"/>
      <c r="ANI48" s="60"/>
      <c r="ANJ48" s="60"/>
      <c r="ANK48" s="60"/>
      <c r="ANL48" s="60"/>
      <c r="ANM48" s="60"/>
      <c r="ANN48" s="60"/>
      <c r="ANO48" s="60"/>
      <c r="ANP48" s="60"/>
      <c r="ANQ48" s="60"/>
      <c r="ANR48" s="60"/>
      <c r="ANS48" s="60"/>
      <c r="ANT48" s="60"/>
      <c r="ANU48" s="60"/>
      <c r="ANV48" s="60"/>
      <c r="ANW48" s="60"/>
      <c r="ANX48" s="60"/>
      <c r="ANY48" s="60"/>
      <c r="ANZ48" s="60"/>
      <c r="AOA48" s="60"/>
      <c r="AOB48" s="60"/>
      <c r="AOC48" s="60"/>
      <c r="AOD48" s="60"/>
      <c r="AOE48" s="60"/>
      <c r="AOF48" s="60"/>
      <c r="AOG48" s="60"/>
      <c r="AOH48" s="60"/>
      <c r="AOI48" s="60"/>
      <c r="AOJ48" s="60"/>
      <c r="AOK48" s="60"/>
      <c r="AOL48" s="60"/>
      <c r="AOM48" s="60"/>
      <c r="AON48" s="60"/>
      <c r="AOO48" s="60"/>
      <c r="AOP48" s="60"/>
      <c r="AOQ48" s="60"/>
      <c r="AOR48" s="60"/>
      <c r="AOS48" s="60"/>
      <c r="AOT48" s="60"/>
      <c r="AOU48" s="60"/>
      <c r="AOV48" s="60"/>
      <c r="AOW48" s="60"/>
      <c r="AOX48" s="60"/>
      <c r="AOY48" s="60"/>
      <c r="AOZ48" s="60"/>
      <c r="APA48" s="60"/>
      <c r="APB48" s="60"/>
      <c r="APC48" s="60"/>
      <c r="APD48" s="60"/>
      <c r="APE48" s="60"/>
      <c r="APF48" s="60"/>
      <c r="APG48" s="60"/>
      <c r="APH48" s="60"/>
      <c r="API48" s="60"/>
      <c r="APJ48" s="60"/>
      <c r="APK48" s="60"/>
      <c r="APL48" s="60"/>
      <c r="APM48" s="60"/>
      <c r="APN48" s="60"/>
      <c r="APO48" s="60"/>
      <c r="APP48" s="60"/>
      <c r="APQ48" s="60"/>
      <c r="APR48" s="60"/>
      <c r="APS48" s="60"/>
      <c r="APT48" s="60"/>
      <c r="APU48" s="60"/>
      <c r="APV48" s="60"/>
      <c r="APW48" s="60"/>
      <c r="APX48" s="60"/>
      <c r="APY48" s="60"/>
      <c r="APZ48" s="60"/>
      <c r="AQA48" s="60"/>
      <c r="AQB48" s="60"/>
      <c r="AQC48" s="60"/>
      <c r="AQD48" s="60"/>
      <c r="AQE48" s="60"/>
      <c r="AQF48" s="60"/>
      <c r="AQG48" s="60"/>
      <c r="AQH48" s="60"/>
      <c r="AQI48" s="60"/>
      <c r="AQJ48" s="60"/>
      <c r="AQK48" s="60"/>
      <c r="AQL48" s="60"/>
      <c r="AQM48" s="60"/>
      <c r="AQN48" s="60"/>
      <c r="AQO48" s="60"/>
      <c r="AQP48" s="60"/>
      <c r="AQQ48" s="60"/>
      <c r="AQR48" s="60"/>
      <c r="AQS48" s="60"/>
      <c r="AQT48" s="60"/>
      <c r="AQU48" s="60"/>
      <c r="AQV48" s="60"/>
      <c r="AQW48" s="60"/>
      <c r="AQX48" s="60"/>
      <c r="AQY48" s="60"/>
      <c r="AQZ48" s="60"/>
      <c r="ARA48" s="60"/>
      <c r="ARB48" s="60"/>
      <c r="ARC48" s="60"/>
      <c r="ARD48" s="60"/>
      <c r="ARE48" s="60"/>
      <c r="ARF48" s="60"/>
      <c r="ARG48" s="60"/>
      <c r="ARH48" s="60"/>
      <c r="ARI48" s="60"/>
      <c r="ARJ48" s="60"/>
      <c r="ARK48" s="60"/>
      <c r="ARL48" s="60"/>
      <c r="ARM48" s="60"/>
      <c r="ARN48" s="60"/>
      <c r="ARO48" s="60"/>
      <c r="ARP48" s="60"/>
      <c r="ARQ48" s="60"/>
      <c r="ARR48" s="60"/>
      <c r="ARS48" s="60"/>
      <c r="ART48" s="60"/>
      <c r="ARU48" s="60"/>
      <c r="ARV48" s="60"/>
      <c r="ARW48" s="60"/>
      <c r="ARX48" s="60"/>
      <c r="ARY48" s="60"/>
      <c r="ARZ48" s="60"/>
      <c r="ASA48" s="60"/>
      <c r="ASB48" s="60"/>
      <c r="ASC48" s="60"/>
      <c r="ASD48" s="60"/>
      <c r="ASE48" s="60"/>
      <c r="ASF48" s="60"/>
      <c r="ASG48" s="60"/>
      <c r="ASH48" s="60"/>
      <c r="ASI48" s="60"/>
      <c r="ASJ48" s="60"/>
      <c r="ASK48" s="60"/>
      <c r="ASL48" s="60"/>
      <c r="ASM48" s="60"/>
      <c r="ASN48" s="60"/>
      <c r="ASO48" s="60"/>
      <c r="ASP48" s="60"/>
      <c r="ASQ48" s="60"/>
      <c r="ASR48" s="60"/>
      <c r="ASS48" s="60"/>
      <c r="AST48" s="60"/>
      <c r="ASU48" s="60"/>
      <c r="ASV48" s="60"/>
      <c r="ASW48" s="60"/>
      <c r="ASX48" s="60"/>
      <c r="ASY48" s="60"/>
      <c r="ASZ48" s="60"/>
      <c r="ATA48" s="60"/>
      <c r="ATB48" s="60"/>
      <c r="ATC48" s="60"/>
      <c r="ATD48" s="60"/>
      <c r="ATE48" s="60"/>
      <c r="ATF48" s="60"/>
      <c r="ATG48" s="60"/>
      <c r="ATH48" s="60"/>
      <c r="ATI48" s="60"/>
      <c r="ATJ48" s="60"/>
      <c r="ATK48" s="60"/>
      <c r="ATL48" s="60"/>
      <c r="ATM48" s="60"/>
      <c r="ATN48" s="60"/>
      <c r="ATO48" s="60"/>
      <c r="ATP48" s="60"/>
      <c r="ATQ48" s="60"/>
      <c r="ATR48" s="60"/>
      <c r="ATS48" s="60"/>
      <c r="ATT48" s="60"/>
      <c r="ATU48" s="60"/>
      <c r="ATV48" s="60"/>
      <c r="ATW48" s="60"/>
      <c r="ATX48" s="60"/>
      <c r="ATY48" s="60"/>
      <c r="ATZ48" s="60"/>
      <c r="AUA48" s="60"/>
      <c r="AUB48" s="60"/>
      <c r="AUC48" s="60"/>
      <c r="AUD48" s="60"/>
      <c r="AUE48" s="60"/>
      <c r="AUF48" s="60"/>
      <c r="AUG48" s="60"/>
      <c r="AUH48" s="60"/>
      <c r="AUI48" s="60"/>
      <c r="AUJ48" s="60"/>
      <c r="AUK48" s="60"/>
      <c r="AUL48" s="60"/>
      <c r="AUM48" s="60"/>
      <c r="AUN48" s="60"/>
      <c r="AUO48" s="60"/>
      <c r="AUP48" s="60"/>
      <c r="AUQ48" s="60"/>
      <c r="AUR48" s="60"/>
      <c r="AUS48" s="60"/>
      <c r="AUT48" s="60"/>
      <c r="AUU48" s="60"/>
      <c r="AUV48" s="60"/>
      <c r="AUW48" s="60"/>
      <c r="AUX48" s="60"/>
      <c r="AUY48" s="60"/>
      <c r="AUZ48" s="60"/>
      <c r="AVA48" s="60"/>
      <c r="AVB48" s="60"/>
      <c r="AVC48" s="60"/>
      <c r="AVD48" s="60"/>
      <c r="AVE48" s="60"/>
      <c r="AVF48" s="60"/>
      <c r="AVG48" s="60"/>
      <c r="AVH48" s="60"/>
      <c r="AVI48" s="60"/>
      <c r="AVJ48" s="60"/>
      <c r="AVK48" s="60"/>
      <c r="AVL48" s="60"/>
      <c r="AVM48" s="60"/>
      <c r="AVN48" s="60"/>
      <c r="AVO48" s="60"/>
      <c r="AVP48" s="60"/>
      <c r="AVQ48" s="60"/>
      <c r="AVR48" s="60"/>
      <c r="AVS48" s="60"/>
      <c r="AVT48" s="60"/>
      <c r="AVU48" s="60"/>
      <c r="AVV48" s="60"/>
      <c r="AVW48" s="60"/>
      <c r="AVX48" s="60"/>
      <c r="AVY48" s="60"/>
      <c r="AVZ48" s="60"/>
      <c r="AWA48" s="60"/>
      <c r="AWB48" s="60"/>
      <c r="AWC48" s="60"/>
      <c r="AWD48" s="60"/>
      <c r="AWE48" s="60"/>
      <c r="AWF48" s="60"/>
      <c r="AWG48" s="60"/>
      <c r="AWH48" s="60"/>
      <c r="AWI48" s="60"/>
      <c r="AWJ48" s="60"/>
      <c r="AWK48" s="60"/>
      <c r="AWL48" s="60"/>
      <c r="AWM48" s="60"/>
      <c r="AWN48" s="60"/>
      <c r="AWO48" s="60"/>
      <c r="AWP48" s="60"/>
      <c r="AWQ48" s="60"/>
      <c r="AWR48" s="60"/>
      <c r="AWS48" s="60"/>
      <c r="AWT48" s="60"/>
      <c r="AWU48" s="60"/>
      <c r="AWV48" s="60"/>
      <c r="AWW48" s="60"/>
      <c r="AWX48" s="60"/>
      <c r="AWY48" s="60"/>
      <c r="AWZ48" s="60"/>
      <c r="AXA48" s="60"/>
      <c r="AXB48" s="60"/>
      <c r="AXC48" s="60"/>
      <c r="AXD48" s="60"/>
      <c r="AXE48" s="60"/>
      <c r="AXF48" s="60"/>
      <c r="AXG48" s="60"/>
      <c r="AXH48" s="60"/>
      <c r="AXI48" s="60"/>
      <c r="AXJ48" s="60"/>
      <c r="AXK48" s="60"/>
      <c r="AXL48" s="60"/>
      <c r="AXM48" s="60"/>
      <c r="AXN48" s="60"/>
      <c r="AXO48" s="60"/>
      <c r="AXP48" s="60"/>
      <c r="AXQ48" s="60"/>
      <c r="AXR48" s="60"/>
      <c r="AXS48" s="60"/>
      <c r="AXT48" s="60"/>
      <c r="AXU48" s="60"/>
      <c r="AXV48" s="60"/>
      <c r="AXW48" s="60"/>
      <c r="AXX48" s="60"/>
      <c r="AXY48" s="60"/>
      <c r="AXZ48" s="60"/>
      <c r="AYA48" s="60"/>
      <c r="AYB48" s="60"/>
      <c r="AYC48" s="60"/>
      <c r="AYD48" s="60"/>
      <c r="AYE48" s="60"/>
      <c r="AYF48" s="60"/>
      <c r="AYG48" s="60"/>
      <c r="AYH48" s="60"/>
      <c r="AYI48" s="60"/>
      <c r="AYJ48" s="60"/>
      <c r="AYK48" s="60"/>
      <c r="AYL48" s="60"/>
      <c r="AYM48" s="60"/>
      <c r="AYN48" s="60"/>
      <c r="AYO48" s="60"/>
      <c r="AYP48" s="60"/>
      <c r="AYQ48" s="60"/>
      <c r="AYR48" s="60"/>
      <c r="AYS48" s="60"/>
      <c r="AYT48" s="60"/>
      <c r="AYU48" s="60"/>
      <c r="AYV48" s="60"/>
      <c r="AYW48" s="60"/>
      <c r="AYX48" s="60"/>
      <c r="AYY48" s="60"/>
      <c r="AYZ48" s="60"/>
      <c r="AZA48" s="60"/>
      <c r="AZB48" s="60"/>
      <c r="AZC48" s="60"/>
      <c r="AZD48" s="60"/>
      <c r="AZE48" s="60"/>
      <c r="AZF48" s="60"/>
      <c r="AZG48" s="60"/>
      <c r="AZH48" s="60"/>
      <c r="AZI48" s="60"/>
      <c r="AZJ48" s="60"/>
      <c r="AZK48" s="60"/>
      <c r="AZL48" s="60"/>
      <c r="AZM48" s="60"/>
      <c r="AZN48" s="60"/>
      <c r="AZO48" s="60"/>
      <c r="AZP48" s="60"/>
      <c r="AZQ48" s="60"/>
      <c r="AZR48" s="60"/>
      <c r="AZS48" s="60"/>
      <c r="AZT48" s="60"/>
      <c r="AZU48" s="60"/>
      <c r="AZV48" s="60"/>
      <c r="AZW48" s="60"/>
      <c r="AZX48" s="60"/>
      <c r="AZY48" s="60"/>
      <c r="AZZ48" s="60"/>
      <c r="BAA48" s="60"/>
      <c r="BAB48" s="60"/>
      <c r="BAC48" s="60"/>
      <c r="BAD48" s="60"/>
      <c r="BAE48" s="60"/>
      <c r="BAF48" s="60"/>
      <c r="BAG48" s="60"/>
      <c r="BAH48" s="60"/>
      <c r="BAI48" s="60"/>
      <c r="BAJ48" s="60"/>
      <c r="BAK48" s="60"/>
      <c r="BAL48" s="60"/>
      <c r="BAM48" s="60"/>
      <c r="BAN48" s="60"/>
      <c r="BAO48" s="60"/>
      <c r="BAP48" s="60"/>
      <c r="BAQ48" s="60"/>
      <c r="BAR48" s="60"/>
      <c r="BAS48" s="60"/>
      <c r="BAT48" s="60"/>
      <c r="BAU48" s="60"/>
      <c r="BAV48" s="60"/>
      <c r="BAW48" s="60"/>
      <c r="BAX48" s="60"/>
      <c r="BAY48" s="60"/>
      <c r="BAZ48" s="60"/>
      <c r="BBA48" s="60"/>
      <c r="BBB48" s="60"/>
      <c r="BBC48" s="60"/>
      <c r="BBD48" s="60"/>
      <c r="BBE48" s="60"/>
      <c r="BBF48" s="60"/>
      <c r="BBG48" s="60"/>
      <c r="BBH48" s="60"/>
      <c r="BBI48" s="60"/>
      <c r="BBJ48" s="60"/>
      <c r="BBK48" s="60"/>
      <c r="BBL48" s="60"/>
      <c r="BBM48" s="60"/>
      <c r="BBN48" s="60"/>
      <c r="BBO48" s="60"/>
      <c r="BBP48" s="60"/>
      <c r="BBQ48" s="60"/>
      <c r="BBR48" s="60"/>
      <c r="BBS48" s="60"/>
      <c r="BBT48" s="60"/>
      <c r="BBU48" s="60"/>
      <c r="BBV48" s="60"/>
      <c r="BBW48" s="60"/>
      <c r="BBX48" s="60"/>
      <c r="BBY48" s="60"/>
      <c r="BBZ48" s="60"/>
      <c r="BCA48" s="60"/>
      <c r="BCB48" s="60"/>
      <c r="BCC48" s="60"/>
      <c r="BCD48" s="60"/>
      <c r="BCE48" s="60"/>
      <c r="BCF48" s="60"/>
      <c r="BCG48" s="60"/>
      <c r="BCH48" s="60"/>
      <c r="BCI48" s="60"/>
      <c r="BCJ48" s="60"/>
      <c r="BCK48" s="60"/>
      <c r="BCL48" s="60"/>
      <c r="BCM48" s="60"/>
      <c r="BCN48" s="60"/>
      <c r="BCO48" s="60"/>
      <c r="BCP48" s="60"/>
      <c r="BCQ48" s="60"/>
      <c r="BCR48" s="60"/>
      <c r="BCS48" s="60"/>
      <c r="BCT48" s="60"/>
      <c r="BCU48" s="60"/>
      <c r="BCV48" s="60"/>
      <c r="BCW48" s="60"/>
      <c r="BCX48" s="60"/>
      <c r="BCY48" s="60"/>
      <c r="BCZ48" s="60"/>
      <c r="BDA48" s="60"/>
      <c r="BDB48" s="60"/>
      <c r="BDC48" s="60"/>
      <c r="BDD48" s="60"/>
      <c r="BDE48" s="60"/>
      <c r="BDF48" s="60"/>
      <c r="BDG48" s="60"/>
      <c r="BDH48" s="60"/>
      <c r="BDI48" s="60"/>
      <c r="BDJ48" s="60"/>
      <c r="BDK48" s="60"/>
      <c r="BDL48" s="60"/>
      <c r="BDM48" s="60"/>
      <c r="BDN48" s="60"/>
      <c r="BDO48" s="60"/>
      <c r="BDP48" s="60"/>
      <c r="BDQ48" s="60"/>
      <c r="BDR48" s="60"/>
      <c r="BDS48" s="60"/>
      <c r="BDT48" s="60"/>
      <c r="BDU48" s="60"/>
      <c r="BDV48" s="60"/>
      <c r="BDW48" s="60"/>
      <c r="BDX48" s="60"/>
      <c r="BDY48" s="60"/>
      <c r="BDZ48" s="60"/>
      <c r="BEA48" s="60"/>
      <c r="BEB48" s="60"/>
      <c r="BEC48" s="60"/>
      <c r="BED48" s="60"/>
      <c r="BEE48" s="60"/>
      <c r="BEF48" s="60"/>
      <c r="BEG48" s="60"/>
      <c r="BEH48" s="60"/>
      <c r="BEI48" s="60"/>
      <c r="BEJ48" s="60"/>
      <c r="BEK48" s="60"/>
      <c r="BEL48" s="60"/>
      <c r="BEM48" s="60"/>
      <c r="BEN48" s="60"/>
      <c r="BEO48" s="60"/>
      <c r="BEP48" s="60"/>
      <c r="BEQ48" s="60"/>
      <c r="BER48" s="60"/>
      <c r="BES48" s="60"/>
      <c r="BET48" s="60"/>
      <c r="BEU48" s="60"/>
      <c r="BEV48" s="60"/>
      <c r="BEW48" s="60"/>
      <c r="BEX48" s="60"/>
      <c r="BEY48" s="60"/>
      <c r="BEZ48" s="60"/>
      <c r="BFA48" s="60"/>
      <c r="BFB48" s="60"/>
      <c r="BFC48" s="60"/>
      <c r="BFD48" s="60"/>
      <c r="BFE48" s="60"/>
      <c r="BFF48" s="60"/>
      <c r="BFG48" s="60"/>
      <c r="BFH48" s="60"/>
      <c r="BFI48" s="60"/>
      <c r="BFJ48" s="60"/>
      <c r="BFK48" s="60"/>
      <c r="BFL48" s="60"/>
      <c r="BFM48" s="60"/>
      <c r="BFN48" s="60"/>
      <c r="BFO48" s="60"/>
      <c r="BFP48" s="60"/>
      <c r="BFQ48" s="60"/>
      <c r="BFR48" s="60"/>
      <c r="BFS48" s="60"/>
      <c r="BFT48" s="60"/>
      <c r="BFU48" s="60"/>
      <c r="BFV48" s="60"/>
      <c r="BFW48" s="60"/>
      <c r="BFX48" s="60"/>
      <c r="BFY48" s="60"/>
      <c r="BFZ48" s="60"/>
      <c r="BGA48" s="60"/>
      <c r="BGB48" s="60"/>
      <c r="BGC48" s="60"/>
      <c r="BGD48" s="60"/>
      <c r="BGE48" s="60"/>
      <c r="BGF48" s="60"/>
      <c r="BGG48" s="60"/>
      <c r="BGH48" s="60"/>
      <c r="BGI48" s="60"/>
      <c r="BGJ48" s="60"/>
      <c r="BGK48" s="60"/>
      <c r="BGL48" s="60"/>
      <c r="BGM48" s="60"/>
      <c r="BGN48" s="60"/>
      <c r="BGO48" s="60"/>
      <c r="BGP48" s="60"/>
      <c r="BGQ48" s="60"/>
      <c r="BGR48" s="60"/>
      <c r="BGS48" s="60"/>
      <c r="BGT48" s="60"/>
      <c r="BGU48" s="60"/>
      <c r="BGV48" s="60"/>
      <c r="BGW48" s="60"/>
      <c r="BGX48" s="60"/>
      <c r="BGY48" s="60"/>
      <c r="BGZ48" s="60"/>
      <c r="BHA48" s="60"/>
      <c r="BHB48" s="60"/>
      <c r="BHC48" s="60"/>
      <c r="BHD48" s="60"/>
      <c r="BHE48" s="60"/>
      <c r="BHF48" s="60"/>
      <c r="BHG48" s="60"/>
      <c r="BHH48" s="60"/>
      <c r="BHI48" s="60"/>
      <c r="BHJ48" s="60"/>
      <c r="BHK48" s="60"/>
      <c r="BHL48" s="60"/>
      <c r="BHM48" s="60"/>
      <c r="BHN48" s="60"/>
      <c r="BHO48" s="60"/>
      <c r="BHP48" s="60"/>
      <c r="BHQ48" s="60"/>
      <c r="BHR48" s="60"/>
      <c r="BHS48" s="60"/>
      <c r="BHT48" s="60"/>
      <c r="BHU48" s="60"/>
      <c r="BHV48" s="60"/>
      <c r="BHW48" s="60"/>
      <c r="BHX48" s="60"/>
      <c r="BHY48" s="60"/>
      <c r="BHZ48" s="60"/>
      <c r="BIA48" s="60"/>
      <c r="BIB48" s="60"/>
      <c r="BIC48" s="60"/>
      <c r="BID48" s="60"/>
      <c r="BIE48" s="60"/>
      <c r="BIF48" s="60"/>
      <c r="BIG48" s="60"/>
      <c r="BIH48" s="60"/>
      <c r="BII48" s="60"/>
      <c r="BIJ48" s="60"/>
      <c r="BIK48" s="60"/>
      <c r="BIL48" s="60"/>
      <c r="BIM48" s="60"/>
      <c r="BIN48" s="60"/>
      <c r="BIO48" s="60"/>
      <c r="BIP48" s="60"/>
      <c r="BIQ48" s="60"/>
      <c r="BIR48" s="60"/>
      <c r="BIS48" s="60"/>
      <c r="BIT48" s="60"/>
      <c r="BIU48" s="60"/>
      <c r="BIV48" s="60"/>
      <c r="BIW48" s="60"/>
      <c r="BIX48" s="60"/>
      <c r="BIY48" s="60"/>
      <c r="BIZ48" s="60"/>
      <c r="BJA48" s="60"/>
      <c r="BJB48" s="60"/>
      <c r="BJC48" s="60"/>
      <c r="BJD48" s="60"/>
      <c r="BJE48" s="60"/>
      <c r="BJF48" s="60"/>
      <c r="BJG48" s="60"/>
      <c r="BJH48" s="60"/>
      <c r="BJI48" s="60"/>
      <c r="BJJ48" s="60"/>
      <c r="BJK48" s="60"/>
      <c r="BJL48" s="60"/>
      <c r="BJM48" s="60"/>
      <c r="BJN48" s="60"/>
      <c r="BJO48" s="60"/>
      <c r="BJP48" s="60"/>
      <c r="BJQ48" s="60"/>
      <c r="BJR48" s="60"/>
      <c r="BJS48" s="60"/>
      <c r="BJT48" s="60"/>
      <c r="BJU48" s="60"/>
      <c r="BJV48" s="60"/>
      <c r="BJW48" s="60"/>
      <c r="BJX48" s="60"/>
      <c r="BJY48" s="60"/>
      <c r="BJZ48" s="60"/>
      <c r="BKA48" s="60"/>
      <c r="BKB48" s="60"/>
      <c r="BKC48" s="60"/>
      <c r="BKD48" s="60"/>
      <c r="BKE48" s="60"/>
      <c r="BKF48" s="60"/>
      <c r="BKG48" s="60"/>
      <c r="BKH48" s="60"/>
      <c r="BKI48" s="60"/>
      <c r="BKJ48" s="60"/>
      <c r="BKK48" s="60"/>
      <c r="BKL48" s="60"/>
      <c r="BKM48" s="60"/>
      <c r="BKN48" s="60"/>
      <c r="BKO48" s="60"/>
      <c r="BKP48" s="60"/>
      <c r="BKQ48" s="60"/>
      <c r="BKR48" s="60"/>
      <c r="BKS48" s="60"/>
      <c r="BKT48" s="60"/>
      <c r="BKU48" s="60"/>
      <c r="BKV48" s="60"/>
      <c r="BKW48" s="60"/>
      <c r="BKX48" s="60"/>
      <c r="BKY48" s="60"/>
      <c r="BKZ48" s="60"/>
      <c r="BLA48" s="60"/>
      <c r="BLB48" s="60"/>
      <c r="BLC48" s="60"/>
      <c r="BLD48" s="60"/>
      <c r="BLE48" s="60"/>
      <c r="BLF48" s="60"/>
      <c r="BLG48" s="60"/>
      <c r="BLH48" s="60"/>
      <c r="BLI48" s="60"/>
      <c r="BLJ48" s="60"/>
      <c r="BLK48" s="60"/>
      <c r="BLL48" s="60"/>
      <c r="BLM48" s="60"/>
      <c r="BLN48" s="60"/>
      <c r="BLO48" s="60"/>
      <c r="BLP48" s="60"/>
      <c r="BLQ48" s="60"/>
      <c r="BLR48" s="60"/>
      <c r="BLS48" s="60"/>
      <c r="BLT48" s="60"/>
      <c r="BLU48" s="60"/>
      <c r="BLV48" s="60"/>
      <c r="BLW48" s="60"/>
      <c r="BLX48" s="60"/>
      <c r="BLY48" s="60"/>
      <c r="BLZ48" s="60"/>
      <c r="BMA48" s="60"/>
      <c r="BMB48" s="60"/>
      <c r="BMC48" s="60"/>
      <c r="BMD48" s="60"/>
      <c r="BME48" s="60"/>
      <c r="BMF48" s="60"/>
      <c r="BMG48" s="60"/>
      <c r="BMH48" s="60"/>
      <c r="BMI48" s="60"/>
      <c r="BMJ48" s="60"/>
      <c r="BMK48" s="60"/>
      <c r="BML48" s="60"/>
      <c r="BMM48" s="60"/>
      <c r="BMN48" s="60"/>
      <c r="BMO48" s="60"/>
      <c r="BMP48" s="60"/>
      <c r="BMQ48" s="60"/>
      <c r="BMR48" s="60"/>
      <c r="BMS48" s="60"/>
      <c r="BMT48" s="60"/>
      <c r="BMU48" s="60"/>
      <c r="BMV48" s="60"/>
      <c r="BMW48" s="60"/>
      <c r="BMX48" s="60"/>
      <c r="BMY48" s="60"/>
      <c r="BMZ48" s="60"/>
      <c r="BNA48" s="60"/>
      <c r="BNB48" s="60"/>
      <c r="BNC48" s="60"/>
      <c r="BND48" s="60"/>
      <c r="BNE48" s="60"/>
      <c r="BNF48" s="60"/>
      <c r="BNG48" s="60"/>
      <c r="BNH48" s="60"/>
      <c r="BNI48" s="60"/>
      <c r="BNJ48" s="60"/>
      <c r="BNK48" s="60"/>
      <c r="BNL48" s="60"/>
      <c r="BNM48" s="60"/>
      <c r="BNN48" s="60"/>
      <c r="BNO48" s="60"/>
      <c r="BNP48" s="60"/>
      <c r="BNQ48" s="60"/>
      <c r="BNR48" s="60"/>
      <c r="BNS48" s="60"/>
      <c r="BNT48" s="60"/>
      <c r="BNU48" s="60"/>
      <c r="BNV48" s="60"/>
      <c r="BNW48" s="60"/>
      <c r="BNX48" s="60"/>
      <c r="BNY48" s="60"/>
      <c r="BNZ48" s="60"/>
      <c r="BOA48" s="60"/>
      <c r="BOB48" s="60"/>
      <c r="BOC48" s="60"/>
      <c r="BOD48" s="60"/>
      <c r="BOE48" s="60"/>
      <c r="BOF48" s="60"/>
      <c r="BOG48" s="60"/>
      <c r="BOH48" s="60"/>
      <c r="BOI48" s="60"/>
      <c r="BOJ48" s="60"/>
      <c r="BOK48" s="60"/>
      <c r="BOL48" s="60"/>
      <c r="BOM48" s="60"/>
      <c r="BON48" s="60"/>
      <c r="BOO48" s="60"/>
      <c r="BOP48" s="60"/>
      <c r="BOQ48" s="60"/>
      <c r="BOR48" s="60"/>
      <c r="BOS48" s="60"/>
      <c r="BOT48" s="60"/>
      <c r="BOU48" s="60"/>
      <c r="BOV48" s="60"/>
      <c r="BOW48" s="60"/>
      <c r="BOX48" s="60"/>
      <c r="BOY48" s="60"/>
      <c r="BOZ48" s="60"/>
      <c r="BPA48" s="60"/>
      <c r="BPB48" s="60"/>
      <c r="BPC48" s="60"/>
      <c r="BPD48" s="60"/>
      <c r="BPE48" s="60"/>
      <c r="BPF48" s="60"/>
      <c r="BPG48" s="60"/>
      <c r="BPH48" s="60"/>
      <c r="BPI48" s="60"/>
      <c r="BPJ48" s="60"/>
      <c r="BPK48" s="60"/>
      <c r="BPL48" s="60"/>
      <c r="BPM48" s="60"/>
      <c r="BPN48" s="60"/>
      <c r="BPO48" s="60"/>
      <c r="BPP48" s="60"/>
      <c r="BPQ48" s="60"/>
      <c r="BPR48" s="60"/>
      <c r="BPS48" s="60"/>
      <c r="BPT48" s="60"/>
      <c r="BPU48" s="60"/>
      <c r="BPV48" s="60"/>
      <c r="BPW48" s="60"/>
      <c r="BPX48" s="60"/>
      <c r="BPY48" s="60"/>
      <c r="BPZ48" s="60"/>
      <c r="BQA48" s="60"/>
      <c r="BQB48" s="60"/>
      <c r="BQC48" s="60"/>
      <c r="BQD48" s="60"/>
      <c r="BQE48" s="60"/>
      <c r="BQF48" s="60"/>
      <c r="BQG48" s="60"/>
      <c r="BQH48" s="60"/>
      <c r="BQI48" s="60"/>
      <c r="BQJ48" s="60"/>
      <c r="BQK48" s="60"/>
      <c r="BQL48" s="60"/>
      <c r="BQM48" s="60"/>
      <c r="BQN48" s="60"/>
      <c r="BQO48" s="60"/>
      <c r="BQP48" s="60"/>
      <c r="BQQ48" s="60"/>
      <c r="BQR48" s="60"/>
      <c r="BQS48" s="60"/>
      <c r="BQT48" s="60"/>
      <c r="BQU48" s="60"/>
      <c r="BQV48" s="60"/>
      <c r="BQW48" s="60"/>
      <c r="BQX48" s="60"/>
      <c r="BQY48" s="60"/>
      <c r="BQZ48" s="60"/>
      <c r="BRA48" s="60"/>
      <c r="BRB48" s="60"/>
      <c r="BRC48" s="60"/>
      <c r="BRD48" s="60"/>
      <c r="BRE48" s="60"/>
      <c r="BRF48" s="60"/>
      <c r="BRG48" s="60"/>
      <c r="BRH48" s="60"/>
      <c r="BRI48" s="60"/>
      <c r="BRJ48" s="60"/>
      <c r="BRK48" s="60"/>
      <c r="BRL48" s="60"/>
      <c r="BRM48" s="60"/>
      <c r="BRN48" s="60"/>
      <c r="BRO48" s="60"/>
      <c r="BRP48" s="60"/>
      <c r="BRQ48" s="60"/>
      <c r="BRR48" s="60"/>
      <c r="BRS48" s="60"/>
      <c r="BRT48" s="60"/>
      <c r="BRU48" s="60"/>
      <c r="BRV48" s="60"/>
      <c r="BRW48" s="60"/>
      <c r="BRX48" s="60"/>
      <c r="BRY48" s="60"/>
      <c r="BRZ48" s="60"/>
      <c r="BSA48" s="60"/>
      <c r="BSB48" s="60"/>
      <c r="BSC48" s="60"/>
      <c r="BSD48" s="60"/>
      <c r="BSE48" s="60"/>
      <c r="BSF48" s="60"/>
      <c r="BSG48" s="60"/>
      <c r="BSH48" s="60"/>
      <c r="BSI48" s="60"/>
      <c r="BSJ48" s="60"/>
      <c r="BSK48" s="60"/>
      <c r="BSL48" s="60"/>
      <c r="BSM48" s="60"/>
      <c r="BSN48" s="60"/>
      <c r="BSO48" s="60"/>
      <c r="BSP48" s="60"/>
      <c r="BSQ48" s="60"/>
      <c r="BSR48" s="60"/>
      <c r="BSS48" s="60"/>
      <c r="BST48" s="60"/>
      <c r="BSU48" s="60"/>
      <c r="BSV48" s="60"/>
      <c r="BSW48" s="60"/>
      <c r="BSX48" s="60"/>
      <c r="BSY48" s="60"/>
      <c r="BSZ48" s="60"/>
      <c r="BTA48" s="60"/>
      <c r="BTB48" s="60"/>
      <c r="BTC48" s="60"/>
      <c r="BTD48" s="60"/>
      <c r="BTE48" s="60"/>
      <c r="BTF48" s="60"/>
      <c r="BTG48" s="60"/>
      <c r="BTH48" s="60"/>
      <c r="BTI48" s="60"/>
      <c r="BTJ48" s="60"/>
      <c r="BTK48" s="60"/>
      <c r="BTL48" s="60"/>
      <c r="BTM48" s="60"/>
      <c r="BTN48" s="60"/>
      <c r="BTO48" s="60"/>
      <c r="BTP48" s="60"/>
      <c r="BTQ48" s="60"/>
      <c r="BTR48" s="60"/>
      <c r="BTS48" s="60"/>
      <c r="BTT48" s="60"/>
      <c r="BTU48" s="60"/>
      <c r="BTV48" s="60"/>
      <c r="BTW48" s="60"/>
      <c r="BTX48" s="60"/>
      <c r="BTY48" s="60"/>
      <c r="BTZ48" s="60"/>
      <c r="BUA48" s="60"/>
      <c r="BUB48" s="60"/>
      <c r="BUC48" s="60"/>
      <c r="BUD48" s="60"/>
      <c r="BUE48" s="60"/>
      <c r="BUF48" s="60"/>
      <c r="BUG48" s="60"/>
      <c r="BUH48" s="60"/>
      <c r="BUI48" s="60"/>
      <c r="BUJ48" s="60"/>
      <c r="BUK48" s="60"/>
      <c r="BUL48" s="60"/>
      <c r="BUM48" s="60"/>
      <c r="BUN48" s="60"/>
      <c r="BUO48" s="60"/>
      <c r="BUP48" s="60"/>
      <c r="BUQ48" s="60"/>
      <c r="BUR48" s="60"/>
      <c r="BUS48" s="60"/>
      <c r="BUT48" s="60"/>
      <c r="BUU48" s="60"/>
      <c r="BUV48" s="60"/>
      <c r="BUW48" s="60"/>
      <c r="BUX48" s="60"/>
      <c r="BUY48" s="60"/>
      <c r="BUZ48" s="60"/>
      <c r="BVA48" s="60"/>
      <c r="BVB48" s="60"/>
      <c r="BVC48" s="60"/>
      <c r="BVD48" s="60"/>
      <c r="BVE48" s="60"/>
      <c r="BVF48" s="60"/>
      <c r="BVG48" s="60"/>
      <c r="BVH48" s="60"/>
      <c r="BVI48" s="60"/>
      <c r="BVJ48" s="60"/>
      <c r="BVK48" s="60"/>
      <c r="BVL48" s="60"/>
      <c r="BVM48" s="60"/>
      <c r="BVN48" s="60"/>
      <c r="BVO48" s="60"/>
      <c r="BVP48" s="60"/>
      <c r="BVQ48" s="60"/>
      <c r="BVR48" s="60"/>
      <c r="BVS48" s="60"/>
      <c r="BVT48" s="60"/>
      <c r="BVU48" s="60"/>
      <c r="BVV48" s="60"/>
      <c r="BVW48" s="60"/>
      <c r="BVX48" s="60"/>
      <c r="BVY48" s="60"/>
      <c r="BVZ48" s="60"/>
      <c r="BWA48" s="60"/>
      <c r="BWB48" s="60"/>
      <c r="BWC48" s="60"/>
      <c r="BWD48" s="60"/>
      <c r="BWE48" s="60"/>
      <c r="BWF48" s="60"/>
      <c r="BWG48" s="60"/>
      <c r="BWH48" s="60"/>
      <c r="BWI48" s="60"/>
      <c r="BWJ48" s="60"/>
      <c r="BWK48" s="60"/>
      <c r="BWL48" s="60"/>
      <c r="BWM48" s="60"/>
      <c r="BWN48" s="60"/>
      <c r="BWO48" s="60"/>
      <c r="BWP48" s="60"/>
      <c r="BWQ48" s="60"/>
      <c r="BWR48" s="60"/>
      <c r="BWS48" s="60"/>
      <c r="BWT48" s="60"/>
      <c r="BWU48" s="60"/>
      <c r="BWV48" s="60"/>
      <c r="BWW48" s="60"/>
      <c r="BWX48" s="60"/>
      <c r="BWY48" s="60"/>
      <c r="BWZ48" s="60"/>
      <c r="BXA48" s="60"/>
      <c r="BXB48" s="60"/>
      <c r="BXC48" s="60"/>
      <c r="BXD48" s="60"/>
      <c r="BXE48" s="60"/>
      <c r="BXF48" s="60"/>
      <c r="BXG48" s="60"/>
      <c r="BXH48" s="60"/>
      <c r="BXI48" s="60"/>
      <c r="BXJ48" s="60"/>
      <c r="BXK48" s="60"/>
      <c r="BXL48" s="60"/>
      <c r="BXM48" s="60"/>
      <c r="BXN48" s="60"/>
      <c r="BXO48" s="60"/>
      <c r="BXP48" s="60"/>
      <c r="BXQ48" s="60"/>
      <c r="BXR48" s="60"/>
      <c r="BXS48" s="60"/>
      <c r="BXT48" s="60"/>
      <c r="BXU48" s="60"/>
      <c r="BXV48" s="60"/>
      <c r="BXW48" s="60"/>
      <c r="BXX48" s="60"/>
      <c r="BXY48" s="60"/>
      <c r="BXZ48" s="60"/>
      <c r="BYA48" s="60"/>
      <c r="BYB48" s="60"/>
      <c r="BYC48" s="60"/>
      <c r="BYD48" s="60"/>
      <c r="BYE48" s="60"/>
      <c r="BYF48" s="60"/>
      <c r="BYG48" s="60"/>
      <c r="BYH48" s="60"/>
      <c r="BYI48" s="60"/>
      <c r="BYJ48" s="60"/>
      <c r="BYK48" s="60"/>
      <c r="BYL48" s="60"/>
      <c r="BYM48" s="60"/>
      <c r="BYN48" s="60"/>
      <c r="BYO48" s="60"/>
      <c r="BYP48" s="60"/>
      <c r="BYQ48" s="60"/>
      <c r="BYR48" s="60"/>
      <c r="BYS48" s="60"/>
      <c r="BYT48" s="60"/>
      <c r="BYU48" s="60"/>
      <c r="BYV48" s="60"/>
      <c r="BYW48" s="60"/>
      <c r="BYX48" s="60"/>
      <c r="BYY48" s="60"/>
      <c r="BYZ48" s="60"/>
      <c r="BZA48" s="60"/>
      <c r="BZB48" s="60"/>
      <c r="BZC48" s="60"/>
      <c r="BZD48" s="60"/>
      <c r="BZE48" s="60"/>
      <c r="BZF48" s="60"/>
      <c r="BZG48" s="60"/>
      <c r="BZH48" s="60"/>
      <c r="BZI48" s="60"/>
      <c r="BZJ48" s="60"/>
      <c r="BZK48" s="60"/>
      <c r="BZL48" s="60"/>
      <c r="BZM48" s="60"/>
      <c r="BZN48" s="60"/>
      <c r="BZO48" s="60"/>
      <c r="BZP48" s="60"/>
      <c r="BZQ48" s="60"/>
      <c r="BZR48" s="60"/>
      <c r="BZS48" s="60"/>
      <c r="BZT48" s="60"/>
      <c r="BZU48" s="60"/>
      <c r="BZV48" s="60"/>
      <c r="BZW48" s="60"/>
      <c r="BZX48" s="60"/>
      <c r="BZY48" s="60"/>
      <c r="BZZ48" s="60"/>
      <c r="CAA48" s="60"/>
      <c r="CAB48" s="60"/>
      <c r="CAC48" s="60"/>
      <c r="CAD48" s="60"/>
      <c r="CAE48" s="60"/>
      <c r="CAF48" s="60"/>
      <c r="CAG48" s="60"/>
      <c r="CAH48" s="60"/>
      <c r="CAI48" s="60"/>
      <c r="CAJ48" s="60"/>
      <c r="CAK48" s="60"/>
      <c r="CAL48" s="60"/>
      <c r="CAM48" s="60"/>
      <c r="CAN48" s="60"/>
      <c r="CAO48" s="60"/>
      <c r="CAP48" s="60"/>
      <c r="CAQ48" s="60"/>
      <c r="CAR48" s="60"/>
      <c r="CAS48" s="60"/>
      <c r="CAT48" s="60"/>
      <c r="CAU48" s="60"/>
      <c r="CAV48" s="60"/>
      <c r="CAW48" s="60"/>
      <c r="CAX48" s="60"/>
      <c r="CAY48" s="60"/>
      <c r="CAZ48" s="60"/>
      <c r="CBA48" s="60"/>
      <c r="CBB48" s="60"/>
      <c r="CBC48" s="60"/>
      <c r="CBD48" s="60"/>
      <c r="CBE48" s="60"/>
      <c r="CBF48" s="60"/>
      <c r="CBG48" s="60"/>
      <c r="CBH48" s="60"/>
      <c r="CBI48" s="60"/>
      <c r="CBJ48" s="60"/>
      <c r="CBK48" s="60"/>
      <c r="CBL48" s="60"/>
      <c r="CBM48" s="60"/>
      <c r="CBN48" s="60"/>
      <c r="CBO48" s="60"/>
      <c r="CBP48" s="60"/>
      <c r="CBQ48" s="60"/>
      <c r="CBR48" s="60"/>
      <c r="CBS48" s="60"/>
      <c r="CBT48" s="60"/>
      <c r="CBU48" s="60"/>
      <c r="CBV48" s="60"/>
      <c r="CBW48" s="60"/>
      <c r="CBX48" s="60"/>
      <c r="CBY48" s="60"/>
      <c r="CBZ48" s="60"/>
      <c r="CCA48" s="60"/>
      <c r="CCB48" s="60"/>
      <c r="CCC48" s="60"/>
      <c r="CCD48" s="60"/>
      <c r="CCE48" s="60"/>
      <c r="CCF48" s="60"/>
      <c r="CCG48" s="60"/>
      <c r="CCH48" s="60"/>
      <c r="CCI48" s="60"/>
      <c r="CCJ48" s="60"/>
      <c r="CCK48" s="60"/>
      <c r="CCL48" s="60"/>
      <c r="CCM48" s="60"/>
      <c r="CCN48" s="60"/>
      <c r="CCO48" s="60"/>
      <c r="CCP48" s="60"/>
      <c r="CCQ48" s="60"/>
      <c r="CCR48" s="60"/>
      <c r="CCS48" s="60"/>
      <c r="CCT48" s="60"/>
      <c r="CCU48" s="60"/>
      <c r="CCV48" s="60"/>
      <c r="CCW48" s="60"/>
      <c r="CCX48" s="60"/>
      <c r="CCY48" s="60"/>
      <c r="CCZ48" s="60"/>
      <c r="CDA48" s="60"/>
      <c r="CDB48" s="60"/>
      <c r="CDC48" s="60"/>
      <c r="CDD48" s="60"/>
      <c r="CDE48" s="60"/>
      <c r="CDF48" s="60"/>
      <c r="CDG48" s="60"/>
      <c r="CDH48" s="60"/>
      <c r="CDI48" s="60"/>
      <c r="CDJ48" s="60"/>
      <c r="CDK48" s="60"/>
      <c r="CDL48" s="60"/>
      <c r="CDM48" s="60"/>
      <c r="CDN48" s="60"/>
      <c r="CDO48" s="60"/>
      <c r="CDP48" s="60"/>
      <c r="CDQ48" s="60"/>
      <c r="CDR48" s="60"/>
      <c r="CDS48" s="60"/>
      <c r="CDT48" s="60"/>
      <c r="CDU48" s="60"/>
      <c r="CDV48" s="60"/>
      <c r="CDW48" s="60"/>
      <c r="CDX48" s="60"/>
      <c r="CDY48" s="60"/>
      <c r="CDZ48" s="60"/>
      <c r="CEA48" s="60"/>
      <c r="CEB48" s="60"/>
      <c r="CEC48" s="60"/>
      <c r="CED48" s="60"/>
      <c r="CEE48" s="60"/>
      <c r="CEF48" s="60"/>
      <c r="CEG48" s="60"/>
      <c r="CEH48" s="60"/>
      <c r="CEI48" s="60"/>
      <c r="CEJ48" s="60"/>
      <c r="CEK48" s="60"/>
      <c r="CEL48" s="60"/>
      <c r="CEM48" s="60"/>
      <c r="CEN48" s="60"/>
      <c r="CEO48" s="60"/>
      <c r="CEP48" s="60"/>
      <c r="CEQ48" s="60"/>
      <c r="CER48" s="60"/>
      <c r="CES48" s="60"/>
      <c r="CET48" s="60"/>
      <c r="CEU48" s="60"/>
      <c r="CEV48" s="60"/>
      <c r="CEW48" s="60"/>
      <c r="CEX48" s="60"/>
      <c r="CEY48" s="60"/>
      <c r="CEZ48" s="60"/>
      <c r="CFA48" s="60"/>
      <c r="CFB48" s="60"/>
      <c r="CFC48" s="60"/>
      <c r="CFD48" s="60"/>
      <c r="CFE48" s="60"/>
      <c r="CFF48" s="60"/>
      <c r="CFG48" s="60"/>
      <c r="CFH48" s="60"/>
      <c r="CFI48" s="60"/>
      <c r="CFJ48" s="60"/>
      <c r="CFK48" s="60"/>
      <c r="CFL48" s="60"/>
      <c r="CFM48" s="60"/>
      <c r="CFN48" s="60"/>
      <c r="CFO48" s="60"/>
      <c r="CFP48" s="60"/>
      <c r="CFQ48" s="60"/>
      <c r="CFR48" s="60"/>
      <c r="CFS48" s="60"/>
      <c r="CFT48" s="60"/>
      <c r="CFU48" s="60"/>
      <c r="CFV48" s="60"/>
      <c r="CFW48" s="60"/>
      <c r="CFX48" s="60"/>
      <c r="CFY48" s="60"/>
      <c r="CFZ48" s="60"/>
      <c r="CGA48" s="60"/>
      <c r="CGB48" s="60"/>
      <c r="CGC48" s="60"/>
      <c r="CGD48" s="60"/>
      <c r="CGE48" s="60"/>
      <c r="CGF48" s="60"/>
      <c r="CGG48" s="60"/>
      <c r="CGH48" s="60"/>
      <c r="CGI48" s="60"/>
      <c r="CGJ48" s="60"/>
      <c r="CGK48" s="60"/>
      <c r="CGL48" s="60"/>
      <c r="CGM48" s="60"/>
      <c r="CGN48" s="60"/>
      <c r="CGO48" s="60"/>
      <c r="CGP48" s="60"/>
      <c r="CGQ48" s="60"/>
      <c r="CGR48" s="60"/>
      <c r="CGS48" s="60"/>
      <c r="CGT48" s="60"/>
      <c r="CGU48" s="60"/>
      <c r="CGV48" s="60"/>
      <c r="CGW48" s="60"/>
      <c r="CGX48" s="60"/>
      <c r="CGY48" s="60"/>
      <c r="CGZ48" s="60"/>
      <c r="CHA48" s="60"/>
      <c r="CHB48" s="60"/>
      <c r="CHC48" s="60"/>
      <c r="CHD48" s="60"/>
      <c r="CHE48" s="60"/>
      <c r="CHF48" s="60"/>
      <c r="CHG48" s="60"/>
      <c r="CHH48" s="60"/>
      <c r="CHI48" s="60"/>
      <c r="CHJ48" s="60"/>
      <c r="CHK48" s="60"/>
      <c r="CHL48" s="60"/>
      <c r="CHM48" s="60"/>
      <c r="CHN48" s="60"/>
      <c r="CHO48" s="60"/>
      <c r="CHP48" s="60"/>
      <c r="CHQ48" s="60"/>
      <c r="CHR48" s="60"/>
      <c r="CHS48" s="60"/>
      <c r="CHT48" s="60"/>
      <c r="CHU48" s="60"/>
      <c r="CHV48" s="60"/>
      <c r="CHW48" s="60"/>
      <c r="CHX48" s="60"/>
      <c r="CHY48" s="60"/>
      <c r="CHZ48" s="60"/>
      <c r="CIA48" s="60"/>
      <c r="CIB48" s="60"/>
      <c r="CIC48" s="60"/>
      <c r="CID48" s="60"/>
      <c r="CIE48" s="60"/>
      <c r="CIF48" s="60"/>
      <c r="CIG48" s="60"/>
      <c r="CIH48" s="60"/>
      <c r="CII48" s="60"/>
      <c r="CIJ48" s="60"/>
      <c r="CIK48" s="60"/>
      <c r="CIL48" s="60"/>
      <c r="CIM48" s="60"/>
      <c r="CIN48" s="60"/>
      <c r="CIO48" s="60"/>
      <c r="CIP48" s="60"/>
      <c r="CIQ48" s="60"/>
      <c r="CIR48" s="60"/>
      <c r="CIS48" s="60"/>
      <c r="CIT48" s="60"/>
      <c r="CIU48" s="60"/>
      <c r="CIV48" s="60"/>
      <c r="CIW48" s="60"/>
      <c r="CIX48" s="60"/>
      <c r="CIY48" s="60"/>
      <c r="CIZ48" s="60"/>
      <c r="CJA48" s="60"/>
      <c r="CJB48" s="60"/>
      <c r="CJC48" s="60"/>
      <c r="CJD48" s="60"/>
      <c r="CJE48" s="60"/>
      <c r="CJF48" s="60"/>
      <c r="CJG48" s="60"/>
      <c r="CJH48" s="60"/>
      <c r="CJI48" s="60"/>
      <c r="CJJ48" s="60"/>
      <c r="CJK48" s="60"/>
      <c r="CJL48" s="60"/>
      <c r="CJM48" s="60"/>
      <c r="CJN48" s="60"/>
      <c r="CJO48" s="60"/>
      <c r="CJP48" s="60"/>
      <c r="CJQ48" s="60"/>
      <c r="CJR48" s="60"/>
      <c r="CJS48" s="60"/>
      <c r="CJT48" s="60"/>
      <c r="CJU48" s="60"/>
      <c r="CJV48" s="60"/>
      <c r="CJW48" s="60"/>
      <c r="CJX48" s="60"/>
      <c r="CJY48" s="60"/>
      <c r="CJZ48" s="60"/>
      <c r="CKA48" s="60"/>
      <c r="CKB48" s="60"/>
      <c r="CKC48" s="60"/>
      <c r="CKD48" s="60"/>
      <c r="CKE48" s="60"/>
      <c r="CKF48" s="60"/>
      <c r="CKG48" s="60"/>
      <c r="CKH48" s="60"/>
      <c r="CKI48" s="60"/>
      <c r="CKJ48" s="60"/>
      <c r="CKK48" s="60"/>
      <c r="CKL48" s="60"/>
      <c r="CKM48" s="60"/>
      <c r="CKN48" s="60"/>
      <c r="CKO48" s="60"/>
      <c r="CKP48" s="60"/>
      <c r="CKQ48" s="60"/>
      <c r="CKR48" s="60"/>
      <c r="CKS48" s="60"/>
      <c r="CKT48" s="60"/>
      <c r="CKU48" s="60"/>
      <c r="CKV48" s="60"/>
      <c r="CKW48" s="60"/>
      <c r="CKX48" s="60"/>
      <c r="CKY48" s="60"/>
      <c r="CKZ48" s="60"/>
      <c r="CLA48" s="60"/>
      <c r="CLB48" s="60"/>
      <c r="CLC48" s="60"/>
      <c r="CLD48" s="60"/>
      <c r="CLE48" s="60"/>
      <c r="CLF48" s="60"/>
      <c r="CLG48" s="60"/>
      <c r="CLH48" s="60"/>
      <c r="CLI48" s="60"/>
      <c r="CLJ48" s="60"/>
      <c r="CLK48" s="60"/>
      <c r="CLL48" s="60"/>
      <c r="CLM48" s="60"/>
      <c r="CLN48" s="60"/>
      <c r="CLO48" s="60"/>
      <c r="CLP48" s="60"/>
      <c r="CLQ48" s="60"/>
      <c r="CLR48" s="60"/>
      <c r="CLS48" s="60"/>
      <c r="CLT48" s="60"/>
      <c r="CLU48" s="60"/>
      <c r="CLV48" s="60"/>
      <c r="CLW48" s="60"/>
      <c r="CLX48" s="60"/>
      <c r="CLY48" s="60"/>
      <c r="CLZ48" s="60"/>
      <c r="CMA48" s="60"/>
      <c r="CMB48" s="60"/>
      <c r="CMC48" s="60"/>
      <c r="CMD48" s="60"/>
      <c r="CME48" s="60"/>
      <c r="CMF48" s="60"/>
      <c r="CMG48" s="60"/>
      <c r="CMH48" s="60"/>
      <c r="CMI48" s="60"/>
      <c r="CMJ48" s="60"/>
      <c r="CMK48" s="60"/>
      <c r="CML48" s="60"/>
      <c r="CMM48" s="60"/>
      <c r="CMN48" s="60"/>
      <c r="CMO48" s="60"/>
      <c r="CMP48" s="60"/>
      <c r="CMQ48" s="60"/>
      <c r="CMR48" s="60"/>
      <c r="CMS48" s="60"/>
      <c r="CMT48" s="60"/>
      <c r="CMU48" s="60"/>
      <c r="CMV48" s="60"/>
      <c r="CMW48" s="60"/>
      <c r="CMX48" s="60"/>
      <c r="CMY48" s="60"/>
      <c r="CMZ48" s="60"/>
      <c r="CNA48" s="60"/>
      <c r="CNB48" s="60"/>
      <c r="CNC48" s="60"/>
      <c r="CND48" s="60"/>
      <c r="CNE48" s="60"/>
      <c r="CNF48" s="60"/>
      <c r="CNG48" s="60"/>
      <c r="CNH48" s="60"/>
      <c r="CNI48" s="60"/>
      <c r="CNJ48" s="60"/>
      <c r="CNK48" s="60"/>
      <c r="CNL48" s="60"/>
      <c r="CNM48" s="60"/>
      <c r="CNN48" s="60"/>
      <c r="CNO48" s="60"/>
      <c r="CNP48" s="60"/>
      <c r="CNQ48" s="60"/>
      <c r="CNR48" s="60"/>
      <c r="CNS48" s="60"/>
      <c r="CNT48" s="60"/>
      <c r="CNU48" s="60"/>
      <c r="CNV48" s="60"/>
      <c r="CNW48" s="60"/>
      <c r="CNX48" s="60"/>
      <c r="CNY48" s="60"/>
      <c r="CNZ48" s="60"/>
      <c r="COA48" s="60"/>
      <c r="COB48" s="60"/>
      <c r="COC48" s="60"/>
      <c r="COD48" s="60"/>
      <c r="COE48" s="60"/>
      <c r="COF48" s="60"/>
      <c r="COG48" s="60"/>
      <c r="COH48" s="60"/>
      <c r="COI48" s="60"/>
      <c r="COJ48" s="60"/>
      <c r="COK48" s="60"/>
      <c r="COL48" s="60"/>
      <c r="COM48" s="60"/>
      <c r="CON48" s="60"/>
      <c r="COO48" s="60"/>
      <c r="COP48" s="60"/>
      <c r="COQ48" s="60"/>
      <c r="COR48" s="60"/>
      <c r="COS48" s="60"/>
      <c r="COT48" s="60"/>
      <c r="COU48" s="60"/>
      <c r="COV48" s="60"/>
      <c r="COW48" s="60"/>
      <c r="COX48" s="60"/>
      <c r="COY48" s="60"/>
      <c r="COZ48" s="60"/>
      <c r="CPA48" s="60"/>
      <c r="CPB48" s="60"/>
      <c r="CPC48" s="60"/>
      <c r="CPD48" s="60"/>
      <c r="CPE48" s="60"/>
      <c r="CPF48" s="60"/>
      <c r="CPG48" s="60"/>
      <c r="CPH48" s="60"/>
      <c r="CPI48" s="60"/>
      <c r="CPJ48" s="60"/>
      <c r="CPK48" s="60"/>
      <c r="CPL48" s="60"/>
      <c r="CPM48" s="60"/>
      <c r="CPN48" s="60"/>
      <c r="CPO48" s="60"/>
      <c r="CPP48" s="60"/>
      <c r="CPQ48" s="60"/>
      <c r="CPR48" s="60"/>
      <c r="CPS48" s="60"/>
      <c r="CPT48" s="60"/>
      <c r="CPU48" s="60"/>
      <c r="CPV48" s="60"/>
      <c r="CPW48" s="60"/>
      <c r="CPX48" s="60"/>
      <c r="CPY48" s="60"/>
      <c r="CPZ48" s="60"/>
      <c r="CQA48" s="60"/>
      <c r="CQB48" s="60"/>
      <c r="CQC48" s="60"/>
      <c r="CQD48" s="60"/>
      <c r="CQE48" s="60"/>
      <c r="CQF48" s="60"/>
      <c r="CQG48" s="60"/>
      <c r="CQH48" s="60"/>
      <c r="CQI48" s="60"/>
      <c r="CQJ48" s="60"/>
      <c r="CQK48" s="60"/>
      <c r="CQL48" s="60"/>
      <c r="CQM48" s="60"/>
      <c r="CQN48" s="60"/>
      <c r="CQO48" s="60"/>
      <c r="CQP48" s="60"/>
      <c r="CQQ48" s="60"/>
      <c r="CQR48" s="60"/>
      <c r="CQS48" s="60"/>
      <c r="CQT48" s="60"/>
      <c r="CQU48" s="60"/>
      <c r="CQV48" s="60"/>
      <c r="CQW48" s="60"/>
      <c r="CQX48" s="60"/>
      <c r="CQY48" s="60"/>
      <c r="CQZ48" s="60"/>
      <c r="CRA48" s="60"/>
      <c r="CRB48" s="60"/>
      <c r="CRC48" s="60"/>
      <c r="CRD48" s="60"/>
      <c r="CRE48" s="60"/>
      <c r="CRF48" s="60"/>
      <c r="CRG48" s="60"/>
      <c r="CRH48" s="60"/>
      <c r="CRI48" s="60"/>
      <c r="CRJ48" s="60"/>
      <c r="CRK48" s="60"/>
      <c r="CRL48" s="60"/>
      <c r="CRM48" s="60"/>
      <c r="CRN48" s="60"/>
      <c r="CRO48" s="60"/>
      <c r="CRP48" s="60"/>
      <c r="CRQ48" s="60"/>
      <c r="CRR48" s="60"/>
      <c r="CRS48" s="60"/>
      <c r="CRT48" s="60"/>
      <c r="CRU48" s="60"/>
      <c r="CRV48" s="60"/>
      <c r="CRW48" s="60"/>
      <c r="CRX48" s="60"/>
      <c r="CRY48" s="60"/>
      <c r="CRZ48" s="60"/>
      <c r="CSA48" s="60"/>
      <c r="CSB48" s="60"/>
      <c r="CSC48" s="60"/>
      <c r="CSD48" s="60"/>
      <c r="CSE48" s="60"/>
      <c r="CSF48" s="60"/>
      <c r="CSG48" s="60"/>
      <c r="CSH48" s="60"/>
      <c r="CSI48" s="60"/>
      <c r="CSJ48" s="60"/>
      <c r="CSK48" s="60"/>
      <c r="CSL48" s="60"/>
      <c r="CSM48" s="60"/>
      <c r="CSN48" s="60"/>
      <c r="CSO48" s="60"/>
      <c r="CSP48" s="60"/>
      <c r="CSQ48" s="60"/>
      <c r="CSR48" s="60"/>
      <c r="CSS48" s="60"/>
      <c r="CST48" s="60"/>
      <c r="CSU48" s="60"/>
      <c r="CSV48" s="60"/>
      <c r="CSW48" s="60"/>
      <c r="CSX48" s="60"/>
      <c r="CSY48" s="60"/>
      <c r="CSZ48" s="60"/>
      <c r="CTA48" s="60"/>
      <c r="CTB48" s="60"/>
      <c r="CTC48" s="60"/>
      <c r="CTD48" s="60"/>
      <c r="CTE48" s="60"/>
      <c r="CTF48" s="60"/>
      <c r="CTG48" s="60"/>
      <c r="CTH48" s="60"/>
      <c r="CTI48" s="60"/>
      <c r="CTJ48" s="60"/>
      <c r="CTK48" s="60"/>
      <c r="CTL48" s="60"/>
      <c r="CTM48" s="60"/>
      <c r="CTN48" s="60"/>
      <c r="CTO48" s="60"/>
      <c r="CTP48" s="60"/>
      <c r="CTQ48" s="60"/>
      <c r="CTR48" s="60"/>
      <c r="CTS48" s="60"/>
      <c r="CTT48" s="60"/>
      <c r="CTU48" s="60"/>
      <c r="CTV48" s="60"/>
      <c r="CTW48" s="60"/>
      <c r="CTX48" s="60"/>
      <c r="CTY48" s="60"/>
      <c r="CTZ48" s="60"/>
      <c r="CUA48" s="60"/>
      <c r="CUB48" s="60"/>
      <c r="CUC48" s="60"/>
      <c r="CUD48" s="60"/>
      <c r="CUE48" s="60"/>
      <c r="CUF48" s="60"/>
      <c r="CUG48" s="60"/>
      <c r="CUH48" s="60"/>
      <c r="CUI48" s="60"/>
      <c r="CUJ48" s="60"/>
      <c r="CUK48" s="60"/>
      <c r="CUL48" s="60"/>
      <c r="CUM48" s="60"/>
      <c r="CUN48" s="60"/>
      <c r="CUO48" s="60"/>
      <c r="CUP48" s="60"/>
      <c r="CUQ48" s="60"/>
      <c r="CUR48" s="60"/>
      <c r="CUS48" s="60"/>
      <c r="CUT48" s="60"/>
      <c r="CUU48" s="60"/>
      <c r="CUV48" s="60"/>
      <c r="CUW48" s="60"/>
      <c r="CUX48" s="60"/>
      <c r="CUY48" s="60"/>
      <c r="CUZ48" s="60"/>
      <c r="CVA48" s="60"/>
      <c r="CVB48" s="60"/>
      <c r="CVC48" s="60"/>
      <c r="CVD48" s="60"/>
      <c r="CVE48" s="60"/>
      <c r="CVF48" s="60"/>
      <c r="CVG48" s="60"/>
      <c r="CVH48" s="60"/>
      <c r="CVI48" s="60"/>
      <c r="CVJ48" s="60"/>
      <c r="CVK48" s="60"/>
      <c r="CVL48" s="60"/>
      <c r="CVM48" s="60"/>
      <c r="CVN48" s="60"/>
      <c r="CVO48" s="60"/>
      <c r="CVP48" s="60"/>
      <c r="CVQ48" s="60"/>
      <c r="CVR48" s="60"/>
      <c r="CVS48" s="60"/>
      <c r="CVT48" s="60"/>
      <c r="CVU48" s="60"/>
      <c r="CVV48" s="60"/>
      <c r="CVW48" s="60"/>
      <c r="CVX48" s="60"/>
      <c r="CVY48" s="60"/>
      <c r="CVZ48" s="60"/>
      <c r="CWA48" s="60"/>
      <c r="CWB48" s="60"/>
      <c r="CWC48" s="60"/>
      <c r="CWD48" s="60"/>
      <c r="CWE48" s="60"/>
      <c r="CWF48" s="60"/>
      <c r="CWG48" s="60"/>
      <c r="CWH48" s="60"/>
      <c r="CWI48" s="60"/>
      <c r="CWJ48" s="60"/>
      <c r="CWK48" s="60"/>
      <c r="CWL48" s="60"/>
      <c r="CWM48" s="60"/>
      <c r="CWN48" s="60"/>
      <c r="CWO48" s="60"/>
      <c r="CWP48" s="60"/>
      <c r="CWQ48" s="60"/>
      <c r="CWR48" s="60"/>
      <c r="CWS48" s="60"/>
      <c r="CWT48" s="60"/>
      <c r="CWU48" s="60"/>
      <c r="CWV48" s="60"/>
      <c r="CWW48" s="60"/>
      <c r="CWX48" s="60"/>
      <c r="CWY48" s="60"/>
      <c r="CWZ48" s="60"/>
      <c r="CXA48" s="60"/>
      <c r="CXB48" s="60"/>
      <c r="CXC48" s="60"/>
      <c r="CXD48" s="60"/>
      <c r="CXE48" s="60"/>
      <c r="CXF48" s="60"/>
      <c r="CXG48" s="60"/>
      <c r="CXH48" s="60"/>
      <c r="CXI48" s="60"/>
      <c r="CXJ48" s="60"/>
      <c r="CXK48" s="60"/>
      <c r="CXL48" s="60"/>
      <c r="CXM48" s="60"/>
      <c r="CXN48" s="60"/>
      <c r="CXO48" s="60"/>
      <c r="CXP48" s="60"/>
      <c r="CXQ48" s="60"/>
      <c r="CXR48" s="60"/>
      <c r="CXS48" s="60"/>
      <c r="CXT48" s="60"/>
      <c r="CXU48" s="60"/>
      <c r="CXV48" s="60"/>
      <c r="CXW48" s="60"/>
      <c r="CXX48" s="60"/>
      <c r="CXY48" s="60"/>
      <c r="CXZ48" s="60"/>
      <c r="CYA48" s="60"/>
      <c r="CYB48" s="60"/>
      <c r="CYC48" s="60"/>
      <c r="CYD48" s="60"/>
      <c r="CYE48" s="60"/>
      <c r="CYF48" s="60"/>
      <c r="CYG48" s="60"/>
      <c r="CYH48" s="60"/>
      <c r="CYI48" s="60"/>
      <c r="CYJ48" s="60"/>
      <c r="CYK48" s="60"/>
      <c r="CYL48" s="60"/>
      <c r="CYM48" s="60"/>
      <c r="CYN48" s="60"/>
      <c r="CYO48" s="60"/>
      <c r="CYP48" s="60"/>
      <c r="CYQ48" s="60"/>
      <c r="CYR48" s="60"/>
      <c r="CYS48" s="60"/>
      <c r="CYT48" s="60"/>
      <c r="CYU48" s="60"/>
      <c r="CYV48" s="60"/>
      <c r="CYW48" s="60"/>
      <c r="CYX48" s="60"/>
      <c r="CYY48" s="60"/>
      <c r="CYZ48" s="60"/>
      <c r="CZA48" s="60"/>
      <c r="CZB48" s="60"/>
      <c r="CZC48" s="60"/>
      <c r="CZD48" s="60"/>
      <c r="CZE48" s="60"/>
      <c r="CZF48" s="60"/>
      <c r="CZG48" s="60"/>
      <c r="CZH48" s="60"/>
      <c r="CZI48" s="60"/>
      <c r="CZJ48" s="60"/>
      <c r="CZK48" s="60"/>
      <c r="CZL48" s="60"/>
      <c r="CZM48" s="60"/>
      <c r="CZN48" s="60"/>
      <c r="CZO48" s="60"/>
      <c r="CZP48" s="60"/>
      <c r="CZQ48" s="60"/>
      <c r="CZR48" s="60"/>
      <c r="CZS48" s="60"/>
      <c r="CZT48" s="60"/>
      <c r="CZU48" s="60"/>
      <c r="CZV48" s="60"/>
      <c r="CZW48" s="60"/>
      <c r="CZX48" s="60"/>
      <c r="CZY48" s="60"/>
      <c r="CZZ48" s="60"/>
      <c r="DAA48" s="60"/>
      <c r="DAB48" s="60"/>
      <c r="DAC48" s="60"/>
      <c r="DAD48" s="60"/>
      <c r="DAE48" s="60"/>
      <c r="DAF48" s="60"/>
      <c r="DAG48" s="60"/>
      <c r="DAH48" s="60"/>
      <c r="DAI48" s="60"/>
      <c r="DAJ48" s="60"/>
      <c r="DAK48" s="60"/>
      <c r="DAL48" s="60"/>
      <c r="DAM48" s="60"/>
      <c r="DAN48" s="60"/>
      <c r="DAO48" s="60"/>
      <c r="DAP48" s="60"/>
      <c r="DAQ48" s="60"/>
      <c r="DAR48" s="60"/>
      <c r="DAS48" s="60"/>
      <c r="DAT48" s="60"/>
      <c r="DAU48" s="60"/>
      <c r="DAV48" s="60"/>
      <c r="DAW48" s="60"/>
      <c r="DAX48" s="60"/>
      <c r="DAY48" s="60"/>
      <c r="DAZ48" s="60"/>
      <c r="DBA48" s="60"/>
      <c r="DBB48" s="60"/>
      <c r="DBC48" s="60"/>
      <c r="DBD48" s="60"/>
      <c r="DBE48" s="60"/>
      <c r="DBF48" s="60"/>
      <c r="DBG48" s="60"/>
      <c r="DBH48" s="60"/>
      <c r="DBI48" s="60"/>
      <c r="DBJ48" s="60"/>
      <c r="DBK48" s="60"/>
      <c r="DBL48" s="60"/>
      <c r="DBM48" s="60"/>
      <c r="DBN48" s="60"/>
      <c r="DBO48" s="60"/>
      <c r="DBP48" s="60"/>
      <c r="DBQ48" s="60"/>
      <c r="DBR48" s="60"/>
      <c r="DBS48" s="60"/>
      <c r="DBT48" s="60"/>
      <c r="DBU48" s="60"/>
      <c r="DBV48" s="60"/>
      <c r="DBW48" s="60"/>
      <c r="DBX48" s="60"/>
      <c r="DBY48" s="60"/>
      <c r="DBZ48" s="60"/>
      <c r="DCA48" s="60"/>
      <c r="DCB48" s="60"/>
      <c r="DCC48" s="60"/>
      <c r="DCD48" s="60"/>
      <c r="DCE48" s="60"/>
      <c r="DCF48" s="60"/>
      <c r="DCG48" s="60"/>
      <c r="DCH48" s="60"/>
      <c r="DCI48" s="60"/>
      <c r="DCJ48" s="60"/>
      <c r="DCK48" s="60"/>
      <c r="DCL48" s="60"/>
      <c r="DCM48" s="60"/>
      <c r="DCN48" s="60"/>
      <c r="DCO48" s="60"/>
      <c r="DCP48" s="60"/>
      <c r="DCQ48" s="60"/>
      <c r="DCR48" s="60"/>
      <c r="DCS48" s="60"/>
      <c r="DCT48" s="60"/>
      <c r="DCU48" s="60"/>
      <c r="DCV48" s="60"/>
      <c r="DCW48" s="60"/>
      <c r="DCX48" s="60"/>
      <c r="DCY48" s="60"/>
      <c r="DCZ48" s="60"/>
      <c r="DDA48" s="60"/>
      <c r="DDB48" s="60"/>
      <c r="DDC48" s="60"/>
      <c r="DDD48" s="60"/>
      <c r="DDE48" s="60"/>
      <c r="DDF48" s="60"/>
      <c r="DDG48" s="60"/>
      <c r="DDH48" s="60"/>
      <c r="DDI48" s="60"/>
      <c r="DDJ48" s="60"/>
      <c r="DDK48" s="60"/>
      <c r="DDL48" s="60"/>
      <c r="DDM48" s="60"/>
      <c r="DDN48" s="60"/>
      <c r="DDO48" s="60"/>
      <c r="DDP48" s="60"/>
      <c r="DDQ48" s="60"/>
      <c r="DDR48" s="60"/>
      <c r="DDS48" s="60"/>
      <c r="DDT48" s="60"/>
      <c r="DDU48" s="60"/>
      <c r="DDV48" s="60"/>
      <c r="DDW48" s="60"/>
      <c r="DDX48" s="60"/>
      <c r="DDY48" s="60"/>
      <c r="DDZ48" s="60"/>
      <c r="DEA48" s="60"/>
      <c r="DEB48" s="60"/>
      <c r="DEC48" s="60"/>
      <c r="DED48" s="60"/>
      <c r="DEE48" s="60"/>
      <c r="DEF48" s="60"/>
      <c r="DEG48" s="60"/>
      <c r="DEH48" s="60"/>
      <c r="DEI48" s="60"/>
      <c r="DEJ48" s="60"/>
      <c r="DEK48" s="60"/>
      <c r="DEL48" s="60"/>
      <c r="DEM48" s="60"/>
      <c r="DEN48" s="60"/>
      <c r="DEO48" s="60"/>
      <c r="DEP48" s="60"/>
      <c r="DEQ48" s="60"/>
      <c r="DER48" s="60"/>
      <c r="DES48" s="60"/>
      <c r="DET48" s="60"/>
      <c r="DEU48" s="60"/>
      <c r="DEV48" s="60"/>
      <c r="DEW48" s="60"/>
      <c r="DEX48" s="60"/>
      <c r="DEY48" s="60"/>
      <c r="DEZ48" s="60"/>
      <c r="DFA48" s="60"/>
      <c r="DFB48" s="60"/>
      <c r="DFC48" s="60"/>
      <c r="DFD48" s="60"/>
      <c r="DFE48" s="60"/>
      <c r="DFF48" s="60"/>
      <c r="DFG48" s="60"/>
      <c r="DFH48" s="60"/>
      <c r="DFI48" s="60"/>
      <c r="DFJ48" s="60"/>
      <c r="DFK48" s="60"/>
      <c r="DFL48" s="60"/>
      <c r="DFM48" s="60"/>
      <c r="DFN48" s="60"/>
      <c r="DFO48" s="60"/>
      <c r="DFP48" s="60"/>
      <c r="DFQ48" s="60"/>
      <c r="DFR48" s="60"/>
      <c r="DFS48" s="60"/>
      <c r="DFT48" s="60"/>
      <c r="DFU48" s="60"/>
      <c r="DFV48" s="60"/>
      <c r="DFW48" s="60"/>
      <c r="DFX48" s="60"/>
      <c r="DFY48" s="60"/>
      <c r="DFZ48" s="60"/>
      <c r="DGA48" s="60"/>
      <c r="DGB48" s="60"/>
      <c r="DGC48" s="60"/>
      <c r="DGD48" s="60"/>
      <c r="DGE48" s="60"/>
      <c r="DGF48" s="60"/>
      <c r="DGG48" s="60"/>
      <c r="DGH48" s="60"/>
      <c r="DGI48" s="60"/>
      <c r="DGJ48" s="60"/>
      <c r="DGK48" s="60"/>
      <c r="DGL48" s="60"/>
      <c r="DGM48" s="60"/>
      <c r="DGN48" s="60"/>
      <c r="DGO48" s="60"/>
      <c r="DGP48" s="60"/>
      <c r="DGQ48" s="60"/>
      <c r="DGR48" s="60"/>
      <c r="DGS48" s="60"/>
      <c r="DGT48" s="60"/>
      <c r="DGU48" s="60"/>
      <c r="DGV48" s="60"/>
      <c r="DGW48" s="60"/>
      <c r="DGX48" s="60"/>
      <c r="DGY48" s="60"/>
      <c r="DGZ48" s="60"/>
      <c r="DHA48" s="60"/>
      <c r="DHB48" s="60"/>
      <c r="DHC48" s="60"/>
      <c r="DHD48" s="60"/>
      <c r="DHE48" s="60"/>
      <c r="DHF48" s="60"/>
      <c r="DHG48" s="60"/>
      <c r="DHH48" s="60"/>
      <c r="DHI48" s="60"/>
      <c r="DHJ48" s="60"/>
      <c r="DHK48" s="60"/>
      <c r="DHL48" s="60"/>
      <c r="DHM48" s="60"/>
      <c r="DHN48" s="60"/>
      <c r="DHO48" s="60"/>
      <c r="DHP48" s="60"/>
      <c r="DHQ48" s="60"/>
      <c r="DHR48" s="60"/>
      <c r="DHS48" s="60"/>
      <c r="DHT48" s="60"/>
      <c r="DHU48" s="60"/>
      <c r="DHV48" s="60"/>
      <c r="DHW48" s="60"/>
      <c r="DHX48" s="60"/>
      <c r="DHY48" s="60"/>
      <c r="DHZ48" s="60"/>
      <c r="DIA48" s="60"/>
      <c r="DIB48" s="60"/>
      <c r="DIC48" s="60"/>
      <c r="DID48" s="60"/>
      <c r="DIE48" s="60"/>
      <c r="DIF48" s="60"/>
      <c r="DIG48" s="60"/>
      <c r="DIH48" s="60"/>
      <c r="DII48" s="60"/>
      <c r="DIJ48" s="60"/>
      <c r="DIK48" s="60"/>
      <c r="DIL48" s="60"/>
      <c r="DIM48" s="60"/>
      <c r="DIN48" s="60"/>
      <c r="DIO48" s="60"/>
      <c r="DIP48" s="60"/>
      <c r="DIQ48" s="60"/>
      <c r="DIR48" s="60"/>
      <c r="DIS48" s="60"/>
      <c r="DIT48" s="60"/>
      <c r="DIU48" s="60"/>
      <c r="DIV48" s="60"/>
      <c r="DIW48" s="60"/>
      <c r="DIX48" s="60"/>
      <c r="DIY48" s="60"/>
      <c r="DIZ48" s="60"/>
      <c r="DJA48" s="60"/>
      <c r="DJB48" s="60"/>
      <c r="DJC48" s="60"/>
      <c r="DJD48" s="60"/>
      <c r="DJE48" s="60"/>
      <c r="DJF48" s="60"/>
      <c r="DJG48" s="60"/>
      <c r="DJH48" s="60"/>
      <c r="DJI48" s="60"/>
      <c r="DJJ48" s="60"/>
      <c r="DJK48" s="60"/>
      <c r="DJL48" s="60"/>
      <c r="DJM48" s="60"/>
      <c r="DJN48" s="60"/>
      <c r="DJO48" s="60"/>
      <c r="DJP48" s="60"/>
      <c r="DJQ48" s="60"/>
      <c r="DJR48" s="60"/>
      <c r="DJS48" s="60"/>
      <c r="DJT48" s="60"/>
      <c r="DJU48" s="60"/>
      <c r="DJV48" s="60"/>
      <c r="DJW48" s="60"/>
      <c r="DJX48" s="60"/>
      <c r="DJY48" s="60"/>
      <c r="DJZ48" s="60"/>
      <c r="DKA48" s="60"/>
      <c r="DKB48" s="60"/>
      <c r="DKC48" s="60"/>
      <c r="DKD48" s="60"/>
      <c r="DKE48" s="60"/>
      <c r="DKF48" s="60"/>
      <c r="DKG48" s="60"/>
      <c r="DKH48" s="60"/>
      <c r="DKI48" s="60"/>
      <c r="DKJ48" s="60"/>
      <c r="DKK48" s="60"/>
      <c r="DKL48" s="60"/>
      <c r="DKM48" s="60"/>
      <c r="DKN48" s="60"/>
      <c r="DKO48" s="60"/>
      <c r="DKP48" s="60"/>
      <c r="DKQ48" s="60"/>
      <c r="DKR48" s="60"/>
      <c r="DKS48" s="60"/>
      <c r="DKT48" s="60"/>
      <c r="DKU48" s="60"/>
      <c r="DKV48" s="60"/>
      <c r="DKW48" s="60"/>
      <c r="DKX48" s="60"/>
      <c r="DKY48" s="60"/>
      <c r="DKZ48" s="60"/>
      <c r="DLA48" s="60"/>
      <c r="DLB48" s="60"/>
      <c r="DLC48" s="60"/>
      <c r="DLD48" s="60"/>
      <c r="DLE48" s="60"/>
      <c r="DLF48" s="60"/>
      <c r="DLG48" s="60"/>
      <c r="DLH48" s="60"/>
      <c r="DLI48" s="60"/>
      <c r="DLJ48" s="60"/>
      <c r="DLK48" s="60"/>
      <c r="DLL48" s="60"/>
      <c r="DLM48" s="60"/>
      <c r="DLN48" s="60"/>
      <c r="DLO48" s="60"/>
      <c r="DLP48" s="60"/>
      <c r="DLQ48" s="60"/>
      <c r="DLR48" s="60"/>
      <c r="DLS48" s="60"/>
      <c r="DLT48" s="60"/>
      <c r="DLU48" s="60"/>
      <c r="DLV48" s="60"/>
      <c r="DLW48" s="60"/>
      <c r="DLX48" s="60"/>
      <c r="DLY48" s="60"/>
      <c r="DLZ48" s="60"/>
      <c r="DMA48" s="60"/>
      <c r="DMB48" s="60"/>
      <c r="DMC48" s="60"/>
      <c r="DMD48" s="60"/>
      <c r="DME48" s="60"/>
      <c r="DMF48" s="60"/>
      <c r="DMG48" s="60"/>
      <c r="DMH48" s="60"/>
      <c r="DMI48" s="60"/>
      <c r="DMJ48" s="60"/>
      <c r="DMK48" s="60"/>
      <c r="DML48" s="60"/>
      <c r="DMM48" s="60"/>
      <c r="DMN48" s="60"/>
      <c r="DMO48" s="60"/>
      <c r="DMP48" s="60"/>
      <c r="DMQ48" s="60"/>
      <c r="DMR48" s="60"/>
      <c r="DMS48" s="60"/>
      <c r="DMT48" s="60"/>
      <c r="DMU48" s="60"/>
      <c r="DMV48" s="60"/>
      <c r="DMW48" s="60"/>
      <c r="DMX48" s="60"/>
      <c r="DMY48" s="60"/>
      <c r="DMZ48" s="60"/>
      <c r="DNA48" s="60"/>
      <c r="DNB48" s="60"/>
      <c r="DNC48" s="60"/>
      <c r="DND48" s="60"/>
      <c r="DNE48" s="60"/>
      <c r="DNF48" s="60"/>
      <c r="DNG48" s="60"/>
      <c r="DNH48" s="60"/>
      <c r="DNI48" s="60"/>
      <c r="DNJ48" s="60"/>
      <c r="DNK48" s="60"/>
      <c r="DNL48" s="60"/>
      <c r="DNM48" s="60"/>
      <c r="DNN48" s="60"/>
      <c r="DNO48" s="60"/>
      <c r="DNP48" s="60"/>
      <c r="DNQ48" s="60"/>
      <c r="DNR48" s="60"/>
      <c r="DNS48" s="60"/>
      <c r="DNT48" s="60"/>
      <c r="DNU48" s="60"/>
      <c r="DNV48" s="60"/>
      <c r="DNW48" s="60"/>
      <c r="DNX48" s="60"/>
      <c r="DNY48" s="60"/>
      <c r="DNZ48" s="60"/>
      <c r="DOA48" s="60"/>
      <c r="DOB48" s="60"/>
      <c r="DOC48" s="60"/>
      <c r="DOD48" s="60"/>
      <c r="DOE48" s="60"/>
      <c r="DOF48" s="60"/>
      <c r="DOG48" s="60"/>
      <c r="DOH48" s="60"/>
      <c r="DOI48" s="60"/>
      <c r="DOJ48" s="60"/>
      <c r="DOK48" s="60"/>
      <c r="DOL48" s="60"/>
      <c r="DOM48" s="60"/>
      <c r="DON48" s="60"/>
      <c r="DOO48" s="60"/>
      <c r="DOP48" s="60"/>
      <c r="DOQ48" s="60"/>
      <c r="DOR48" s="60"/>
      <c r="DOS48" s="60"/>
      <c r="DOT48" s="60"/>
      <c r="DOU48" s="60"/>
      <c r="DOV48" s="60"/>
      <c r="DOW48" s="60"/>
      <c r="DOX48" s="60"/>
      <c r="DOY48" s="60"/>
      <c r="DOZ48" s="60"/>
      <c r="DPA48" s="60"/>
      <c r="DPB48" s="60"/>
      <c r="DPC48" s="60"/>
      <c r="DPD48" s="60"/>
      <c r="DPE48" s="60"/>
      <c r="DPF48" s="60"/>
      <c r="DPG48" s="60"/>
      <c r="DPH48" s="60"/>
      <c r="DPI48" s="60"/>
      <c r="DPJ48" s="60"/>
      <c r="DPK48" s="60"/>
      <c r="DPL48" s="60"/>
      <c r="DPM48" s="60"/>
      <c r="DPN48" s="60"/>
      <c r="DPO48" s="60"/>
      <c r="DPP48" s="60"/>
      <c r="DPQ48" s="60"/>
      <c r="DPR48" s="60"/>
      <c r="DPS48" s="60"/>
      <c r="DPT48" s="60"/>
      <c r="DPU48" s="60"/>
      <c r="DPV48" s="60"/>
      <c r="DPW48" s="60"/>
      <c r="DPX48" s="60"/>
      <c r="DPY48" s="60"/>
      <c r="DPZ48" s="60"/>
      <c r="DQA48" s="60"/>
      <c r="DQB48" s="60"/>
      <c r="DQC48" s="60"/>
      <c r="DQD48" s="60"/>
      <c r="DQE48" s="60"/>
      <c r="DQF48" s="60"/>
      <c r="DQG48" s="60"/>
      <c r="DQH48" s="60"/>
      <c r="DQI48" s="60"/>
      <c r="DQJ48" s="60"/>
      <c r="DQK48" s="60"/>
      <c r="DQL48" s="60"/>
      <c r="DQM48" s="60"/>
      <c r="DQN48" s="60"/>
      <c r="DQO48" s="60"/>
      <c r="DQP48" s="60"/>
      <c r="DQQ48" s="60"/>
      <c r="DQR48" s="60"/>
      <c r="DQS48" s="60"/>
      <c r="DQT48" s="60"/>
      <c r="DQU48" s="60"/>
      <c r="DQV48" s="60"/>
      <c r="DQW48" s="60"/>
      <c r="DQX48" s="60"/>
      <c r="DQY48" s="60"/>
      <c r="DQZ48" s="60"/>
      <c r="DRA48" s="60"/>
      <c r="DRB48" s="60"/>
      <c r="DRC48" s="60"/>
      <c r="DRD48" s="60"/>
      <c r="DRE48" s="60"/>
      <c r="DRF48" s="60"/>
      <c r="DRG48" s="60"/>
      <c r="DRH48" s="60"/>
      <c r="DRI48" s="60"/>
      <c r="DRJ48" s="60"/>
      <c r="DRK48" s="60"/>
      <c r="DRL48" s="60"/>
      <c r="DRM48" s="60"/>
      <c r="DRN48" s="60"/>
      <c r="DRO48" s="60"/>
      <c r="DRP48" s="60"/>
      <c r="DRQ48" s="60"/>
      <c r="DRR48" s="60"/>
      <c r="DRS48" s="60"/>
      <c r="DRT48" s="60"/>
      <c r="DRU48" s="60"/>
      <c r="DRV48" s="60"/>
      <c r="DRW48" s="60"/>
      <c r="DRX48" s="60"/>
      <c r="DRY48" s="60"/>
      <c r="DRZ48" s="60"/>
      <c r="DSA48" s="60"/>
      <c r="DSB48" s="60"/>
      <c r="DSC48" s="60"/>
      <c r="DSD48" s="60"/>
      <c r="DSE48" s="60"/>
      <c r="DSF48" s="60"/>
      <c r="DSG48" s="60"/>
      <c r="DSH48" s="60"/>
      <c r="DSI48" s="60"/>
      <c r="DSJ48" s="60"/>
      <c r="DSK48" s="60"/>
      <c r="DSL48" s="60"/>
      <c r="DSM48" s="60"/>
      <c r="DSN48" s="60"/>
      <c r="DSO48" s="60"/>
      <c r="DSP48" s="60"/>
      <c r="DSQ48" s="60"/>
      <c r="DSR48" s="60"/>
      <c r="DSS48" s="60"/>
      <c r="DST48" s="60"/>
      <c r="DSU48" s="60"/>
      <c r="DSV48" s="60"/>
      <c r="DSW48" s="60"/>
      <c r="DSX48" s="60"/>
      <c r="DSY48" s="60"/>
      <c r="DSZ48" s="60"/>
      <c r="DTA48" s="60"/>
      <c r="DTB48" s="60"/>
      <c r="DTC48" s="60"/>
      <c r="DTD48" s="60"/>
      <c r="DTE48" s="60"/>
      <c r="DTF48" s="60"/>
      <c r="DTG48" s="60"/>
      <c r="DTH48" s="60"/>
      <c r="DTI48" s="60"/>
      <c r="DTJ48" s="60"/>
      <c r="DTK48" s="60"/>
      <c r="DTL48" s="60"/>
      <c r="DTM48" s="60"/>
      <c r="DTN48" s="60"/>
      <c r="DTO48" s="60"/>
      <c r="DTP48" s="60"/>
      <c r="DTQ48" s="60"/>
      <c r="DTR48" s="60"/>
      <c r="DTS48" s="60"/>
      <c r="DTT48" s="60"/>
      <c r="DTU48" s="60"/>
      <c r="DTV48" s="60"/>
      <c r="DTW48" s="60"/>
      <c r="DTX48" s="60"/>
      <c r="DTY48" s="60"/>
      <c r="DTZ48" s="60"/>
      <c r="DUA48" s="60"/>
      <c r="DUB48" s="60"/>
      <c r="DUC48" s="60"/>
      <c r="DUD48" s="60"/>
      <c r="DUE48" s="60"/>
      <c r="DUF48" s="60"/>
      <c r="DUG48" s="60"/>
      <c r="DUH48" s="60"/>
      <c r="DUI48" s="60"/>
      <c r="DUJ48" s="60"/>
      <c r="DUK48" s="60"/>
      <c r="DUL48" s="60"/>
      <c r="DUM48" s="60"/>
      <c r="DUN48" s="60"/>
      <c r="DUO48" s="60"/>
      <c r="DUP48" s="60"/>
      <c r="DUQ48" s="60"/>
      <c r="DUR48" s="60"/>
      <c r="DUS48" s="60"/>
      <c r="DUT48" s="60"/>
      <c r="DUU48" s="60"/>
      <c r="DUV48" s="60"/>
      <c r="DUW48" s="60"/>
      <c r="DUX48" s="60"/>
      <c r="DUY48" s="60"/>
      <c r="DUZ48" s="60"/>
      <c r="DVA48" s="60"/>
      <c r="DVB48" s="60"/>
      <c r="DVC48" s="60"/>
      <c r="DVD48" s="60"/>
      <c r="DVE48" s="60"/>
      <c r="DVF48" s="60"/>
      <c r="DVG48" s="60"/>
      <c r="DVH48" s="60"/>
      <c r="DVI48" s="60"/>
      <c r="DVJ48" s="60"/>
      <c r="DVK48" s="60"/>
      <c r="DVL48" s="60"/>
      <c r="DVM48" s="60"/>
      <c r="DVN48" s="60"/>
      <c r="DVO48" s="60"/>
      <c r="DVP48" s="60"/>
      <c r="DVQ48" s="60"/>
      <c r="DVR48" s="60"/>
      <c r="DVS48" s="60"/>
      <c r="DVT48" s="60"/>
      <c r="DVU48" s="60"/>
      <c r="DVV48" s="60"/>
      <c r="DVW48" s="60"/>
      <c r="DVX48" s="60"/>
      <c r="DVY48" s="60"/>
      <c r="DVZ48" s="60"/>
      <c r="DWA48" s="60"/>
      <c r="DWB48" s="60"/>
      <c r="DWC48" s="60"/>
      <c r="DWD48" s="60"/>
      <c r="DWE48" s="60"/>
      <c r="DWF48" s="60"/>
      <c r="DWG48" s="60"/>
      <c r="DWH48" s="60"/>
      <c r="DWI48" s="60"/>
      <c r="DWJ48" s="60"/>
      <c r="DWK48" s="60"/>
      <c r="DWL48" s="60"/>
      <c r="DWM48" s="60"/>
      <c r="DWN48" s="60"/>
      <c r="DWO48" s="60"/>
      <c r="DWP48" s="60"/>
      <c r="DWQ48" s="60"/>
      <c r="DWR48" s="60"/>
      <c r="DWS48" s="60"/>
      <c r="DWT48" s="60"/>
      <c r="DWU48" s="60"/>
      <c r="DWV48" s="60"/>
      <c r="DWW48" s="60"/>
      <c r="DWX48" s="60"/>
      <c r="DWY48" s="60"/>
      <c r="DWZ48" s="60"/>
      <c r="DXA48" s="60"/>
      <c r="DXB48" s="60"/>
      <c r="DXC48" s="60"/>
      <c r="DXD48" s="60"/>
      <c r="DXE48" s="60"/>
      <c r="DXF48" s="60"/>
      <c r="DXG48" s="60"/>
      <c r="DXH48" s="60"/>
      <c r="DXI48" s="60"/>
      <c r="DXJ48" s="60"/>
      <c r="DXK48" s="60"/>
      <c r="DXL48" s="60"/>
      <c r="DXM48" s="60"/>
      <c r="DXN48" s="60"/>
      <c r="DXO48" s="60"/>
      <c r="DXP48" s="60"/>
      <c r="DXQ48" s="60"/>
      <c r="DXR48" s="60"/>
      <c r="DXS48" s="60"/>
      <c r="DXT48" s="60"/>
      <c r="DXU48" s="60"/>
      <c r="DXV48" s="60"/>
      <c r="DXW48" s="60"/>
      <c r="DXX48" s="60"/>
      <c r="DXY48" s="60"/>
      <c r="DXZ48" s="60"/>
      <c r="DYA48" s="60"/>
      <c r="DYB48" s="60"/>
      <c r="DYC48" s="60"/>
      <c r="DYD48" s="60"/>
      <c r="DYE48" s="60"/>
      <c r="DYF48" s="60"/>
      <c r="DYG48" s="60"/>
      <c r="DYH48" s="60"/>
      <c r="DYI48" s="60"/>
      <c r="DYJ48" s="60"/>
      <c r="DYK48" s="60"/>
      <c r="DYL48" s="60"/>
      <c r="DYM48" s="60"/>
      <c r="DYN48" s="60"/>
      <c r="DYO48" s="60"/>
      <c r="DYP48" s="60"/>
      <c r="DYQ48" s="60"/>
      <c r="DYR48" s="60"/>
      <c r="DYS48" s="60"/>
      <c r="DYT48" s="60"/>
      <c r="DYU48" s="60"/>
      <c r="DYV48" s="60"/>
      <c r="DYW48" s="60"/>
      <c r="DYX48" s="60"/>
      <c r="DYY48" s="60"/>
      <c r="DYZ48" s="60"/>
      <c r="DZA48" s="60"/>
      <c r="DZB48" s="60"/>
      <c r="DZC48" s="60"/>
      <c r="DZD48" s="60"/>
      <c r="DZE48" s="60"/>
      <c r="DZF48" s="60"/>
      <c r="DZG48" s="60"/>
      <c r="DZH48" s="60"/>
      <c r="DZI48" s="60"/>
      <c r="DZJ48" s="60"/>
      <c r="DZK48" s="60"/>
      <c r="DZL48" s="60"/>
      <c r="DZM48" s="60"/>
      <c r="DZN48" s="60"/>
      <c r="DZO48" s="60"/>
      <c r="DZP48" s="60"/>
      <c r="DZQ48" s="60"/>
      <c r="DZR48" s="60"/>
      <c r="DZS48" s="60"/>
      <c r="DZT48" s="60"/>
      <c r="DZU48" s="60"/>
      <c r="DZV48" s="60"/>
      <c r="DZW48" s="60"/>
      <c r="DZX48" s="60"/>
      <c r="DZY48" s="60"/>
      <c r="DZZ48" s="60"/>
      <c r="EAA48" s="60"/>
      <c r="EAB48" s="60"/>
      <c r="EAC48" s="60"/>
      <c r="EAD48" s="60"/>
      <c r="EAE48" s="60"/>
      <c r="EAF48" s="60"/>
      <c r="EAG48" s="60"/>
      <c r="EAH48" s="60"/>
      <c r="EAI48" s="60"/>
      <c r="EAJ48" s="60"/>
      <c r="EAK48" s="60"/>
      <c r="EAL48" s="60"/>
      <c r="EAM48" s="60"/>
      <c r="EAN48" s="60"/>
      <c r="EAO48" s="60"/>
      <c r="EAP48" s="60"/>
      <c r="EAQ48" s="60"/>
      <c r="EAR48" s="60"/>
      <c r="EAS48" s="60"/>
      <c r="EAT48" s="60"/>
      <c r="EAU48" s="60"/>
      <c r="EAV48" s="60"/>
      <c r="EAW48" s="60"/>
      <c r="EAX48" s="60"/>
      <c r="EAY48" s="60"/>
      <c r="EAZ48" s="60"/>
      <c r="EBA48" s="60"/>
      <c r="EBB48" s="60"/>
      <c r="EBC48" s="60"/>
      <c r="EBD48" s="60"/>
      <c r="EBE48" s="60"/>
      <c r="EBF48" s="60"/>
      <c r="EBG48" s="60"/>
      <c r="EBH48" s="60"/>
      <c r="EBI48" s="60"/>
      <c r="EBJ48" s="60"/>
      <c r="EBK48" s="60"/>
      <c r="EBL48" s="60"/>
      <c r="EBM48" s="60"/>
      <c r="EBN48" s="60"/>
      <c r="EBO48" s="60"/>
      <c r="EBP48" s="60"/>
      <c r="EBQ48" s="60"/>
      <c r="EBR48" s="60"/>
      <c r="EBS48" s="60"/>
      <c r="EBT48" s="60"/>
      <c r="EBU48" s="60"/>
      <c r="EBV48" s="60"/>
      <c r="EBW48" s="60"/>
      <c r="EBX48" s="60"/>
      <c r="EBY48" s="60"/>
      <c r="EBZ48" s="60"/>
      <c r="ECA48" s="60"/>
      <c r="ECB48" s="60"/>
      <c r="ECC48" s="60"/>
      <c r="ECD48" s="60"/>
      <c r="ECE48" s="60"/>
      <c r="ECF48" s="60"/>
      <c r="ECG48" s="60"/>
      <c r="ECH48" s="60"/>
      <c r="ECI48" s="60"/>
      <c r="ECJ48" s="60"/>
      <c r="ECK48" s="60"/>
      <c r="ECL48" s="60"/>
      <c r="ECM48" s="60"/>
      <c r="ECN48" s="60"/>
      <c r="ECO48" s="60"/>
      <c r="ECP48" s="60"/>
      <c r="ECQ48" s="60"/>
      <c r="ECR48" s="60"/>
      <c r="ECS48" s="60"/>
      <c r="ECT48" s="60"/>
      <c r="ECU48" s="60"/>
      <c r="ECV48" s="60"/>
      <c r="ECW48" s="60"/>
      <c r="ECX48" s="60"/>
      <c r="ECY48" s="60"/>
      <c r="ECZ48" s="60"/>
      <c r="EDA48" s="60"/>
      <c r="EDB48" s="60"/>
      <c r="EDC48" s="60"/>
      <c r="EDD48" s="60"/>
      <c r="EDE48" s="60"/>
      <c r="EDF48" s="60"/>
      <c r="EDG48" s="60"/>
      <c r="EDH48" s="60"/>
      <c r="EDI48" s="60"/>
      <c r="EDJ48" s="60"/>
      <c r="EDK48" s="60"/>
      <c r="EDL48" s="60"/>
      <c r="EDM48" s="60"/>
      <c r="EDN48" s="60"/>
      <c r="EDO48" s="60"/>
      <c r="EDP48" s="60"/>
      <c r="EDQ48" s="60"/>
      <c r="EDR48" s="60"/>
      <c r="EDS48" s="60"/>
      <c r="EDT48" s="60"/>
      <c r="EDU48" s="60"/>
      <c r="EDV48" s="60"/>
      <c r="EDW48" s="60"/>
      <c r="EDX48" s="60"/>
      <c r="EDY48" s="60"/>
      <c r="EDZ48" s="60"/>
      <c r="EEA48" s="60"/>
      <c r="EEB48" s="60"/>
      <c r="EEC48" s="60"/>
      <c r="EED48" s="60"/>
      <c r="EEE48" s="60"/>
      <c r="EEF48" s="60"/>
      <c r="EEG48" s="60"/>
      <c r="EEH48" s="60"/>
      <c r="EEI48" s="60"/>
      <c r="EEJ48" s="60"/>
      <c r="EEK48" s="60"/>
      <c r="EEL48" s="60"/>
      <c r="EEM48" s="60"/>
      <c r="EEN48" s="60"/>
      <c r="EEO48" s="60"/>
      <c r="EEP48" s="60"/>
      <c r="EEQ48" s="60"/>
      <c r="EER48" s="60"/>
      <c r="EES48" s="60"/>
      <c r="EET48" s="60"/>
      <c r="EEU48" s="60"/>
      <c r="EEV48" s="60"/>
      <c r="EEW48" s="60"/>
      <c r="EEX48" s="60"/>
      <c r="EEY48" s="60"/>
      <c r="EEZ48" s="60"/>
      <c r="EFA48" s="60"/>
      <c r="EFB48" s="60"/>
      <c r="EFC48" s="60"/>
      <c r="EFD48" s="60"/>
      <c r="EFE48" s="60"/>
      <c r="EFF48" s="60"/>
      <c r="EFG48" s="60"/>
      <c r="EFH48" s="60"/>
      <c r="EFI48" s="60"/>
      <c r="EFJ48" s="60"/>
      <c r="EFK48" s="60"/>
      <c r="EFL48" s="60"/>
      <c r="EFM48" s="60"/>
      <c r="EFN48" s="60"/>
      <c r="EFO48" s="60"/>
      <c r="EFP48" s="60"/>
      <c r="EFQ48" s="60"/>
      <c r="EFR48" s="60"/>
      <c r="EFS48" s="60"/>
      <c r="EFT48" s="60"/>
      <c r="EFU48" s="60"/>
      <c r="EFV48" s="60"/>
      <c r="EFW48" s="60"/>
      <c r="EFX48" s="60"/>
      <c r="EFY48" s="60"/>
      <c r="EFZ48" s="60"/>
      <c r="EGA48" s="60"/>
      <c r="EGB48" s="60"/>
      <c r="EGC48" s="60"/>
      <c r="EGD48" s="60"/>
      <c r="EGE48" s="60"/>
      <c r="EGF48" s="60"/>
      <c r="EGG48" s="60"/>
      <c r="EGH48" s="60"/>
      <c r="EGI48" s="60"/>
      <c r="EGJ48" s="60"/>
      <c r="EGK48" s="60"/>
      <c r="EGL48" s="60"/>
      <c r="EGM48" s="60"/>
      <c r="EGN48" s="60"/>
      <c r="EGO48" s="60"/>
      <c r="EGP48" s="60"/>
      <c r="EGQ48" s="60"/>
      <c r="EGR48" s="60"/>
      <c r="EGS48" s="60"/>
      <c r="EGT48" s="60"/>
      <c r="EGU48" s="60"/>
      <c r="EGV48" s="60"/>
      <c r="EGW48" s="60"/>
      <c r="EGX48" s="60"/>
      <c r="EGY48" s="60"/>
      <c r="EGZ48" s="60"/>
      <c r="EHA48" s="60"/>
      <c r="EHB48" s="60"/>
      <c r="EHC48" s="60"/>
      <c r="EHD48" s="60"/>
      <c r="EHE48" s="60"/>
      <c r="EHF48" s="60"/>
      <c r="EHG48" s="60"/>
      <c r="EHH48" s="60"/>
      <c r="EHI48" s="60"/>
      <c r="EHJ48" s="60"/>
      <c r="EHK48" s="60"/>
      <c r="EHL48" s="60"/>
      <c r="EHM48" s="60"/>
      <c r="EHN48" s="60"/>
      <c r="EHO48" s="60"/>
      <c r="EHP48" s="60"/>
      <c r="EHQ48" s="60"/>
      <c r="EHR48" s="60"/>
      <c r="EHS48" s="60"/>
      <c r="EHT48" s="60"/>
      <c r="EHU48" s="60"/>
      <c r="EHV48" s="60"/>
      <c r="EHW48" s="60"/>
      <c r="EHX48" s="60"/>
      <c r="EHY48" s="60"/>
      <c r="EHZ48" s="60"/>
      <c r="EIA48" s="60"/>
      <c r="EIB48" s="60"/>
      <c r="EIC48" s="60"/>
      <c r="EID48" s="60"/>
      <c r="EIE48" s="60"/>
      <c r="EIF48" s="60"/>
      <c r="EIG48" s="60"/>
      <c r="EIH48" s="60"/>
      <c r="EII48" s="60"/>
      <c r="EIJ48" s="60"/>
      <c r="EIK48" s="60"/>
      <c r="EIL48" s="60"/>
      <c r="EIM48" s="60"/>
      <c r="EIN48" s="60"/>
      <c r="EIO48" s="60"/>
      <c r="EIP48" s="60"/>
      <c r="EIQ48" s="60"/>
      <c r="EIR48" s="60"/>
      <c r="EIS48" s="60"/>
      <c r="EIT48" s="60"/>
      <c r="EIU48" s="60"/>
      <c r="EIV48" s="60"/>
      <c r="EIW48" s="60"/>
      <c r="EIX48" s="60"/>
      <c r="EIY48" s="60"/>
      <c r="EIZ48" s="60"/>
      <c r="EJA48" s="60"/>
      <c r="EJB48" s="60"/>
      <c r="EJC48" s="60"/>
      <c r="EJD48" s="60"/>
      <c r="EJE48" s="60"/>
      <c r="EJF48" s="60"/>
      <c r="EJG48" s="60"/>
      <c r="EJH48" s="60"/>
      <c r="EJI48" s="60"/>
      <c r="EJJ48" s="60"/>
      <c r="EJK48" s="60"/>
      <c r="EJL48" s="60"/>
      <c r="EJM48" s="60"/>
      <c r="EJN48" s="60"/>
      <c r="EJO48" s="60"/>
      <c r="EJP48" s="60"/>
      <c r="EJQ48" s="60"/>
      <c r="EJR48" s="60"/>
      <c r="EJS48" s="60"/>
      <c r="EJT48" s="60"/>
      <c r="EJU48" s="60"/>
      <c r="EJV48" s="60"/>
      <c r="EJW48" s="60"/>
      <c r="EJX48" s="60"/>
      <c r="EJY48" s="60"/>
      <c r="EJZ48" s="60"/>
      <c r="EKA48" s="60"/>
      <c r="EKB48" s="60"/>
      <c r="EKC48" s="60"/>
      <c r="EKD48" s="60"/>
      <c r="EKE48" s="60"/>
      <c r="EKF48" s="60"/>
      <c r="EKG48" s="60"/>
      <c r="EKH48" s="60"/>
      <c r="EKI48" s="60"/>
      <c r="EKJ48" s="60"/>
      <c r="EKK48" s="60"/>
      <c r="EKL48" s="60"/>
      <c r="EKM48" s="60"/>
      <c r="EKN48" s="60"/>
      <c r="EKO48" s="60"/>
      <c r="EKP48" s="60"/>
      <c r="EKQ48" s="60"/>
      <c r="EKR48" s="60"/>
      <c r="EKS48" s="60"/>
      <c r="EKT48" s="60"/>
      <c r="EKU48" s="60"/>
      <c r="EKV48" s="60"/>
      <c r="EKW48" s="60"/>
      <c r="EKX48" s="60"/>
      <c r="EKY48" s="60"/>
      <c r="EKZ48" s="60"/>
      <c r="ELA48" s="60"/>
      <c r="ELB48" s="60"/>
      <c r="ELC48" s="60"/>
      <c r="ELD48" s="60"/>
      <c r="ELE48" s="60"/>
      <c r="ELF48" s="60"/>
      <c r="ELG48" s="60"/>
      <c r="ELH48" s="60"/>
      <c r="ELI48" s="60"/>
      <c r="ELJ48" s="60"/>
      <c r="ELK48" s="60"/>
      <c r="ELL48" s="60"/>
      <c r="ELM48" s="60"/>
      <c r="ELN48" s="60"/>
      <c r="ELO48" s="60"/>
      <c r="ELP48" s="60"/>
      <c r="ELQ48" s="60"/>
      <c r="ELR48" s="60"/>
      <c r="ELS48" s="60"/>
      <c r="ELT48" s="60"/>
      <c r="ELU48" s="60"/>
      <c r="ELV48" s="60"/>
      <c r="ELW48" s="60"/>
      <c r="ELX48" s="60"/>
      <c r="ELY48" s="60"/>
      <c r="ELZ48" s="60"/>
      <c r="EMA48" s="60"/>
      <c r="EMB48" s="60"/>
      <c r="EMC48" s="60"/>
      <c r="EMD48" s="60"/>
      <c r="EME48" s="60"/>
      <c r="EMF48" s="60"/>
      <c r="EMG48" s="60"/>
      <c r="EMH48" s="60"/>
      <c r="EMI48" s="60"/>
      <c r="EMJ48" s="60"/>
      <c r="EMK48" s="60"/>
      <c r="EML48" s="60"/>
      <c r="EMM48" s="60"/>
      <c r="EMN48" s="60"/>
      <c r="EMO48" s="60"/>
      <c r="EMP48" s="60"/>
      <c r="EMQ48" s="60"/>
      <c r="EMR48" s="60"/>
      <c r="EMS48" s="60"/>
      <c r="EMT48" s="60"/>
      <c r="EMU48" s="60"/>
      <c r="EMV48" s="60"/>
      <c r="EMW48" s="60"/>
      <c r="EMX48" s="60"/>
      <c r="EMY48" s="60"/>
      <c r="EMZ48" s="60"/>
      <c r="ENA48" s="60"/>
      <c r="ENB48" s="60"/>
      <c r="ENC48" s="60"/>
      <c r="END48" s="60"/>
      <c r="ENE48" s="60"/>
      <c r="ENF48" s="60"/>
      <c r="ENG48" s="60"/>
      <c r="ENH48" s="60"/>
      <c r="ENI48" s="60"/>
      <c r="ENJ48" s="60"/>
      <c r="ENK48" s="60"/>
      <c r="ENL48" s="60"/>
      <c r="ENM48" s="60"/>
      <c r="ENN48" s="60"/>
      <c r="ENO48" s="60"/>
      <c r="ENP48" s="60"/>
      <c r="ENQ48" s="60"/>
      <c r="ENR48" s="60"/>
      <c r="ENS48" s="60"/>
      <c r="ENT48" s="60"/>
      <c r="ENU48" s="60"/>
      <c r="ENV48" s="60"/>
      <c r="ENW48" s="60"/>
      <c r="ENX48" s="60"/>
      <c r="ENY48" s="60"/>
      <c r="ENZ48" s="60"/>
      <c r="EOA48" s="60"/>
      <c r="EOB48" s="60"/>
      <c r="EOC48" s="60"/>
      <c r="EOD48" s="60"/>
      <c r="EOE48" s="60"/>
      <c r="EOF48" s="60"/>
      <c r="EOG48" s="60"/>
      <c r="EOH48" s="60"/>
      <c r="EOI48" s="60"/>
      <c r="EOJ48" s="60"/>
      <c r="EOK48" s="60"/>
      <c r="EOL48" s="60"/>
      <c r="EOM48" s="60"/>
      <c r="EON48" s="60"/>
      <c r="EOO48" s="60"/>
      <c r="EOP48" s="60"/>
      <c r="EOQ48" s="60"/>
      <c r="EOR48" s="60"/>
      <c r="EOS48" s="60"/>
      <c r="EOT48" s="60"/>
      <c r="EOU48" s="60"/>
      <c r="EOV48" s="60"/>
      <c r="EOW48" s="60"/>
      <c r="EOX48" s="60"/>
      <c r="EOY48" s="60"/>
      <c r="EOZ48" s="60"/>
      <c r="EPA48" s="60"/>
      <c r="EPB48" s="60"/>
      <c r="EPC48" s="60"/>
      <c r="EPD48" s="60"/>
      <c r="EPE48" s="60"/>
      <c r="EPF48" s="60"/>
      <c r="EPG48" s="60"/>
      <c r="EPH48" s="60"/>
      <c r="EPI48" s="60"/>
      <c r="EPJ48" s="60"/>
      <c r="EPK48" s="60"/>
      <c r="EPL48" s="60"/>
      <c r="EPM48" s="60"/>
      <c r="EPN48" s="60"/>
      <c r="EPO48" s="60"/>
      <c r="EPP48" s="60"/>
      <c r="EPQ48" s="60"/>
      <c r="EPR48" s="60"/>
      <c r="EPS48" s="60"/>
      <c r="EPT48" s="60"/>
      <c r="EPU48" s="60"/>
      <c r="EPV48" s="60"/>
      <c r="EPW48" s="60"/>
      <c r="EPX48" s="60"/>
      <c r="EPY48" s="60"/>
      <c r="EPZ48" s="60"/>
      <c r="EQA48" s="60"/>
      <c r="EQB48" s="60"/>
      <c r="EQC48" s="60"/>
      <c r="EQD48" s="60"/>
      <c r="EQE48" s="60"/>
      <c r="EQF48" s="60"/>
      <c r="EQG48" s="60"/>
      <c r="EQH48" s="60"/>
      <c r="EQI48" s="60"/>
      <c r="EQJ48" s="60"/>
      <c r="EQK48" s="60"/>
      <c r="EQL48" s="60"/>
      <c r="EQM48" s="60"/>
      <c r="EQN48" s="60"/>
      <c r="EQO48" s="60"/>
      <c r="EQP48" s="60"/>
      <c r="EQQ48" s="60"/>
      <c r="EQR48" s="60"/>
      <c r="EQS48" s="60"/>
      <c r="EQT48" s="60"/>
      <c r="EQU48" s="60"/>
      <c r="EQV48" s="60"/>
      <c r="EQW48" s="60"/>
      <c r="EQX48" s="60"/>
      <c r="EQY48" s="60"/>
      <c r="EQZ48" s="60"/>
      <c r="ERA48" s="60"/>
      <c r="ERB48" s="60"/>
      <c r="ERC48" s="60"/>
      <c r="ERD48" s="60"/>
      <c r="ERE48" s="60"/>
      <c r="ERF48" s="60"/>
      <c r="ERG48" s="60"/>
      <c r="ERH48" s="60"/>
      <c r="ERI48" s="60"/>
      <c r="ERJ48" s="60"/>
      <c r="ERK48" s="60"/>
      <c r="ERL48" s="60"/>
      <c r="ERM48" s="60"/>
      <c r="ERN48" s="60"/>
      <c r="ERO48" s="60"/>
      <c r="ERP48" s="60"/>
      <c r="ERQ48" s="60"/>
      <c r="ERR48" s="60"/>
      <c r="ERS48" s="60"/>
      <c r="ERT48" s="60"/>
      <c r="ERU48" s="60"/>
      <c r="ERV48" s="60"/>
      <c r="ERW48" s="60"/>
      <c r="ERX48" s="60"/>
      <c r="ERY48" s="60"/>
      <c r="ERZ48" s="60"/>
      <c r="ESA48" s="60"/>
      <c r="ESB48" s="60"/>
      <c r="ESC48" s="60"/>
      <c r="ESD48" s="60"/>
      <c r="ESE48" s="60"/>
      <c r="ESF48" s="60"/>
      <c r="ESG48" s="60"/>
      <c r="ESH48" s="60"/>
      <c r="ESI48" s="60"/>
      <c r="ESJ48" s="60"/>
      <c r="ESK48" s="60"/>
      <c r="ESL48" s="60"/>
      <c r="ESM48" s="60"/>
      <c r="ESN48" s="60"/>
      <c r="ESO48" s="60"/>
      <c r="ESP48" s="60"/>
      <c r="ESQ48" s="60"/>
      <c r="ESR48" s="60"/>
      <c r="ESS48" s="60"/>
      <c r="EST48" s="60"/>
      <c r="ESU48" s="60"/>
      <c r="ESV48" s="60"/>
      <c r="ESW48" s="60"/>
      <c r="ESX48" s="60"/>
      <c r="ESY48" s="60"/>
      <c r="ESZ48" s="60"/>
      <c r="ETA48" s="60"/>
      <c r="ETB48" s="60"/>
      <c r="ETC48" s="60"/>
      <c r="ETD48" s="60"/>
      <c r="ETE48" s="60"/>
      <c r="ETF48" s="60"/>
      <c r="ETG48" s="60"/>
      <c r="ETH48" s="60"/>
      <c r="ETI48" s="60"/>
      <c r="ETJ48" s="60"/>
      <c r="ETK48" s="60"/>
      <c r="ETL48" s="60"/>
      <c r="ETM48" s="60"/>
      <c r="ETN48" s="60"/>
      <c r="ETO48" s="60"/>
      <c r="ETP48" s="60"/>
      <c r="ETQ48" s="60"/>
      <c r="ETR48" s="60"/>
      <c r="ETS48" s="60"/>
      <c r="ETT48" s="60"/>
      <c r="ETU48" s="60"/>
      <c r="ETV48" s="60"/>
      <c r="ETW48" s="60"/>
      <c r="ETX48" s="60"/>
      <c r="ETY48" s="60"/>
      <c r="ETZ48" s="60"/>
      <c r="EUA48" s="60"/>
      <c r="EUB48" s="60"/>
      <c r="EUC48" s="60"/>
      <c r="EUD48" s="60"/>
      <c r="EUE48" s="60"/>
      <c r="EUF48" s="60"/>
      <c r="EUG48" s="60"/>
      <c r="EUH48" s="60"/>
      <c r="EUI48" s="60"/>
      <c r="EUJ48" s="60"/>
      <c r="EUK48" s="60"/>
      <c r="EUL48" s="60"/>
      <c r="EUM48" s="60"/>
      <c r="EUN48" s="60"/>
      <c r="EUO48" s="60"/>
      <c r="EUP48" s="60"/>
      <c r="EUQ48" s="60"/>
      <c r="EUR48" s="60"/>
      <c r="EUS48" s="60"/>
      <c r="EUT48" s="60"/>
      <c r="EUU48" s="60"/>
      <c r="EUV48" s="60"/>
      <c r="EUW48" s="60"/>
      <c r="EUX48" s="60"/>
      <c r="EUY48" s="60"/>
      <c r="EUZ48" s="60"/>
      <c r="EVA48" s="60"/>
      <c r="EVB48" s="60"/>
      <c r="EVC48" s="60"/>
      <c r="EVD48" s="60"/>
      <c r="EVE48" s="60"/>
      <c r="EVF48" s="60"/>
      <c r="EVG48" s="60"/>
      <c r="EVH48" s="60"/>
      <c r="EVI48" s="60"/>
      <c r="EVJ48" s="60"/>
      <c r="EVK48" s="60"/>
      <c r="EVL48" s="60"/>
      <c r="EVM48" s="60"/>
      <c r="EVN48" s="60"/>
      <c r="EVO48" s="60"/>
      <c r="EVP48" s="60"/>
      <c r="EVQ48" s="60"/>
      <c r="EVR48" s="60"/>
      <c r="EVS48" s="60"/>
      <c r="EVT48" s="60"/>
      <c r="EVU48" s="60"/>
      <c r="EVV48" s="60"/>
      <c r="EVW48" s="60"/>
      <c r="EVX48" s="60"/>
      <c r="EVY48" s="60"/>
      <c r="EVZ48" s="60"/>
      <c r="EWA48" s="60"/>
      <c r="EWB48" s="60"/>
      <c r="EWC48" s="60"/>
      <c r="EWD48" s="60"/>
      <c r="EWE48" s="60"/>
      <c r="EWF48" s="60"/>
      <c r="EWG48" s="60"/>
      <c r="EWH48" s="60"/>
      <c r="EWI48" s="60"/>
      <c r="EWJ48" s="60"/>
      <c r="EWK48" s="60"/>
      <c r="EWL48" s="60"/>
      <c r="EWM48" s="60"/>
      <c r="EWN48" s="60"/>
      <c r="EWO48" s="60"/>
      <c r="EWP48" s="60"/>
      <c r="EWQ48" s="60"/>
      <c r="EWR48" s="60"/>
      <c r="EWS48" s="60"/>
      <c r="EWT48" s="60"/>
      <c r="EWU48" s="60"/>
      <c r="EWV48" s="60"/>
      <c r="EWW48" s="60"/>
      <c r="EWX48" s="60"/>
      <c r="EWY48" s="60"/>
      <c r="EWZ48" s="60"/>
      <c r="EXA48" s="60"/>
      <c r="EXB48" s="60"/>
      <c r="EXC48" s="60"/>
      <c r="EXD48" s="60"/>
      <c r="EXE48" s="60"/>
      <c r="EXF48" s="60"/>
      <c r="EXG48" s="60"/>
      <c r="EXH48" s="60"/>
      <c r="EXI48" s="60"/>
      <c r="EXJ48" s="60"/>
      <c r="EXK48" s="60"/>
      <c r="EXL48" s="60"/>
      <c r="EXM48" s="60"/>
      <c r="EXN48" s="60"/>
      <c r="EXO48" s="60"/>
      <c r="EXP48" s="60"/>
      <c r="EXQ48" s="60"/>
      <c r="EXR48" s="60"/>
      <c r="EXS48" s="60"/>
      <c r="EXT48" s="60"/>
      <c r="EXU48" s="60"/>
      <c r="EXV48" s="60"/>
      <c r="EXW48" s="60"/>
      <c r="EXX48" s="60"/>
      <c r="EXY48" s="60"/>
      <c r="EXZ48" s="60"/>
      <c r="EYA48" s="60"/>
      <c r="EYB48" s="60"/>
      <c r="EYC48" s="60"/>
      <c r="EYD48" s="60"/>
      <c r="EYE48" s="60"/>
      <c r="EYF48" s="60"/>
      <c r="EYG48" s="60"/>
      <c r="EYH48" s="60"/>
      <c r="EYI48" s="60"/>
      <c r="EYJ48" s="60"/>
      <c r="EYK48" s="60"/>
      <c r="EYL48" s="60"/>
      <c r="EYM48" s="60"/>
      <c r="EYN48" s="60"/>
      <c r="EYO48" s="60"/>
      <c r="EYP48" s="60"/>
      <c r="EYQ48" s="60"/>
      <c r="EYR48" s="60"/>
      <c r="EYS48" s="60"/>
      <c r="EYT48" s="60"/>
      <c r="EYU48" s="60"/>
      <c r="EYV48" s="60"/>
      <c r="EYW48" s="60"/>
      <c r="EYX48" s="60"/>
      <c r="EYY48" s="60"/>
      <c r="EYZ48" s="60"/>
      <c r="EZA48" s="60"/>
      <c r="EZB48" s="60"/>
      <c r="EZC48" s="60"/>
      <c r="EZD48" s="60"/>
      <c r="EZE48" s="60"/>
      <c r="EZF48" s="60"/>
      <c r="EZG48" s="60"/>
      <c r="EZH48" s="60"/>
      <c r="EZI48" s="60"/>
      <c r="EZJ48" s="60"/>
      <c r="EZK48" s="60"/>
      <c r="EZL48" s="60"/>
      <c r="EZM48" s="60"/>
      <c r="EZN48" s="60"/>
      <c r="EZO48" s="60"/>
      <c r="EZP48" s="60"/>
      <c r="EZQ48" s="60"/>
      <c r="EZR48" s="60"/>
      <c r="EZS48" s="60"/>
      <c r="EZT48" s="60"/>
      <c r="EZU48" s="60"/>
      <c r="EZV48" s="60"/>
      <c r="EZW48" s="60"/>
      <c r="EZX48" s="60"/>
      <c r="EZY48" s="60"/>
      <c r="EZZ48" s="60"/>
      <c r="FAA48" s="60"/>
      <c r="FAB48" s="60"/>
      <c r="FAC48" s="60"/>
      <c r="FAD48" s="60"/>
      <c r="FAE48" s="60"/>
      <c r="FAF48" s="60"/>
      <c r="FAG48" s="60"/>
      <c r="FAH48" s="60"/>
      <c r="FAI48" s="60"/>
      <c r="FAJ48" s="60"/>
      <c r="FAK48" s="60"/>
      <c r="FAL48" s="60"/>
      <c r="FAM48" s="60"/>
      <c r="FAN48" s="60"/>
      <c r="FAO48" s="60"/>
      <c r="FAP48" s="60"/>
      <c r="FAQ48" s="60"/>
      <c r="FAR48" s="60"/>
      <c r="FAS48" s="60"/>
      <c r="FAT48" s="60"/>
      <c r="FAU48" s="60"/>
      <c r="FAV48" s="60"/>
      <c r="FAW48" s="60"/>
      <c r="FAX48" s="60"/>
      <c r="FAY48" s="60"/>
      <c r="FAZ48" s="60"/>
      <c r="FBA48" s="60"/>
      <c r="FBB48" s="60"/>
      <c r="FBC48" s="60"/>
      <c r="FBD48" s="60"/>
      <c r="FBE48" s="60"/>
      <c r="FBF48" s="60"/>
      <c r="FBG48" s="60"/>
      <c r="FBH48" s="60"/>
      <c r="FBI48" s="60"/>
      <c r="FBJ48" s="60"/>
      <c r="FBK48" s="60"/>
      <c r="FBL48" s="60"/>
      <c r="FBM48" s="60"/>
      <c r="FBN48" s="60"/>
      <c r="FBO48" s="60"/>
      <c r="FBP48" s="60"/>
      <c r="FBQ48" s="60"/>
      <c r="FBR48" s="60"/>
      <c r="FBS48" s="60"/>
      <c r="FBT48" s="60"/>
      <c r="FBU48" s="60"/>
      <c r="FBV48" s="60"/>
      <c r="FBW48" s="60"/>
      <c r="FBX48" s="60"/>
      <c r="FBY48" s="60"/>
      <c r="FBZ48" s="60"/>
      <c r="FCA48" s="60"/>
      <c r="FCB48" s="60"/>
      <c r="FCC48" s="60"/>
      <c r="FCD48" s="60"/>
      <c r="FCE48" s="60"/>
      <c r="FCF48" s="60"/>
      <c r="FCG48" s="60"/>
      <c r="FCH48" s="60"/>
      <c r="FCI48" s="60"/>
      <c r="FCJ48" s="60"/>
      <c r="FCK48" s="60"/>
      <c r="FCL48" s="60"/>
      <c r="FCM48" s="60"/>
      <c r="FCN48" s="60"/>
      <c r="FCO48" s="60"/>
      <c r="FCP48" s="60"/>
      <c r="FCQ48" s="60"/>
      <c r="FCR48" s="60"/>
      <c r="FCS48" s="60"/>
      <c r="FCT48" s="60"/>
      <c r="FCU48" s="60"/>
      <c r="FCV48" s="60"/>
      <c r="FCW48" s="60"/>
      <c r="FCX48" s="60"/>
      <c r="FCY48" s="60"/>
      <c r="FCZ48" s="60"/>
      <c r="FDA48" s="60"/>
      <c r="FDB48" s="60"/>
      <c r="FDC48" s="60"/>
      <c r="FDD48" s="60"/>
      <c r="FDE48" s="60"/>
      <c r="FDF48" s="60"/>
      <c r="FDG48" s="60"/>
      <c r="FDH48" s="60"/>
      <c r="FDI48" s="60"/>
      <c r="FDJ48" s="60"/>
      <c r="FDK48" s="60"/>
      <c r="FDL48" s="60"/>
      <c r="FDM48" s="60"/>
      <c r="FDN48" s="60"/>
      <c r="FDO48" s="60"/>
      <c r="FDP48" s="60"/>
      <c r="FDQ48" s="60"/>
      <c r="FDR48" s="60"/>
      <c r="FDS48" s="60"/>
      <c r="FDT48" s="60"/>
      <c r="FDU48" s="60"/>
      <c r="FDV48" s="60"/>
      <c r="FDW48" s="60"/>
      <c r="FDX48" s="60"/>
      <c r="FDY48" s="60"/>
      <c r="FDZ48" s="60"/>
      <c r="FEA48" s="60"/>
      <c r="FEB48" s="60"/>
      <c r="FEC48" s="60"/>
      <c r="FED48" s="60"/>
      <c r="FEE48" s="60"/>
      <c r="FEF48" s="60"/>
      <c r="FEG48" s="60"/>
      <c r="FEH48" s="60"/>
      <c r="FEI48" s="60"/>
      <c r="FEJ48" s="60"/>
      <c r="FEK48" s="60"/>
      <c r="FEL48" s="60"/>
      <c r="FEM48" s="60"/>
      <c r="FEN48" s="60"/>
      <c r="FEO48" s="60"/>
      <c r="FEP48" s="60"/>
      <c r="FEQ48" s="60"/>
      <c r="FER48" s="60"/>
      <c r="FES48" s="60"/>
      <c r="FET48" s="60"/>
      <c r="FEU48" s="60"/>
      <c r="FEV48" s="60"/>
      <c r="FEW48" s="60"/>
      <c r="FEX48" s="60"/>
      <c r="FEY48" s="60"/>
      <c r="FEZ48" s="60"/>
      <c r="FFA48" s="60"/>
      <c r="FFB48" s="60"/>
      <c r="FFC48" s="60"/>
      <c r="FFD48" s="60"/>
      <c r="FFE48" s="60"/>
      <c r="FFF48" s="60"/>
      <c r="FFG48" s="60"/>
      <c r="FFH48" s="60"/>
      <c r="FFI48" s="60"/>
      <c r="FFJ48" s="60"/>
      <c r="FFK48" s="60"/>
      <c r="FFL48" s="60"/>
      <c r="FFM48" s="60"/>
      <c r="FFN48" s="60"/>
      <c r="FFO48" s="60"/>
      <c r="FFP48" s="60"/>
      <c r="FFQ48" s="60"/>
      <c r="FFR48" s="60"/>
      <c r="FFS48" s="60"/>
      <c r="FFT48" s="60"/>
      <c r="FFU48" s="60"/>
      <c r="FFV48" s="60"/>
      <c r="FFW48" s="60"/>
      <c r="FFX48" s="60"/>
      <c r="FFY48" s="60"/>
      <c r="FFZ48" s="60"/>
      <c r="FGA48" s="60"/>
      <c r="FGB48" s="60"/>
      <c r="FGC48" s="60"/>
      <c r="FGD48" s="60"/>
      <c r="FGE48" s="60"/>
      <c r="FGF48" s="60"/>
      <c r="FGG48" s="60"/>
      <c r="FGH48" s="60"/>
      <c r="FGI48" s="60"/>
      <c r="FGJ48" s="60"/>
      <c r="FGK48" s="60"/>
      <c r="FGL48" s="60"/>
      <c r="FGM48" s="60"/>
      <c r="FGN48" s="60"/>
      <c r="FGO48" s="60"/>
      <c r="FGP48" s="60"/>
      <c r="FGQ48" s="60"/>
      <c r="FGR48" s="60"/>
      <c r="FGS48" s="60"/>
      <c r="FGT48" s="60"/>
      <c r="FGU48" s="60"/>
      <c r="FGV48" s="60"/>
      <c r="FGW48" s="60"/>
      <c r="FGX48" s="60"/>
      <c r="FGY48" s="60"/>
      <c r="FGZ48" s="60"/>
      <c r="FHA48" s="60"/>
      <c r="FHB48" s="60"/>
      <c r="FHC48" s="60"/>
      <c r="FHD48" s="60"/>
      <c r="FHE48" s="60"/>
      <c r="FHF48" s="60"/>
      <c r="FHG48" s="60"/>
      <c r="FHH48" s="60"/>
      <c r="FHI48" s="60"/>
      <c r="FHJ48" s="60"/>
      <c r="FHK48" s="60"/>
      <c r="FHL48" s="60"/>
      <c r="FHM48" s="60"/>
      <c r="FHN48" s="60"/>
      <c r="FHO48" s="60"/>
      <c r="FHP48" s="60"/>
      <c r="FHQ48" s="60"/>
      <c r="FHR48" s="60"/>
      <c r="FHS48" s="60"/>
      <c r="FHT48" s="60"/>
      <c r="FHU48" s="60"/>
      <c r="FHV48" s="60"/>
      <c r="FHW48" s="60"/>
      <c r="FHX48" s="60"/>
      <c r="FHY48" s="60"/>
      <c r="FHZ48" s="60"/>
      <c r="FIA48" s="60"/>
      <c r="FIB48" s="60"/>
      <c r="FIC48" s="60"/>
      <c r="FID48" s="60"/>
      <c r="FIE48" s="60"/>
      <c r="FIF48" s="60"/>
      <c r="FIG48" s="60"/>
      <c r="FIH48" s="60"/>
      <c r="FII48" s="60"/>
      <c r="FIJ48" s="60"/>
      <c r="FIK48" s="60"/>
      <c r="FIL48" s="60"/>
      <c r="FIM48" s="60"/>
      <c r="FIN48" s="60"/>
      <c r="FIO48" s="60"/>
      <c r="FIP48" s="60"/>
      <c r="FIQ48" s="60"/>
      <c r="FIR48" s="60"/>
      <c r="FIS48" s="60"/>
      <c r="FIT48" s="60"/>
      <c r="FIU48" s="60"/>
      <c r="FIV48" s="60"/>
      <c r="FIW48" s="60"/>
      <c r="FIX48" s="60"/>
      <c r="FIY48" s="60"/>
      <c r="FIZ48" s="60"/>
      <c r="FJA48" s="60"/>
      <c r="FJB48" s="60"/>
      <c r="FJC48" s="60"/>
      <c r="FJD48" s="60"/>
      <c r="FJE48" s="60"/>
      <c r="FJF48" s="60"/>
      <c r="FJG48" s="60"/>
      <c r="FJH48" s="60"/>
      <c r="FJI48" s="60"/>
      <c r="FJJ48" s="60"/>
      <c r="FJK48" s="60"/>
      <c r="FJL48" s="60"/>
      <c r="FJM48" s="60"/>
      <c r="FJN48" s="60"/>
      <c r="FJO48" s="60"/>
      <c r="FJP48" s="60"/>
      <c r="FJQ48" s="60"/>
      <c r="FJR48" s="60"/>
      <c r="FJS48" s="60"/>
      <c r="FJT48" s="60"/>
      <c r="FJU48" s="60"/>
      <c r="FJV48" s="60"/>
      <c r="FJW48" s="60"/>
      <c r="FJX48" s="60"/>
      <c r="FJY48" s="60"/>
      <c r="FJZ48" s="60"/>
      <c r="FKA48" s="60"/>
      <c r="FKB48" s="60"/>
      <c r="FKC48" s="60"/>
      <c r="FKD48" s="60"/>
      <c r="FKE48" s="60"/>
      <c r="FKF48" s="60"/>
      <c r="FKG48" s="60"/>
      <c r="FKH48" s="60"/>
      <c r="FKI48" s="60"/>
      <c r="FKJ48" s="60"/>
      <c r="FKK48" s="60"/>
      <c r="FKL48" s="60"/>
      <c r="FKM48" s="60"/>
      <c r="FKN48" s="60"/>
      <c r="FKO48" s="60"/>
      <c r="FKP48" s="60"/>
      <c r="FKQ48" s="60"/>
      <c r="FKR48" s="60"/>
      <c r="FKS48" s="60"/>
      <c r="FKT48" s="60"/>
      <c r="FKU48" s="60"/>
      <c r="FKV48" s="60"/>
      <c r="FKW48" s="60"/>
      <c r="FKX48" s="60"/>
      <c r="FKY48" s="60"/>
      <c r="FKZ48" s="60"/>
      <c r="FLA48" s="60"/>
      <c r="FLB48" s="60"/>
      <c r="FLC48" s="60"/>
      <c r="FLD48" s="60"/>
      <c r="FLE48" s="60"/>
      <c r="FLF48" s="60"/>
      <c r="FLG48" s="60"/>
      <c r="FLH48" s="60"/>
      <c r="FLI48" s="60"/>
      <c r="FLJ48" s="60"/>
      <c r="FLK48" s="60"/>
      <c r="FLL48" s="60"/>
      <c r="FLM48" s="60"/>
      <c r="FLN48" s="60"/>
      <c r="FLO48" s="60"/>
      <c r="FLP48" s="60"/>
      <c r="FLQ48" s="60"/>
      <c r="FLR48" s="60"/>
      <c r="FLS48" s="60"/>
      <c r="FLT48" s="60"/>
      <c r="FLU48" s="60"/>
      <c r="FLV48" s="60"/>
      <c r="FLW48" s="60"/>
      <c r="FLX48" s="60"/>
      <c r="FLY48" s="60"/>
      <c r="FLZ48" s="60"/>
      <c r="FMA48" s="60"/>
      <c r="FMB48" s="60"/>
      <c r="FMC48" s="60"/>
      <c r="FMD48" s="60"/>
      <c r="FME48" s="60"/>
      <c r="FMF48" s="60"/>
      <c r="FMG48" s="60"/>
      <c r="FMH48" s="60"/>
      <c r="FMI48" s="60"/>
      <c r="FMJ48" s="60"/>
      <c r="FMK48" s="60"/>
      <c r="FML48" s="60"/>
      <c r="FMM48" s="60"/>
      <c r="FMN48" s="60"/>
      <c r="FMO48" s="60"/>
      <c r="FMP48" s="60"/>
      <c r="FMQ48" s="60"/>
      <c r="FMR48" s="60"/>
      <c r="FMS48" s="60"/>
      <c r="FMT48" s="60"/>
      <c r="FMU48" s="60"/>
      <c r="FMV48" s="60"/>
      <c r="FMW48" s="60"/>
      <c r="FMX48" s="60"/>
      <c r="FMY48" s="60"/>
      <c r="FMZ48" s="60"/>
      <c r="FNA48" s="60"/>
      <c r="FNB48" s="60"/>
      <c r="FNC48" s="60"/>
      <c r="FND48" s="60"/>
      <c r="FNE48" s="60"/>
      <c r="FNF48" s="60"/>
      <c r="FNG48" s="60"/>
      <c r="FNH48" s="60"/>
      <c r="FNI48" s="60"/>
      <c r="FNJ48" s="60"/>
      <c r="FNK48" s="60"/>
      <c r="FNL48" s="60"/>
      <c r="FNM48" s="60"/>
      <c r="FNN48" s="60"/>
      <c r="FNO48" s="60"/>
      <c r="FNP48" s="60"/>
      <c r="FNQ48" s="60"/>
      <c r="FNR48" s="60"/>
      <c r="FNS48" s="60"/>
      <c r="FNT48" s="60"/>
      <c r="FNU48" s="60"/>
      <c r="FNV48" s="60"/>
      <c r="FNW48" s="60"/>
      <c r="FNX48" s="60"/>
      <c r="FNY48" s="60"/>
      <c r="FNZ48" s="60"/>
      <c r="FOA48" s="60"/>
      <c r="FOB48" s="60"/>
      <c r="FOC48" s="60"/>
      <c r="FOD48" s="60"/>
      <c r="FOE48" s="60"/>
      <c r="FOF48" s="60"/>
      <c r="FOG48" s="60"/>
      <c r="FOH48" s="60"/>
      <c r="FOI48" s="60"/>
      <c r="FOJ48" s="60"/>
      <c r="FOK48" s="60"/>
      <c r="FOL48" s="60"/>
      <c r="FOM48" s="60"/>
      <c r="FON48" s="60"/>
      <c r="FOO48" s="60"/>
      <c r="FOP48" s="60"/>
      <c r="FOQ48" s="60"/>
      <c r="FOR48" s="60"/>
      <c r="FOS48" s="60"/>
      <c r="FOT48" s="60"/>
      <c r="FOU48" s="60"/>
      <c r="FOV48" s="60"/>
      <c r="FOW48" s="60"/>
      <c r="FOX48" s="60"/>
      <c r="FOY48" s="60"/>
      <c r="FOZ48" s="60"/>
      <c r="FPA48" s="60"/>
      <c r="FPB48" s="60"/>
      <c r="FPC48" s="60"/>
      <c r="FPD48" s="60"/>
      <c r="FPE48" s="60"/>
      <c r="FPF48" s="60"/>
      <c r="FPG48" s="60"/>
      <c r="FPH48" s="60"/>
      <c r="FPI48" s="60"/>
      <c r="FPJ48" s="60"/>
      <c r="FPK48" s="60"/>
      <c r="FPL48" s="60"/>
      <c r="FPM48" s="60"/>
      <c r="FPN48" s="60"/>
      <c r="FPO48" s="60"/>
      <c r="FPP48" s="60"/>
      <c r="FPQ48" s="60"/>
      <c r="FPR48" s="60"/>
      <c r="FPS48" s="60"/>
      <c r="FPT48" s="60"/>
      <c r="FPU48" s="60"/>
      <c r="FPV48" s="60"/>
      <c r="FPW48" s="60"/>
      <c r="FPX48" s="60"/>
      <c r="FPY48" s="60"/>
      <c r="FPZ48" s="60"/>
      <c r="FQA48" s="60"/>
      <c r="FQB48" s="60"/>
      <c r="FQC48" s="60"/>
      <c r="FQD48" s="60"/>
      <c r="FQE48" s="60"/>
      <c r="FQF48" s="60"/>
      <c r="FQG48" s="60"/>
      <c r="FQH48" s="60"/>
      <c r="FQI48" s="60"/>
      <c r="FQJ48" s="60"/>
      <c r="FQK48" s="60"/>
      <c r="FQL48" s="60"/>
      <c r="FQM48" s="60"/>
      <c r="FQN48" s="60"/>
      <c r="FQO48" s="60"/>
      <c r="FQP48" s="60"/>
      <c r="FQQ48" s="60"/>
      <c r="FQR48" s="60"/>
      <c r="FQS48" s="60"/>
      <c r="FQT48" s="60"/>
      <c r="FQU48" s="60"/>
      <c r="FQV48" s="60"/>
      <c r="FQW48" s="60"/>
      <c r="FQX48" s="60"/>
      <c r="FQY48" s="60"/>
      <c r="FQZ48" s="60"/>
      <c r="FRA48" s="60"/>
      <c r="FRB48" s="60"/>
      <c r="FRC48" s="60"/>
      <c r="FRD48" s="60"/>
      <c r="FRE48" s="60"/>
      <c r="FRF48" s="60"/>
      <c r="FRG48" s="60"/>
      <c r="FRH48" s="60"/>
      <c r="FRI48" s="60"/>
      <c r="FRJ48" s="60"/>
      <c r="FRK48" s="60"/>
      <c r="FRL48" s="60"/>
      <c r="FRM48" s="60"/>
      <c r="FRN48" s="60"/>
      <c r="FRO48" s="60"/>
      <c r="FRP48" s="60"/>
      <c r="FRQ48" s="60"/>
      <c r="FRR48" s="60"/>
      <c r="FRS48" s="60"/>
      <c r="FRT48" s="60"/>
      <c r="FRU48" s="60"/>
      <c r="FRV48" s="60"/>
      <c r="FRW48" s="60"/>
      <c r="FRX48" s="60"/>
      <c r="FRY48" s="60"/>
      <c r="FRZ48" s="60"/>
      <c r="FSA48" s="60"/>
      <c r="FSB48" s="60"/>
      <c r="FSC48" s="60"/>
      <c r="FSD48" s="60"/>
      <c r="FSE48" s="60"/>
      <c r="FSF48" s="60"/>
      <c r="FSG48" s="60"/>
      <c r="FSH48" s="60"/>
      <c r="FSI48" s="60"/>
      <c r="FSJ48" s="60"/>
      <c r="FSK48" s="60"/>
      <c r="FSL48" s="60"/>
      <c r="FSM48" s="60"/>
      <c r="FSN48" s="60"/>
      <c r="FSO48" s="60"/>
      <c r="FSP48" s="60"/>
      <c r="FSQ48" s="60"/>
      <c r="FSR48" s="60"/>
      <c r="FSS48" s="60"/>
      <c r="FST48" s="60"/>
      <c r="FSU48" s="60"/>
      <c r="FSV48" s="60"/>
      <c r="FSW48" s="60"/>
      <c r="FSX48" s="60"/>
      <c r="FSY48" s="60"/>
      <c r="FSZ48" s="60"/>
      <c r="FTA48" s="60"/>
      <c r="FTB48" s="60"/>
      <c r="FTC48" s="60"/>
      <c r="FTD48" s="60"/>
      <c r="FTE48" s="60"/>
      <c r="FTF48" s="60"/>
      <c r="FTG48" s="60"/>
      <c r="FTH48" s="60"/>
      <c r="FTI48" s="60"/>
      <c r="FTJ48" s="60"/>
      <c r="FTK48" s="60"/>
      <c r="FTL48" s="60"/>
      <c r="FTM48" s="60"/>
      <c r="FTN48" s="60"/>
      <c r="FTO48" s="60"/>
      <c r="FTP48" s="60"/>
      <c r="FTQ48" s="60"/>
      <c r="FTR48" s="60"/>
      <c r="FTS48" s="60"/>
      <c r="FTT48" s="60"/>
      <c r="FTU48" s="60"/>
      <c r="FTV48" s="60"/>
      <c r="FTW48" s="60"/>
      <c r="FTX48" s="60"/>
      <c r="FTY48" s="60"/>
      <c r="FTZ48" s="60"/>
      <c r="FUA48" s="60"/>
      <c r="FUB48" s="60"/>
      <c r="FUC48" s="60"/>
      <c r="FUD48" s="60"/>
      <c r="FUE48" s="60"/>
      <c r="FUF48" s="60"/>
      <c r="FUG48" s="60"/>
      <c r="FUH48" s="60"/>
      <c r="FUI48" s="60"/>
      <c r="FUJ48" s="60"/>
      <c r="FUK48" s="60"/>
      <c r="FUL48" s="60"/>
      <c r="FUM48" s="60"/>
      <c r="FUN48" s="60"/>
      <c r="FUO48" s="60"/>
      <c r="FUP48" s="60"/>
      <c r="FUQ48" s="60"/>
      <c r="FUR48" s="60"/>
      <c r="FUS48" s="60"/>
      <c r="FUT48" s="60"/>
      <c r="FUU48" s="60"/>
      <c r="FUV48" s="60"/>
      <c r="FUW48" s="60"/>
      <c r="FUX48" s="60"/>
      <c r="FUY48" s="60"/>
      <c r="FUZ48" s="60"/>
      <c r="FVA48" s="60"/>
      <c r="FVB48" s="60"/>
      <c r="FVC48" s="60"/>
      <c r="FVD48" s="60"/>
      <c r="FVE48" s="60"/>
      <c r="FVF48" s="60"/>
      <c r="FVG48" s="60"/>
      <c r="FVH48" s="60"/>
      <c r="FVI48" s="60"/>
      <c r="FVJ48" s="60"/>
      <c r="FVK48" s="60"/>
      <c r="FVL48" s="60"/>
      <c r="FVM48" s="60"/>
      <c r="FVN48" s="60"/>
      <c r="FVO48" s="60"/>
      <c r="FVP48" s="60"/>
      <c r="FVQ48" s="60"/>
      <c r="FVR48" s="60"/>
      <c r="FVS48" s="60"/>
      <c r="FVT48" s="60"/>
      <c r="FVU48" s="60"/>
      <c r="FVV48" s="60"/>
      <c r="FVW48" s="60"/>
      <c r="FVX48" s="60"/>
      <c r="FVY48" s="60"/>
      <c r="FVZ48" s="60"/>
      <c r="FWA48" s="60"/>
      <c r="FWB48" s="60"/>
      <c r="FWC48" s="60"/>
      <c r="FWD48" s="60"/>
      <c r="FWE48" s="60"/>
      <c r="FWF48" s="60"/>
      <c r="FWG48" s="60"/>
      <c r="FWH48" s="60"/>
      <c r="FWI48" s="60"/>
      <c r="FWJ48" s="60"/>
      <c r="FWK48" s="60"/>
      <c r="FWL48" s="60"/>
      <c r="FWM48" s="60"/>
      <c r="FWN48" s="60"/>
      <c r="FWO48" s="60"/>
      <c r="FWP48" s="60"/>
      <c r="FWQ48" s="60"/>
      <c r="FWR48" s="60"/>
      <c r="FWS48" s="60"/>
      <c r="FWT48" s="60"/>
      <c r="FWU48" s="60"/>
      <c r="FWV48" s="60"/>
      <c r="FWW48" s="60"/>
      <c r="FWX48" s="60"/>
      <c r="FWY48" s="60"/>
      <c r="FWZ48" s="60"/>
      <c r="FXA48" s="60"/>
      <c r="FXB48" s="60"/>
      <c r="FXC48" s="60"/>
      <c r="FXD48" s="60"/>
      <c r="FXE48" s="60"/>
      <c r="FXF48" s="60"/>
      <c r="FXG48" s="60"/>
      <c r="FXH48" s="60"/>
      <c r="FXI48" s="60"/>
      <c r="FXJ48" s="60"/>
      <c r="FXK48" s="60"/>
      <c r="FXL48" s="60"/>
      <c r="FXM48" s="60"/>
      <c r="FXN48" s="60"/>
      <c r="FXO48" s="60"/>
      <c r="FXP48" s="60"/>
      <c r="FXQ48" s="60"/>
      <c r="FXR48" s="60"/>
      <c r="FXS48" s="60"/>
      <c r="FXT48" s="60"/>
      <c r="FXU48" s="60"/>
      <c r="FXV48" s="60"/>
      <c r="FXW48" s="60"/>
      <c r="FXX48" s="60"/>
      <c r="FXY48" s="60"/>
      <c r="FXZ48" s="60"/>
      <c r="FYA48" s="60"/>
      <c r="FYB48" s="60"/>
      <c r="FYC48" s="60"/>
      <c r="FYD48" s="60"/>
      <c r="FYE48" s="60"/>
      <c r="FYF48" s="60"/>
      <c r="FYG48" s="60"/>
      <c r="FYH48" s="60"/>
      <c r="FYI48" s="60"/>
      <c r="FYJ48" s="60"/>
      <c r="FYK48" s="60"/>
      <c r="FYL48" s="60"/>
      <c r="FYM48" s="60"/>
      <c r="FYN48" s="60"/>
      <c r="FYO48" s="60"/>
      <c r="FYP48" s="60"/>
      <c r="FYQ48" s="60"/>
      <c r="FYR48" s="60"/>
      <c r="FYS48" s="60"/>
      <c r="FYT48" s="60"/>
      <c r="FYU48" s="60"/>
      <c r="FYV48" s="60"/>
      <c r="FYW48" s="60"/>
      <c r="FYX48" s="60"/>
      <c r="FYY48" s="60"/>
      <c r="FYZ48" s="60"/>
      <c r="FZA48" s="60"/>
      <c r="FZB48" s="60"/>
      <c r="FZC48" s="60"/>
      <c r="FZD48" s="60"/>
      <c r="FZE48" s="60"/>
      <c r="FZF48" s="60"/>
      <c r="FZG48" s="60"/>
      <c r="FZH48" s="60"/>
      <c r="FZI48" s="60"/>
      <c r="FZJ48" s="60"/>
      <c r="FZK48" s="60"/>
      <c r="FZL48" s="60"/>
      <c r="FZM48" s="60"/>
      <c r="FZN48" s="60"/>
      <c r="FZO48" s="60"/>
      <c r="FZP48" s="60"/>
      <c r="FZQ48" s="60"/>
      <c r="FZR48" s="60"/>
      <c r="FZS48" s="60"/>
      <c r="FZT48" s="60"/>
      <c r="FZU48" s="60"/>
      <c r="FZV48" s="60"/>
      <c r="FZW48" s="60"/>
      <c r="FZX48" s="60"/>
      <c r="FZY48" s="60"/>
      <c r="FZZ48" s="60"/>
      <c r="GAA48" s="60"/>
      <c r="GAB48" s="60"/>
      <c r="GAC48" s="60"/>
      <c r="GAD48" s="60"/>
      <c r="GAE48" s="60"/>
      <c r="GAF48" s="60"/>
      <c r="GAG48" s="60"/>
      <c r="GAH48" s="60"/>
      <c r="GAI48" s="60"/>
      <c r="GAJ48" s="60"/>
      <c r="GAK48" s="60"/>
      <c r="GAL48" s="60"/>
      <c r="GAM48" s="60"/>
      <c r="GAN48" s="60"/>
      <c r="GAO48" s="60"/>
      <c r="GAP48" s="60"/>
      <c r="GAQ48" s="60"/>
      <c r="GAR48" s="60"/>
      <c r="GAS48" s="60"/>
      <c r="GAT48" s="60"/>
      <c r="GAU48" s="60"/>
      <c r="GAV48" s="60"/>
      <c r="GAW48" s="60"/>
      <c r="GAX48" s="60"/>
      <c r="GAY48" s="60"/>
      <c r="GAZ48" s="60"/>
      <c r="GBA48" s="60"/>
      <c r="GBB48" s="60"/>
      <c r="GBC48" s="60"/>
      <c r="GBD48" s="60"/>
      <c r="GBE48" s="60"/>
      <c r="GBF48" s="60"/>
      <c r="GBG48" s="60"/>
      <c r="GBH48" s="60"/>
      <c r="GBI48" s="60"/>
      <c r="GBJ48" s="60"/>
      <c r="GBK48" s="60"/>
      <c r="GBL48" s="60"/>
      <c r="GBM48" s="60"/>
      <c r="GBN48" s="60"/>
      <c r="GBO48" s="60"/>
      <c r="GBP48" s="60"/>
      <c r="GBQ48" s="60"/>
      <c r="GBR48" s="60"/>
      <c r="GBS48" s="60"/>
      <c r="GBT48" s="60"/>
      <c r="GBU48" s="60"/>
      <c r="GBV48" s="60"/>
      <c r="GBW48" s="60"/>
      <c r="GBX48" s="60"/>
      <c r="GBY48" s="60"/>
      <c r="GBZ48" s="60"/>
      <c r="GCA48" s="60"/>
      <c r="GCB48" s="60"/>
      <c r="GCC48" s="60"/>
      <c r="GCD48" s="60"/>
      <c r="GCE48" s="60"/>
      <c r="GCF48" s="60"/>
      <c r="GCG48" s="60"/>
      <c r="GCH48" s="60"/>
      <c r="GCI48" s="60"/>
      <c r="GCJ48" s="60"/>
      <c r="GCK48" s="60"/>
      <c r="GCL48" s="60"/>
      <c r="GCM48" s="60"/>
      <c r="GCN48" s="60"/>
      <c r="GCO48" s="60"/>
      <c r="GCP48" s="60"/>
      <c r="GCQ48" s="60"/>
      <c r="GCR48" s="60"/>
      <c r="GCS48" s="60"/>
      <c r="GCT48" s="60"/>
      <c r="GCU48" s="60"/>
      <c r="GCV48" s="60"/>
      <c r="GCW48" s="60"/>
      <c r="GCX48" s="60"/>
      <c r="GCY48" s="60"/>
      <c r="GCZ48" s="60"/>
      <c r="GDA48" s="60"/>
      <c r="GDB48" s="60"/>
      <c r="GDC48" s="60"/>
      <c r="GDD48" s="60"/>
      <c r="GDE48" s="60"/>
      <c r="GDF48" s="60"/>
      <c r="GDG48" s="60"/>
      <c r="GDH48" s="60"/>
      <c r="GDI48" s="60"/>
      <c r="GDJ48" s="60"/>
      <c r="GDK48" s="60"/>
      <c r="GDL48" s="60"/>
      <c r="GDM48" s="60"/>
      <c r="GDN48" s="60"/>
      <c r="GDO48" s="60"/>
      <c r="GDP48" s="60"/>
      <c r="GDQ48" s="60"/>
      <c r="GDR48" s="60"/>
      <c r="GDS48" s="60"/>
      <c r="GDT48" s="60"/>
      <c r="GDU48" s="60"/>
      <c r="GDV48" s="60"/>
      <c r="GDW48" s="60"/>
      <c r="GDX48" s="60"/>
      <c r="GDY48" s="60"/>
      <c r="GDZ48" s="60"/>
      <c r="GEA48" s="60"/>
      <c r="GEB48" s="60"/>
      <c r="GEC48" s="60"/>
      <c r="GED48" s="60"/>
      <c r="GEE48" s="60"/>
      <c r="GEF48" s="60"/>
      <c r="GEG48" s="60"/>
      <c r="GEH48" s="60"/>
      <c r="GEI48" s="60"/>
      <c r="GEJ48" s="60"/>
      <c r="GEK48" s="60"/>
      <c r="GEL48" s="60"/>
      <c r="GEM48" s="60"/>
      <c r="GEN48" s="60"/>
      <c r="GEO48" s="60"/>
      <c r="GEP48" s="60"/>
      <c r="GEQ48" s="60"/>
      <c r="GER48" s="60"/>
      <c r="GES48" s="60"/>
      <c r="GET48" s="60"/>
      <c r="GEU48" s="60"/>
      <c r="GEV48" s="60"/>
      <c r="GEW48" s="60"/>
      <c r="GEX48" s="60"/>
      <c r="GEY48" s="60"/>
      <c r="GEZ48" s="60"/>
      <c r="GFA48" s="60"/>
      <c r="GFB48" s="60"/>
      <c r="GFC48" s="60"/>
      <c r="GFD48" s="60"/>
      <c r="GFE48" s="60"/>
      <c r="GFF48" s="60"/>
      <c r="GFG48" s="60"/>
      <c r="GFH48" s="60"/>
      <c r="GFI48" s="60"/>
      <c r="GFJ48" s="60"/>
      <c r="GFK48" s="60"/>
      <c r="GFL48" s="60"/>
      <c r="GFM48" s="60"/>
      <c r="GFN48" s="60"/>
      <c r="GFO48" s="60"/>
      <c r="GFP48" s="60"/>
      <c r="GFQ48" s="60"/>
      <c r="GFR48" s="60"/>
      <c r="GFS48" s="60"/>
      <c r="GFT48" s="60"/>
      <c r="GFU48" s="60"/>
      <c r="GFV48" s="60"/>
      <c r="GFW48" s="60"/>
      <c r="GFX48" s="60"/>
      <c r="GFY48" s="60"/>
      <c r="GFZ48" s="60"/>
      <c r="GGA48" s="60"/>
      <c r="GGB48" s="60"/>
      <c r="GGC48" s="60"/>
      <c r="GGD48" s="60"/>
      <c r="GGE48" s="60"/>
      <c r="GGF48" s="60"/>
      <c r="GGG48" s="60"/>
      <c r="GGH48" s="60"/>
      <c r="GGI48" s="60"/>
      <c r="GGJ48" s="60"/>
      <c r="GGK48" s="60"/>
      <c r="GGL48" s="60"/>
      <c r="GGM48" s="60"/>
      <c r="GGN48" s="60"/>
      <c r="GGO48" s="60"/>
      <c r="GGP48" s="60"/>
      <c r="GGQ48" s="60"/>
      <c r="GGR48" s="60"/>
      <c r="GGS48" s="60"/>
      <c r="GGT48" s="60"/>
      <c r="GGU48" s="60"/>
      <c r="GGV48" s="60"/>
      <c r="GGW48" s="60"/>
      <c r="GGX48" s="60"/>
      <c r="GGY48" s="60"/>
      <c r="GGZ48" s="60"/>
      <c r="GHA48" s="60"/>
      <c r="GHB48" s="60"/>
      <c r="GHC48" s="60"/>
      <c r="GHD48" s="60"/>
      <c r="GHE48" s="60"/>
      <c r="GHF48" s="60"/>
      <c r="GHG48" s="60"/>
      <c r="GHH48" s="60"/>
      <c r="GHI48" s="60"/>
      <c r="GHJ48" s="60"/>
      <c r="GHK48" s="60"/>
      <c r="GHL48" s="60"/>
      <c r="GHM48" s="60"/>
      <c r="GHN48" s="60"/>
      <c r="GHO48" s="60"/>
      <c r="GHP48" s="60"/>
      <c r="GHQ48" s="60"/>
      <c r="GHR48" s="60"/>
      <c r="GHS48" s="60"/>
      <c r="GHT48" s="60"/>
      <c r="GHU48" s="60"/>
      <c r="GHV48" s="60"/>
      <c r="GHW48" s="60"/>
      <c r="GHX48" s="60"/>
      <c r="GHY48" s="60"/>
      <c r="GHZ48" s="60"/>
      <c r="GIA48" s="60"/>
      <c r="GIB48" s="60"/>
      <c r="GIC48" s="60"/>
      <c r="GID48" s="60"/>
      <c r="GIE48" s="60"/>
      <c r="GIF48" s="60"/>
      <c r="GIG48" s="60"/>
      <c r="GIH48" s="60"/>
      <c r="GII48" s="60"/>
      <c r="GIJ48" s="60"/>
      <c r="GIK48" s="60"/>
      <c r="GIL48" s="60"/>
      <c r="GIM48" s="60"/>
      <c r="GIN48" s="60"/>
      <c r="GIO48" s="60"/>
      <c r="GIP48" s="60"/>
      <c r="GIQ48" s="60"/>
      <c r="GIR48" s="60"/>
      <c r="GIS48" s="60"/>
      <c r="GIT48" s="60"/>
      <c r="GIU48" s="60"/>
      <c r="GIV48" s="60"/>
      <c r="GIW48" s="60"/>
      <c r="GIX48" s="60"/>
      <c r="GIY48" s="60"/>
      <c r="GIZ48" s="60"/>
      <c r="GJA48" s="60"/>
      <c r="GJB48" s="60"/>
      <c r="GJC48" s="60"/>
      <c r="GJD48" s="60"/>
      <c r="GJE48" s="60"/>
      <c r="GJF48" s="60"/>
      <c r="GJG48" s="60"/>
      <c r="GJH48" s="60"/>
      <c r="GJI48" s="60"/>
      <c r="GJJ48" s="60"/>
      <c r="GJK48" s="60"/>
      <c r="GJL48" s="60"/>
      <c r="GJM48" s="60"/>
      <c r="GJN48" s="60"/>
      <c r="GJO48" s="60"/>
      <c r="GJP48" s="60"/>
      <c r="GJQ48" s="60"/>
      <c r="GJR48" s="60"/>
      <c r="GJS48" s="60"/>
      <c r="GJT48" s="60"/>
      <c r="GJU48" s="60"/>
      <c r="GJV48" s="60"/>
      <c r="GJW48" s="60"/>
      <c r="GJX48" s="60"/>
      <c r="GJY48" s="60"/>
      <c r="GJZ48" s="60"/>
      <c r="GKA48" s="60"/>
      <c r="GKB48" s="60"/>
      <c r="GKC48" s="60"/>
      <c r="GKD48" s="60"/>
      <c r="GKE48" s="60"/>
      <c r="GKF48" s="60"/>
      <c r="GKG48" s="60"/>
      <c r="GKH48" s="60"/>
      <c r="GKI48" s="60"/>
      <c r="GKJ48" s="60"/>
      <c r="GKK48" s="60"/>
      <c r="GKL48" s="60"/>
      <c r="GKM48" s="60"/>
      <c r="GKN48" s="60"/>
      <c r="GKO48" s="60"/>
      <c r="GKP48" s="60"/>
      <c r="GKQ48" s="60"/>
      <c r="GKR48" s="60"/>
      <c r="GKS48" s="60"/>
      <c r="GKT48" s="60"/>
      <c r="GKU48" s="60"/>
      <c r="GKV48" s="60"/>
      <c r="GKW48" s="60"/>
      <c r="GKX48" s="60"/>
      <c r="GKY48" s="60"/>
      <c r="GKZ48" s="60"/>
      <c r="GLA48" s="60"/>
      <c r="GLB48" s="60"/>
      <c r="GLC48" s="60"/>
      <c r="GLD48" s="60"/>
      <c r="GLE48" s="60"/>
      <c r="GLF48" s="60"/>
      <c r="GLG48" s="60"/>
      <c r="GLH48" s="60"/>
      <c r="GLI48" s="60"/>
      <c r="GLJ48" s="60"/>
      <c r="GLK48" s="60"/>
      <c r="GLL48" s="60"/>
      <c r="GLM48" s="60"/>
      <c r="GLN48" s="60"/>
      <c r="GLO48" s="60"/>
      <c r="GLP48" s="60"/>
      <c r="GLQ48" s="60"/>
      <c r="GLR48" s="60"/>
      <c r="GLS48" s="60"/>
      <c r="GLT48" s="60"/>
      <c r="GLU48" s="60"/>
      <c r="GLV48" s="60"/>
      <c r="GLW48" s="60"/>
      <c r="GLX48" s="60"/>
      <c r="GLY48" s="60"/>
      <c r="GLZ48" s="60"/>
      <c r="GMA48" s="60"/>
      <c r="GMB48" s="60"/>
      <c r="GMC48" s="60"/>
      <c r="GMD48" s="60"/>
      <c r="GME48" s="60"/>
      <c r="GMF48" s="60"/>
      <c r="GMG48" s="60"/>
      <c r="GMH48" s="60"/>
      <c r="GMI48" s="60"/>
      <c r="GMJ48" s="60"/>
      <c r="GMK48" s="60"/>
      <c r="GML48" s="60"/>
      <c r="GMM48" s="60"/>
      <c r="GMN48" s="60"/>
      <c r="GMO48" s="60"/>
      <c r="GMP48" s="60"/>
      <c r="GMQ48" s="60"/>
      <c r="GMR48" s="60"/>
      <c r="GMS48" s="60"/>
      <c r="GMT48" s="60"/>
      <c r="GMU48" s="60"/>
      <c r="GMV48" s="60"/>
      <c r="GMW48" s="60"/>
      <c r="GMX48" s="60"/>
      <c r="GMY48" s="60"/>
      <c r="GMZ48" s="60"/>
      <c r="GNA48" s="60"/>
      <c r="GNB48" s="60"/>
      <c r="GNC48" s="60"/>
      <c r="GND48" s="60"/>
      <c r="GNE48" s="60"/>
      <c r="GNF48" s="60"/>
      <c r="GNG48" s="60"/>
      <c r="GNH48" s="60"/>
      <c r="GNI48" s="60"/>
      <c r="GNJ48" s="60"/>
      <c r="GNK48" s="60"/>
      <c r="GNL48" s="60"/>
      <c r="GNM48" s="60"/>
      <c r="GNN48" s="60"/>
      <c r="GNO48" s="60"/>
      <c r="GNP48" s="60"/>
      <c r="GNQ48" s="60"/>
      <c r="GNR48" s="60"/>
      <c r="GNS48" s="60"/>
      <c r="GNT48" s="60"/>
      <c r="GNU48" s="60"/>
      <c r="GNV48" s="60"/>
      <c r="GNW48" s="60"/>
      <c r="GNX48" s="60"/>
      <c r="GNY48" s="60"/>
      <c r="GNZ48" s="60"/>
      <c r="GOA48" s="60"/>
      <c r="GOB48" s="60"/>
      <c r="GOC48" s="60"/>
      <c r="GOD48" s="60"/>
      <c r="GOE48" s="60"/>
      <c r="GOF48" s="60"/>
      <c r="GOG48" s="60"/>
      <c r="GOH48" s="60"/>
      <c r="GOI48" s="60"/>
      <c r="GOJ48" s="60"/>
      <c r="GOK48" s="60"/>
      <c r="GOL48" s="60"/>
      <c r="GOM48" s="60"/>
      <c r="GON48" s="60"/>
      <c r="GOO48" s="60"/>
      <c r="GOP48" s="60"/>
      <c r="GOQ48" s="60"/>
      <c r="GOR48" s="60"/>
      <c r="GOS48" s="60"/>
      <c r="GOT48" s="60"/>
      <c r="GOU48" s="60"/>
      <c r="GOV48" s="60"/>
      <c r="GOW48" s="60"/>
      <c r="GOX48" s="60"/>
      <c r="GOY48" s="60"/>
      <c r="GOZ48" s="60"/>
      <c r="GPA48" s="60"/>
      <c r="GPB48" s="60"/>
      <c r="GPC48" s="60"/>
      <c r="GPD48" s="60"/>
      <c r="GPE48" s="60"/>
      <c r="GPF48" s="60"/>
      <c r="GPG48" s="60"/>
      <c r="GPH48" s="60"/>
      <c r="GPI48" s="60"/>
      <c r="GPJ48" s="60"/>
      <c r="GPK48" s="60"/>
      <c r="GPL48" s="60"/>
      <c r="GPM48" s="60"/>
      <c r="GPN48" s="60"/>
      <c r="GPO48" s="60"/>
      <c r="GPP48" s="60"/>
      <c r="GPQ48" s="60"/>
      <c r="GPR48" s="60"/>
      <c r="GPS48" s="60"/>
      <c r="GPT48" s="60"/>
      <c r="GPU48" s="60"/>
      <c r="GPV48" s="60"/>
      <c r="GPW48" s="60"/>
      <c r="GPX48" s="60"/>
      <c r="GPY48" s="60"/>
      <c r="GPZ48" s="60"/>
      <c r="GQA48" s="60"/>
      <c r="GQB48" s="60"/>
      <c r="GQC48" s="60"/>
      <c r="GQD48" s="60"/>
      <c r="GQE48" s="60"/>
      <c r="GQF48" s="60"/>
      <c r="GQG48" s="60"/>
      <c r="GQH48" s="60"/>
      <c r="GQI48" s="60"/>
      <c r="GQJ48" s="60"/>
      <c r="GQK48" s="60"/>
      <c r="GQL48" s="60"/>
      <c r="GQM48" s="60"/>
      <c r="GQN48" s="60"/>
      <c r="GQO48" s="60"/>
      <c r="GQP48" s="60"/>
      <c r="GQQ48" s="60"/>
      <c r="GQR48" s="60"/>
      <c r="GQS48" s="60"/>
      <c r="GQT48" s="60"/>
      <c r="GQU48" s="60"/>
      <c r="GQV48" s="60"/>
      <c r="GQW48" s="60"/>
      <c r="GQX48" s="60"/>
      <c r="GQY48" s="60"/>
      <c r="GQZ48" s="60"/>
      <c r="GRA48" s="60"/>
      <c r="GRB48" s="60"/>
      <c r="GRC48" s="60"/>
      <c r="GRD48" s="60"/>
      <c r="GRE48" s="60"/>
      <c r="GRF48" s="60"/>
      <c r="GRG48" s="60"/>
      <c r="GRH48" s="60"/>
      <c r="GRI48" s="60"/>
      <c r="GRJ48" s="60"/>
      <c r="GRK48" s="60"/>
      <c r="GRL48" s="60"/>
      <c r="GRM48" s="60"/>
      <c r="GRN48" s="60"/>
      <c r="GRO48" s="60"/>
      <c r="GRP48" s="60"/>
      <c r="GRQ48" s="60"/>
      <c r="GRR48" s="60"/>
      <c r="GRS48" s="60"/>
      <c r="GRT48" s="60"/>
      <c r="GRU48" s="60"/>
      <c r="GRV48" s="60"/>
      <c r="GRW48" s="60"/>
      <c r="GRX48" s="60"/>
      <c r="GRY48" s="60"/>
      <c r="GRZ48" s="60"/>
      <c r="GSA48" s="60"/>
      <c r="GSB48" s="60"/>
      <c r="GSC48" s="60"/>
      <c r="GSD48" s="60"/>
      <c r="GSE48" s="60"/>
      <c r="GSF48" s="60"/>
      <c r="GSG48" s="60"/>
      <c r="GSH48" s="60"/>
      <c r="GSI48" s="60"/>
      <c r="GSJ48" s="60"/>
      <c r="GSK48" s="60"/>
      <c r="GSL48" s="60"/>
      <c r="GSM48" s="60"/>
      <c r="GSN48" s="60"/>
      <c r="GSO48" s="60"/>
      <c r="GSP48" s="60"/>
      <c r="GSQ48" s="60"/>
      <c r="GSR48" s="60"/>
      <c r="GSS48" s="60"/>
      <c r="GST48" s="60"/>
      <c r="GSU48" s="60"/>
      <c r="GSV48" s="60"/>
      <c r="GSW48" s="60"/>
      <c r="GSX48" s="60"/>
      <c r="GSY48" s="60"/>
      <c r="GSZ48" s="60"/>
      <c r="GTA48" s="60"/>
      <c r="GTB48" s="60"/>
      <c r="GTC48" s="60"/>
      <c r="GTD48" s="60"/>
      <c r="GTE48" s="60"/>
      <c r="GTF48" s="60"/>
      <c r="GTG48" s="60"/>
      <c r="GTH48" s="60"/>
      <c r="GTI48" s="60"/>
      <c r="GTJ48" s="60"/>
      <c r="GTK48" s="60"/>
      <c r="GTL48" s="60"/>
      <c r="GTM48" s="60"/>
      <c r="GTN48" s="60"/>
      <c r="GTO48" s="60"/>
      <c r="GTP48" s="60"/>
      <c r="GTQ48" s="60"/>
      <c r="GTR48" s="60"/>
      <c r="GTS48" s="60"/>
      <c r="GTT48" s="60"/>
      <c r="GTU48" s="60"/>
      <c r="GTV48" s="60"/>
      <c r="GTW48" s="60"/>
      <c r="GTX48" s="60"/>
      <c r="GTY48" s="60"/>
      <c r="GTZ48" s="60"/>
      <c r="GUA48" s="60"/>
      <c r="GUB48" s="60"/>
      <c r="GUC48" s="60"/>
      <c r="GUD48" s="60"/>
      <c r="GUE48" s="60"/>
      <c r="GUF48" s="60"/>
      <c r="GUG48" s="60"/>
      <c r="GUH48" s="60"/>
      <c r="GUI48" s="60"/>
      <c r="GUJ48" s="60"/>
      <c r="GUK48" s="60"/>
      <c r="GUL48" s="60"/>
      <c r="GUM48" s="60"/>
      <c r="GUN48" s="60"/>
      <c r="GUO48" s="60"/>
      <c r="GUP48" s="60"/>
      <c r="GUQ48" s="60"/>
      <c r="GUR48" s="60"/>
      <c r="GUS48" s="60"/>
      <c r="GUT48" s="60"/>
      <c r="GUU48" s="60"/>
      <c r="GUV48" s="60"/>
      <c r="GUW48" s="60"/>
      <c r="GUX48" s="60"/>
      <c r="GUY48" s="60"/>
      <c r="GUZ48" s="60"/>
      <c r="GVA48" s="60"/>
      <c r="GVB48" s="60"/>
      <c r="GVC48" s="60"/>
      <c r="GVD48" s="60"/>
      <c r="GVE48" s="60"/>
      <c r="GVF48" s="60"/>
      <c r="GVG48" s="60"/>
      <c r="GVH48" s="60"/>
      <c r="GVI48" s="60"/>
      <c r="GVJ48" s="60"/>
      <c r="GVK48" s="60"/>
      <c r="GVL48" s="60"/>
      <c r="GVM48" s="60"/>
      <c r="GVN48" s="60"/>
      <c r="GVO48" s="60"/>
      <c r="GVP48" s="60"/>
      <c r="GVQ48" s="60"/>
      <c r="GVR48" s="60"/>
      <c r="GVS48" s="60"/>
      <c r="GVT48" s="60"/>
      <c r="GVU48" s="60"/>
      <c r="GVV48" s="60"/>
      <c r="GVW48" s="60"/>
      <c r="GVX48" s="60"/>
      <c r="GVY48" s="60"/>
      <c r="GVZ48" s="60"/>
      <c r="GWA48" s="60"/>
      <c r="GWB48" s="60"/>
      <c r="GWC48" s="60"/>
      <c r="GWD48" s="60"/>
      <c r="GWE48" s="60"/>
      <c r="GWF48" s="60"/>
      <c r="GWG48" s="60"/>
      <c r="GWH48" s="60"/>
      <c r="GWI48" s="60"/>
      <c r="GWJ48" s="60"/>
      <c r="GWK48" s="60"/>
      <c r="GWL48" s="60"/>
      <c r="GWM48" s="60"/>
      <c r="GWN48" s="60"/>
      <c r="GWO48" s="60"/>
      <c r="GWP48" s="60"/>
      <c r="GWQ48" s="60"/>
      <c r="GWR48" s="60"/>
      <c r="GWS48" s="60"/>
      <c r="GWT48" s="60"/>
      <c r="GWU48" s="60"/>
      <c r="GWV48" s="60"/>
      <c r="GWW48" s="60"/>
      <c r="GWX48" s="60"/>
      <c r="GWY48" s="60"/>
      <c r="GWZ48" s="60"/>
      <c r="GXA48" s="60"/>
      <c r="GXB48" s="60"/>
      <c r="GXC48" s="60"/>
      <c r="GXD48" s="60"/>
      <c r="GXE48" s="60"/>
      <c r="GXF48" s="60"/>
      <c r="GXG48" s="60"/>
      <c r="GXH48" s="60"/>
      <c r="GXI48" s="60"/>
      <c r="GXJ48" s="60"/>
      <c r="GXK48" s="60"/>
      <c r="GXL48" s="60"/>
      <c r="GXM48" s="60"/>
      <c r="GXN48" s="60"/>
      <c r="GXO48" s="60"/>
      <c r="GXP48" s="60"/>
      <c r="GXQ48" s="60"/>
      <c r="GXR48" s="60"/>
      <c r="GXS48" s="60"/>
      <c r="GXT48" s="60"/>
      <c r="GXU48" s="60"/>
      <c r="GXV48" s="60"/>
      <c r="GXW48" s="60"/>
      <c r="GXX48" s="60"/>
      <c r="GXY48" s="60"/>
      <c r="GXZ48" s="60"/>
      <c r="GYA48" s="60"/>
      <c r="GYB48" s="60"/>
      <c r="GYC48" s="60"/>
      <c r="GYD48" s="60"/>
      <c r="GYE48" s="60"/>
      <c r="GYF48" s="60"/>
      <c r="GYG48" s="60"/>
      <c r="GYH48" s="60"/>
      <c r="GYI48" s="60"/>
      <c r="GYJ48" s="60"/>
      <c r="GYK48" s="60"/>
      <c r="GYL48" s="60"/>
      <c r="GYM48" s="60"/>
      <c r="GYN48" s="60"/>
      <c r="GYO48" s="60"/>
      <c r="GYP48" s="60"/>
      <c r="GYQ48" s="60"/>
      <c r="GYR48" s="60"/>
      <c r="GYS48" s="60"/>
      <c r="GYT48" s="60"/>
      <c r="GYU48" s="60"/>
      <c r="GYV48" s="60"/>
      <c r="GYW48" s="60"/>
      <c r="GYX48" s="60"/>
      <c r="GYY48" s="60"/>
      <c r="GYZ48" s="60"/>
      <c r="GZA48" s="60"/>
      <c r="GZB48" s="60"/>
      <c r="GZC48" s="60"/>
      <c r="GZD48" s="60"/>
      <c r="GZE48" s="60"/>
      <c r="GZF48" s="60"/>
      <c r="GZG48" s="60"/>
      <c r="GZH48" s="60"/>
      <c r="GZI48" s="60"/>
      <c r="GZJ48" s="60"/>
      <c r="GZK48" s="60"/>
      <c r="GZL48" s="60"/>
      <c r="GZM48" s="60"/>
      <c r="GZN48" s="60"/>
      <c r="GZO48" s="60"/>
      <c r="GZP48" s="60"/>
      <c r="GZQ48" s="60"/>
      <c r="GZR48" s="60"/>
      <c r="GZS48" s="60"/>
      <c r="GZT48" s="60"/>
      <c r="GZU48" s="60"/>
      <c r="GZV48" s="60"/>
      <c r="GZW48" s="60"/>
      <c r="GZX48" s="60"/>
      <c r="GZY48" s="60"/>
      <c r="GZZ48" s="60"/>
      <c r="HAA48" s="60"/>
      <c r="HAB48" s="60"/>
      <c r="HAC48" s="60"/>
      <c r="HAD48" s="60"/>
      <c r="HAE48" s="60"/>
      <c r="HAF48" s="60"/>
      <c r="HAG48" s="60"/>
      <c r="HAH48" s="60"/>
      <c r="HAI48" s="60"/>
      <c r="HAJ48" s="60"/>
      <c r="HAK48" s="60"/>
      <c r="HAL48" s="60"/>
      <c r="HAM48" s="60"/>
      <c r="HAN48" s="60"/>
      <c r="HAO48" s="60"/>
      <c r="HAP48" s="60"/>
      <c r="HAQ48" s="60"/>
      <c r="HAR48" s="60"/>
      <c r="HAS48" s="60"/>
      <c r="HAT48" s="60"/>
      <c r="HAU48" s="60"/>
      <c r="HAV48" s="60"/>
      <c r="HAW48" s="60"/>
      <c r="HAX48" s="60"/>
      <c r="HAY48" s="60"/>
      <c r="HAZ48" s="60"/>
      <c r="HBA48" s="60"/>
      <c r="HBB48" s="60"/>
      <c r="HBC48" s="60"/>
      <c r="HBD48" s="60"/>
      <c r="HBE48" s="60"/>
      <c r="HBF48" s="60"/>
      <c r="HBG48" s="60"/>
      <c r="HBH48" s="60"/>
      <c r="HBI48" s="60"/>
      <c r="HBJ48" s="60"/>
      <c r="HBK48" s="60"/>
      <c r="HBL48" s="60"/>
      <c r="HBM48" s="60"/>
      <c r="HBN48" s="60"/>
      <c r="HBO48" s="60"/>
      <c r="HBP48" s="60"/>
      <c r="HBQ48" s="60"/>
      <c r="HBR48" s="60"/>
      <c r="HBS48" s="60"/>
      <c r="HBT48" s="60"/>
      <c r="HBU48" s="60"/>
      <c r="HBV48" s="60"/>
      <c r="HBW48" s="60"/>
      <c r="HBX48" s="60"/>
      <c r="HBY48" s="60"/>
      <c r="HBZ48" s="60"/>
      <c r="HCA48" s="60"/>
      <c r="HCB48" s="60"/>
      <c r="HCC48" s="60"/>
      <c r="HCD48" s="60"/>
      <c r="HCE48" s="60"/>
      <c r="HCF48" s="60"/>
      <c r="HCG48" s="60"/>
      <c r="HCH48" s="60"/>
      <c r="HCI48" s="60"/>
      <c r="HCJ48" s="60"/>
      <c r="HCK48" s="60"/>
      <c r="HCL48" s="60"/>
      <c r="HCM48" s="60"/>
      <c r="HCN48" s="60"/>
      <c r="HCO48" s="60"/>
      <c r="HCP48" s="60"/>
      <c r="HCQ48" s="60"/>
      <c r="HCR48" s="60"/>
      <c r="HCS48" s="60"/>
      <c r="HCT48" s="60"/>
      <c r="HCU48" s="60"/>
      <c r="HCV48" s="60"/>
      <c r="HCW48" s="60"/>
      <c r="HCX48" s="60"/>
      <c r="HCY48" s="60"/>
      <c r="HCZ48" s="60"/>
      <c r="HDA48" s="60"/>
      <c r="HDB48" s="60"/>
      <c r="HDC48" s="60"/>
      <c r="HDD48" s="60"/>
      <c r="HDE48" s="60"/>
      <c r="HDF48" s="60"/>
      <c r="HDG48" s="60"/>
      <c r="HDH48" s="60"/>
      <c r="HDI48" s="60"/>
      <c r="HDJ48" s="60"/>
      <c r="HDK48" s="60"/>
      <c r="HDL48" s="60"/>
      <c r="HDM48" s="60"/>
      <c r="HDN48" s="60"/>
      <c r="HDO48" s="60"/>
      <c r="HDP48" s="60"/>
      <c r="HDQ48" s="60"/>
      <c r="HDR48" s="60"/>
      <c r="HDS48" s="60"/>
      <c r="HDT48" s="60"/>
      <c r="HDU48" s="60"/>
      <c r="HDV48" s="60"/>
      <c r="HDW48" s="60"/>
      <c r="HDX48" s="60"/>
      <c r="HDY48" s="60"/>
      <c r="HDZ48" s="60"/>
      <c r="HEA48" s="60"/>
      <c r="HEB48" s="60"/>
      <c r="HEC48" s="60"/>
      <c r="HED48" s="60"/>
      <c r="HEE48" s="60"/>
      <c r="HEF48" s="60"/>
      <c r="HEG48" s="60"/>
      <c r="HEH48" s="60"/>
      <c r="HEI48" s="60"/>
      <c r="HEJ48" s="60"/>
      <c r="HEK48" s="60"/>
      <c r="HEL48" s="60"/>
      <c r="HEM48" s="60"/>
      <c r="HEN48" s="60"/>
      <c r="HEO48" s="60"/>
      <c r="HEP48" s="60"/>
      <c r="HEQ48" s="60"/>
      <c r="HER48" s="60"/>
      <c r="HES48" s="60"/>
      <c r="HET48" s="60"/>
      <c r="HEU48" s="60"/>
      <c r="HEV48" s="60"/>
      <c r="HEW48" s="60"/>
      <c r="HEX48" s="60"/>
      <c r="HEY48" s="60"/>
      <c r="HEZ48" s="60"/>
      <c r="HFA48" s="60"/>
      <c r="HFB48" s="60"/>
      <c r="HFC48" s="60"/>
      <c r="HFD48" s="60"/>
      <c r="HFE48" s="60"/>
      <c r="HFF48" s="60"/>
      <c r="HFG48" s="60"/>
      <c r="HFH48" s="60"/>
      <c r="HFI48" s="60"/>
      <c r="HFJ48" s="60"/>
      <c r="HFK48" s="60"/>
      <c r="HFL48" s="60"/>
      <c r="HFM48" s="60"/>
      <c r="HFN48" s="60"/>
      <c r="HFO48" s="60"/>
      <c r="HFP48" s="60"/>
      <c r="HFQ48" s="60"/>
      <c r="HFR48" s="60"/>
      <c r="HFS48" s="60"/>
      <c r="HFT48" s="60"/>
      <c r="HFU48" s="60"/>
      <c r="HFV48" s="60"/>
      <c r="HFW48" s="60"/>
      <c r="HFX48" s="60"/>
      <c r="HFY48" s="60"/>
      <c r="HFZ48" s="60"/>
      <c r="HGA48" s="60"/>
      <c r="HGB48" s="60"/>
      <c r="HGC48" s="60"/>
      <c r="HGD48" s="60"/>
      <c r="HGE48" s="60"/>
      <c r="HGF48" s="60"/>
      <c r="HGG48" s="60"/>
      <c r="HGH48" s="60"/>
      <c r="HGI48" s="60"/>
      <c r="HGJ48" s="60"/>
      <c r="HGK48" s="60"/>
      <c r="HGL48" s="60"/>
      <c r="HGM48" s="60"/>
      <c r="HGN48" s="60"/>
      <c r="HGO48" s="60"/>
      <c r="HGP48" s="60"/>
      <c r="HGQ48" s="60"/>
      <c r="HGR48" s="60"/>
      <c r="HGS48" s="60"/>
      <c r="HGT48" s="60"/>
      <c r="HGU48" s="60"/>
      <c r="HGV48" s="60"/>
      <c r="HGW48" s="60"/>
      <c r="HGX48" s="60"/>
      <c r="HGY48" s="60"/>
      <c r="HGZ48" s="60"/>
      <c r="HHA48" s="60"/>
      <c r="HHB48" s="60"/>
      <c r="HHC48" s="60"/>
      <c r="HHD48" s="60"/>
      <c r="HHE48" s="60"/>
      <c r="HHF48" s="60"/>
      <c r="HHG48" s="60"/>
      <c r="HHH48" s="60"/>
      <c r="HHI48" s="60"/>
      <c r="HHJ48" s="60"/>
      <c r="HHK48" s="60"/>
      <c r="HHL48" s="60"/>
      <c r="HHM48" s="60"/>
      <c r="HHN48" s="60"/>
      <c r="HHO48" s="60"/>
      <c r="HHP48" s="60"/>
      <c r="HHQ48" s="60"/>
      <c r="HHR48" s="60"/>
      <c r="HHS48" s="60"/>
      <c r="HHT48" s="60"/>
      <c r="HHU48" s="60"/>
      <c r="HHV48" s="60"/>
      <c r="HHW48" s="60"/>
      <c r="HHX48" s="60"/>
      <c r="HHY48" s="60"/>
      <c r="HHZ48" s="60"/>
      <c r="HIA48" s="60"/>
      <c r="HIB48" s="60"/>
      <c r="HIC48" s="60"/>
      <c r="HID48" s="60"/>
      <c r="HIE48" s="60"/>
      <c r="HIF48" s="60"/>
      <c r="HIG48" s="60"/>
      <c r="HIH48" s="60"/>
      <c r="HII48" s="60"/>
      <c r="HIJ48" s="60"/>
      <c r="HIK48" s="60"/>
      <c r="HIL48" s="60"/>
      <c r="HIM48" s="60"/>
      <c r="HIN48" s="60"/>
      <c r="HIO48" s="60"/>
      <c r="HIP48" s="60"/>
      <c r="HIQ48" s="60"/>
      <c r="HIR48" s="60"/>
      <c r="HIS48" s="60"/>
      <c r="HIT48" s="60"/>
      <c r="HIU48" s="60"/>
      <c r="HIV48" s="60"/>
      <c r="HIW48" s="60"/>
      <c r="HIX48" s="60"/>
      <c r="HIY48" s="60"/>
      <c r="HIZ48" s="60"/>
      <c r="HJA48" s="60"/>
      <c r="HJB48" s="60"/>
      <c r="HJC48" s="60"/>
      <c r="HJD48" s="60"/>
      <c r="HJE48" s="60"/>
      <c r="HJF48" s="60"/>
      <c r="HJG48" s="60"/>
      <c r="HJH48" s="60"/>
      <c r="HJI48" s="60"/>
      <c r="HJJ48" s="60"/>
      <c r="HJK48" s="60"/>
      <c r="HJL48" s="60"/>
      <c r="HJM48" s="60"/>
      <c r="HJN48" s="60"/>
      <c r="HJO48" s="60"/>
      <c r="HJP48" s="60"/>
      <c r="HJQ48" s="60"/>
      <c r="HJR48" s="60"/>
      <c r="HJS48" s="60"/>
      <c r="HJT48" s="60"/>
      <c r="HJU48" s="60"/>
      <c r="HJV48" s="60"/>
      <c r="HJW48" s="60"/>
      <c r="HJX48" s="60"/>
      <c r="HJY48" s="60"/>
      <c r="HJZ48" s="60"/>
      <c r="HKA48" s="60"/>
      <c r="HKB48" s="60"/>
      <c r="HKC48" s="60"/>
      <c r="HKD48" s="60"/>
      <c r="HKE48" s="60"/>
      <c r="HKF48" s="60"/>
      <c r="HKG48" s="60"/>
      <c r="HKH48" s="60"/>
      <c r="HKI48" s="60"/>
      <c r="HKJ48" s="60"/>
      <c r="HKK48" s="60"/>
      <c r="HKL48" s="60"/>
      <c r="HKM48" s="60"/>
      <c r="HKN48" s="60"/>
      <c r="HKO48" s="60"/>
      <c r="HKP48" s="60"/>
      <c r="HKQ48" s="60"/>
      <c r="HKR48" s="60"/>
      <c r="HKS48" s="60"/>
      <c r="HKT48" s="60"/>
      <c r="HKU48" s="60"/>
      <c r="HKV48" s="60"/>
      <c r="HKW48" s="60"/>
      <c r="HKX48" s="60"/>
      <c r="HKY48" s="60"/>
      <c r="HKZ48" s="60"/>
      <c r="HLA48" s="60"/>
      <c r="HLB48" s="60"/>
      <c r="HLC48" s="60"/>
      <c r="HLD48" s="60"/>
      <c r="HLE48" s="60"/>
      <c r="HLF48" s="60"/>
      <c r="HLG48" s="60"/>
      <c r="HLH48" s="60"/>
      <c r="HLI48" s="60"/>
      <c r="HLJ48" s="60"/>
      <c r="HLK48" s="60"/>
      <c r="HLL48" s="60"/>
      <c r="HLM48" s="60"/>
      <c r="HLN48" s="60"/>
      <c r="HLO48" s="60"/>
      <c r="HLP48" s="60"/>
      <c r="HLQ48" s="60"/>
      <c r="HLR48" s="60"/>
      <c r="HLS48" s="60"/>
      <c r="HLT48" s="60"/>
      <c r="HLU48" s="60"/>
      <c r="HLV48" s="60"/>
      <c r="HLW48" s="60"/>
      <c r="HLX48" s="60"/>
      <c r="HLY48" s="60"/>
      <c r="HLZ48" s="60"/>
      <c r="HMA48" s="60"/>
      <c r="HMB48" s="60"/>
      <c r="HMC48" s="60"/>
      <c r="HMD48" s="60"/>
      <c r="HME48" s="60"/>
      <c r="HMF48" s="60"/>
      <c r="HMG48" s="60"/>
      <c r="HMH48" s="60"/>
      <c r="HMI48" s="60"/>
      <c r="HMJ48" s="60"/>
      <c r="HMK48" s="60"/>
      <c r="HML48" s="60"/>
      <c r="HMM48" s="60"/>
      <c r="HMN48" s="60"/>
      <c r="HMO48" s="60"/>
      <c r="HMP48" s="60"/>
      <c r="HMQ48" s="60"/>
      <c r="HMR48" s="60"/>
      <c r="HMS48" s="60"/>
      <c r="HMT48" s="60"/>
      <c r="HMU48" s="60"/>
      <c r="HMV48" s="60"/>
      <c r="HMW48" s="60"/>
      <c r="HMX48" s="60"/>
      <c r="HMY48" s="60"/>
      <c r="HMZ48" s="60"/>
      <c r="HNA48" s="60"/>
      <c r="HNB48" s="60"/>
      <c r="HNC48" s="60"/>
      <c r="HND48" s="60"/>
      <c r="HNE48" s="60"/>
      <c r="HNF48" s="60"/>
      <c r="HNG48" s="60"/>
      <c r="HNH48" s="60"/>
      <c r="HNI48" s="60"/>
      <c r="HNJ48" s="60"/>
      <c r="HNK48" s="60"/>
      <c r="HNL48" s="60"/>
      <c r="HNM48" s="60"/>
      <c r="HNN48" s="60"/>
      <c r="HNO48" s="60"/>
      <c r="HNP48" s="60"/>
      <c r="HNQ48" s="60"/>
      <c r="HNR48" s="60"/>
      <c r="HNS48" s="60"/>
      <c r="HNT48" s="60"/>
      <c r="HNU48" s="60"/>
      <c r="HNV48" s="60"/>
      <c r="HNW48" s="60"/>
      <c r="HNX48" s="60"/>
      <c r="HNY48" s="60"/>
      <c r="HNZ48" s="60"/>
      <c r="HOA48" s="60"/>
      <c r="HOB48" s="60"/>
      <c r="HOC48" s="60"/>
      <c r="HOD48" s="60"/>
      <c r="HOE48" s="60"/>
      <c r="HOF48" s="60"/>
      <c r="HOG48" s="60"/>
      <c r="HOH48" s="60"/>
      <c r="HOI48" s="60"/>
      <c r="HOJ48" s="60"/>
      <c r="HOK48" s="60"/>
      <c r="HOL48" s="60"/>
      <c r="HOM48" s="60"/>
      <c r="HON48" s="60"/>
      <c r="HOO48" s="60"/>
      <c r="HOP48" s="60"/>
      <c r="HOQ48" s="60"/>
      <c r="HOR48" s="60"/>
      <c r="HOS48" s="60"/>
      <c r="HOT48" s="60"/>
      <c r="HOU48" s="60"/>
      <c r="HOV48" s="60"/>
      <c r="HOW48" s="60"/>
      <c r="HOX48" s="60"/>
      <c r="HOY48" s="60"/>
      <c r="HOZ48" s="60"/>
      <c r="HPA48" s="60"/>
      <c r="HPB48" s="60"/>
      <c r="HPC48" s="60"/>
      <c r="HPD48" s="60"/>
      <c r="HPE48" s="60"/>
      <c r="HPF48" s="60"/>
      <c r="HPG48" s="60"/>
      <c r="HPH48" s="60"/>
      <c r="HPI48" s="60"/>
      <c r="HPJ48" s="60"/>
      <c r="HPK48" s="60"/>
      <c r="HPL48" s="60"/>
      <c r="HPM48" s="60"/>
      <c r="HPN48" s="60"/>
      <c r="HPO48" s="60"/>
      <c r="HPP48" s="60"/>
      <c r="HPQ48" s="60"/>
      <c r="HPR48" s="60"/>
      <c r="HPS48" s="60"/>
      <c r="HPT48" s="60"/>
      <c r="HPU48" s="60"/>
      <c r="HPV48" s="60"/>
      <c r="HPW48" s="60"/>
      <c r="HPX48" s="60"/>
      <c r="HPY48" s="60"/>
      <c r="HPZ48" s="60"/>
      <c r="HQA48" s="60"/>
      <c r="HQB48" s="60"/>
      <c r="HQC48" s="60"/>
      <c r="HQD48" s="60"/>
      <c r="HQE48" s="60"/>
      <c r="HQF48" s="60"/>
      <c r="HQG48" s="60"/>
      <c r="HQH48" s="60"/>
      <c r="HQI48" s="60"/>
      <c r="HQJ48" s="60"/>
      <c r="HQK48" s="60"/>
      <c r="HQL48" s="60"/>
      <c r="HQM48" s="60"/>
      <c r="HQN48" s="60"/>
      <c r="HQO48" s="60"/>
      <c r="HQP48" s="60"/>
      <c r="HQQ48" s="60"/>
      <c r="HQR48" s="60"/>
      <c r="HQS48" s="60"/>
      <c r="HQT48" s="60"/>
      <c r="HQU48" s="60"/>
      <c r="HQV48" s="60"/>
      <c r="HQW48" s="60"/>
      <c r="HQX48" s="60"/>
      <c r="HQY48" s="60"/>
      <c r="HQZ48" s="60"/>
      <c r="HRA48" s="60"/>
      <c r="HRB48" s="60"/>
      <c r="HRC48" s="60"/>
      <c r="HRD48" s="60"/>
      <c r="HRE48" s="60"/>
      <c r="HRF48" s="60"/>
      <c r="HRG48" s="60"/>
      <c r="HRH48" s="60"/>
      <c r="HRI48" s="60"/>
      <c r="HRJ48" s="60"/>
      <c r="HRK48" s="60"/>
      <c r="HRL48" s="60"/>
      <c r="HRM48" s="60"/>
      <c r="HRN48" s="60"/>
      <c r="HRO48" s="60"/>
      <c r="HRP48" s="60"/>
      <c r="HRQ48" s="60"/>
      <c r="HRR48" s="60"/>
      <c r="HRS48" s="60"/>
      <c r="HRT48" s="60"/>
      <c r="HRU48" s="60"/>
      <c r="HRV48" s="60"/>
      <c r="HRW48" s="60"/>
      <c r="HRX48" s="60"/>
      <c r="HRY48" s="60"/>
      <c r="HRZ48" s="60"/>
      <c r="HSA48" s="60"/>
      <c r="HSB48" s="60"/>
      <c r="HSC48" s="60"/>
      <c r="HSD48" s="60"/>
      <c r="HSE48" s="60"/>
      <c r="HSF48" s="60"/>
      <c r="HSG48" s="60"/>
      <c r="HSH48" s="60"/>
      <c r="HSI48" s="60"/>
      <c r="HSJ48" s="60"/>
      <c r="HSK48" s="60"/>
      <c r="HSL48" s="60"/>
      <c r="HSM48" s="60"/>
      <c r="HSN48" s="60"/>
      <c r="HSO48" s="60"/>
      <c r="HSP48" s="60"/>
      <c r="HSQ48" s="60"/>
      <c r="HSR48" s="60"/>
      <c r="HSS48" s="60"/>
      <c r="HST48" s="60"/>
      <c r="HSU48" s="60"/>
      <c r="HSV48" s="60"/>
      <c r="HSW48" s="60"/>
      <c r="HSX48" s="60"/>
      <c r="HSY48" s="60"/>
      <c r="HSZ48" s="60"/>
      <c r="HTA48" s="60"/>
      <c r="HTB48" s="60"/>
      <c r="HTC48" s="60"/>
      <c r="HTD48" s="60"/>
      <c r="HTE48" s="60"/>
      <c r="HTF48" s="60"/>
      <c r="HTG48" s="60"/>
      <c r="HTH48" s="60"/>
      <c r="HTI48" s="60"/>
      <c r="HTJ48" s="60"/>
      <c r="HTK48" s="60"/>
      <c r="HTL48" s="60"/>
      <c r="HTM48" s="60"/>
      <c r="HTN48" s="60"/>
      <c r="HTO48" s="60"/>
      <c r="HTP48" s="60"/>
      <c r="HTQ48" s="60"/>
      <c r="HTR48" s="60"/>
      <c r="HTS48" s="60"/>
      <c r="HTT48" s="60"/>
      <c r="HTU48" s="60"/>
      <c r="HTV48" s="60"/>
      <c r="HTW48" s="60"/>
      <c r="HTX48" s="60"/>
      <c r="HTY48" s="60"/>
      <c r="HTZ48" s="60"/>
      <c r="HUA48" s="60"/>
      <c r="HUB48" s="60"/>
      <c r="HUC48" s="60"/>
      <c r="HUD48" s="60"/>
      <c r="HUE48" s="60"/>
      <c r="HUF48" s="60"/>
      <c r="HUG48" s="60"/>
      <c r="HUH48" s="60"/>
      <c r="HUI48" s="60"/>
      <c r="HUJ48" s="60"/>
      <c r="HUK48" s="60"/>
      <c r="HUL48" s="60"/>
      <c r="HUM48" s="60"/>
      <c r="HUN48" s="60"/>
      <c r="HUO48" s="60"/>
      <c r="HUP48" s="60"/>
      <c r="HUQ48" s="60"/>
      <c r="HUR48" s="60"/>
      <c r="HUS48" s="60"/>
      <c r="HUT48" s="60"/>
      <c r="HUU48" s="60"/>
      <c r="HUV48" s="60"/>
      <c r="HUW48" s="60"/>
      <c r="HUX48" s="60"/>
      <c r="HUY48" s="60"/>
      <c r="HUZ48" s="60"/>
      <c r="HVA48" s="60"/>
      <c r="HVB48" s="60"/>
      <c r="HVC48" s="60"/>
      <c r="HVD48" s="60"/>
      <c r="HVE48" s="60"/>
      <c r="HVF48" s="60"/>
      <c r="HVG48" s="60"/>
      <c r="HVH48" s="60"/>
      <c r="HVI48" s="60"/>
      <c r="HVJ48" s="60"/>
      <c r="HVK48" s="60"/>
      <c r="HVL48" s="60"/>
      <c r="HVM48" s="60"/>
      <c r="HVN48" s="60"/>
      <c r="HVO48" s="60"/>
      <c r="HVP48" s="60"/>
      <c r="HVQ48" s="60"/>
      <c r="HVR48" s="60"/>
      <c r="HVS48" s="60"/>
      <c r="HVT48" s="60"/>
      <c r="HVU48" s="60"/>
      <c r="HVV48" s="60"/>
      <c r="HVW48" s="60"/>
      <c r="HVX48" s="60"/>
      <c r="HVY48" s="60"/>
      <c r="HVZ48" s="60"/>
      <c r="HWA48" s="60"/>
      <c r="HWB48" s="60"/>
      <c r="HWC48" s="60"/>
      <c r="HWD48" s="60"/>
      <c r="HWE48" s="60"/>
      <c r="HWF48" s="60"/>
      <c r="HWG48" s="60"/>
      <c r="HWH48" s="60"/>
      <c r="HWI48" s="60"/>
      <c r="HWJ48" s="60"/>
      <c r="HWK48" s="60"/>
      <c r="HWL48" s="60"/>
      <c r="HWM48" s="60"/>
      <c r="HWN48" s="60"/>
      <c r="HWO48" s="60"/>
      <c r="HWP48" s="60"/>
      <c r="HWQ48" s="60"/>
      <c r="HWR48" s="60"/>
      <c r="HWS48" s="60"/>
      <c r="HWT48" s="60"/>
      <c r="HWU48" s="60"/>
      <c r="HWV48" s="60"/>
      <c r="HWW48" s="60"/>
      <c r="HWX48" s="60"/>
      <c r="HWY48" s="60"/>
      <c r="HWZ48" s="60"/>
      <c r="HXA48" s="60"/>
      <c r="HXB48" s="60"/>
      <c r="HXC48" s="60"/>
      <c r="HXD48" s="60"/>
      <c r="HXE48" s="60"/>
      <c r="HXF48" s="60"/>
      <c r="HXG48" s="60"/>
      <c r="HXH48" s="60"/>
      <c r="HXI48" s="60"/>
      <c r="HXJ48" s="60"/>
      <c r="HXK48" s="60"/>
      <c r="HXL48" s="60"/>
      <c r="HXM48" s="60"/>
      <c r="HXN48" s="60"/>
      <c r="HXO48" s="60"/>
      <c r="HXP48" s="60"/>
      <c r="HXQ48" s="60"/>
      <c r="HXR48" s="60"/>
      <c r="HXS48" s="60"/>
      <c r="HXT48" s="60"/>
      <c r="HXU48" s="60"/>
      <c r="HXV48" s="60"/>
      <c r="HXW48" s="60"/>
      <c r="HXX48" s="60"/>
      <c r="HXY48" s="60"/>
      <c r="HXZ48" s="60"/>
      <c r="HYA48" s="60"/>
      <c r="HYB48" s="60"/>
      <c r="HYC48" s="60"/>
      <c r="HYD48" s="60"/>
      <c r="HYE48" s="60"/>
      <c r="HYF48" s="60"/>
      <c r="HYG48" s="60"/>
      <c r="HYH48" s="60"/>
      <c r="HYI48" s="60"/>
      <c r="HYJ48" s="60"/>
      <c r="HYK48" s="60"/>
      <c r="HYL48" s="60"/>
      <c r="HYM48" s="60"/>
      <c r="HYN48" s="60"/>
      <c r="HYO48" s="60"/>
      <c r="HYP48" s="60"/>
      <c r="HYQ48" s="60"/>
      <c r="HYR48" s="60"/>
      <c r="HYS48" s="60"/>
      <c r="HYT48" s="60"/>
      <c r="HYU48" s="60"/>
      <c r="HYV48" s="60"/>
      <c r="HYW48" s="60"/>
      <c r="HYX48" s="60"/>
      <c r="HYY48" s="60"/>
      <c r="HYZ48" s="60"/>
      <c r="HZA48" s="60"/>
      <c r="HZB48" s="60"/>
      <c r="HZC48" s="60"/>
      <c r="HZD48" s="60"/>
      <c r="HZE48" s="60"/>
      <c r="HZF48" s="60"/>
      <c r="HZG48" s="60"/>
      <c r="HZH48" s="60"/>
      <c r="HZI48" s="60"/>
      <c r="HZJ48" s="60"/>
      <c r="HZK48" s="60"/>
      <c r="HZL48" s="60"/>
      <c r="HZM48" s="60"/>
      <c r="HZN48" s="60"/>
      <c r="HZO48" s="60"/>
      <c r="HZP48" s="60"/>
      <c r="HZQ48" s="60"/>
      <c r="HZR48" s="60"/>
      <c r="HZS48" s="60"/>
      <c r="HZT48" s="60"/>
      <c r="HZU48" s="60"/>
      <c r="HZV48" s="60"/>
      <c r="HZW48" s="60"/>
      <c r="HZX48" s="60"/>
      <c r="HZY48" s="60"/>
      <c r="HZZ48" s="60"/>
      <c r="IAA48" s="60"/>
      <c r="IAB48" s="60"/>
      <c r="IAC48" s="60"/>
      <c r="IAD48" s="60"/>
      <c r="IAE48" s="60"/>
      <c r="IAF48" s="60"/>
      <c r="IAG48" s="60"/>
      <c r="IAH48" s="60"/>
      <c r="IAI48" s="60"/>
      <c r="IAJ48" s="60"/>
      <c r="IAK48" s="60"/>
      <c r="IAL48" s="60"/>
      <c r="IAM48" s="60"/>
      <c r="IAN48" s="60"/>
      <c r="IAO48" s="60"/>
      <c r="IAP48" s="60"/>
      <c r="IAQ48" s="60"/>
      <c r="IAR48" s="60"/>
      <c r="IAS48" s="60"/>
      <c r="IAT48" s="60"/>
      <c r="IAU48" s="60"/>
      <c r="IAV48" s="60"/>
      <c r="IAW48" s="60"/>
      <c r="IAX48" s="60"/>
      <c r="IAY48" s="60"/>
      <c r="IAZ48" s="60"/>
      <c r="IBA48" s="60"/>
      <c r="IBB48" s="60"/>
      <c r="IBC48" s="60"/>
      <c r="IBD48" s="60"/>
      <c r="IBE48" s="60"/>
      <c r="IBF48" s="60"/>
      <c r="IBG48" s="60"/>
      <c r="IBH48" s="60"/>
      <c r="IBI48" s="60"/>
      <c r="IBJ48" s="60"/>
      <c r="IBK48" s="60"/>
      <c r="IBL48" s="60"/>
      <c r="IBM48" s="60"/>
      <c r="IBN48" s="60"/>
      <c r="IBO48" s="60"/>
      <c r="IBP48" s="60"/>
      <c r="IBQ48" s="60"/>
      <c r="IBR48" s="60"/>
      <c r="IBS48" s="60"/>
      <c r="IBT48" s="60"/>
      <c r="IBU48" s="60"/>
      <c r="IBV48" s="60"/>
      <c r="IBW48" s="60"/>
      <c r="IBX48" s="60"/>
      <c r="IBY48" s="60"/>
      <c r="IBZ48" s="60"/>
      <c r="ICA48" s="60"/>
      <c r="ICB48" s="60"/>
      <c r="ICC48" s="60"/>
      <c r="ICD48" s="60"/>
      <c r="ICE48" s="60"/>
      <c r="ICF48" s="60"/>
      <c r="ICG48" s="60"/>
      <c r="ICH48" s="60"/>
      <c r="ICI48" s="60"/>
      <c r="ICJ48" s="60"/>
      <c r="ICK48" s="60"/>
      <c r="ICL48" s="60"/>
      <c r="ICM48" s="60"/>
      <c r="ICN48" s="60"/>
      <c r="ICO48" s="60"/>
      <c r="ICP48" s="60"/>
      <c r="ICQ48" s="60"/>
      <c r="ICR48" s="60"/>
      <c r="ICS48" s="60"/>
      <c r="ICT48" s="60"/>
      <c r="ICU48" s="60"/>
      <c r="ICV48" s="60"/>
      <c r="ICW48" s="60"/>
      <c r="ICX48" s="60"/>
      <c r="ICY48" s="60"/>
      <c r="ICZ48" s="60"/>
      <c r="IDA48" s="60"/>
      <c r="IDB48" s="60"/>
      <c r="IDC48" s="60"/>
      <c r="IDD48" s="60"/>
      <c r="IDE48" s="60"/>
      <c r="IDF48" s="60"/>
      <c r="IDG48" s="60"/>
      <c r="IDH48" s="60"/>
      <c r="IDI48" s="60"/>
      <c r="IDJ48" s="60"/>
      <c r="IDK48" s="60"/>
      <c r="IDL48" s="60"/>
      <c r="IDM48" s="60"/>
      <c r="IDN48" s="60"/>
      <c r="IDO48" s="60"/>
      <c r="IDP48" s="60"/>
      <c r="IDQ48" s="60"/>
      <c r="IDR48" s="60"/>
      <c r="IDS48" s="60"/>
      <c r="IDT48" s="60"/>
      <c r="IDU48" s="60"/>
      <c r="IDV48" s="60"/>
      <c r="IDW48" s="60"/>
      <c r="IDX48" s="60"/>
      <c r="IDY48" s="60"/>
      <c r="IDZ48" s="60"/>
      <c r="IEA48" s="60"/>
      <c r="IEB48" s="60"/>
      <c r="IEC48" s="60"/>
      <c r="IED48" s="60"/>
      <c r="IEE48" s="60"/>
      <c r="IEF48" s="60"/>
      <c r="IEG48" s="60"/>
      <c r="IEH48" s="60"/>
      <c r="IEI48" s="60"/>
      <c r="IEJ48" s="60"/>
      <c r="IEK48" s="60"/>
      <c r="IEL48" s="60"/>
      <c r="IEM48" s="60"/>
      <c r="IEN48" s="60"/>
      <c r="IEO48" s="60"/>
      <c r="IEP48" s="60"/>
      <c r="IEQ48" s="60"/>
      <c r="IER48" s="60"/>
      <c r="IES48" s="60"/>
      <c r="IET48" s="60"/>
      <c r="IEU48" s="60"/>
      <c r="IEV48" s="60"/>
      <c r="IEW48" s="60"/>
      <c r="IEX48" s="60"/>
      <c r="IEY48" s="60"/>
      <c r="IEZ48" s="60"/>
      <c r="IFA48" s="60"/>
      <c r="IFB48" s="60"/>
      <c r="IFC48" s="60"/>
      <c r="IFD48" s="60"/>
      <c r="IFE48" s="60"/>
      <c r="IFF48" s="60"/>
      <c r="IFG48" s="60"/>
      <c r="IFH48" s="60"/>
      <c r="IFI48" s="60"/>
      <c r="IFJ48" s="60"/>
      <c r="IFK48" s="60"/>
      <c r="IFL48" s="60"/>
      <c r="IFM48" s="60"/>
      <c r="IFN48" s="60"/>
      <c r="IFO48" s="60"/>
      <c r="IFP48" s="60"/>
      <c r="IFQ48" s="60"/>
      <c r="IFR48" s="60"/>
      <c r="IFS48" s="60"/>
      <c r="IFT48" s="60"/>
      <c r="IFU48" s="60"/>
      <c r="IFV48" s="60"/>
      <c r="IFW48" s="60"/>
      <c r="IFX48" s="60"/>
      <c r="IFY48" s="60"/>
      <c r="IFZ48" s="60"/>
      <c r="IGA48" s="60"/>
      <c r="IGB48" s="60"/>
      <c r="IGC48" s="60"/>
      <c r="IGD48" s="60"/>
      <c r="IGE48" s="60"/>
      <c r="IGF48" s="60"/>
      <c r="IGG48" s="60"/>
      <c r="IGH48" s="60"/>
      <c r="IGI48" s="60"/>
      <c r="IGJ48" s="60"/>
      <c r="IGK48" s="60"/>
      <c r="IGL48" s="60"/>
      <c r="IGM48" s="60"/>
      <c r="IGN48" s="60"/>
      <c r="IGO48" s="60"/>
      <c r="IGP48" s="60"/>
      <c r="IGQ48" s="60"/>
      <c r="IGR48" s="60"/>
      <c r="IGS48" s="60"/>
      <c r="IGT48" s="60"/>
      <c r="IGU48" s="60"/>
      <c r="IGV48" s="60"/>
      <c r="IGW48" s="60"/>
      <c r="IGX48" s="60"/>
      <c r="IGY48" s="60"/>
      <c r="IGZ48" s="60"/>
      <c r="IHA48" s="60"/>
      <c r="IHB48" s="60"/>
      <c r="IHC48" s="60"/>
      <c r="IHD48" s="60"/>
      <c r="IHE48" s="60"/>
      <c r="IHF48" s="60"/>
      <c r="IHG48" s="60"/>
      <c r="IHH48" s="60"/>
      <c r="IHI48" s="60"/>
      <c r="IHJ48" s="60"/>
      <c r="IHK48" s="60"/>
      <c r="IHL48" s="60"/>
      <c r="IHM48" s="60"/>
      <c r="IHN48" s="60"/>
      <c r="IHO48" s="60"/>
      <c r="IHP48" s="60"/>
      <c r="IHQ48" s="60"/>
      <c r="IHR48" s="60"/>
      <c r="IHS48" s="60"/>
      <c r="IHT48" s="60"/>
      <c r="IHU48" s="60"/>
      <c r="IHV48" s="60"/>
      <c r="IHW48" s="60"/>
      <c r="IHX48" s="60"/>
      <c r="IHY48" s="60"/>
      <c r="IHZ48" s="60"/>
      <c r="IIA48" s="60"/>
      <c r="IIB48" s="60"/>
      <c r="IIC48" s="60"/>
      <c r="IID48" s="60"/>
      <c r="IIE48" s="60"/>
      <c r="IIF48" s="60"/>
      <c r="IIG48" s="60"/>
      <c r="IIH48" s="60"/>
      <c r="III48" s="60"/>
      <c r="IIJ48" s="60"/>
      <c r="IIK48" s="60"/>
      <c r="IIL48" s="60"/>
      <c r="IIM48" s="60"/>
      <c r="IIN48" s="60"/>
      <c r="IIO48" s="60"/>
      <c r="IIP48" s="60"/>
      <c r="IIQ48" s="60"/>
      <c r="IIR48" s="60"/>
      <c r="IIS48" s="60"/>
      <c r="IIT48" s="60"/>
      <c r="IIU48" s="60"/>
      <c r="IIV48" s="60"/>
      <c r="IIW48" s="60"/>
      <c r="IIX48" s="60"/>
      <c r="IIY48" s="60"/>
      <c r="IIZ48" s="60"/>
      <c r="IJA48" s="60"/>
      <c r="IJB48" s="60"/>
      <c r="IJC48" s="60"/>
      <c r="IJD48" s="60"/>
      <c r="IJE48" s="60"/>
      <c r="IJF48" s="60"/>
      <c r="IJG48" s="60"/>
      <c r="IJH48" s="60"/>
      <c r="IJI48" s="60"/>
      <c r="IJJ48" s="60"/>
      <c r="IJK48" s="60"/>
      <c r="IJL48" s="60"/>
      <c r="IJM48" s="60"/>
      <c r="IJN48" s="60"/>
      <c r="IJO48" s="60"/>
      <c r="IJP48" s="60"/>
      <c r="IJQ48" s="60"/>
      <c r="IJR48" s="60"/>
      <c r="IJS48" s="60"/>
      <c r="IJT48" s="60"/>
      <c r="IJU48" s="60"/>
      <c r="IJV48" s="60"/>
      <c r="IJW48" s="60"/>
      <c r="IJX48" s="60"/>
      <c r="IJY48" s="60"/>
      <c r="IJZ48" s="60"/>
      <c r="IKA48" s="60"/>
      <c r="IKB48" s="60"/>
      <c r="IKC48" s="60"/>
      <c r="IKD48" s="60"/>
      <c r="IKE48" s="60"/>
      <c r="IKF48" s="60"/>
      <c r="IKG48" s="60"/>
      <c r="IKH48" s="60"/>
      <c r="IKI48" s="60"/>
      <c r="IKJ48" s="60"/>
      <c r="IKK48" s="60"/>
      <c r="IKL48" s="60"/>
      <c r="IKM48" s="60"/>
      <c r="IKN48" s="60"/>
      <c r="IKO48" s="60"/>
      <c r="IKP48" s="60"/>
      <c r="IKQ48" s="60"/>
      <c r="IKR48" s="60"/>
      <c r="IKS48" s="60"/>
      <c r="IKT48" s="60"/>
      <c r="IKU48" s="60"/>
      <c r="IKV48" s="60"/>
      <c r="IKW48" s="60"/>
      <c r="IKX48" s="60"/>
      <c r="IKY48" s="60"/>
      <c r="IKZ48" s="60"/>
      <c r="ILA48" s="60"/>
      <c r="ILB48" s="60"/>
      <c r="ILC48" s="60"/>
      <c r="ILD48" s="60"/>
      <c r="ILE48" s="60"/>
      <c r="ILF48" s="60"/>
      <c r="ILG48" s="60"/>
      <c r="ILH48" s="60"/>
      <c r="ILI48" s="60"/>
      <c r="ILJ48" s="60"/>
      <c r="ILK48" s="60"/>
      <c r="ILL48" s="60"/>
      <c r="ILM48" s="60"/>
      <c r="ILN48" s="60"/>
      <c r="ILO48" s="60"/>
      <c r="ILP48" s="60"/>
      <c r="ILQ48" s="60"/>
      <c r="ILR48" s="60"/>
      <c r="ILS48" s="60"/>
      <c r="ILT48" s="60"/>
      <c r="ILU48" s="60"/>
      <c r="ILV48" s="60"/>
      <c r="ILW48" s="60"/>
      <c r="ILX48" s="60"/>
      <c r="ILY48" s="60"/>
      <c r="ILZ48" s="60"/>
      <c r="IMA48" s="60"/>
      <c r="IMB48" s="60"/>
      <c r="IMC48" s="60"/>
      <c r="IMD48" s="60"/>
      <c r="IME48" s="60"/>
      <c r="IMF48" s="60"/>
      <c r="IMG48" s="60"/>
      <c r="IMH48" s="60"/>
      <c r="IMI48" s="60"/>
      <c r="IMJ48" s="60"/>
      <c r="IMK48" s="60"/>
      <c r="IML48" s="60"/>
      <c r="IMM48" s="60"/>
      <c r="IMN48" s="60"/>
      <c r="IMO48" s="60"/>
      <c r="IMP48" s="60"/>
      <c r="IMQ48" s="60"/>
      <c r="IMR48" s="60"/>
      <c r="IMS48" s="60"/>
      <c r="IMT48" s="60"/>
      <c r="IMU48" s="60"/>
      <c r="IMV48" s="60"/>
      <c r="IMW48" s="60"/>
      <c r="IMX48" s="60"/>
      <c r="IMY48" s="60"/>
      <c r="IMZ48" s="60"/>
      <c r="INA48" s="60"/>
      <c r="INB48" s="60"/>
      <c r="INC48" s="60"/>
      <c r="IND48" s="60"/>
      <c r="INE48" s="60"/>
      <c r="INF48" s="60"/>
      <c r="ING48" s="60"/>
      <c r="INH48" s="60"/>
      <c r="INI48" s="60"/>
      <c r="INJ48" s="60"/>
      <c r="INK48" s="60"/>
      <c r="INL48" s="60"/>
      <c r="INM48" s="60"/>
      <c r="INN48" s="60"/>
      <c r="INO48" s="60"/>
      <c r="INP48" s="60"/>
      <c r="INQ48" s="60"/>
      <c r="INR48" s="60"/>
      <c r="INS48" s="60"/>
      <c r="INT48" s="60"/>
      <c r="INU48" s="60"/>
      <c r="INV48" s="60"/>
      <c r="INW48" s="60"/>
      <c r="INX48" s="60"/>
      <c r="INY48" s="60"/>
      <c r="INZ48" s="60"/>
      <c r="IOA48" s="60"/>
      <c r="IOB48" s="60"/>
      <c r="IOC48" s="60"/>
      <c r="IOD48" s="60"/>
      <c r="IOE48" s="60"/>
      <c r="IOF48" s="60"/>
      <c r="IOG48" s="60"/>
      <c r="IOH48" s="60"/>
      <c r="IOI48" s="60"/>
      <c r="IOJ48" s="60"/>
      <c r="IOK48" s="60"/>
      <c r="IOL48" s="60"/>
      <c r="IOM48" s="60"/>
      <c r="ION48" s="60"/>
      <c r="IOO48" s="60"/>
      <c r="IOP48" s="60"/>
      <c r="IOQ48" s="60"/>
      <c r="IOR48" s="60"/>
      <c r="IOS48" s="60"/>
      <c r="IOT48" s="60"/>
      <c r="IOU48" s="60"/>
      <c r="IOV48" s="60"/>
      <c r="IOW48" s="60"/>
      <c r="IOX48" s="60"/>
      <c r="IOY48" s="60"/>
      <c r="IOZ48" s="60"/>
      <c r="IPA48" s="60"/>
      <c r="IPB48" s="60"/>
      <c r="IPC48" s="60"/>
      <c r="IPD48" s="60"/>
      <c r="IPE48" s="60"/>
      <c r="IPF48" s="60"/>
      <c r="IPG48" s="60"/>
      <c r="IPH48" s="60"/>
      <c r="IPI48" s="60"/>
      <c r="IPJ48" s="60"/>
      <c r="IPK48" s="60"/>
      <c r="IPL48" s="60"/>
      <c r="IPM48" s="60"/>
      <c r="IPN48" s="60"/>
      <c r="IPO48" s="60"/>
      <c r="IPP48" s="60"/>
      <c r="IPQ48" s="60"/>
      <c r="IPR48" s="60"/>
      <c r="IPS48" s="60"/>
      <c r="IPT48" s="60"/>
      <c r="IPU48" s="60"/>
      <c r="IPV48" s="60"/>
      <c r="IPW48" s="60"/>
      <c r="IPX48" s="60"/>
      <c r="IPY48" s="60"/>
      <c r="IPZ48" s="60"/>
      <c r="IQA48" s="60"/>
      <c r="IQB48" s="60"/>
      <c r="IQC48" s="60"/>
      <c r="IQD48" s="60"/>
      <c r="IQE48" s="60"/>
      <c r="IQF48" s="60"/>
      <c r="IQG48" s="60"/>
      <c r="IQH48" s="60"/>
      <c r="IQI48" s="60"/>
      <c r="IQJ48" s="60"/>
      <c r="IQK48" s="60"/>
      <c r="IQL48" s="60"/>
      <c r="IQM48" s="60"/>
      <c r="IQN48" s="60"/>
      <c r="IQO48" s="60"/>
      <c r="IQP48" s="60"/>
      <c r="IQQ48" s="60"/>
      <c r="IQR48" s="60"/>
      <c r="IQS48" s="60"/>
      <c r="IQT48" s="60"/>
      <c r="IQU48" s="60"/>
      <c r="IQV48" s="60"/>
      <c r="IQW48" s="60"/>
      <c r="IQX48" s="60"/>
      <c r="IQY48" s="60"/>
      <c r="IQZ48" s="60"/>
      <c r="IRA48" s="60"/>
      <c r="IRB48" s="60"/>
      <c r="IRC48" s="60"/>
      <c r="IRD48" s="60"/>
      <c r="IRE48" s="60"/>
      <c r="IRF48" s="60"/>
      <c r="IRG48" s="60"/>
      <c r="IRH48" s="60"/>
      <c r="IRI48" s="60"/>
      <c r="IRJ48" s="60"/>
      <c r="IRK48" s="60"/>
      <c r="IRL48" s="60"/>
      <c r="IRM48" s="60"/>
      <c r="IRN48" s="60"/>
      <c r="IRO48" s="60"/>
      <c r="IRP48" s="60"/>
      <c r="IRQ48" s="60"/>
      <c r="IRR48" s="60"/>
      <c r="IRS48" s="60"/>
      <c r="IRT48" s="60"/>
      <c r="IRU48" s="60"/>
      <c r="IRV48" s="60"/>
      <c r="IRW48" s="60"/>
      <c r="IRX48" s="60"/>
      <c r="IRY48" s="60"/>
      <c r="IRZ48" s="60"/>
      <c r="ISA48" s="60"/>
      <c r="ISB48" s="60"/>
      <c r="ISC48" s="60"/>
      <c r="ISD48" s="60"/>
      <c r="ISE48" s="60"/>
      <c r="ISF48" s="60"/>
      <c r="ISG48" s="60"/>
      <c r="ISH48" s="60"/>
      <c r="ISI48" s="60"/>
      <c r="ISJ48" s="60"/>
      <c r="ISK48" s="60"/>
      <c r="ISL48" s="60"/>
      <c r="ISM48" s="60"/>
      <c r="ISN48" s="60"/>
      <c r="ISO48" s="60"/>
      <c r="ISP48" s="60"/>
      <c r="ISQ48" s="60"/>
      <c r="ISR48" s="60"/>
      <c r="ISS48" s="60"/>
      <c r="IST48" s="60"/>
      <c r="ISU48" s="60"/>
      <c r="ISV48" s="60"/>
      <c r="ISW48" s="60"/>
      <c r="ISX48" s="60"/>
      <c r="ISY48" s="60"/>
      <c r="ISZ48" s="60"/>
      <c r="ITA48" s="60"/>
      <c r="ITB48" s="60"/>
      <c r="ITC48" s="60"/>
      <c r="ITD48" s="60"/>
      <c r="ITE48" s="60"/>
      <c r="ITF48" s="60"/>
      <c r="ITG48" s="60"/>
      <c r="ITH48" s="60"/>
      <c r="ITI48" s="60"/>
      <c r="ITJ48" s="60"/>
      <c r="ITK48" s="60"/>
      <c r="ITL48" s="60"/>
      <c r="ITM48" s="60"/>
      <c r="ITN48" s="60"/>
      <c r="ITO48" s="60"/>
      <c r="ITP48" s="60"/>
      <c r="ITQ48" s="60"/>
      <c r="ITR48" s="60"/>
      <c r="ITS48" s="60"/>
      <c r="ITT48" s="60"/>
      <c r="ITU48" s="60"/>
      <c r="ITV48" s="60"/>
      <c r="ITW48" s="60"/>
      <c r="ITX48" s="60"/>
      <c r="ITY48" s="60"/>
      <c r="ITZ48" s="60"/>
      <c r="IUA48" s="60"/>
      <c r="IUB48" s="60"/>
      <c r="IUC48" s="60"/>
      <c r="IUD48" s="60"/>
      <c r="IUE48" s="60"/>
      <c r="IUF48" s="60"/>
      <c r="IUG48" s="60"/>
      <c r="IUH48" s="60"/>
      <c r="IUI48" s="60"/>
      <c r="IUJ48" s="60"/>
      <c r="IUK48" s="60"/>
      <c r="IUL48" s="60"/>
      <c r="IUM48" s="60"/>
      <c r="IUN48" s="60"/>
      <c r="IUO48" s="60"/>
      <c r="IUP48" s="60"/>
      <c r="IUQ48" s="60"/>
      <c r="IUR48" s="60"/>
      <c r="IUS48" s="60"/>
      <c r="IUT48" s="60"/>
      <c r="IUU48" s="60"/>
      <c r="IUV48" s="60"/>
      <c r="IUW48" s="60"/>
      <c r="IUX48" s="60"/>
      <c r="IUY48" s="60"/>
      <c r="IUZ48" s="60"/>
      <c r="IVA48" s="60"/>
      <c r="IVB48" s="60"/>
      <c r="IVC48" s="60"/>
      <c r="IVD48" s="60"/>
      <c r="IVE48" s="60"/>
      <c r="IVF48" s="60"/>
      <c r="IVG48" s="60"/>
      <c r="IVH48" s="60"/>
      <c r="IVI48" s="60"/>
      <c r="IVJ48" s="60"/>
      <c r="IVK48" s="60"/>
      <c r="IVL48" s="60"/>
      <c r="IVM48" s="60"/>
      <c r="IVN48" s="60"/>
      <c r="IVO48" s="60"/>
      <c r="IVP48" s="60"/>
      <c r="IVQ48" s="60"/>
      <c r="IVR48" s="60"/>
      <c r="IVS48" s="60"/>
      <c r="IVT48" s="60"/>
      <c r="IVU48" s="60"/>
      <c r="IVV48" s="60"/>
      <c r="IVW48" s="60"/>
      <c r="IVX48" s="60"/>
      <c r="IVY48" s="60"/>
      <c r="IVZ48" s="60"/>
      <c r="IWA48" s="60"/>
      <c r="IWB48" s="60"/>
      <c r="IWC48" s="60"/>
      <c r="IWD48" s="60"/>
      <c r="IWE48" s="60"/>
      <c r="IWF48" s="60"/>
      <c r="IWG48" s="60"/>
      <c r="IWH48" s="60"/>
      <c r="IWI48" s="60"/>
      <c r="IWJ48" s="60"/>
      <c r="IWK48" s="60"/>
      <c r="IWL48" s="60"/>
      <c r="IWM48" s="60"/>
      <c r="IWN48" s="60"/>
      <c r="IWO48" s="60"/>
      <c r="IWP48" s="60"/>
      <c r="IWQ48" s="60"/>
      <c r="IWR48" s="60"/>
      <c r="IWS48" s="60"/>
      <c r="IWT48" s="60"/>
      <c r="IWU48" s="60"/>
      <c r="IWV48" s="60"/>
      <c r="IWW48" s="60"/>
      <c r="IWX48" s="60"/>
      <c r="IWY48" s="60"/>
      <c r="IWZ48" s="60"/>
      <c r="IXA48" s="60"/>
      <c r="IXB48" s="60"/>
      <c r="IXC48" s="60"/>
      <c r="IXD48" s="60"/>
      <c r="IXE48" s="60"/>
      <c r="IXF48" s="60"/>
      <c r="IXG48" s="60"/>
      <c r="IXH48" s="60"/>
      <c r="IXI48" s="60"/>
      <c r="IXJ48" s="60"/>
      <c r="IXK48" s="60"/>
      <c r="IXL48" s="60"/>
      <c r="IXM48" s="60"/>
      <c r="IXN48" s="60"/>
      <c r="IXO48" s="60"/>
      <c r="IXP48" s="60"/>
      <c r="IXQ48" s="60"/>
      <c r="IXR48" s="60"/>
      <c r="IXS48" s="60"/>
      <c r="IXT48" s="60"/>
      <c r="IXU48" s="60"/>
      <c r="IXV48" s="60"/>
      <c r="IXW48" s="60"/>
      <c r="IXX48" s="60"/>
      <c r="IXY48" s="60"/>
      <c r="IXZ48" s="60"/>
      <c r="IYA48" s="60"/>
      <c r="IYB48" s="60"/>
      <c r="IYC48" s="60"/>
      <c r="IYD48" s="60"/>
      <c r="IYE48" s="60"/>
      <c r="IYF48" s="60"/>
      <c r="IYG48" s="60"/>
      <c r="IYH48" s="60"/>
      <c r="IYI48" s="60"/>
      <c r="IYJ48" s="60"/>
      <c r="IYK48" s="60"/>
      <c r="IYL48" s="60"/>
      <c r="IYM48" s="60"/>
      <c r="IYN48" s="60"/>
      <c r="IYO48" s="60"/>
      <c r="IYP48" s="60"/>
      <c r="IYQ48" s="60"/>
      <c r="IYR48" s="60"/>
      <c r="IYS48" s="60"/>
      <c r="IYT48" s="60"/>
      <c r="IYU48" s="60"/>
      <c r="IYV48" s="60"/>
      <c r="IYW48" s="60"/>
      <c r="IYX48" s="60"/>
      <c r="IYY48" s="60"/>
      <c r="IYZ48" s="60"/>
      <c r="IZA48" s="60"/>
      <c r="IZB48" s="60"/>
      <c r="IZC48" s="60"/>
      <c r="IZD48" s="60"/>
      <c r="IZE48" s="60"/>
      <c r="IZF48" s="60"/>
      <c r="IZG48" s="60"/>
      <c r="IZH48" s="60"/>
      <c r="IZI48" s="60"/>
      <c r="IZJ48" s="60"/>
      <c r="IZK48" s="60"/>
      <c r="IZL48" s="60"/>
      <c r="IZM48" s="60"/>
      <c r="IZN48" s="60"/>
      <c r="IZO48" s="60"/>
      <c r="IZP48" s="60"/>
      <c r="IZQ48" s="60"/>
      <c r="IZR48" s="60"/>
      <c r="IZS48" s="60"/>
      <c r="IZT48" s="60"/>
      <c r="IZU48" s="60"/>
      <c r="IZV48" s="60"/>
      <c r="IZW48" s="60"/>
      <c r="IZX48" s="60"/>
      <c r="IZY48" s="60"/>
      <c r="IZZ48" s="60"/>
      <c r="JAA48" s="60"/>
      <c r="JAB48" s="60"/>
      <c r="JAC48" s="60"/>
      <c r="JAD48" s="60"/>
      <c r="JAE48" s="60"/>
      <c r="JAF48" s="60"/>
      <c r="JAG48" s="60"/>
      <c r="JAH48" s="60"/>
      <c r="JAI48" s="60"/>
      <c r="JAJ48" s="60"/>
      <c r="JAK48" s="60"/>
      <c r="JAL48" s="60"/>
      <c r="JAM48" s="60"/>
      <c r="JAN48" s="60"/>
      <c r="JAO48" s="60"/>
      <c r="JAP48" s="60"/>
      <c r="JAQ48" s="60"/>
      <c r="JAR48" s="60"/>
      <c r="JAS48" s="60"/>
      <c r="JAT48" s="60"/>
      <c r="JAU48" s="60"/>
      <c r="JAV48" s="60"/>
      <c r="JAW48" s="60"/>
      <c r="JAX48" s="60"/>
      <c r="JAY48" s="60"/>
      <c r="JAZ48" s="60"/>
      <c r="JBA48" s="60"/>
      <c r="JBB48" s="60"/>
      <c r="JBC48" s="60"/>
      <c r="JBD48" s="60"/>
      <c r="JBE48" s="60"/>
      <c r="JBF48" s="60"/>
      <c r="JBG48" s="60"/>
      <c r="JBH48" s="60"/>
      <c r="JBI48" s="60"/>
      <c r="JBJ48" s="60"/>
      <c r="JBK48" s="60"/>
      <c r="JBL48" s="60"/>
      <c r="JBM48" s="60"/>
      <c r="JBN48" s="60"/>
      <c r="JBO48" s="60"/>
      <c r="JBP48" s="60"/>
      <c r="JBQ48" s="60"/>
      <c r="JBR48" s="60"/>
      <c r="JBS48" s="60"/>
      <c r="JBT48" s="60"/>
      <c r="JBU48" s="60"/>
      <c r="JBV48" s="60"/>
      <c r="JBW48" s="60"/>
      <c r="JBX48" s="60"/>
      <c r="JBY48" s="60"/>
      <c r="JBZ48" s="60"/>
      <c r="JCA48" s="60"/>
      <c r="JCB48" s="60"/>
      <c r="JCC48" s="60"/>
      <c r="JCD48" s="60"/>
      <c r="JCE48" s="60"/>
      <c r="JCF48" s="60"/>
      <c r="JCG48" s="60"/>
      <c r="JCH48" s="60"/>
      <c r="JCI48" s="60"/>
      <c r="JCJ48" s="60"/>
      <c r="JCK48" s="60"/>
      <c r="JCL48" s="60"/>
      <c r="JCM48" s="60"/>
      <c r="JCN48" s="60"/>
      <c r="JCO48" s="60"/>
      <c r="JCP48" s="60"/>
      <c r="JCQ48" s="60"/>
      <c r="JCR48" s="60"/>
      <c r="JCS48" s="60"/>
      <c r="JCT48" s="60"/>
      <c r="JCU48" s="60"/>
      <c r="JCV48" s="60"/>
      <c r="JCW48" s="60"/>
      <c r="JCX48" s="60"/>
      <c r="JCY48" s="60"/>
      <c r="JCZ48" s="60"/>
      <c r="JDA48" s="60"/>
      <c r="JDB48" s="60"/>
      <c r="JDC48" s="60"/>
      <c r="JDD48" s="60"/>
      <c r="JDE48" s="60"/>
      <c r="JDF48" s="60"/>
      <c r="JDG48" s="60"/>
      <c r="JDH48" s="60"/>
      <c r="JDI48" s="60"/>
      <c r="JDJ48" s="60"/>
      <c r="JDK48" s="60"/>
      <c r="JDL48" s="60"/>
      <c r="JDM48" s="60"/>
      <c r="JDN48" s="60"/>
      <c r="JDO48" s="60"/>
      <c r="JDP48" s="60"/>
      <c r="JDQ48" s="60"/>
      <c r="JDR48" s="60"/>
      <c r="JDS48" s="60"/>
      <c r="JDT48" s="60"/>
      <c r="JDU48" s="60"/>
      <c r="JDV48" s="60"/>
      <c r="JDW48" s="60"/>
      <c r="JDX48" s="60"/>
      <c r="JDY48" s="60"/>
      <c r="JDZ48" s="60"/>
      <c r="JEA48" s="60"/>
      <c r="JEB48" s="60"/>
      <c r="JEC48" s="60"/>
      <c r="JED48" s="60"/>
      <c r="JEE48" s="60"/>
      <c r="JEF48" s="60"/>
      <c r="JEG48" s="60"/>
      <c r="JEH48" s="60"/>
      <c r="JEI48" s="60"/>
      <c r="JEJ48" s="60"/>
      <c r="JEK48" s="60"/>
      <c r="JEL48" s="60"/>
      <c r="JEM48" s="60"/>
      <c r="JEN48" s="60"/>
      <c r="JEO48" s="60"/>
      <c r="JEP48" s="60"/>
      <c r="JEQ48" s="60"/>
      <c r="JER48" s="60"/>
      <c r="JES48" s="60"/>
      <c r="JET48" s="60"/>
      <c r="JEU48" s="60"/>
      <c r="JEV48" s="60"/>
      <c r="JEW48" s="60"/>
      <c r="JEX48" s="60"/>
      <c r="JEY48" s="60"/>
      <c r="JEZ48" s="60"/>
      <c r="JFA48" s="60"/>
      <c r="JFB48" s="60"/>
      <c r="JFC48" s="60"/>
      <c r="JFD48" s="60"/>
      <c r="JFE48" s="60"/>
      <c r="JFF48" s="60"/>
      <c r="JFG48" s="60"/>
      <c r="JFH48" s="60"/>
      <c r="JFI48" s="60"/>
      <c r="JFJ48" s="60"/>
      <c r="JFK48" s="60"/>
      <c r="JFL48" s="60"/>
      <c r="JFM48" s="60"/>
      <c r="JFN48" s="60"/>
      <c r="JFO48" s="60"/>
      <c r="JFP48" s="60"/>
      <c r="JFQ48" s="60"/>
      <c r="JFR48" s="60"/>
      <c r="JFS48" s="60"/>
      <c r="JFT48" s="60"/>
      <c r="JFU48" s="60"/>
      <c r="JFV48" s="60"/>
      <c r="JFW48" s="60"/>
      <c r="JFX48" s="60"/>
      <c r="JFY48" s="60"/>
      <c r="JFZ48" s="60"/>
      <c r="JGA48" s="60"/>
      <c r="JGB48" s="60"/>
      <c r="JGC48" s="60"/>
      <c r="JGD48" s="60"/>
      <c r="JGE48" s="60"/>
      <c r="JGF48" s="60"/>
      <c r="JGG48" s="60"/>
      <c r="JGH48" s="60"/>
      <c r="JGI48" s="60"/>
      <c r="JGJ48" s="60"/>
      <c r="JGK48" s="60"/>
      <c r="JGL48" s="60"/>
      <c r="JGM48" s="60"/>
      <c r="JGN48" s="60"/>
      <c r="JGO48" s="60"/>
      <c r="JGP48" s="60"/>
      <c r="JGQ48" s="60"/>
      <c r="JGR48" s="60"/>
      <c r="JGS48" s="60"/>
      <c r="JGT48" s="60"/>
      <c r="JGU48" s="60"/>
      <c r="JGV48" s="60"/>
      <c r="JGW48" s="60"/>
      <c r="JGX48" s="60"/>
      <c r="JGY48" s="60"/>
      <c r="JGZ48" s="60"/>
      <c r="JHA48" s="60"/>
      <c r="JHB48" s="60"/>
      <c r="JHC48" s="60"/>
      <c r="JHD48" s="60"/>
      <c r="JHE48" s="60"/>
      <c r="JHF48" s="60"/>
      <c r="JHG48" s="60"/>
      <c r="JHH48" s="60"/>
      <c r="JHI48" s="60"/>
      <c r="JHJ48" s="60"/>
      <c r="JHK48" s="60"/>
      <c r="JHL48" s="60"/>
      <c r="JHM48" s="60"/>
      <c r="JHN48" s="60"/>
      <c r="JHO48" s="60"/>
      <c r="JHP48" s="60"/>
      <c r="JHQ48" s="60"/>
      <c r="JHR48" s="60"/>
      <c r="JHS48" s="60"/>
      <c r="JHT48" s="60"/>
      <c r="JHU48" s="60"/>
      <c r="JHV48" s="60"/>
      <c r="JHW48" s="60"/>
      <c r="JHX48" s="60"/>
      <c r="JHY48" s="60"/>
      <c r="JHZ48" s="60"/>
      <c r="JIA48" s="60"/>
      <c r="JIB48" s="60"/>
      <c r="JIC48" s="60"/>
      <c r="JID48" s="60"/>
      <c r="JIE48" s="60"/>
      <c r="JIF48" s="60"/>
      <c r="JIG48" s="60"/>
      <c r="JIH48" s="60"/>
      <c r="JII48" s="60"/>
      <c r="JIJ48" s="60"/>
      <c r="JIK48" s="60"/>
      <c r="JIL48" s="60"/>
      <c r="JIM48" s="60"/>
      <c r="JIN48" s="60"/>
      <c r="JIO48" s="60"/>
      <c r="JIP48" s="60"/>
      <c r="JIQ48" s="60"/>
      <c r="JIR48" s="60"/>
      <c r="JIS48" s="60"/>
      <c r="JIT48" s="60"/>
      <c r="JIU48" s="60"/>
      <c r="JIV48" s="60"/>
      <c r="JIW48" s="60"/>
      <c r="JIX48" s="60"/>
      <c r="JIY48" s="60"/>
      <c r="JIZ48" s="60"/>
      <c r="JJA48" s="60"/>
      <c r="JJB48" s="60"/>
      <c r="JJC48" s="60"/>
      <c r="JJD48" s="60"/>
      <c r="JJE48" s="60"/>
      <c r="JJF48" s="60"/>
      <c r="JJG48" s="60"/>
      <c r="JJH48" s="60"/>
      <c r="JJI48" s="60"/>
      <c r="JJJ48" s="60"/>
      <c r="JJK48" s="60"/>
      <c r="JJL48" s="60"/>
      <c r="JJM48" s="60"/>
      <c r="JJN48" s="60"/>
      <c r="JJO48" s="60"/>
      <c r="JJP48" s="60"/>
      <c r="JJQ48" s="60"/>
      <c r="JJR48" s="60"/>
      <c r="JJS48" s="60"/>
      <c r="JJT48" s="60"/>
      <c r="JJU48" s="60"/>
      <c r="JJV48" s="60"/>
      <c r="JJW48" s="60"/>
      <c r="JJX48" s="60"/>
      <c r="JJY48" s="60"/>
      <c r="JJZ48" s="60"/>
      <c r="JKA48" s="60"/>
      <c r="JKB48" s="60"/>
      <c r="JKC48" s="60"/>
      <c r="JKD48" s="60"/>
      <c r="JKE48" s="60"/>
      <c r="JKF48" s="60"/>
      <c r="JKG48" s="60"/>
      <c r="JKH48" s="60"/>
      <c r="JKI48" s="60"/>
      <c r="JKJ48" s="60"/>
      <c r="JKK48" s="60"/>
      <c r="JKL48" s="60"/>
      <c r="JKM48" s="60"/>
      <c r="JKN48" s="60"/>
      <c r="JKO48" s="60"/>
      <c r="JKP48" s="60"/>
      <c r="JKQ48" s="60"/>
      <c r="JKR48" s="60"/>
      <c r="JKS48" s="60"/>
      <c r="JKT48" s="60"/>
      <c r="JKU48" s="60"/>
      <c r="JKV48" s="60"/>
      <c r="JKW48" s="60"/>
      <c r="JKX48" s="60"/>
      <c r="JKY48" s="60"/>
      <c r="JKZ48" s="60"/>
      <c r="JLA48" s="60"/>
      <c r="JLB48" s="60"/>
      <c r="JLC48" s="60"/>
      <c r="JLD48" s="60"/>
      <c r="JLE48" s="60"/>
      <c r="JLF48" s="60"/>
      <c r="JLG48" s="60"/>
      <c r="JLH48" s="60"/>
      <c r="JLI48" s="60"/>
      <c r="JLJ48" s="60"/>
      <c r="JLK48" s="60"/>
      <c r="JLL48" s="60"/>
      <c r="JLM48" s="60"/>
      <c r="JLN48" s="60"/>
      <c r="JLO48" s="60"/>
      <c r="JLP48" s="60"/>
      <c r="JLQ48" s="60"/>
      <c r="JLR48" s="60"/>
      <c r="JLS48" s="60"/>
      <c r="JLT48" s="60"/>
      <c r="JLU48" s="60"/>
      <c r="JLV48" s="60"/>
      <c r="JLW48" s="60"/>
      <c r="JLX48" s="60"/>
      <c r="JLY48" s="60"/>
      <c r="JLZ48" s="60"/>
      <c r="JMA48" s="60"/>
      <c r="JMB48" s="60"/>
      <c r="JMC48" s="60"/>
      <c r="JMD48" s="60"/>
      <c r="JME48" s="60"/>
      <c r="JMF48" s="60"/>
      <c r="JMG48" s="60"/>
      <c r="JMH48" s="60"/>
      <c r="JMI48" s="60"/>
      <c r="JMJ48" s="60"/>
      <c r="JMK48" s="60"/>
      <c r="JML48" s="60"/>
      <c r="JMM48" s="60"/>
      <c r="JMN48" s="60"/>
      <c r="JMO48" s="60"/>
      <c r="JMP48" s="60"/>
      <c r="JMQ48" s="60"/>
      <c r="JMR48" s="60"/>
      <c r="JMS48" s="60"/>
      <c r="JMT48" s="60"/>
      <c r="JMU48" s="60"/>
      <c r="JMV48" s="60"/>
      <c r="JMW48" s="60"/>
      <c r="JMX48" s="60"/>
      <c r="JMY48" s="60"/>
      <c r="JMZ48" s="60"/>
      <c r="JNA48" s="60"/>
      <c r="JNB48" s="60"/>
      <c r="JNC48" s="60"/>
      <c r="JND48" s="60"/>
      <c r="JNE48" s="60"/>
      <c r="JNF48" s="60"/>
      <c r="JNG48" s="60"/>
      <c r="JNH48" s="60"/>
      <c r="JNI48" s="60"/>
      <c r="JNJ48" s="60"/>
      <c r="JNK48" s="60"/>
      <c r="JNL48" s="60"/>
      <c r="JNM48" s="60"/>
      <c r="JNN48" s="60"/>
      <c r="JNO48" s="60"/>
      <c r="JNP48" s="60"/>
      <c r="JNQ48" s="60"/>
      <c r="JNR48" s="60"/>
      <c r="JNS48" s="60"/>
      <c r="JNT48" s="60"/>
      <c r="JNU48" s="60"/>
      <c r="JNV48" s="60"/>
      <c r="JNW48" s="60"/>
      <c r="JNX48" s="60"/>
      <c r="JNY48" s="60"/>
      <c r="JNZ48" s="60"/>
      <c r="JOA48" s="60"/>
      <c r="JOB48" s="60"/>
      <c r="JOC48" s="60"/>
      <c r="JOD48" s="60"/>
      <c r="JOE48" s="60"/>
      <c r="JOF48" s="60"/>
      <c r="JOG48" s="60"/>
      <c r="JOH48" s="60"/>
      <c r="JOI48" s="60"/>
      <c r="JOJ48" s="60"/>
      <c r="JOK48" s="60"/>
      <c r="JOL48" s="60"/>
      <c r="JOM48" s="60"/>
      <c r="JON48" s="60"/>
      <c r="JOO48" s="60"/>
      <c r="JOP48" s="60"/>
      <c r="JOQ48" s="60"/>
      <c r="JOR48" s="60"/>
      <c r="JOS48" s="60"/>
      <c r="JOT48" s="60"/>
      <c r="JOU48" s="60"/>
      <c r="JOV48" s="60"/>
      <c r="JOW48" s="60"/>
      <c r="JOX48" s="60"/>
      <c r="JOY48" s="60"/>
      <c r="JOZ48" s="60"/>
      <c r="JPA48" s="60"/>
      <c r="JPB48" s="60"/>
      <c r="JPC48" s="60"/>
      <c r="JPD48" s="60"/>
      <c r="JPE48" s="60"/>
      <c r="JPF48" s="60"/>
      <c r="JPG48" s="60"/>
      <c r="JPH48" s="60"/>
      <c r="JPI48" s="60"/>
      <c r="JPJ48" s="60"/>
      <c r="JPK48" s="60"/>
      <c r="JPL48" s="60"/>
      <c r="JPM48" s="60"/>
      <c r="JPN48" s="60"/>
      <c r="JPO48" s="60"/>
      <c r="JPP48" s="60"/>
      <c r="JPQ48" s="60"/>
      <c r="JPR48" s="60"/>
      <c r="JPS48" s="60"/>
      <c r="JPT48" s="60"/>
      <c r="JPU48" s="60"/>
      <c r="JPV48" s="60"/>
      <c r="JPW48" s="60"/>
      <c r="JPX48" s="60"/>
      <c r="JPY48" s="60"/>
      <c r="JPZ48" s="60"/>
      <c r="JQA48" s="60"/>
      <c r="JQB48" s="60"/>
      <c r="JQC48" s="60"/>
      <c r="JQD48" s="60"/>
      <c r="JQE48" s="60"/>
      <c r="JQF48" s="60"/>
      <c r="JQG48" s="60"/>
      <c r="JQH48" s="60"/>
      <c r="JQI48" s="60"/>
      <c r="JQJ48" s="60"/>
      <c r="JQK48" s="60"/>
      <c r="JQL48" s="60"/>
      <c r="JQM48" s="60"/>
      <c r="JQN48" s="60"/>
      <c r="JQO48" s="60"/>
      <c r="JQP48" s="60"/>
      <c r="JQQ48" s="60"/>
      <c r="JQR48" s="60"/>
      <c r="JQS48" s="60"/>
      <c r="JQT48" s="60"/>
      <c r="JQU48" s="60"/>
      <c r="JQV48" s="60"/>
      <c r="JQW48" s="60"/>
      <c r="JQX48" s="60"/>
      <c r="JQY48" s="60"/>
      <c r="JQZ48" s="60"/>
      <c r="JRA48" s="60"/>
      <c r="JRB48" s="60"/>
      <c r="JRC48" s="60"/>
      <c r="JRD48" s="60"/>
      <c r="JRE48" s="60"/>
      <c r="JRF48" s="60"/>
      <c r="JRG48" s="60"/>
      <c r="JRH48" s="60"/>
      <c r="JRI48" s="60"/>
      <c r="JRJ48" s="60"/>
      <c r="JRK48" s="60"/>
      <c r="JRL48" s="60"/>
      <c r="JRM48" s="60"/>
      <c r="JRN48" s="60"/>
      <c r="JRO48" s="60"/>
      <c r="JRP48" s="60"/>
      <c r="JRQ48" s="60"/>
      <c r="JRR48" s="60"/>
      <c r="JRS48" s="60"/>
      <c r="JRT48" s="60"/>
      <c r="JRU48" s="60"/>
      <c r="JRV48" s="60"/>
      <c r="JRW48" s="60"/>
      <c r="JRX48" s="60"/>
      <c r="JRY48" s="60"/>
      <c r="JRZ48" s="60"/>
      <c r="JSA48" s="60"/>
      <c r="JSB48" s="60"/>
      <c r="JSC48" s="60"/>
      <c r="JSD48" s="60"/>
      <c r="JSE48" s="60"/>
      <c r="JSF48" s="60"/>
      <c r="JSG48" s="60"/>
      <c r="JSH48" s="60"/>
      <c r="JSI48" s="60"/>
      <c r="JSJ48" s="60"/>
      <c r="JSK48" s="60"/>
      <c r="JSL48" s="60"/>
      <c r="JSM48" s="60"/>
      <c r="JSN48" s="60"/>
      <c r="JSO48" s="60"/>
      <c r="JSP48" s="60"/>
      <c r="JSQ48" s="60"/>
      <c r="JSR48" s="60"/>
      <c r="JSS48" s="60"/>
      <c r="JST48" s="60"/>
      <c r="JSU48" s="60"/>
      <c r="JSV48" s="60"/>
      <c r="JSW48" s="60"/>
      <c r="JSX48" s="60"/>
      <c r="JSY48" s="60"/>
      <c r="JSZ48" s="60"/>
      <c r="JTA48" s="60"/>
      <c r="JTB48" s="60"/>
      <c r="JTC48" s="60"/>
      <c r="JTD48" s="60"/>
      <c r="JTE48" s="60"/>
      <c r="JTF48" s="60"/>
      <c r="JTG48" s="60"/>
      <c r="JTH48" s="60"/>
      <c r="JTI48" s="60"/>
      <c r="JTJ48" s="60"/>
      <c r="JTK48" s="60"/>
      <c r="JTL48" s="60"/>
      <c r="JTM48" s="60"/>
      <c r="JTN48" s="60"/>
      <c r="JTO48" s="60"/>
      <c r="JTP48" s="60"/>
      <c r="JTQ48" s="60"/>
      <c r="JTR48" s="60"/>
      <c r="JTS48" s="60"/>
      <c r="JTT48" s="60"/>
      <c r="JTU48" s="60"/>
      <c r="JTV48" s="60"/>
      <c r="JTW48" s="60"/>
      <c r="JTX48" s="60"/>
      <c r="JTY48" s="60"/>
      <c r="JTZ48" s="60"/>
      <c r="JUA48" s="60"/>
      <c r="JUB48" s="60"/>
      <c r="JUC48" s="60"/>
      <c r="JUD48" s="60"/>
      <c r="JUE48" s="60"/>
      <c r="JUF48" s="60"/>
      <c r="JUG48" s="60"/>
      <c r="JUH48" s="60"/>
      <c r="JUI48" s="60"/>
      <c r="JUJ48" s="60"/>
      <c r="JUK48" s="60"/>
      <c r="JUL48" s="60"/>
      <c r="JUM48" s="60"/>
      <c r="JUN48" s="60"/>
      <c r="JUO48" s="60"/>
      <c r="JUP48" s="60"/>
      <c r="JUQ48" s="60"/>
      <c r="JUR48" s="60"/>
      <c r="JUS48" s="60"/>
      <c r="JUT48" s="60"/>
      <c r="JUU48" s="60"/>
      <c r="JUV48" s="60"/>
      <c r="JUW48" s="60"/>
      <c r="JUX48" s="60"/>
      <c r="JUY48" s="60"/>
      <c r="JUZ48" s="60"/>
      <c r="JVA48" s="60"/>
      <c r="JVB48" s="60"/>
      <c r="JVC48" s="60"/>
      <c r="JVD48" s="60"/>
      <c r="JVE48" s="60"/>
      <c r="JVF48" s="60"/>
      <c r="JVG48" s="60"/>
      <c r="JVH48" s="60"/>
      <c r="JVI48" s="60"/>
      <c r="JVJ48" s="60"/>
      <c r="JVK48" s="60"/>
      <c r="JVL48" s="60"/>
      <c r="JVM48" s="60"/>
      <c r="JVN48" s="60"/>
      <c r="JVO48" s="60"/>
      <c r="JVP48" s="60"/>
      <c r="JVQ48" s="60"/>
      <c r="JVR48" s="60"/>
      <c r="JVS48" s="60"/>
      <c r="JVT48" s="60"/>
      <c r="JVU48" s="60"/>
      <c r="JVV48" s="60"/>
      <c r="JVW48" s="60"/>
      <c r="JVX48" s="60"/>
      <c r="JVY48" s="60"/>
      <c r="JVZ48" s="60"/>
      <c r="JWA48" s="60"/>
      <c r="JWB48" s="60"/>
      <c r="JWC48" s="60"/>
      <c r="JWD48" s="60"/>
      <c r="JWE48" s="60"/>
      <c r="JWF48" s="60"/>
      <c r="JWG48" s="60"/>
      <c r="JWH48" s="60"/>
      <c r="JWI48" s="60"/>
      <c r="JWJ48" s="60"/>
      <c r="JWK48" s="60"/>
      <c r="JWL48" s="60"/>
      <c r="JWM48" s="60"/>
      <c r="JWN48" s="60"/>
      <c r="JWO48" s="60"/>
      <c r="JWP48" s="60"/>
      <c r="JWQ48" s="60"/>
      <c r="JWR48" s="60"/>
      <c r="JWS48" s="60"/>
      <c r="JWT48" s="60"/>
      <c r="JWU48" s="60"/>
      <c r="JWV48" s="60"/>
      <c r="JWW48" s="60"/>
      <c r="JWX48" s="60"/>
      <c r="JWY48" s="60"/>
      <c r="JWZ48" s="60"/>
      <c r="JXA48" s="60"/>
      <c r="JXB48" s="60"/>
      <c r="JXC48" s="60"/>
      <c r="JXD48" s="60"/>
      <c r="JXE48" s="60"/>
      <c r="JXF48" s="60"/>
      <c r="JXG48" s="60"/>
      <c r="JXH48" s="60"/>
      <c r="JXI48" s="60"/>
      <c r="JXJ48" s="60"/>
      <c r="JXK48" s="60"/>
      <c r="JXL48" s="60"/>
      <c r="JXM48" s="60"/>
      <c r="JXN48" s="60"/>
      <c r="JXO48" s="60"/>
      <c r="JXP48" s="60"/>
      <c r="JXQ48" s="60"/>
      <c r="JXR48" s="60"/>
      <c r="JXS48" s="60"/>
      <c r="JXT48" s="60"/>
      <c r="JXU48" s="60"/>
      <c r="JXV48" s="60"/>
      <c r="JXW48" s="60"/>
      <c r="JXX48" s="60"/>
      <c r="JXY48" s="60"/>
      <c r="JXZ48" s="60"/>
      <c r="JYA48" s="60"/>
      <c r="JYB48" s="60"/>
      <c r="JYC48" s="60"/>
      <c r="JYD48" s="60"/>
      <c r="JYE48" s="60"/>
      <c r="JYF48" s="60"/>
      <c r="JYG48" s="60"/>
      <c r="JYH48" s="60"/>
      <c r="JYI48" s="60"/>
      <c r="JYJ48" s="60"/>
      <c r="JYK48" s="60"/>
      <c r="JYL48" s="60"/>
      <c r="JYM48" s="60"/>
      <c r="JYN48" s="60"/>
      <c r="JYO48" s="60"/>
      <c r="JYP48" s="60"/>
      <c r="JYQ48" s="60"/>
      <c r="JYR48" s="60"/>
      <c r="JYS48" s="60"/>
      <c r="JYT48" s="60"/>
      <c r="JYU48" s="60"/>
      <c r="JYV48" s="60"/>
      <c r="JYW48" s="60"/>
      <c r="JYX48" s="60"/>
      <c r="JYY48" s="60"/>
      <c r="JYZ48" s="60"/>
      <c r="JZA48" s="60"/>
      <c r="JZB48" s="60"/>
      <c r="JZC48" s="60"/>
      <c r="JZD48" s="60"/>
      <c r="JZE48" s="60"/>
      <c r="JZF48" s="60"/>
      <c r="JZG48" s="60"/>
      <c r="JZH48" s="60"/>
      <c r="JZI48" s="60"/>
      <c r="JZJ48" s="60"/>
      <c r="JZK48" s="60"/>
      <c r="JZL48" s="60"/>
      <c r="JZM48" s="60"/>
      <c r="JZN48" s="60"/>
      <c r="JZO48" s="60"/>
      <c r="JZP48" s="60"/>
      <c r="JZQ48" s="60"/>
      <c r="JZR48" s="60"/>
      <c r="JZS48" s="60"/>
      <c r="JZT48" s="60"/>
      <c r="JZU48" s="60"/>
      <c r="JZV48" s="60"/>
      <c r="JZW48" s="60"/>
      <c r="JZX48" s="60"/>
      <c r="JZY48" s="60"/>
      <c r="JZZ48" s="60"/>
      <c r="KAA48" s="60"/>
      <c r="KAB48" s="60"/>
      <c r="KAC48" s="60"/>
      <c r="KAD48" s="60"/>
      <c r="KAE48" s="60"/>
      <c r="KAF48" s="60"/>
      <c r="KAG48" s="60"/>
      <c r="KAH48" s="60"/>
      <c r="KAI48" s="60"/>
      <c r="KAJ48" s="60"/>
      <c r="KAK48" s="60"/>
      <c r="KAL48" s="60"/>
      <c r="KAM48" s="60"/>
      <c r="KAN48" s="60"/>
      <c r="KAO48" s="60"/>
      <c r="KAP48" s="60"/>
      <c r="KAQ48" s="60"/>
      <c r="KAR48" s="60"/>
      <c r="KAS48" s="60"/>
      <c r="KAT48" s="60"/>
      <c r="KAU48" s="60"/>
      <c r="KAV48" s="60"/>
      <c r="KAW48" s="60"/>
      <c r="KAX48" s="60"/>
      <c r="KAY48" s="60"/>
      <c r="KAZ48" s="60"/>
      <c r="KBA48" s="60"/>
      <c r="KBB48" s="60"/>
      <c r="KBC48" s="60"/>
      <c r="KBD48" s="60"/>
      <c r="KBE48" s="60"/>
      <c r="KBF48" s="60"/>
      <c r="KBG48" s="60"/>
      <c r="KBH48" s="60"/>
      <c r="KBI48" s="60"/>
      <c r="KBJ48" s="60"/>
      <c r="KBK48" s="60"/>
      <c r="KBL48" s="60"/>
      <c r="KBM48" s="60"/>
      <c r="KBN48" s="60"/>
      <c r="KBO48" s="60"/>
      <c r="KBP48" s="60"/>
      <c r="KBQ48" s="60"/>
      <c r="KBR48" s="60"/>
      <c r="KBS48" s="60"/>
      <c r="KBT48" s="60"/>
      <c r="KBU48" s="60"/>
      <c r="KBV48" s="60"/>
      <c r="KBW48" s="60"/>
      <c r="KBX48" s="60"/>
      <c r="KBY48" s="60"/>
      <c r="KBZ48" s="60"/>
      <c r="KCA48" s="60"/>
      <c r="KCB48" s="60"/>
      <c r="KCC48" s="60"/>
      <c r="KCD48" s="60"/>
      <c r="KCE48" s="60"/>
      <c r="KCF48" s="60"/>
      <c r="KCG48" s="60"/>
      <c r="KCH48" s="60"/>
      <c r="KCI48" s="60"/>
      <c r="KCJ48" s="60"/>
      <c r="KCK48" s="60"/>
      <c r="KCL48" s="60"/>
      <c r="KCM48" s="60"/>
      <c r="KCN48" s="60"/>
      <c r="KCO48" s="60"/>
      <c r="KCP48" s="60"/>
      <c r="KCQ48" s="60"/>
      <c r="KCR48" s="60"/>
      <c r="KCS48" s="60"/>
      <c r="KCT48" s="60"/>
      <c r="KCU48" s="60"/>
      <c r="KCV48" s="60"/>
      <c r="KCW48" s="60"/>
      <c r="KCX48" s="60"/>
      <c r="KCY48" s="60"/>
      <c r="KCZ48" s="60"/>
      <c r="KDA48" s="60"/>
      <c r="KDB48" s="60"/>
      <c r="KDC48" s="60"/>
      <c r="KDD48" s="60"/>
      <c r="KDE48" s="60"/>
      <c r="KDF48" s="60"/>
      <c r="KDG48" s="60"/>
      <c r="KDH48" s="60"/>
      <c r="KDI48" s="60"/>
      <c r="KDJ48" s="60"/>
      <c r="KDK48" s="60"/>
      <c r="KDL48" s="60"/>
      <c r="KDM48" s="60"/>
      <c r="KDN48" s="60"/>
      <c r="KDO48" s="60"/>
      <c r="KDP48" s="60"/>
      <c r="KDQ48" s="60"/>
      <c r="KDR48" s="60"/>
      <c r="KDS48" s="60"/>
      <c r="KDT48" s="60"/>
      <c r="KDU48" s="60"/>
      <c r="KDV48" s="60"/>
      <c r="KDW48" s="60"/>
      <c r="KDX48" s="60"/>
      <c r="KDY48" s="60"/>
      <c r="KDZ48" s="60"/>
      <c r="KEA48" s="60"/>
      <c r="KEB48" s="60"/>
      <c r="KEC48" s="60"/>
      <c r="KED48" s="60"/>
      <c r="KEE48" s="60"/>
      <c r="KEF48" s="60"/>
      <c r="KEG48" s="60"/>
      <c r="KEH48" s="60"/>
      <c r="KEI48" s="60"/>
      <c r="KEJ48" s="60"/>
      <c r="KEK48" s="60"/>
      <c r="KEL48" s="60"/>
      <c r="KEM48" s="60"/>
      <c r="KEN48" s="60"/>
      <c r="KEO48" s="60"/>
      <c r="KEP48" s="60"/>
      <c r="KEQ48" s="60"/>
      <c r="KER48" s="60"/>
      <c r="KES48" s="60"/>
      <c r="KET48" s="60"/>
      <c r="KEU48" s="60"/>
      <c r="KEV48" s="60"/>
      <c r="KEW48" s="60"/>
      <c r="KEX48" s="60"/>
      <c r="KEY48" s="60"/>
      <c r="KEZ48" s="60"/>
      <c r="KFA48" s="60"/>
      <c r="KFB48" s="60"/>
      <c r="KFC48" s="60"/>
      <c r="KFD48" s="60"/>
      <c r="KFE48" s="60"/>
      <c r="KFF48" s="60"/>
      <c r="KFG48" s="60"/>
      <c r="KFH48" s="60"/>
      <c r="KFI48" s="60"/>
      <c r="KFJ48" s="60"/>
      <c r="KFK48" s="60"/>
      <c r="KFL48" s="60"/>
      <c r="KFM48" s="60"/>
      <c r="KFN48" s="60"/>
      <c r="KFO48" s="60"/>
      <c r="KFP48" s="60"/>
      <c r="KFQ48" s="60"/>
      <c r="KFR48" s="60"/>
      <c r="KFS48" s="60"/>
      <c r="KFT48" s="60"/>
      <c r="KFU48" s="60"/>
      <c r="KFV48" s="60"/>
      <c r="KFW48" s="60"/>
      <c r="KFX48" s="60"/>
      <c r="KFY48" s="60"/>
      <c r="KFZ48" s="60"/>
      <c r="KGA48" s="60"/>
      <c r="KGB48" s="60"/>
      <c r="KGC48" s="60"/>
      <c r="KGD48" s="60"/>
      <c r="KGE48" s="60"/>
      <c r="KGF48" s="60"/>
      <c r="KGG48" s="60"/>
      <c r="KGH48" s="60"/>
      <c r="KGI48" s="60"/>
      <c r="KGJ48" s="60"/>
      <c r="KGK48" s="60"/>
      <c r="KGL48" s="60"/>
      <c r="KGM48" s="60"/>
      <c r="KGN48" s="60"/>
      <c r="KGO48" s="60"/>
      <c r="KGP48" s="60"/>
      <c r="KGQ48" s="60"/>
      <c r="KGR48" s="60"/>
      <c r="KGS48" s="60"/>
      <c r="KGT48" s="60"/>
      <c r="KGU48" s="60"/>
      <c r="KGV48" s="60"/>
      <c r="KGW48" s="60"/>
      <c r="KGX48" s="60"/>
      <c r="KGY48" s="60"/>
      <c r="KGZ48" s="60"/>
      <c r="KHA48" s="60"/>
      <c r="KHB48" s="60"/>
      <c r="KHC48" s="60"/>
      <c r="KHD48" s="60"/>
      <c r="KHE48" s="60"/>
      <c r="KHF48" s="60"/>
      <c r="KHG48" s="60"/>
      <c r="KHH48" s="60"/>
      <c r="KHI48" s="60"/>
      <c r="KHJ48" s="60"/>
      <c r="KHK48" s="60"/>
      <c r="KHL48" s="60"/>
      <c r="KHM48" s="60"/>
      <c r="KHN48" s="60"/>
      <c r="KHO48" s="60"/>
      <c r="KHP48" s="60"/>
      <c r="KHQ48" s="60"/>
      <c r="KHR48" s="60"/>
      <c r="KHS48" s="60"/>
      <c r="KHT48" s="60"/>
      <c r="KHU48" s="60"/>
      <c r="KHV48" s="60"/>
      <c r="KHW48" s="60"/>
      <c r="KHX48" s="60"/>
      <c r="KHY48" s="60"/>
      <c r="KHZ48" s="60"/>
      <c r="KIA48" s="60"/>
      <c r="KIB48" s="60"/>
      <c r="KIC48" s="60"/>
      <c r="KID48" s="60"/>
      <c r="KIE48" s="60"/>
      <c r="KIF48" s="60"/>
      <c r="KIG48" s="60"/>
      <c r="KIH48" s="60"/>
      <c r="KII48" s="60"/>
      <c r="KIJ48" s="60"/>
      <c r="KIK48" s="60"/>
      <c r="KIL48" s="60"/>
      <c r="KIM48" s="60"/>
      <c r="KIN48" s="60"/>
      <c r="KIO48" s="60"/>
      <c r="KIP48" s="60"/>
      <c r="KIQ48" s="60"/>
      <c r="KIR48" s="60"/>
      <c r="KIS48" s="60"/>
      <c r="KIT48" s="60"/>
      <c r="KIU48" s="60"/>
      <c r="KIV48" s="60"/>
      <c r="KIW48" s="60"/>
      <c r="KIX48" s="60"/>
      <c r="KIY48" s="60"/>
      <c r="KIZ48" s="60"/>
      <c r="KJA48" s="60"/>
      <c r="KJB48" s="60"/>
      <c r="KJC48" s="60"/>
      <c r="KJD48" s="60"/>
      <c r="KJE48" s="60"/>
      <c r="KJF48" s="60"/>
      <c r="KJG48" s="60"/>
      <c r="KJH48" s="60"/>
      <c r="KJI48" s="60"/>
      <c r="KJJ48" s="60"/>
      <c r="KJK48" s="60"/>
      <c r="KJL48" s="60"/>
      <c r="KJM48" s="60"/>
      <c r="KJN48" s="60"/>
      <c r="KJO48" s="60"/>
      <c r="KJP48" s="60"/>
      <c r="KJQ48" s="60"/>
      <c r="KJR48" s="60"/>
      <c r="KJS48" s="60"/>
      <c r="KJT48" s="60"/>
      <c r="KJU48" s="60"/>
      <c r="KJV48" s="60"/>
      <c r="KJW48" s="60"/>
      <c r="KJX48" s="60"/>
      <c r="KJY48" s="60"/>
      <c r="KJZ48" s="60"/>
      <c r="KKA48" s="60"/>
      <c r="KKB48" s="60"/>
      <c r="KKC48" s="60"/>
      <c r="KKD48" s="60"/>
      <c r="KKE48" s="60"/>
      <c r="KKF48" s="60"/>
      <c r="KKG48" s="60"/>
      <c r="KKH48" s="60"/>
      <c r="KKI48" s="60"/>
      <c r="KKJ48" s="60"/>
      <c r="KKK48" s="60"/>
      <c r="KKL48" s="60"/>
      <c r="KKM48" s="60"/>
      <c r="KKN48" s="60"/>
      <c r="KKO48" s="60"/>
      <c r="KKP48" s="60"/>
      <c r="KKQ48" s="60"/>
      <c r="KKR48" s="60"/>
      <c r="KKS48" s="60"/>
      <c r="KKT48" s="60"/>
      <c r="KKU48" s="60"/>
      <c r="KKV48" s="60"/>
      <c r="KKW48" s="60"/>
      <c r="KKX48" s="60"/>
      <c r="KKY48" s="60"/>
      <c r="KKZ48" s="60"/>
      <c r="KLA48" s="60"/>
      <c r="KLB48" s="60"/>
      <c r="KLC48" s="60"/>
      <c r="KLD48" s="60"/>
      <c r="KLE48" s="60"/>
      <c r="KLF48" s="60"/>
      <c r="KLG48" s="60"/>
      <c r="KLH48" s="60"/>
      <c r="KLI48" s="60"/>
      <c r="KLJ48" s="60"/>
      <c r="KLK48" s="60"/>
      <c r="KLL48" s="60"/>
      <c r="KLM48" s="60"/>
      <c r="KLN48" s="60"/>
      <c r="KLO48" s="60"/>
      <c r="KLP48" s="60"/>
      <c r="KLQ48" s="60"/>
      <c r="KLR48" s="60"/>
      <c r="KLS48" s="60"/>
      <c r="KLT48" s="60"/>
      <c r="KLU48" s="60"/>
      <c r="KLV48" s="60"/>
      <c r="KLW48" s="60"/>
      <c r="KLX48" s="60"/>
      <c r="KLY48" s="60"/>
      <c r="KLZ48" s="60"/>
      <c r="KMA48" s="60"/>
      <c r="KMB48" s="60"/>
      <c r="KMC48" s="60"/>
      <c r="KMD48" s="60"/>
      <c r="KME48" s="60"/>
      <c r="KMF48" s="60"/>
      <c r="KMG48" s="60"/>
      <c r="KMH48" s="60"/>
      <c r="KMI48" s="60"/>
      <c r="KMJ48" s="60"/>
      <c r="KMK48" s="60"/>
      <c r="KML48" s="60"/>
      <c r="KMM48" s="60"/>
      <c r="KMN48" s="60"/>
      <c r="KMO48" s="60"/>
      <c r="KMP48" s="60"/>
      <c r="KMQ48" s="60"/>
      <c r="KMR48" s="60"/>
      <c r="KMS48" s="60"/>
      <c r="KMT48" s="60"/>
      <c r="KMU48" s="60"/>
      <c r="KMV48" s="60"/>
      <c r="KMW48" s="60"/>
      <c r="KMX48" s="60"/>
      <c r="KMY48" s="60"/>
      <c r="KMZ48" s="60"/>
      <c r="KNA48" s="60"/>
      <c r="KNB48" s="60"/>
      <c r="KNC48" s="60"/>
      <c r="KND48" s="60"/>
      <c r="KNE48" s="60"/>
      <c r="KNF48" s="60"/>
      <c r="KNG48" s="60"/>
      <c r="KNH48" s="60"/>
      <c r="KNI48" s="60"/>
      <c r="KNJ48" s="60"/>
      <c r="KNK48" s="60"/>
      <c r="KNL48" s="60"/>
      <c r="KNM48" s="60"/>
      <c r="KNN48" s="60"/>
      <c r="KNO48" s="60"/>
      <c r="KNP48" s="60"/>
      <c r="KNQ48" s="60"/>
      <c r="KNR48" s="60"/>
      <c r="KNS48" s="60"/>
      <c r="KNT48" s="60"/>
      <c r="KNU48" s="60"/>
      <c r="KNV48" s="60"/>
      <c r="KNW48" s="60"/>
      <c r="KNX48" s="60"/>
      <c r="KNY48" s="60"/>
      <c r="KNZ48" s="60"/>
      <c r="KOA48" s="60"/>
      <c r="KOB48" s="60"/>
      <c r="KOC48" s="60"/>
      <c r="KOD48" s="60"/>
      <c r="KOE48" s="60"/>
      <c r="KOF48" s="60"/>
      <c r="KOG48" s="60"/>
      <c r="KOH48" s="60"/>
      <c r="KOI48" s="60"/>
      <c r="KOJ48" s="60"/>
      <c r="KOK48" s="60"/>
      <c r="KOL48" s="60"/>
      <c r="KOM48" s="60"/>
      <c r="KON48" s="60"/>
      <c r="KOO48" s="60"/>
      <c r="KOP48" s="60"/>
      <c r="KOQ48" s="60"/>
      <c r="KOR48" s="60"/>
      <c r="KOS48" s="60"/>
      <c r="KOT48" s="60"/>
      <c r="KOU48" s="60"/>
      <c r="KOV48" s="60"/>
      <c r="KOW48" s="60"/>
      <c r="KOX48" s="60"/>
      <c r="KOY48" s="60"/>
      <c r="KOZ48" s="60"/>
      <c r="KPA48" s="60"/>
      <c r="KPB48" s="60"/>
      <c r="KPC48" s="60"/>
      <c r="KPD48" s="60"/>
      <c r="KPE48" s="60"/>
      <c r="KPF48" s="60"/>
      <c r="KPG48" s="60"/>
      <c r="KPH48" s="60"/>
      <c r="KPI48" s="60"/>
      <c r="KPJ48" s="60"/>
      <c r="KPK48" s="60"/>
      <c r="KPL48" s="60"/>
      <c r="KPM48" s="60"/>
      <c r="KPN48" s="60"/>
      <c r="KPO48" s="60"/>
      <c r="KPP48" s="60"/>
      <c r="KPQ48" s="60"/>
      <c r="KPR48" s="60"/>
      <c r="KPS48" s="60"/>
      <c r="KPT48" s="60"/>
      <c r="KPU48" s="60"/>
      <c r="KPV48" s="60"/>
      <c r="KPW48" s="60"/>
      <c r="KPX48" s="60"/>
      <c r="KPY48" s="60"/>
      <c r="KPZ48" s="60"/>
      <c r="KQA48" s="60"/>
      <c r="KQB48" s="60"/>
      <c r="KQC48" s="60"/>
      <c r="KQD48" s="60"/>
      <c r="KQE48" s="60"/>
      <c r="KQF48" s="60"/>
      <c r="KQG48" s="60"/>
      <c r="KQH48" s="60"/>
      <c r="KQI48" s="60"/>
      <c r="KQJ48" s="60"/>
      <c r="KQK48" s="60"/>
      <c r="KQL48" s="60"/>
      <c r="KQM48" s="60"/>
      <c r="KQN48" s="60"/>
      <c r="KQO48" s="60"/>
      <c r="KQP48" s="60"/>
      <c r="KQQ48" s="60"/>
      <c r="KQR48" s="60"/>
      <c r="KQS48" s="60"/>
      <c r="KQT48" s="60"/>
      <c r="KQU48" s="60"/>
      <c r="KQV48" s="60"/>
      <c r="KQW48" s="60"/>
      <c r="KQX48" s="60"/>
      <c r="KQY48" s="60"/>
      <c r="KQZ48" s="60"/>
      <c r="KRA48" s="60"/>
      <c r="KRB48" s="60"/>
      <c r="KRC48" s="60"/>
      <c r="KRD48" s="60"/>
      <c r="KRE48" s="60"/>
      <c r="KRF48" s="60"/>
      <c r="KRG48" s="60"/>
      <c r="KRH48" s="60"/>
      <c r="KRI48" s="60"/>
      <c r="KRJ48" s="60"/>
      <c r="KRK48" s="60"/>
      <c r="KRL48" s="60"/>
      <c r="KRM48" s="60"/>
      <c r="KRN48" s="60"/>
      <c r="KRO48" s="60"/>
      <c r="KRP48" s="60"/>
      <c r="KRQ48" s="60"/>
      <c r="KRR48" s="60"/>
      <c r="KRS48" s="60"/>
      <c r="KRT48" s="60"/>
      <c r="KRU48" s="60"/>
      <c r="KRV48" s="60"/>
      <c r="KRW48" s="60"/>
      <c r="KRX48" s="60"/>
      <c r="KRY48" s="60"/>
      <c r="KRZ48" s="60"/>
      <c r="KSA48" s="60"/>
      <c r="KSB48" s="60"/>
      <c r="KSC48" s="60"/>
      <c r="KSD48" s="60"/>
      <c r="KSE48" s="60"/>
      <c r="KSF48" s="60"/>
      <c r="KSG48" s="60"/>
      <c r="KSH48" s="60"/>
      <c r="KSI48" s="60"/>
      <c r="KSJ48" s="60"/>
      <c r="KSK48" s="60"/>
      <c r="KSL48" s="60"/>
      <c r="KSM48" s="60"/>
      <c r="KSN48" s="60"/>
      <c r="KSO48" s="60"/>
      <c r="KSP48" s="60"/>
      <c r="KSQ48" s="60"/>
      <c r="KSR48" s="60"/>
      <c r="KSS48" s="60"/>
      <c r="KST48" s="60"/>
      <c r="KSU48" s="60"/>
      <c r="KSV48" s="60"/>
      <c r="KSW48" s="60"/>
      <c r="KSX48" s="60"/>
      <c r="KSY48" s="60"/>
      <c r="KSZ48" s="60"/>
      <c r="KTA48" s="60"/>
      <c r="KTB48" s="60"/>
      <c r="KTC48" s="60"/>
      <c r="KTD48" s="60"/>
      <c r="KTE48" s="60"/>
      <c r="KTF48" s="60"/>
      <c r="KTG48" s="60"/>
      <c r="KTH48" s="60"/>
      <c r="KTI48" s="60"/>
      <c r="KTJ48" s="60"/>
      <c r="KTK48" s="60"/>
      <c r="KTL48" s="60"/>
      <c r="KTM48" s="60"/>
      <c r="KTN48" s="60"/>
      <c r="KTO48" s="60"/>
      <c r="KTP48" s="60"/>
      <c r="KTQ48" s="60"/>
      <c r="KTR48" s="60"/>
      <c r="KTS48" s="60"/>
      <c r="KTT48" s="60"/>
      <c r="KTU48" s="60"/>
      <c r="KTV48" s="60"/>
      <c r="KTW48" s="60"/>
      <c r="KTX48" s="60"/>
      <c r="KTY48" s="60"/>
      <c r="KTZ48" s="60"/>
      <c r="KUA48" s="60"/>
      <c r="KUB48" s="60"/>
      <c r="KUC48" s="60"/>
      <c r="KUD48" s="60"/>
      <c r="KUE48" s="60"/>
      <c r="KUF48" s="60"/>
      <c r="KUG48" s="60"/>
      <c r="KUH48" s="60"/>
      <c r="KUI48" s="60"/>
      <c r="KUJ48" s="60"/>
      <c r="KUK48" s="60"/>
      <c r="KUL48" s="60"/>
      <c r="KUM48" s="60"/>
      <c r="KUN48" s="60"/>
      <c r="KUO48" s="60"/>
      <c r="KUP48" s="60"/>
      <c r="KUQ48" s="60"/>
      <c r="KUR48" s="60"/>
      <c r="KUS48" s="60"/>
      <c r="KUT48" s="60"/>
      <c r="KUU48" s="60"/>
      <c r="KUV48" s="60"/>
      <c r="KUW48" s="60"/>
      <c r="KUX48" s="60"/>
      <c r="KUY48" s="60"/>
      <c r="KUZ48" s="60"/>
      <c r="KVA48" s="60"/>
      <c r="KVB48" s="60"/>
      <c r="KVC48" s="60"/>
      <c r="KVD48" s="60"/>
      <c r="KVE48" s="60"/>
      <c r="KVF48" s="60"/>
      <c r="KVG48" s="60"/>
      <c r="KVH48" s="60"/>
      <c r="KVI48" s="60"/>
      <c r="KVJ48" s="60"/>
      <c r="KVK48" s="60"/>
      <c r="KVL48" s="60"/>
      <c r="KVM48" s="60"/>
      <c r="KVN48" s="60"/>
      <c r="KVO48" s="60"/>
      <c r="KVP48" s="60"/>
      <c r="KVQ48" s="60"/>
      <c r="KVR48" s="60"/>
      <c r="KVS48" s="60"/>
      <c r="KVT48" s="60"/>
      <c r="KVU48" s="60"/>
      <c r="KVV48" s="60"/>
      <c r="KVW48" s="60"/>
      <c r="KVX48" s="60"/>
      <c r="KVY48" s="60"/>
      <c r="KVZ48" s="60"/>
      <c r="KWA48" s="60"/>
      <c r="KWB48" s="60"/>
      <c r="KWC48" s="60"/>
      <c r="KWD48" s="60"/>
      <c r="KWE48" s="60"/>
      <c r="KWF48" s="60"/>
      <c r="KWG48" s="60"/>
      <c r="KWH48" s="60"/>
      <c r="KWI48" s="60"/>
      <c r="KWJ48" s="60"/>
      <c r="KWK48" s="60"/>
      <c r="KWL48" s="60"/>
      <c r="KWM48" s="60"/>
      <c r="KWN48" s="60"/>
      <c r="KWO48" s="60"/>
      <c r="KWP48" s="60"/>
      <c r="KWQ48" s="60"/>
      <c r="KWR48" s="60"/>
      <c r="KWS48" s="60"/>
      <c r="KWT48" s="60"/>
      <c r="KWU48" s="60"/>
      <c r="KWV48" s="60"/>
      <c r="KWW48" s="60"/>
      <c r="KWX48" s="60"/>
      <c r="KWY48" s="60"/>
      <c r="KWZ48" s="60"/>
      <c r="KXA48" s="60"/>
      <c r="KXB48" s="60"/>
      <c r="KXC48" s="60"/>
      <c r="KXD48" s="60"/>
      <c r="KXE48" s="60"/>
      <c r="KXF48" s="60"/>
      <c r="KXG48" s="60"/>
      <c r="KXH48" s="60"/>
      <c r="KXI48" s="60"/>
      <c r="KXJ48" s="60"/>
      <c r="KXK48" s="60"/>
      <c r="KXL48" s="60"/>
      <c r="KXM48" s="60"/>
      <c r="KXN48" s="60"/>
      <c r="KXO48" s="60"/>
      <c r="KXP48" s="60"/>
      <c r="KXQ48" s="60"/>
      <c r="KXR48" s="60"/>
      <c r="KXS48" s="60"/>
      <c r="KXT48" s="60"/>
      <c r="KXU48" s="60"/>
      <c r="KXV48" s="60"/>
      <c r="KXW48" s="60"/>
      <c r="KXX48" s="60"/>
      <c r="KXY48" s="60"/>
      <c r="KXZ48" s="60"/>
      <c r="KYA48" s="60"/>
      <c r="KYB48" s="60"/>
      <c r="KYC48" s="60"/>
      <c r="KYD48" s="60"/>
      <c r="KYE48" s="60"/>
      <c r="KYF48" s="60"/>
      <c r="KYG48" s="60"/>
      <c r="KYH48" s="60"/>
      <c r="KYI48" s="60"/>
      <c r="KYJ48" s="60"/>
      <c r="KYK48" s="60"/>
      <c r="KYL48" s="60"/>
      <c r="KYM48" s="60"/>
      <c r="KYN48" s="60"/>
      <c r="KYO48" s="60"/>
      <c r="KYP48" s="60"/>
      <c r="KYQ48" s="60"/>
      <c r="KYR48" s="60"/>
      <c r="KYS48" s="60"/>
      <c r="KYT48" s="60"/>
      <c r="KYU48" s="60"/>
      <c r="KYV48" s="60"/>
      <c r="KYW48" s="60"/>
      <c r="KYX48" s="60"/>
      <c r="KYY48" s="60"/>
      <c r="KYZ48" s="60"/>
      <c r="KZA48" s="60"/>
      <c r="KZB48" s="60"/>
      <c r="KZC48" s="60"/>
      <c r="KZD48" s="60"/>
      <c r="KZE48" s="60"/>
      <c r="KZF48" s="60"/>
      <c r="KZG48" s="60"/>
      <c r="KZH48" s="60"/>
      <c r="KZI48" s="60"/>
      <c r="KZJ48" s="60"/>
      <c r="KZK48" s="60"/>
      <c r="KZL48" s="60"/>
      <c r="KZM48" s="60"/>
      <c r="KZN48" s="60"/>
      <c r="KZO48" s="60"/>
      <c r="KZP48" s="60"/>
      <c r="KZQ48" s="60"/>
      <c r="KZR48" s="60"/>
      <c r="KZS48" s="60"/>
      <c r="KZT48" s="60"/>
      <c r="KZU48" s="60"/>
      <c r="KZV48" s="60"/>
      <c r="KZW48" s="60"/>
      <c r="KZX48" s="60"/>
      <c r="KZY48" s="60"/>
      <c r="KZZ48" s="60"/>
      <c r="LAA48" s="60"/>
      <c r="LAB48" s="60"/>
      <c r="LAC48" s="60"/>
      <c r="LAD48" s="60"/>
      <c r="LAE48" s="60"/>
      <c r="LAF48" s="60"/>
      <c r="LAG48" s="60"/>
      <c r="LAH48" s="60"/>
      <c r="LAI48" s="60"/>
      <c r="LAJ48" s="60"/>
      <c r="LAK48" s="60"/>
      <c r="LAL48" s="60"/>
      <c r="LAM48" s="60"/>
      <c r="LAN48" s="60"/>
      <c r="LAO48" s="60"/>
      <c r="LAP48" s="60"/>
      <c r="LAQ48" s="60"/>
      <c r="LAR48" s="60"/>
      <c r="LAS48" s="60"/>
      <c r="LAT48" s="60"/>
      <c r="LAU48" s="60"/>
      <c r="LAV48" s="60"/>
      <c r="LAW48" s="60"/>
      <c r="LAX48" s="60"/>
      <c r="LAY48" s="60"/>
      <c r="LAZ48" s="60"/>
      <c r="LBA48" s="60"/>
      <c r="LBB48" s="60"/>
      <c r="LBC48" s="60"/>
      <c r="LBD48" s="60"/>
      <c r="LBE48" s="60"/>
      <c r="LBF48" s="60"/>
      <c r="LBG48" s="60"/>
      <c r="LBH48" s="60"/>
      <c r="LBI48" s="60"/>
      <c r="LBJ48" s="60"/>
      <c r="LBK48" s="60"/>
      <c r="LBL48" s="60"/>
      <c r="LBM48" s="60"/>
      <c r="LBN48" s="60"/>
      <c r="LBO48" s="60"/>
      <c r="LBP48" s="60"/>
      <c r="LBQ48" s="60"/>
      <c r="LBR48" s="60"/>
      <c r="LBS48" s="60"/>
      <c r="LBT48" s="60"/>
      <c r="LBU48" s="60"/>
      <c r="LBV48" s="60"/>
      <c r="LBW48" s="60"/>
      <c r="LBX48" s="60"/>
      <c r="LBY48" s="60"/>
      <c r="LBZ48" s="60"/>
      <c r="LCA48" s="60"/>
      <c r="LCB48" s="60"/>
      <c r="LCC48" s="60"/>
      <c r="LCD48" s="60"/>
      <c r="LCE48" s="60"/>
      <c r="LCF48" s="60"/>
      <c r="LCG48" s="60"/>
      <c r="LCH48" s="60"/>
      <c r="LCI48" s="60"/>
      <c r="LCJ48" s="60"/>
      <c r="LCK48" s="60"/>
      <c r="LCL48" s="60"/>
      <c r="LCM48" s="60"/>
      <c r="LCN48" s="60"/>
      <c r="LCO48" s="60"/>
      <c r="LCP48" s="60"/>
      <c r="LCQ48" s="60"/>
      <c r="LCR48" s="60"/>
      <c r="LCS48" s="60"/>
      <c r="LCT48" s="60"/>
      <c r="LCU48" s="60"/>
      <c r="LCV48" s="60"/>
      <c r="LCW48" s="60"/>
      <c r="LCX48" s="60"/>
      <c r="LCY48" s="60"/>
      <c r="LCZ48" s="60"/>
      <c r="LDA48" s="60"/>
      <c r="LDB48" s="60"/>
      <c r="LDC48" s="60"/>
      <c r="LDD48" s="60"/>
      <c r="LDE48" s="60"/>
      <c r="LDF48" s="60"/>
      <c r="LDG48" s="60"/>
      <c r="LDH48" s="60"/>
      <c r="LDI48" s="60"/>
      <c r="LDJ48" s="60"/>
      <c r="LDK48" s="60"/>
      <c r="LDL48" s="60"/>
      <c r="LDM48" s="60"/>
      <c r="LDN48" s="60"/>
      <c r="LDO48" s="60"/>
      <c r="LDP48" s="60"/>
      <c r="LDQ48" s="60"/>
      <c r="LDR48" s="60"/>
      <c r="LDS48" s="60"/>
      <c r="LDT48" s="60"/>
      <c r="LDU48" s="60"/>
      <c r="LDV48" s="60"/>
      <c r="LDW48" s="60"/>
      <c r="LDX48" s="60"/>
      <c r="LDY48" s="60"/>
      <c r="LDZ48" s="60"/>
      <c r="LEA48" s="60"/>
      <c r="LEB48" s="60"/>
      <c r="LEC48" s="60"/>
      <c r="LED48" s="60"/>
      <c r="LEE48" s="60"/>
      <c r="LEF48" s="60"/>
      <c r="LEG48" s="60"/>
      <c r="LEH48" s="60"/>
      <c r="LEI48" s="60"/>
      <c r="LEJ48" s="60"/>
      <c r="LEK48" s="60"/>
      <c r="LEL48" s="60"/>
      <c r="LEM48" s="60"/>
      <c r="LEN48" s="60"/>
      <c r="LEO48" s="60"/>
      <c r="LEP48" s="60"/>
      <c r="LEQ48" s="60"/>
      <c r="LER48" s="60"/>
      <c r="LES48" s="60"/>
      <c r="LET48" s="60"/>
      <c r="LEU48" s="60"/>
      <c r="LEV48" s="60"/>
      <c r="LEW48" s="60"/>
      <c r="LEX48" s="60"/>
      <c r="LEY48" s="60"/>
      <c r="LEZ48" s="60"/>
      <c r="LFA48" s="60"/>
      <c r="LFB48" s="60"/>
      <c r="LFC48" s="60"/>
      <c r="LFD48" s="60"/>
      <c r="LFE48" s="60"/>
      <c r="LFF48" s="60"/>
      <c r="LFG48" s="60"/>
      <c r="LFH48" s="60"/>
      <c r="LFI48" s="60"/>
      <c r="LFJ48" s="60"/>
      <c r="LFK48" s="60"/>
      <c r="LFL48" s="60"/>
      <c r="LFM48" s="60"/>
      <c r="LFN48" s="60"/>
      <c r="LFO48" s="60"/>
      <c r="LFP48" s="60"/>
      <c r="LFQ48" s="60"/>
      <c r="LFR48" s="60"/>
      <c r="LFS48" s="60"/>
      <c r="LFT48" s="60"/>
      <c r="LFU48" s="60"/>
      <c r="LFV48" s="60"/>
      <c r="LFW48" s="60"/>
      <c r="LFX48" s="60"/>
      <c r="LFY48" s="60"/>
      <c r="LFZ48" s="60"/>
      <c r="LGA48" s="60"/>
      <c r="LGB48" s="60"/>
      <c r="LGC48" s="60"/>
      <c r="LGD48" s="60"/>
      <c r="LGE48" s="60"/>
      <c r="LGF48" s="60"/>
      <c r="LGG48" s="60"/>
      <c r="LGH48" s="60"/>
      <c r="LGI48" s="60"/>
      <c r="LGJ48" s="60"/>
      <c r="LGK48" s="60"/>
      <c r="LGL48" s="60"/>
      <c r="LGM48" s="60"/>
      <c r="LGN48" s="60"/>
      <c r="LGO48" s="60"/>
      <c r="LGP48" s="60"/>
      <c r="LGQ48" s="60"/>
      <c r="LGR48" s="60"/>
      <c r="LGS48" s="60"/>
      <c r="LGT48" s="60"/>
      <c r="LGU48" s="60"/>
      <c r="LGV48" s="60"/>
      <c r="LGW48" s="60"/>
      <c r="LGX48" s="60"/>
      <c r="LGY48" s="60"/>
      <c r="LGZ48" s="60"/>
      <c r="LHA48" s="60"/>
      <c r="LHB48" s="60"/>
      <c r="LHC48" s="60"/>
      <c r="LHD48" s="60"/>
      <c r="LHE48" s="60"/>
      <c r="LHF48" s="60"/>
      <c r="LHG48" s="60"/>
      <c r="LHH48" s="60"/>
      <c r="LHI48" s="60"/>
      <c r="LHJ48" s="60"/>
      <c r="LHK48" s="60"/>
      <c r="LHL48" s="60"/>
      <c r="LHM48" s="60"/>
      <c r="LHN48" s="60"/>
      <c r="LHO48" s="60"/>
      <c r="LHP48" s="60"/>
      <c r="LHQ48" s="60"/>
      <c r="LHR48" s="60"/>
      <c r="LHS48" s="60"/>
      <c r="LHT48" s="60"/>
      <c r="LHU48" s="60"/>
      <c r="LHV48" s="60"/>
      <c r="LHW48" s="60"/>
      <c r="LHX48" s="60"/>
      <c r="LHY48" s="60"/>
      <c r="LHZ48" s="60"/>
      <c r="LIA48" s="60"/>
      <c r="LIB48" s="60"/>
      <c r="LIC48" s="60"/>
      <c r="LID48" s="60"/>
      <c r="LIE48" s="60"/>
      <c r="LIF48" s="60"/>
      <c r="LIG48" s="60"/>
      <c r="LIH48" s="60"/>
      <c r="LII48" s="60"/>
      <c r="LIJ48" s="60"/>
      <c r="LIK48" s="60"/>
      <c r="LIL48" s="60"/>
      <c r="LIM48" s="60"/>
      <c r="LIN48" s="60"/>
      <c r="LIO48" s="60"/>
      <c r="LIP48" s="60"/>
      <c r="LIQ48" s="60"/>
      <c r="LIR48" s="60"/>
      <c r="LIS48" s="60"/>
      <c r="LIT48" s="60"/>
      <c r="LIU48" s="60"/>
      <c r="LIV48" s="60"/>
      <c r="LIW48" s="60"/>
      <c r="LIX48" s="60"/>
      <c r="LIY48" s="60"/>
      <c r="LIZ48" s="60"/>
      <c r="LJA48" s="60"/>
      <c r="LJB48" s="60"/>
      <c r="LJC48" s="60"/>
      <c r="LJD48" s="60"/>
      <c r="LJE48" s="60"/>
      <c r="LJF48" s="60"/>
      <c r="LJG48" s="60"/>
      <c r="LJH48" s="60"/>
      <c r="LJI48" s="60"/>
      <c r="LJJ48" s="60"/>
      <c r="LJK48" s="60"/>
      <c r="LJL48" s="60"/>
      <c r="LJM48" s="60"/>
      <c r="LJN48" s="60"/>
      <c r="LJO48" s="60"/>
      <c r="LJP48" s="60"/>
      <c r="LJQ48" s="60"/>
      <c r="LJR48" s="60"/>
      <c r="LJS48" s="60"/>
      <c r="LJT48" s="60"/>
      <c r="LJU48" s="60"/>
      <c r="LJV48" s="60"/>
      <c r="LJW48" s="60"/>
      <c r="LJX48" s="60"/>
      <c r="LJY48" s="60"/>
      <c r="LJZ48" s="60"/>
      <c r="LKA48" s="60"/>
      <c r="LKB48" s="60"/>
      <c r="LKC48" s="60"/>
      <c r="LKD48" s="60"/>
      <c r="LKE48" s="60"/>
      <c r="LKF48" s="60"/>
      <c r="LKG48" s="60"/>
      <c r="LKH48" s="60"/>
      <c r="LKI48" s="60"/>
      <c r="LKJ48" s="60"/>
      <c r="LKK48" s="60"/>
      <c r="LKL48" s="60"/>
      <c r="LKM48" s="60"/>
      <c r="LKN48" s="60"/>
      <c r="LKO48" s="60"/>
      <c r="LKP48" s="60"/>
      <c r="LKQ48" s="60"/>
      <c r="LKR48" s="60"/>
      <c r="LKS48" s="60"/>
      <c r="LKT48" s="60"/>
      <c r="LKU48" s="60"/>
      <c r="LKV48" s="60"/>
      <c r="LKW48" s="60"/>
      <c r="LKX48" s="60"/>
      <c r="LKY48" s="60"/>
      <c r="LKZ48" s="60"/>
      <c r="LLA48" s="60"/>
      <c r="LLB48" s="60"/>
      <c r="LLC48" s="60"/>
      <c r="LLD48" s="60"/>
      <c r="LLE48" s="60"/>
      <c r="LLF48" s="60"/>
      <c r="LLG48" s="60"/>
      <c r="LLH48" s="60"/>
      <c r="LLI48" s="60"/>
      <c r="LLJ48" s="60"/>
      <c r="LLK48" s="60"/>
      <c r="LLL48" s="60"/>
      <c r="LLM48" s="60"/>
      <c r="LLN48" s="60"/>
      <c r="LLO48" s="60"/>
      <c r="LLP48" s="60"/>
      <c r="LLQ48" s="60"/>
      <c r="LLR48" s="60"/>
      <c r="LLS48" s="60"/>
      <c r="LLT48" s="60"/>
      <c r="LLU48" s="60"/>
      <c r="LLV48" s="60"/>
      <c r="LLW48" s="60"/>
      <c r="LLX48" s="60"/>
      <c r="LLY48" s="60"/>
      <c r="LLZ48" s="60"/>
      <c r="LMA48" s="60"/>
      <c r="LMB48" s="60"/>
      <c r="LMC48" s="60"/>
      <c r="LMD48" s="60"/>
      <c r="LME48" s="60"/>
      <c r="LMF48" s="60"/>
      <c r="LMG48" s="60"/>
      <c r="LMH48" s="60"/>
      <c r="LMI48" s="60"/>
      <c r="LMJ48" s="60"/>
      <c r="LMK48" s="60"/>
      <c r="LML48" s="60"/>
      <c r="LMM48" s="60"/>
      <c r="LMN48" s="60"/>
      <c r="LMO48" s="60"/>
      <c r="LMP48" s="60"/>
      <c r="LMQ48" s="60"/>
      <c r="LMR48" s="60"/>
      <c r="LMS48" s="60"/>
      <c r="LMT48" s="60"/>
      <c r="LMU48" s="60"/>
      <c r="LMV48" s="60"/>
      <c r="LMW48" s="60"/>
      <c r="LMX48" s="60"/>
      <c r="LMY48" s="60"/>
      <c r="LMZ48" s="60"/>
      <c r="LNA48" s="60"/>
      <c r="LNB48" s="60"/>
      <c r="LNC48" s="60"/>
      <c r="LND48" s="60"/>
      <c r="LNE48" s="60"/>
      <c r="LNF48" s="60"/>
      <c r="LNG48" s="60"/>
      <c r="LNH48" s="60"/>
      <c r="LNI48" s="60"/>
      <c r="LNJ48" s="60"/>
      <c r="LNK48" s="60"/>
      <c r="LNL48" s="60"/>
      <c r="LNM48" s="60"/>
      <c r="LNN48" s="60"/>
      <c r="LNO48" s="60"/>
      <c r="LNP48" s="60"/>
      <c r="LNQ48" s="60"/>
      <c r="LNR48" s="60"/>
      <c r="LNS48" s="60"/>
      <c r="LNT48" s="60"/>
      <c r="LNU48" s="60"/>
      <c r="LNV48" s="60"/>
      <c r="LNW48" s="60"/>
      <c r="LNX48" s="60"/>
      <c r="LNY48" s="60"/>
      <c r="LNZ48" s="60"/>
      <c r="LOA48" s="60"/>
      <c r="LOB48" s="60"/>
      <c r="LOC48" s="60"/>
      <c r="LOD48" s="60"/>
      <c r="LOE48" s="60"/>
      <c r="LOF48" s="60"/>
      <c r="LOG48" s="60"/>
      <c r="LOH48" s="60"/>
      <c r="LOI48" s="60"/>
      <c r="LOJ48" s="60"/>
      <c r="LOK48" s="60"/>
      <c r="LOL48" s="60"/>
      <c r="LOM48" s="60"/>
      <c r="LON48" s="60"/>
      <c r="LOO48" s="60"/>
      <c r="LOP48" s="60"/>
      <c r="LOQ48" s="60"/>
      <c r="LOR48" s="60"/>
      <c r="LOS48" s="60"/>
      <c r="LOT48" s="60"/>
      <c r="LOU48" s="60"/>
      <c r="LOV48" s="60"/>
      <c r="LOW48" s="60"/>
      <c r="LOX48" s="60"/>
      <c r="LOY48" s="60"/>
      <c r="LOZ48" s="60"/>
      <c r="LPA48" s="60"/>
      <c r="LPB48" s="60"/>
      <c r="LPC48" s="60"/>
      <c r="LPD48" s="60"/>
      <c r="LPE48" s="60"/>
      <c r="LPF48" s="60"/>
      <c r="LPG48" s="60"/>
      <c r="LPH48" s="60"/>
      <c r="LPI48" s="60"/>
      <c r="LPJ48" s="60"/>
      <c r="LPK48" s="60"/>
      <c r="LPL48" s="60"/>
      <c r="LPM48" s="60"/>
      <c r="LPN48" s="60"/>
      <c r="LPO48" s="60"/>
      <c r="LPP48" s="60"/>
      <c r="LPQ48" s="60"/>
      <c r="LPR48" s="60"/>
      <c r="LPS48" s="60"/>
      <c r="LPT48" s="60"/>
      <c r="LPU48" s="60"/>
      <c r="LPV48" s="60"/>
      <c r="LPW48" s="60"/>
      <c r="LPX48" s="60"/>
      <c r="LPY48" s="60"/>
      <c r="LPZ48" s="60"/>
      <c r="LQA48" s="60"/>
      <c r="LQB48" s="60"/>
      <c r="LQC48" s="60"/>
      <c r="LQD48" s="60"/>
      <c r="LQE48" s="60"/>
      <c r="LQF48" s="60"/>
      <c r="LQG48" s="60"/>
      <c r="LQH48" s="60"/>
      <c r="LQI48" s="60"/>
      <c r="LQJ48" s="60"/>
      <c r="LQK48" s="60"/>
      <c r="LQL48" s="60"/>
      <c r="LQM48" s="60"/>
      <c r="LQN48" s="60"/>
      <c r="LQO48" s="60"/>
      <c r="LQP48" s="60"/>
      <c r="LQQ48" s="60"/>
      <c r="LQR48" s="60"/>
      <c r="LQS48" s="60"/>
      <c r="LQT48" s="60"/>
      <c r="LQU48" s="60"/>
      <c r="LQV48" s="60"/>
      <c r="LQW48" s="60"/>
      <c r="LQX48" s="60"/>
      <c r="LQY48" s="60"/>
      <c r="LQZ48" s="60"/>
      <c r="LRA48" s="60"/>
      <c r="LRB48" s="60"/>
      <c r="LRC48" s="60"/>
      <c r="LRD48" s="60"/>
      <c r="LRE48" s="60"/>
      <c r="LRF48" s="60"/>
      <c r="LRG48" s="60"/>
      <c r="LRH48" s="60"/>
      <c r="LRI48" s="60"/>
      <c r="LRJ48" s="60"/>
      <c r="LRK48" s="60"/>
      <c r="LRL48" s="60"/>
      <c r="LRM48" s="60"/>
      <c r="LRN48" s="60"/>
      <c r="LRO48" s="60"/>
      <c r="LRP48" s="60"/>
      <c r="LRQ48" s="60"/>
      <c r="LRR48" s="60"/>
      <c r="LRS48" s="60"/>
      <c r="LRT48" s="60"/>
      <c r="LRU48" s="60"/>
      <c r="LRV48" s="60"/>
      <c r="LRW48" s="60"/>
      <c r="LRX48" s="60"/>
      <c r="LRY48" s="60"/>
      <c r="LRZ48" s="60"/>
      <c r="LSA48" s="60"/>
      <c r="LSB48" s="60"/>
      <c r="LSC48" s="60"/>
      <c r="LSD48" s="60"/>
      <c r="LSE48" s="60"/>
      <c r="LSF48" s="60"/>
      <c r="LSG48" s="60"/>
      <c r="LSH48" s="60"/>
      <c r="LSI48" s="60"/>
      <c r="LSJ48" s="60"/>
      <c r="LSK48" s="60"/>
      <c r="LSL48" s="60"/>
      <c r="LSM48" s="60"/>
      <c r="LSN48" s="60"/>
      <c r="LSO48" s="60"/>
      <c r="LSP48" s="60"/>
      <c r="LSQ48" s="60"/>
      <c r="LSR48" s="60"/>
      <c r="LSS48" s="60"/>
      <c r="LST48" s="60"/>
      <c r="LSU48" s="60"/>
      <c r="LSV48" s="60"/>
      <c r="LSW48" s="60"/>
      <c r="LSX48" s="60"/>
      <c r="LSY48" s="60"/>
      <c r="LSZ48" s="60"/>
      <c r="LTA48" s="60"/>
      <c r="LTB48" s="60"/>
      <c r="LTC48" s="60"/>
      <c r="LTD48" s="60"/>
      <c r="LTE48" s="60"/>
      <c r="LTF48" s="60"/>
      <c r="LTG48" s="60"/>
      <c r="LTH48" s="60"/>
      <c r="LTI48" s="60"/>
      <c r="LTJ48" s="60"/>
      <c r="LTK48" s="60"/>
      <c r="LTL48" s="60"/>
      <c r="LTM48" s="60"/>
      <c r="LTN48" s="60"/>
      <c r="LTO48" s="60"/>
      <c r="LTP48" s="60"/>
      <c r="LTQ48" s="60"/>
      <c r="LTR48" s="60"/>
      <c r="LTS48" s="60"/>
      <c r="LTT48" s="60"/>
      <c r="LTU48" s="60"/>
      <c r="LTV48" s="60"/>
      <c r="LTW48" s="60"/>
      <c r="LTX48" s="60"/>
      <c r="LTY48" s="60"/>
      <c r="LTZ48" s="60"/>
      <c r="LUA48" s="60"/>
      <c r="LUB48" s="60"/>
      <c r="LUC48" s="60"/>
      <c r="LUD48" s="60"/>
      <c r="LUE48" s="60"/>
      <c r="LUF48" s="60"/>
      <c r="LUG48" s="60"/>
      <c r="LUH48" s="60"/>
      <c r="LUI48" s="60"/>
      <c r="LUJ48" s="60"/>
      <c r="LUK48" s="60"/>
      <c r="LUL48" s="60"/>
      <c r="LUM48" s="60"/>
      <c r="LUN48" s="60"/>
      <c r="LUO48" s="60"/>
      <c r="LUP48" s="60"/>
      <c r="LUQ48" s="60"/>
      <c r="LUR48" s="60"/>
      <c r="LUS48" s="60"/>
      <c r="LUT48" s="60"/>
      <c r="LUU48" s="60"/>
      <c r="LUV48" s="60"/>
      <c r="LUW48" s="60"/>
      <c r="LUX48" s="60"/>
      <c r="LUY48" s="60"/>
      <c r="LUZ48" s="60"/>
      <c r="LVA48" s="60"/>
      <c r="LVB48" s="60"/>
      <c r="LVC48" s="60"/>
      <c r="LVD48" s="60"/>
      <c r="LVE48" s="60"/>
      <c r="LVF48" s="60"/>
      <c r="LVG48" s="60"/>
      <c r="LVH48" s="60"/>
      <c r="LVI48" s="60"/>
      <c r="LVJ48" s="60"/>
      <c r="LVK48" s="60"/>
      <c r="LVL48" s="60"/>
      <c r="LVM48" s="60"/>
      <c r="LVN48" s="60"/>
      <c r="LVO48" s="60"/>
      <c r="LVP48" s="60"/>
      <c r="LVQ48" s="60"/>
      <c r="LVR48" s="60"/>
      <c r="LVS48" s="60"/>
      <c r="LVT48" s="60"/>
      <c r="LVU48" s="60"/>
      <c r="LVV48" s="60"/>
      <c r="LVW48" s="60"/>
      <c r="LVX48" s="60"/>
      <c r="LVY48" s="60"/>
      <c r="LVZ48" s="60"/>
      <c r="LWA48" s="60"/>
      <c r="LWB48" s="60"/>
      <c r="LWC48" s="60"/>
      <c r="LWD48" s="60"/>
      <c r="LWE48" s="60"/>
      <c r="LWF48" s="60"/>
      <c r="LWG48" s="60"/>
      <c r="LWH48" s="60"/>
      <c r="LWI48" s="60"/>
      <c r="LWJ48" s="60"/>
      <c r="LWK48" s="60"/>
      <c r="LWL48" s="60"/>
      <c r="LWM48" s="60"/>
      <c r="LWN48" s="60"/>
      <c r="LWO48" s="60"/>
      <c r="LWP48" s="60"/>
      <c r="LWQ48" s="60"/>
      <c r="LWR48" s="60"/>
      <c r="LWS48" s="60"/>
      <c r="LWT48" s="60"/>
      <c r="LWU48" s="60"/>
      <c r="LWV48" s="60"/>
      <c r="LWW48" s="60"/>
      <c r="LWX48" s="60"/>
      <c r="LWY48" s="60"/>
      <c r="LWZ48" s="60"/>
      <c r="LXA48" s="60"/>
      <c r="LXB48" s="60"/>
      <c r="LXC48" s="60"/>
      <c r="LXD48" s="60"/>
      <c r="LXE48" s="60"/>
      <c r="LXF48" s="60"/>
      <c r="LXG48" s="60"/>
      <c r="LXH48" s="60"/>
      <c r="LXI48" s="60"/>
      <c r="LXJ48" s="60"/>
      <c r="LXK48" s="60"/>
      <c r="LXL48" s="60"/>
      <c r="LXM48" s="60"/>
      <c r="LXN48" s="60"/>
      <c r="LXO48" s="60"/>
      <c r="LXP48" s="60"/>
      <c r="LXQ48" s="60"/>
      <c r="LXR48" s="60"/>
      <c r="LXS48" s="60"/>
      <c r="LXT48" s="60"/>
      <c r="LXU48" s="60"/>
      <c r="LXV48" s="60"/>
      <c r="LXW48" s="60"/>
      <c r="LXX48" s="60"/>
      <c r="LXY48" s="60"/>
      <c r="LXZ48" s="60"/>
      <c r="LYA48" s="60"/>
      <c r="LYB48" s="60"/>
      <c r="LYC48" s="60"/>
      <c r="LYD48" s="60"/>
      <c r="LYE48" s="60"/>
      <c r="LYF48" s="60"/>
      <c r="LYG48" s="60"/>
      <c r="LYH48" s="60"/>
      <c r="LYI48" s="60"/>
      <c r="LYJ48" s="60"/>
      <c r="LYK48" s="60"/>
      <c r="LYL48" s="60"/>
      <c r="LYM48" s="60"/>
      <c r="LYN48" s="60"/>
      <c r="LYO48" s="60"/>
      <c r="LYP48" s="60"/>
      <c r="LYQ48" s="60"/>
      <c r="LYR48" s="60"/>
      <c r="LYS48" s="60"/>
      <c r="LYT48" s="60"/>
      <c r="LYU48" s="60"/>
      <c r="LYV48" s="60"/>
      <c r="LYW48" s="60"/>
      <c r="LYX48" s="60"/>
      <c r="LYY48" s="60"/>
      <c r="LYZ48" s="60"/>
      <c r="LZA48" s="60"/>
      <c r="LZB48" s="60"/>
      <c r="LZC48" s="60"/>
      <c r="LZD48" s="60"/>
      <c r="LZE48" s="60"/>
      <c r="LZF48" s="60"/>
      <c r="LZG48" s="60"/>
      <c r="LZH48" s="60"/>
      <c r="LZI48" s="60"/>
      <c r="LZJ48" s="60"/>
      <c r="LZK48" s="60"/>
      <c r="LZL48" s="60"/>
      <c r="LZM48" s="60"/>
      <c r="LZN48" s="60"/>
      <c r="LZO48" s="60"/>
      <c r="LZP48" s="60"/>
      <c r="LZQ48" s="60"/>
      <c r="LZR48" s="60"/>
      <c r="LZS48" s="60"/>
      <c r="LZT48" s="60"/>
      <c r="LZU48" s="60"/>
      <c r="LZV48" s="60"/>
      <c r="LZW48" s="60"/>
      <c r="LZX48" s="60"/>
      <c r="LZY48" s="60"/>
      <c r="LZZ48" s="60"/>
      <c r="MAA48" s="60"/>
      <c r="MAB48" s="60"/>
      <c r="MAC48" s="60"/>
      <c r="MAD48" s="60"/>
      <c r="MAE48" s="60"/>
      <c r="MAF48" s="60"/>
      <c r="MAG48" s="60"/>
      <c r="MAH48" s="60"/>
      <c r="MAI48" s="60"/>
      <c r="MAJ48" s="60"/>
      <c r="MAK48" s="60"/>
      <c r="MAL48" s="60"/>
      <c r="MAM48" s="60"/>
      <c r="MAN48" s="60"/>
      <c r="MAO48" s="60"/>
      <c r="MAP48" s="60"/>
      <c r="MAQ48" s="60"/>
      <c r="MAR48" s="60"/>
      <c r="MAS48" s="60"/>
      <c r="MAT48" s="60"/>
      <c r="MAU48" s="60"/>
      <c r="MAV48" s="60"/>
      <c r="MAW48" s="60"/>
      <c r="MAX48" s="60"/>
      <c r="MAY48" s="60"/>
      <c r="MAZ48" s="60"/>
      <c r="MBA48" s="60"/>
      <c r="MBB48" s="60"/>
      <c r="MBC48" s="60"/>
      <c r="MBD48" s="60"/>
      <c r="MBE48" s="60"/>
      <c r="MBF48" s="60"/>
      <c r="MBG48" s="60"/>
      <c r="MBH48" s="60"/>
      <c r="MBI48" s="60"/>
      <c r="MBJ48" s="60"/>
      <c r="MBK48" s="60"/>
      <c r="MBL48" s="60"/>
      <c r="MBM48" s="60"/>
      <c r="MBN48" s="60"/>
      <c r="MBO48" s="60"/>
      <c r="MBP48" s="60"/>
      <c r="MBQ48" s="60"/>
      <c r="MBR48" s="60"/>
      <c r="MBS48" s="60"/>
      <c r="MBT48" s="60"/>
      <c r="MBU48" s="60"/>
      <c r="MBV48" s="60"/>
      <c r="MBW48" s="60"/>
      <c r="MBX48" s="60"/>
      <c r="MBY48" s="60"/>
      <c r="MBZ48" s="60"/>
      <c r="MCA48" s="60"/>
      <c r="MCB48" s="60"/>
      <c r="MCC48" s="60"/>
      <c r="MCD48" s="60"/>
      <c r="MCE48" s="60"/>
      <c r="MCF48" s="60"/>
      <c r="MCG48" s="60"/>
      <c r="MCH48" s="60"/>
      <c r="MCI48" s="60"/>
      <c r="MCJ48" s="60"/>
      <c r="MCK48" s="60"/>
      <c r="MCL48" s="60"/>
      <c r="MCM48" s="60"/>
      <c r="MCN48" s="60"/>
      <c r="MCO48" s="60"/>
      <c r="MCP48" s="60"/>
      <c r="MCQ48" s="60"/>
      <c r="MCR48" s="60"/>
      <c r="MCS48" s="60"/>
      <c r="MCT48" s="60"/>
      <c r="MCU48" s="60"/>
      <c r="MCV48" s="60"/>
      <c r="MCW48" s="60"/>
      <c r="MCX48" s="60"/>
      <c r="MCY48" s="60"/>
      <c r="MCZ48" s="60"/>
      <c r="MDA48" s="60"/>
      <c r="MDB48" s="60"/>
      <c r="MDC48" s="60"/>
      <c r="MDD48" s="60"/>
      <c r="MDE48" s="60"/>
      <c r="MDF48" s="60"/>
      <c r="MDG48" s="60"/>
      <c r="MDH48" s="60"/>
      <c r="MDI48" s="60"/>
      <c r="MDJ48" s="60"/>
      <c r="MDK48" s="60"/>
      <c r="MDL48" s="60"/>
      <c r="MDM48" s="60"/>
      <c r="MDN48" s="60"/>
      <c r="MDO48" s="60"/>
      <c r="MDP48" s="60"/>
      <c r="MDQ48" s="60"/>
      <c r="MDR48" s="60"/>
      <c r="MDS48" s="60"/>
      <c r="MDT48" s="60"/>
      <c r="MDU48" s="60"/>
      <c r="MDV48" s="60"/>
      <c r="MDW48" s="60"/>
      <c r="MDX48" s="60"/>
      <c r="MDY48" s="60"/>
      <c r="MDZ48" s="60"/>
      <c r="MEA48" s="60"/>
      <c r="MEB48" s="60"/>
      <c r="MEC48" s="60"/>
      <c r="MED48" s="60"/>
      <c r="MEE48" s="60"/>
      <c r="MEF48" s="60"/>
      <c r="MEG48" s="60"/>
      <c r="MEH48" s="60"/>
      <c r="MEI48" s="60"/>
      <c r="MEJ48" s="60"/>
      <c r="MEK48" s="60"/>
      <c r="MEL48" s="60"/>
      <c r="MEM48" s="60"/>
      <c r="MEN48" s="60"/>
      <c r="MEO48" s="60"/>
      <c r="MEP48" s="60"/>
      <c r="MEQ48" s="60"/>
      <c r="MER48" s="60"/>
      <c r="MES48" s="60"/>
      <c r="MET48" s="60"/>
      <c r="MEU48" s="60"/>
      <c r="MEV48" s="60"/>
      <c r="MEW48" s="60"/>
      <c r="MEX48" s="60"/>
      <c r="MEY48" s="60"/>
      <c r="MEZ48" s="60"/>
      <c r="MFA48" s="60"/>
      <c r="MFB48" s="60"/>
      <c r="MFC48" s="60"/>
      <c r="MFD48" s="60"/>
      <c r="MFE48" s="60"/>
      <c r="MFF48" s="60"/>
      <c r="MFG48" s="60"/>
      <c r="MFH48" s="60"/>
      <c r="MFI48" s="60"/>
      <c r="MFJ48" s="60"/>
      <c r="MFK48" s="60"/>
      <c r="MFL48" s="60"/>
      <c r="MFM48" s="60"/>
      <c r="MFN48" s="60"/>
      <c r="MFO48" s="60"/>
      <c r="MFP48" s="60"/>
      <c r="MFQ48" s="60"/>
      <c r="MFR48" s="60"/>
      <c r="MFS48" s="60"/>
      <c r="MFT48" s="60"/>
      <c r="MFU48" s="60"/>
      <c r="MFV48" s="60"/>
      <c r="MFW48" s="60"/>
      <c r="MFX48" s="60"/>
      <c r="MFY48" s="60"/>
      <c r="MFZ48" s="60"/>
      <c r="MGA48" s="60"/>
      <c r="MGB48" s="60"/>
      <c r="MGC48" s="60"/>
      <c r="MGD48" s="60"/>
      <c r="MGE48" s="60"/>
      <c r="MGF48" s="60"/>
      <c r="MGG48" s="60"/>
      <c r="MGH48" s="60"/>
      <c r="MGI48" s="60"/>
      <c r="MGJ48" s="60"/>
      <c r="MGK48" s="60"/>
      <c r="MGL48" s="60"/>
      <c r="MGM48" s="60"/>
      <c r="MGN48" s="60"/>
      <c r="MGO48" s="60"/>
      <c r="MGP48" s="60"/>
      <c r="MGQ48" s="60"/>
      <c r="MGR48" s="60"/>
      <c r="MGS48" s="60"/>
      <c r="MGT48" s="60"/>
      <c r="MGU48" s="60"/>
      <c r="MGV48" s="60"/>
      <c r="MGW48" s="60"/>
      <c r="MGX48" s="60"/>
      <c r="MGY48" s="60"/>
      <c r="MGZ48" s="60"/>
      <c r="MHA48" s="60"/>
      <c r="MHB48" s="60"/>
      <c r="MHC48" s="60"/>
      <c r="MHD48" s="60"/>
      <c r="MHE48" s="60"/>
      <c r="MHF48" s="60"/>
      <c r="MHG48" s="60"/>
      <c r="MHH48" s="60"/>
      <c r="MHI48" s="60"/>
      <c r="MHJ48" s="60"/>
      <c r="MHK48" s="60"/>
      <c r="MHL48" s="60"/>
      <c r="MHM48" s="60"/>
      <c r="MHN48" s="60"/>
      <c r="MHO48" s="60"/>
      <c r="MHP48" s="60"/>
      <c r="MHQ48" s="60"/>
      <c r="MHR48" s="60"/>
      <c r="MHS48" s="60"/>
      <c r="MHT48" s="60"/>
      <c r="MHU48" s="60"/>
      <c r="MHV48" s="60"/>
      <c r="MHW48" s="60"/>
      <c r="MHX48" s="60"/>
      <c r="MHY48" s="60"/>
      <c r="MHZ48" s="60"/>
      <c r="MIA48" s="60"/>
      <c r="MIB48" s="60"/>
      <c r="MIC48" s="60"/>
      <c r="MID48" s="60"/>
      <c r="MIE48" s="60"/>
      <c r="MIF48" s="60"/>
      <c r="MIG48" s="60"/>
      <c r="MIH48" s="60"/>
      <c r="MII48" s="60"/>
      <c r="MIJ48" s="60"/>
      <c r="MIK48" s="60"/>
      <c r="MIL48" s="60"/>
      <c r="MIM48" s="60"/>
      <c r="MIN48" s="60"/>
      <c r="MIO48" s="60"/>
      <c r="MIP48" s="60"/>
      <c r="MIQ48" s="60"/>
      <c r="MIR48" s="60"/>
      <c r="MIS48" s="60"/>
      <c r="MIT48" s="60"/>
      <c r="MIU48" s="60"/>
      <c r="MIV48" s="60"/>
      <c r="MIW48" s="60"/>
      <c r="MIX48" s="60"/>
      <c r="MIY48" s="60"/>
      <c r="MIZ48" s="60"/>
      <c r="MJA48" s="60"/>
      <c r="MJB48" s="60"/>
      <c r="MJC48" s="60"/>
      <c r="MJD48" s="60"/>
      <c r="MJE48" s="60"/>
      <c r="MJF48" s="60"/>
      <c r="MJG48" s="60"/>
      <c r="MJH48" s="60"/>
      <c r="MJI48" s="60"/>
      <c r="MJJ48" s="60"/>
      <c r="MJK48" s="60"/>
      <c r="MJL48" s="60"/>
      <c r="MJM48" s="60"/>
      <c r="MJN48" s="60"/>
      <c r="MJO48" s="60"/>
      <c r="MJP48" s="60"/>
      <c r="MJQ48" s="60"/>
      <c r="MJR48" s="60"/>
      <c r="MJS48" s="60"/>
      <c r="MJT48" s="60"/>
      <c r="MJU48" s="60"/>
      <c r="MJV48" s="60"/>
      <c r="MJW48" s="60"/>
      <c r="MJX48" s="60"/>
      <c r="MJY48" s="60"/>
      <c r="MJZ48" s="60"/>
      <c r="MKA48" s="60"/>
      <c r="MKB48" s="60"/>
      <c r="MKC48" s="60"/>
      <c r="MKD48" s="60"/>
      <c r="MKE48" s="60"/>
      <c r="MKF48" s="60"/>
      <c r="MKG48" s="60"/>
      <c r="MKH48" s="60"/>
      <c r="MKI48" s="60"/>
      <c r="MKJ48" s="60"/>
      <c r="MKK48" s="60"/>
      <c r="MKL48" s="60"/>
      <c r="MKM48" s="60"/>
      <c r="MKN48" s="60"/>
      <c r="MKO48" s="60"/>
      <c r="MKP48" s="60"/>
      <c r="MKQ48" s="60"/>
      <c r="MKR48" s="60"/>
      <c r="MKS48" s="60"/>
      <c r="MKT48" s="60"/>
      <c r="MKU48" s="60"/>
      <c r="MKV48" s="60"/>
      <c r="MKW48" s="60"/>
      <c r="MKX48" s="60"/>
      <c r="MKY48" s="60"/>
      <c r="MKZ48" s="60"/>
      <c r="MLA48" s="60"/>
      <c r="MLB48" s="60"/>
      <c r="MLC48" s="60"/>
      <c r="MLD48" s="60"/>
      <c r="MLE48" s="60"/>
      <c r="MLF48" s="60"/>
      <c r="MLG48" s="60"/>
      <c r="MLH48" s="60"/>
      <c r="MLI48" s="60"/>
      <c r="MLJ48" s="60"/>
      <c r="MLK48" s="60"/>
      <c r="MLL48" s="60"/>
      <c r="MLM48" s="60"/>
      <c r="MLN48" s="60"/>
      <c r="MLO48" s="60"/>
      <c r="MLP48" s="60"/>
      <c r="MLQ48" s="60"/>
      <c r="MLR48" s="60"/>
      <c r="MLS48" s="60"/>
      <c r="MLT48" s="60"/>
      <c r="MLU48" s="60"/>
      <c r="MLV48" s="60"/>
      <c r="MLW48" s="60"/>
      <c r="MLX48" s="60"/>
      <c r="MLY48" s="60"/>
      <c r="MLZ48" s="60"/>
      <c r="MMA48" s="60"/>
      <c r="MMB48" s="60"/>
      <c r="MMC48" s="60"/>
      <c r="MMD48" s="60"/>
      <c r="MME48" s="60"/>
      <c r="MMF48" s="60"/>
      <c r="MMG48" s="60"/>
      <c r="MMH48" s="60"/>
      <c r="MMI48" s="60"/>
      <c r="MMJ48" s="60"/>
      <c r="MMK48" s="60"/>
      <c r="MML48" s="60"/>
      <c r="MMM48" s="60"/>
      <c r="MMN48" s="60"/>
      <c r="MMO48" s="60"/>
      <c r="MMP48" s="60"/>
      <c r="MMQ48" s="60"/>
      <c r="MMR48" s="60"/>
      <c r="MMS48" s="60"/>
      <c r="MMT48" s="60"/>
      <c r="MMU48" s="60"/>
      <c r="MMV48" s="60"/>
      <c r="MMW48" s="60"/>
      <c r="MMX48" s="60"/>
      <c r="MMY48" s="60"/>
      <c r="MMZ48" s="60"/>
      <c r="MNA48" s="60"/>
      <c r="MNB48" s="60"/>
      <c r="MNC48" s="60"/>
      <c r="MND48" s="60"/>
      <c r="MNE48" s="60"/>
      <c r="MNF48" s="60"/>
      <c r="MNG48" s="60"/>
      <c r="MNH48" s="60"/>
      <c r="MNI48" s="60"/>
      <c r="MNJ48" s="60"/>
      <c r="MNK48" s="60"/>
      <c r="MNL48" s="60"/>
      <c r="MNM48" s="60"/>
      <c r="MNN48" s="60"/>
      <c r="MNO48" s="60"/>
      <c r="MNP48" s="60"/>
      <c r="MNQ48" s="60"/>
      <c r="MNR48" s="60"/>
      <c r="MNS48" s="60"/>
      <c r="MNT48" s="60"/>
      <c r="MNU48" s="60"/>
      <c r="MNV48" s="60"/>
      <c r="MNW48" s="60"/>
      <c r="MNX48" s="60"/>
      <c r="MNY48" s="60"/>
      <c r="MNZ48" s="60"/>
      <c r="MOA48" s="60"/>
      <c r="MOB48" s="60"/>
      <c r="MOC48" s="60"/>
      <c r="MOD48" s="60"/>
      <c r="MOE48" s="60"/>
      <c r="MOF48" s="60"/>
      <c r="MOG48" s="60"/>
      <c r="MOH48" s="60"/>
      <c r="MOI48" s="60"/>
      <c r="MOJ48" s="60"/>
      <c r="MOK48" s="60"/>
      <c r="MOL48" s="60"/>
      <c r="MOM48" s="60"/>
      <c r="MON48" s="60"/>
      <c r="MOO48" s="60"/>
      <c r="MOP48" s="60"/>
      <c r="MOQ48" s="60"/>
      <c r="MOR48" s="60"/>
      <c r="MOS48" s="60"/>
      <c r="MOT48" s="60"/>
      <c r="MOU48" s="60"/>
      <c r="MOV48" s="60"/>
      <c r="MOW48" s="60"/>
      <c r="MOX48" s="60"/>
      <c r="MOY48" s="60"/>
      <c r="MOZ48" s="60"/>
      <c r="MPA48" s="60"/>
      <c r="MPB48" s="60"/>
      <c r="MPC48" s="60"/>
      <c r="MPD48" s="60"/>
      <c r="MPE48" s="60"/>
      <c r="MPF48" s="60"/>
      <c r="MPG48" s="60"/>
      <c r="MPH48" s="60"/>
      <c r="MPI48" s="60"/>
      <c r="MPJ48" s="60"/>
      <c r="MPK48" s="60"/>
      <c r="MPL48" s="60"/>
      <c r="MPM48" s="60"/>
      <c r="MPN48" s="60"/>
      <c r="MPO48" s="60"/>
      <c r="MPP48" s="60"/>
      <c r="MPQ48" s="60"/>
      <c r="MPR48" s="60"/>
      <c r="MPS48" s="60"/>
      <c r="MPT48" s="60"/>
      <c r="MPU48" s="60"/>
      <c r="MPV48" s="60"/>
      <c r="MPW48" s="60"/>
      <c r="MPX48" s="60"/>
      <c r="MPY48" s="60"/>
      <c r="MPZ48" s="60"/>
      <c r="MQA48" s="60"/>
      <c r="MQB48" s="60"/>
      <c r="MQC48" s="60"/>
      <c r="MQD48" s="60"/>
      <c r="MQE48" s="60"/>
      <c r="MQF48" s="60"/>
      <c r="MQG48" s="60"/>
      <c r="MQH48" s="60"/>
      <c r="MQI48" s="60"/>
      <c r="MQJ48" s="60"/>
      <c r="MQK48" s="60"/>
      <c r="MQL48" s="60"/>
      <c r="MQM48" s="60"/>
      <c r="MQN48" s="60"/>
      <c r="MQO48" s="60"/>
      <c r="MQP48" s="60"/>
      <c r="MQQ48" s="60"/>
      <c r="MQR48" s="60"/>
      <c r="MQS48" s="60"/>
      <c r="MQT48" s="60"/>
      <c r="MQU48" s="60"/>
      <c r="MQV48" s="60"/>
      <c r="MQW48" s="60"/>
      <c r="MQX48" s="60"/>
      <c r="MQY48" s="60"/>
      <c r="MQZ48" s="60"/>
      <c r="MRA48" s="60"/>
      <c r="MRB48" s="60"/>
      <c r="MRC48" s="60"/>
      <c r="MRD48" s="60"/>
      <c r="MRE48" s="60"/>
      <c r="MRF48" s="60"/>
      <c r="MRG48" s="60"/>
      <c r="MRH48" s="60"/>
      <c r="MRI48" s="60"/>
      <c r="MRJ48" s="60"/>
      <c r="MRK48" s="60"/>
      <c r="MRL48" s="60"/>
      <c r="MRM48" s="60"/>
      <c r="MRN48" s="60"/>
      <c r="MRO48" s="60"/>
      <c r="MRP48" s="60"/>
      <c r="MRQ48" s="60"/>
      <c r="MRR48" s="60"/>
      <c r="MRS48" s="60"/>
      <c r="MRT48" s="60"/>
      <c r="MRU48" s="60"/>
      <c r="MRV48" s="60"/>
      <c r="MRW48" s="60"/>
      <c r="MRX48" s="60"/>
      <c r="MRY48" s="60"/>
      <c r="MRZ48" s="60"/>
      <c r="MSA48" s="60"/>
      <c r="MSB48" s="60"/>
      <c r="MSC48" s="60"/>
      <c r="MSD48" s="60"/>
      <c r="MSE48" s="60"/>
      <c r="MSF48" s="60"/>
      <c r="MSG48" s="60"/>
      <c r="MSH48" s="60"/>
      <c r="MSI48" s="60"/>
      <c r="MSJ48" s="60"/>
      <c r="MSK48" s="60"/>
      <c r="MSL48" s="60"/>
      <c r="MSM48" s="60"/>
      <c r="MSN48" s="60"/>
      <c r="MSO48" s="60"/>
      <c r="MSP48" s="60"/>
      <c r="MSQ48" s="60"/>
      <c r="MSR48" s="60"/>
      <c r="MSS48" s="60"/>
      <c r="MST48" s="60"/>
      <c r="MSU48" s="60"/>
      <c r="MSV48" s="60"/>
      <c r="MSW48" s="60"/>
      <c r="MSX48" s="60"/>
      <c r="MSY48" s="60"/>
      <c r="MSZ48" s="60"/>
      <c r="MTA48" s="60"/>
      <c r="MTB48" s="60"/>
      <c r="MTC48" s="60"/>
      <c r="MTD48" s="60"/>
      <c r="MTE48" s="60"/>
      <c r="MTF48" s="60"/>
      <c r="MTG48" s="60"/>
      <c r="MTH48" s="60"/>
      <c r="MTI48" s="60"/>
      <c r="MTJ48" s="60"/>
      <c r="MTK48" s="60"/>
      <c r="MTL48" s="60"/>
      <c r="MTM48" s="60"/>
      <c r="MTN48" s="60"/>
      <c r="MTO48" s="60"/>
      <c r="MTP48" s="60"/>
      <c r="MTQ48" s="60"/>
      <c r="MTR48" s="60"/>
      <c r="MTS48" s="60"/>
      <c r="MTT48" s="60"/>
      <c r="MTU48" s="60"/>
      <c r="MTV48" s="60"/>
      <c r="MTW48" s="60"/>
      <c r="MTX48" s="60"/>
      <c r="MTY48" s="60"/>
      <c r="MTZ48" s="60"/>
      <c r="MUA48" s="60"/>
      <c r="MUB48" s="60"/>
      <c r="MUC48" s="60"/>
      <c r="MUD48" s="60"/>
      <c r="MUE48" s="60"/>
      <c r="MUF48" s="60"/>
      <c r="MUG48" s="60"/>
      <c r="MUH48" s="60"/>
      <c r="MUI48" s="60"/>
      <c r="MUJ48" s="60"/>
      <c r="MUK48" s="60"/>
      <c r="MUL48" s="60"/>
      <c r="MUM48" s="60"/>
      <c r="MUN48" s="60"/>
      <c r="MUO48" s="60"/>
      <c r="MUP48" s="60"/>
      <c r="MUQ48" s="60"/>
      <c r="MUR48" s="60"/>
      <c r="MUS48" s="60"/>
      <c r="MUT48" s="60"/>
      <c r="MUU48" s="60"/>
      <c r="MUV48" s="60"/>
      <c r="MUW48" s="60"/>
      <c r="MUX48" s="60"/>
      <c r="MUY48" s="60"/>
      <c r="MUZ48" s="60"/>
      <c r="MVA48" s="60"/>
      <c r="MVB48" s="60"/>
      <c r="MVC48" s="60"/>
      <c r="MVD48" s="60"/>
      <c r="MVE48" s="60"/>
      <c r="MVF48" s="60"/>
      <c r="MVG48" s="60"/>
      <c r="MVH48" s="60"/>
      <c r="MVI48" s="60"/>
      <c r="MVJ48" s="60"/>
      <c r="MVK48" s="60"/>
      <c r="MVL48" s="60"/>
      <c r="MVM48" s="60"/>
      <c r="MVN48" s="60"/>
      <c r="MVO48" s="60"/>
      <c r="MVP48" s="60"/>
      <c r="MVQ48" s="60"/>
      <c r="MVR48" s="60"/>
      <c r="MVS48" s="60"/>
      <c r="MVT48" s="60"/>
      <c r="MVU48" s="60"/>
      <c r="MVV48" s="60"/>
      <c r="MVW48" s="60"/>
      <c r="MVX48" s="60"/>
      <c r="MVY48" s="60"/>
      <c r="MVZ48" s="60"/>
      <c r="MWA48" s="60"/>
      <c r="MWB48" s="60"/>
      <c r="MWC48" s="60"/>
      <c r="MWD48" s="60"/>
      <c r="MWE48" s="60"/>
      <c r="MWF48" s="60"/>
      <c r="MWG48" s="60"/>
      <c r="MWH48" s="60"/>
      <c r="MWI48" s="60"/>
      <c r="MWJ48" s="60"/>
      <c r="MWK48" s="60"/>
      <c r="MWL48" s="60"/>
      <c r="MWM48" s="60"/>
      <c r="MWN48" s="60"/>
      <c r="MWO48" s="60"/>
      <c r="MWP48" s="60"/>
      <c r="MWQ48" s="60"/>
      <c r="MWR48" s="60"/>
      <c r="MWS48" s="60"/>
      <c r="MWT48" s="60"/>
      <c r="MWU48" s="60"/>
      <c r="MWV48" s="60"/>
      <c r="MWW48" s="60"/>
      <c r="MWX48" s="60"/>
      <c r="MWY48" s="60"/>
      <c r="MWZ48" s="60"/>
      <c r="MXA48" s="60"/>
      <c r="MXB48" s="60"/>
      <c r="MXC48" s="60"/>
      <c r="MXD48" s="60"/>
      <c r="MXE48" s="60"/>
      <c r="MXF48" s="60"/>
      <c r="MXG48" s="60"/>
      <c r="MXH48" s="60"/>
      <c r="MXI48" s="60"/>
      <c r="MXJ48" s="60"/>
      <c r="MXK48" s="60"/>
      <c r="MXL48" s="60"/>
      <c r="MXM48" s="60"/>
      <c r="MXN48" s="60"/>
      <c r="MXO48" s="60"/>
      <c r="MXP48" s="60"/>
      <c r="MXQ48" s="60"/>
      <c r="MXR48" s="60"/>
      <c r="MXS48" s="60"/>
      <c r="MXT48" s="60"/>
      <c r="MXU48" s="60"/>
      <c r="MXV48" s="60"/>
      <c r="MXW48" s="60"/>
      <c r="MXX48" s="60"/>
      <c r="MXY48" s="60"/>
      <c r="MXZ48" s="60"/>
      <c r="MYA48" s="60"/>
      <c r="MYB48" s="60"/>
      <c r="MYC48" s="60"/>
      <c r="MYD48" s="60"/>
      <c r="MYE48" s="60"/>
      <c r="MYF48" s="60"/>
      <c r="MYG48" s="60"/>
      <c r="MYH48" s="60"/>
      <c r="MYI48" s="60"/>
      <c r="MYJ48" s="60"/>
      <c r="MYK48" s="60"/>
      <c r="MYL48" s="60"/>
      <c r="MYM48" s="60"/>
      <c r="MYN48" s="60"/>
      <c r="MYO48" s="60"/>
      <c r="MYP48" s="60"/>
      <c r="MYQ48" s="60"/>
      <c r="MYR48" s="60"/>
      <c r="MYS48" s="60"/>
      <c r="MYT48" s="60"/>
      <c r="MYU48" s="60"/>
      <c r="MYV48" s="60"/>
      <c r="MYW48" s="60"/>
      <c r="MYX48" s="60"/>
      <c r="MYY48" s="60"/>
      <c r="MYZ48" s="60"/>
      <c r="MZA48" s="60"/>
      <c r="MZB48" s="60"/>
      <c r="MZC48" s="60"/>
      <c r="MZD48" s="60"/>
      <c r="MZE48" s="60"/>
      <c r="MZF48" s="60"/>
      <c r="MZG48" s="60"/>
      <c r="MZH48" s="60"/>
      <c r="MZI48" s="60"/>
      <c r="MZJ48" s="60"/>
      <c r="MZK48" s="60"/>
      <c r="MZL48" s="60"/>
      <c r="MZM48" s="60"/>
      <c r="MZN48" s="60"/>
      <c r="MZO48" s="60"/>
      <c r="MZP48" s="60"/>
      <c r="MZQ48" s="60"/>
      <c r="MZR48" s="60"/>
      <c r="MZS48" s="60"/>
      <c r="MZT48" s="60"/>
      <c r="MZU48" s="60"/>
      <c r="MZV48" s="60"/>
      <c r="MZW48" s="60"/>
      <c r="MZX48" s="60"/>
      <c r="MZY48" s="60"/>
      <c r="MZZ48" s="60"/>
      <c r="NAA48" s="60"/>
      <c r="NAB48" s="60"/>
      <c r="NAC48" s="60"/>
      <c r="NAD48" s="60"/>
      <c r="NAE48" s="60"/>
      <c r="NAF48" s="60"/>
      <c r="NAG48" s="60"/>
      <c r="NAH48" s="60"/>
      <c r="NAI48" s="60"/>
      <c r="NAJ48" s="60"/>
      <c r="NAK48" s="60"/>
      <c r="NAL48" s="60"/>
      <c r="NAM48" s="60"/>
      <c r="NAN48" s="60"/>
      <c r="NAO48" s="60"/>
      <c r="NAP48" s="60"/>
      <c r="NAQ48" s="60"/>
      <c r="NAR48" s="60"/>
      <c r="NAS48" s="60"/>
      <c r="NAT48" s="60"/>
      <c r="NAU48" s="60"/>
      <c r="NAV48" s="60"/>
      <c r="NAW48" s="60"/>
      <c r="NAX48" s="60"/>
      <c r="NAY48" s="60"/>
      <c r="NAZ48" s="60"/>
      <c r="NBA48" s="60"/>
      <c r="NBB48" s="60"/>
      <c r="NBC48" s="60"/>
      <c r="NBD48" s="60"/>
      <c r="NBE48" s="60"/>
      <c r="NBF48" s="60"/>
      <c r="NBG48" s="60"/>
      <c r="NBH48" s="60"/>
      <c r="NBI48" s="60"/>
      <c r="NBJ48" s="60"/>
      <c r="NBK48" s="60"/>
      <c r="NBL48" s="60"/>
      <c r="NBM48" s="60"/>
      <c r="NBN48" s="60"/>
      <c r="NBO48" s="60"/>
      <c r="NBP48" s="60"/>
      <c r="NBQ48" s="60"/>
      <c r="NBR48" s="60"/>
      <c r="NBS48" s="60"/>
      <c r="NBT48" s="60"/>
      <c r="NBU48" s="60"/>
      <c r="NBV48" s="60"/>
      <c r="NBW48" s="60"/>
      <c r="NBX48" s="60"/>
      <c r="NBY48" s="60"/>
      <c r="NBZ48" s="60"/>
      <c r="NCA48" s="60"/>
      <c r="NCB48" s="60"/>
      <c r="NCC48" s="60"/>
      <c r="NCD48" s="60"/>
      <c r="NCE48" s="60"/>
      <c r="NCF48" s="60"/>
      <c r="NCG48" s="60"/>
      <c r="NCH48" s="60"/>
      <c r="NCI48" s="60"/>
      <c r="NCJ48" s="60"/>
      <c r="NCK48" s="60"/>
      <c r="NCL48" s="60"/>
      <c r="NCM48" s="60"/>
      <c r="NCN48" s="60"/>
      <c r="NCO48" s="60"/>
      <c r="NCP48" s="60"/>
      <c r="NCQ48" s="60"/>
      <c r="NCR48" s="60"/>
      <c r="NCS48" s="60"/>
      <c r="NCT48" s="60"/>
      <c r="NCU48" s="60"/>
      <c r="NCV48" s="60"/>
      <c r="NCW48" s="60"/>
      <c r="NCX48" s="60"/>
      <c r="NCY48" s="60"/>
      <c r="NCZ48" s="60"/>
      <c r="NDA48" s="60"/>
      <c r="NDB48" s="60"/>
      <c r="NDC48" s="60"/>
      <c r="NDD48" s="60"/>
      <c r="NDE48" s="60"/>
      <c r="NDF48" s="60"/>
      <c r="NDG48" s="60"/>
      <c r="NDH48" s="60"/>
      <c r="NDI48" s="60"/>
      <c r="NDJ48" s="60"/>
      <c r="NDK48" s="60"/>
      <c r="NDL48" s="60"/>
      <c r="NDM48" s="60"/>
      <c r="NDN48" s="60"/>
      <c r="NDO48" s="60"/>
      <c r="NDP48" s="60"/>
      <c r="NDQ48" s="60"/>
      <c r="NDR48" s="60"/>
      <c r="NDS48" s="60"/>
      <c r="NDT48" s="60"/>
      <c r="NDU48" s="60"/>
      <c r="NDV48" s="60"/>
      <c r="NDW48" s="60"/>
      <c r="NDX48" s="60"/>
      <c r="NDY48" s="60"/>
      <c r="NDZ48" s="60"/>
      <c r="NEA48" s="60"/>
      <c r="NEB48" s="60"/>
      <c r="NEC48" s="60"/>
      <c r="NED48" s="60"/>
      <c r="NEE48" s="60"/>
      <c r="NEF48" s="60"/>
      <c r="NEG48" s="60"/>
      <c r="NEH48" s="60"/>
      <c r="NEI48" s="60"/>
      <c r="NEJ48" s="60"/>
      <c r="NEK48" s="60"/>
      <c r="NEL48" s="60"/>
      <c r="NEM48" s="60"/>
      <c r="NEN48" s="60"/>
      <c r="NEO48" s="60"/>
      <c r="NEP48" s="60"/>
      <c r="NEQ48" s="60"/>
      <c r="NER48" s="60"/>
      <c r="NES48" s="60"/>
      <c r="NET48" s="60"/>
      <c r="NEU48" s="60"/>
      <c r="NEV48" s="60"/>
      <c r="NEW48" s="60"/>
      <c r="NEX48" s="60"/>
      <c r="NEY48" s="60"/>
      <c r="NEZ48" s="60"/>
      <c r="NFA48" s="60"/>
      <c r="NFB48" s="60"/>
      <c r="NFC48" s="60"/>
      <c r="NFD48" s="60"/>
      <c r="NFE48" s="60"/>
      <c r="NFF48" s="60"/>
      <c r="NFG48" s="60"/>
      <c r="NFH48" s="60"/>
      <c r="NFI48" s="60"/>
      <c r="NFJ48" s="60"/>
      <c r="NFK48" s="60"/>
      <c r="NFL48" s="60"/>
      <c r="NFM48" s="60"/>
      <c r="NFN48" s="60"/>
      <c r="NFO48" s="60"/>
      <c r="NFP48" s="60"/>
      <c r="NFQ48" s="60"/>
      <c r="NFR48" s="60"/>
      <c r="NFS48" s="60"/>
      <c r="NFT48" s="60"/>
      <c r="NFU48" s="60"/>
      <c r="NFV48" s="60"/>
      <c r="NFW48" s="60"/>
      <c r="NFX48" s="60"/>
      <c r="NFY48" s="60"/>
      <c r="NFZ48" s="60"/>
      <c r="NGA48" s="60"/>
      <c r="NGB48" s="60"/>
      <c r="NGC48" s="60"/>
      <c r="NGD48" s="60"/>
      <c r="NGE48" s="60"/>
      <c r="NGF48" s="60"/>
      <c r="NGG48" s="60"/>
      <c r="NGH48" s="60"/>
      <c r="NGI48" s="60"/>
      <c r="NGJ48" s="60"/>
      <c r="NGK48" s="60"/>
      <c r="NGL48" s="60"/>
      <c r="NGM48" s="60"/>
      <c r="NGN48" s="60"/>
      <c r="NGO48" s="60"/>
      <c r="NGP48" s="60"/>
      <c r="NGQ48" s="60"/>
      <c r="NGR48" s="60"/>
      <c r="NGS48" s="60"/>
      <c r="NGT48" s="60"/>
      <c r="NGU48" s="60"/>
      <c r="NGV48" s="60"/>
      <c r="NGW48" s="60"/>
      <c r="NGX48" s="60"/>
      <c r="NGY48" s="60"/>
      <c r="NGZ48" s="60"/>
      <c r="NHA48" s="60"/>
      <c r="NHB48" s="60"/>
      <c r="NHC48" s="60"/>
      <c r="NHD48" s="60"/>
      <c r="NHE48" s="60"/>
      <c r="NHF48" s="60"/>
      <c r="NHG48" s="60"/>
      <c r="NHH48" s="60"/>
      <c r="NHI48" s="60"/>
      <c r="NHJ48" s="60"/>
      <c r="NHK48" s="60"/>
      <c r="NHL48" s="60"/>
      <c r="NHM48" s="60"/>
      <c r="NHN48" s="60"/>
      <c r="NHO48" s="60"/>
      <c r="NHP48" s="60"/>
      <c r="NHQ48" s="60"/>
      <c r="NHR48" s="60"/>
      <c r="NHS48" s="60"/>
      <c r="NHT48" s="60"/>
      <c r="NHU48" s="60"/>
      <c r="NHV48" s="60"/>
      <c r="NHW48" s="60"/>
      <c r="NHX48" s="60"/>
      <c r="NHY48" s="60"/>
      <c r="NHZ48" s="60"/>
      <c r="NIA48" s="60"/>
      <c r="NIB48" s="60"/>
      <c r="NIC48" s="60"/>
      <c r="NID48" s="60"/>
      <c r="NIE48" s="60"/>
      <c r="NIF48" s="60"/>
      <c r="NIG48" s="60"/>
      <c r="NIH48" s="60"/>
      <c r="NII48" s="60"/>
      <c r="NIJ48" s="60"/>
      <c r="NIK48" s="60"/>
      <c r="NIL48" s="60"/>
      <c r="NIM48" s="60"/>
      <c r="NIN48" s="60"/>
      <c r="NIO48" s="60"/>
      <c r="NIP48" s="60"/>
      <c r="NIQ48" s="60"/>
      <c r="NIR48" s="60"/>
      <c r="NIS48" s="60"/>
      <c r="NIT48" s="60"/>
      <c r="NIU48" s="60"/>
      <c r="NIV48" s="60"/>
      <c r="NIW48" s="60"/>
      <c r="NIX48" s="60"/>
      <c r="NIY48" s="60"/>
      <c r="NIZ48" s="60"/>
      <c r="NJA48" s="60"/>
      <c r="NJB48" s="60"/>
      <c r="NJC48" s="60"/>
      <c r="NJD48" s="60"/>
      <c r="NJE48" s="60"/>
      <c r="NJF48" s="60"/>
      <c r="NJG48" s="60"/>
      <c r="NJH48" s="60"/>
      <c r="NJI48" s="60"/>
      <c r="NJJ48" s="60"/>
      <c r="NJK48" s="60"/>
      <c r="NJL48" s="60"/>
      <c r="NJM48" s="60"/>
      <c r="NJN48" s="60"/>
      <c r="NJO48" s="60"/>
      <c r="NJP48" s="60"/>
      <c r="NJQ48" s="60"/>
      <c r="NJR48" s="60"/>
      <c r="NJS48" s="60"/>
      <c r="NJT48" s="60"/>
      <c r="NJU48" s="60"/>
      <c r="NJV48" s="60"/>
      <c r="NJW48" s="60"/>
      <c r="NJX48" s="60"/>
      <c r="NJY48" s="60"/>
      <c r="NJZ48" s="60"/>
      <c r="NKA48" s="60"/>
      <c r="NKB48" s="60"/>
      <c r="NKC48" s="60"/>
      <c r="NKD48" s="60"/>
      <c r="NKE48" s="60"/>
      <c r="NKF48" s="60"/>
      <c r="NKG48" s="60"/>
      <c r="NKH48" s="60"/>
      <c r="NKI48" s="60"/>
      <c r="NKJ48" s="60"/>
      <c r="NKK48" s="60"/>
      <c r="NKL48" s="60"/>
      <c r="NKM48" s="60"/>
      <c r="NKN48" s="60"/>
      <c r="NKO48" s="60"/>
      <c r="NKP48" s="60"/>
      <c r="NKQ48" s="60"/>
      <c r="NKR48" s="60"/>
      <c r="NKS48" s="60"/>
      <c r="NKT48" s="60"/>
      <c r="NKU48" s="60"/>
      <c r="NKV48" s="60"/>
      <c r="NKW48" s="60"/>
      <c r="NKX48" s="60"/>
      <c r="NKY48" s="60"/>
      <c r="NKZ48" s="60"/>
      <c r="NLA48" s="60"/>
      <c r="NLB48" s="60"/>
      <c r="NLC48" s="60"/>
      <c r="NLD48" s="60"/>
      <c r="NLE48" s="60"/>
      <c r="NLF48" s="60"/>
      <c r="NLG48" s="60"/>
      <c r="NLH48" s="60"/>
      <c r="NLI48" s="60"/>
      <c r="NLJ48" s="60"/>
      <c r="NLK48" s="60"/>
      <c r="NLL48" s="60"/>
      <c r="NLM48" s="60"/>
      <c r="NLN48" s="60"/>
      <c r="NLO48" s="60"/>
      <c r="NLP48" s="60"/>
      <c r="NLQ48" s="60"/>
      <c r="NLR48" s="60"/>
      <c r="NLS48" s="60"/>
      <c r="NLT48" s="60"/>
      <c r="NLU48" s="60"/>
      <c r="NLV48" s="60"/>
      <c r="NLW48" s="60"/>
      <c r="NLX48" s="60"/>
      <c r="NLY48" s="60"/>
      <c r="NLZ48" s="60"/>
      <c r="NMA48" s="60"/>
      <c r="NMB48" s="60"/>
      <c r="NMC48" s="60"/>
      <c r="NMD48" s="60"/>
      <c r="NME48" s="60"/>
      <c r="NMF48" s="60"/>
      <c r="NMG48" s="60"/>
      <c r="NMH48" s="60"/>
      <c r="NMI48" s="60"/>
      <c r="NMJ48" s="60"/>
      <c r="NMK48" s="60"/>
      <c r="NML48" s="60"/>
      <c r="NMM48" s="60"/>
      <c r="NMN48" s="60"/>
      <c r="NMO48" s="60"/>
      <c r="NMP48" s="60"/>
      <c r="NMQ48" s="60"/>
      <c r="NMR48" s="60"/>
      <c r="NMS48" s="60"/>
      <c r="NMT48" s="60"/>
      <c r="NMU48" s="60"/>
      <c r="NMV48" s="60"/>
      <c r="NMW48" s="60"/>
      <c r="NMX48" s="60"/>
      <c r="NMY48" s="60"/>
      <c r="NMZ48" s="60"/>
      <c r="NNA48" s="60"/>
      <c r="NNB48" s="60"/>
      <c r="NNC48" s="60"/>
      <c r="NND48" s="60"/>
      <c r="NNE48" s="60"/>
      <c r="NNF48" s="60"/>
      <c r="NNG48" s="60"/>
      <c r="NNH48" s="60"/>
      <c r="NNI48" s="60"/>
      <c r="NNJ48" s="60"/>
      <c r="NNK48" s="60"/>
      <c r="NNL48" s="60"/>
      <c r="NNM48" s="60"/>
      <c r="NNN48" s="60"/>
      <c r="NNO48" s="60"/>
      <c r="NNP48" s="60"/>
      <c r="NNQ48" s="60"/>
      <c r="NNR48" s="60"/>
      <c r="NNS48" s="60"/>
      <c r="NNT48" s="60"/>
      <c r="NNU48" s="60"/>
      <c r="NNV48" s="60"/>
      <c r="NNW48" s="60"/>
      <c r="NNX48" s="60"/>
      <c r="NNY48" s="60"/>
      <c r="NNZ48" s="60"/>
      <c r="NOA48" s="60"/>
      <c r="NOB48" s="60"/>
      <c r="NOC48" s="60"/>
      <c r="NOD48" s="60"/>
      <c r="NOE48" s="60"/>
      <c r="NOF48" s="60"/>
      <c r="NOG48" s="60"/>
      <c r="NOH48" s="60"/>
      <c r="NOI48" s="60"/>
      <c r="NOJ48" s="60"/>
      <c r="NOK48" s="60"/>
      <c r="NOL48" s="60"/>
      <c r="NOM48" s="60"/>
      <c r="NON48" s="60"/>
      <c r="NOO48" s="60"/>
      <c r="NOP48" s="60"/>
      <c r="NOQ48" s="60"/>
      <c r="NOR48" s="60"/>
      <c r="NOS48" s="60"/>
      <c r="NOT48" s="60"/>
      <c r="NOU48" s="60"/>
      <c r="NOV48" s="60"/>
      <c r="NOW48" s="60"/>
      <c r="NOX48" s="60"/>
      <c r="NOY48" s="60"/>
      <c r="NOZ48" s="60"/>
      <c r="NPA48" s="60"/>
      <c r="NPB48" s="60"/>
      <c r="NPC48" s="60"/>
      <c r="NPD48" s="60"/>
      <c r="NPE48" s="60"/>
      <c r="NPF48" s="60"/>
      <c r="NPG48" s="60"/>
      <c r="NPH48" s="60"/>
      <c r="NPI48" s="60"/>
      <c r="NPJ48" s="60"/>
      <c r="NPK48" s="60"/>
      <c r="NPL48" s="60"/>
      <c r="NPM48" s="60"/>
      <c r="NPN48" s="60"/>
      <c r="NPO48" s="60"/>
      <c r="NPP48" s="60"/>
      <c r="NPQ48" s="60"/>
      <c r="NPR48" s="60"/>
      <c r="NPS48" s="60"/>
      <c r="NPT48" s="60"/>
      <c r="NPU48" s="60"/>
      <c r="NPV48" s="60"/>
      <c r="NPW48" s="60"/>
      <c r="NPX48" s="60"/>
      <c r="NPY48" s="60"/>
      <c r="NPZ48" s="60"/>
      <c r="NQA48" s="60"/>
      <c r="NQB48" s="60"/>
      <c r="NQC48" s="60"/>
      <c r="NQD48" s="60"/>
      <c r="NQE48" s="60"/>
      <c r="NQF48" s="60"/>
      <c r="NQG48" s="60"/>
      <c r="NQH48" s="60"/>
      <c r="NQI48" s="60"/>
      <c r="NQJ48" s="60"/>
      <c r="NQK48" s="60"/>
      <c r="NQL48" s="60"/>
      <c r="NQM48" s="60"/>
      <c r="NQN48" s="60"/>
      <c r="NQO48" s="60"/>
      <c r="NQP48" s="60"/>
      <c r="NQQ48" s="60"/>
      <c r="NQR48" s="60"/>
      <c r="NQS48" s="60"/>
      <c r="NQT48" s="60"/>
      <c r="NQU48" s="60"/>
      <c r="NQV48" s="60"/>
      <c r="NQW48" s="60"/>
      <c r="NQX48" s="60"/>
      <c r="NQY48" s="60"/>
      <c r="NQZ48" s="60"/>
      <c r="NRA48" s="60"/>
      <c r="NRB48" s="60"/>
      <c r="NRC48" s="60"/>
      <c r="NRD48" s="60"/>
      <c r="NRE48" s="60"/>
      <c r="NRF48" s="60"/>
      <c r="NRG48" s="60"/>
      <c r="NRH48" s="60"/>
      <c r="NRI48" s="60"/>
      <c r="NRJ48" s="60"/>
      <c r="NRK48" s="60"/>
      <c r="NRL48" s="60"/>
      <c r="NRM48" s="60"/>
      <c r="NRN48" s="60"/>
      <c r="NRO48" s="60"/>
      <c r="NRP48" s="60"/>
      <c r="NRQ48" s="60"/>
      <c r="NRR48" s="60"/>
      <c r="NRS48" s="60"/>
      <c r="NRT48" s="60"/>
      <c r="NRU48" s="60"/>
      <c r="NRV48" s="60"/>
      <c r="NRW48" s="60"/>
      <c r="NRX48" s="60"/>
      <c r="NRY48" s="60"/>
      <c r="NRZ48" s="60"/>
      <c r="NSA48" s="60"/>
      <c r="NSB48" s="60"/>
      <c r="NSC48" s="60"/>
      <c r="NSD48" s="60"/>
      <c r="NSE48" s="60"/>
      <c r="NSF48" s="60"/>
      <c r="NSG48" s="60"/>
      <c r="NSH48" s="60"/>
      <c r="NSI48" s="60"/>
      <c r="NSJ48" s="60"/>
      <c r="NSK48" s="60"/>
      <c r="NSL48" s="60"/>
      <c r="NSM48" s="60"/>
      <c r="NSN48" s="60"/>
      <c r="NSO48" s="60"/>
      <c r="NSP48" s="60"/>
      <c r="NSQ48" s="60"/>
      <c r="NSR48" s="60"/>
      <c r="NSS48" s="60"/>
      <c r="NST48" s="60"/>
      <c r="NSU48" s="60"/>
      <c r="NSV48" s="60"/>
      <c r="NSW48" s="60"/>
      <c r="NSX48" s="60"/>
      <c r="NSY48" s="60"/>
      <c r="NSZ48" s="60"/>
      <c r="NTA48" s="60"/>
      <c r="NTB48" s="60"/>
      <c r="NTC48" s="60"/>
      <c r="NTD48" s="60"/>
      <c r="NTE48" s="60"/>
      <c r="NTF48" s="60"/>
      <c r="NTG48" s="60"/>
      <c r="NTH48" s="60"/>
      <c r="NTI48" s="60"/>
      <c r="NTJ48" s="60"/>
      <c r="NTK48" s="60"/>
      <c r="NTL48" s="60"/>
      <c r="NTM48" s="60"/>
      <c r="NTN48" s="60"/>
      <c r="NTO48" s="60"/>
      <c r="NTP48" s="60"/>
      <c r="NTQ48" s="60"/>
      <c r="NTR48" s="60"/>
      <c r="NTS48" s="60"/>
      <c r="NTT48" s="60"/>
      <c r="NTU48" s="60"/>
      <c r="NTV48" s="60"/>
      <c r="NTW48" s="60"/>
      <c r="NTX48" s="60"/>
      <c r="NTY48" s="60"/>
      <c r="NTZ48" s="60"/>
      <c r="NUA48" s="60"/>
      <c r="NUB48" s="60"/>
      <c r="NUC48" s="60"/>
      <c r="NUD48" s="60"/>
      <c r="NUE48" s="60"/>
      <c r="NUF48" s="60"/>
      <c r="NUG48" s="60"/>
      <c r="NUH48" s="60"/>
      <c r="NUI48" s="60"/>
      <c r="NUJ48" s="60"/>
      <c r="NUK48" s="60"/>
      <c r="NUL48" s="60"/>
      <c r="NUM48" s="60"/>
      <c r="NUN48" s="60"/>
      <c r="NUO48" s="60"/>
      <c r="NUP48" s="60"/>
      <c r="NUQ48" s="60"/>
      <c r="NUR48" s="60"/>
      <c r="NUS48" s="60"/>
      <c r="NUT48" s="60"/>
      <c r="NUU48" s="60"/>
      <c r="NUV48" s="60"/>
      <c r="NUW48" s="60"/>
      <c r="NUX48" s="60"/>
      <c r="NUY48" s="60"/>
      <c r="NUZ48" s="60"/>
      <c r="NVA48" s="60"/>
      <c r="NVB48" s="60"/>
      <c r="NVC48" s="60"/>
      <c r="NVD48" s="60"/>
      <c r="NVE48" s="60"/>
      <c r="NVF48" s="60"/>
      <c r="NVG48" s="60"/>
      <c r="NVH48" s="60"/>
      <c r="NVI48" s="60"/>
      <c r="NVJ48" s="60"/>
      <c r="NVK48" s="60"/>
      <c r="NVL48" s="60"/>
      <c r="NVM48" s="60"/>
      <c r="NVN48" s="60"/>
      <c r="NVO48" s="60"/>
      <c r="NVP48" s="60"/>
      <c r="NVQ48" s="60"/>
      <c r="NVR48" s="60"/>
      <c r="NVS48" s="60"/>
      <c r="NVT48" s="60"/>
      <c r="NVU48" s="60"/>
      <c r="NVV48" s="60"/>
      <c r="NVW48" s="60"/>
      <c r="NVX48" s="60"/>
      <c r="NVY48" s="60"/>
      <c r="NVZ48" s="60"/>
      <c r="NWA48" s="60"/>
      <c r="NWB48" s="60"/>
      <c r="NWC48" s="60"/>
      <c r="NWD48" s="60"/>
      <c r="NWE48" s="60"/>
      <c r="NWF48" s="60"/>
      <c r="NWG48" s="60"/>
      <c r="NWH48" s="60"/>
      <c r="NWI48" s="60"/>
      <c r="NWJ48" s="60"/>
      <c r="NWK48" s="60"/>
      <c r="NWL48" s="60"/>
      <c r="NWM48" s="60"/>
      <c r="NWN48" s="60"/>
      <c r="NWO48" s="60"/>
      <c r="NWP48" s="60"/>
      <c r="NWQ48" s="60"/>
      <c r="NWR48" s="60"/>
      <c r="NWS48" s="60"/>
      <c r="NWT48" s="60"/>
      <c r="NWU48" s="60"/>
      <c r="NWV48" s="60"/>
      <c r="NWW48" s="60"/>
      <c r="NWX48" s="60"/>
      <c r="NWY48" s="60"/>
      <c r="NWZ48" s="60"/>
      <c r="NXA48" s="60"/>
      <c r="NXB48" s="60"/>
      <c r="NXC48" s="60"/>
      <c r="NXD48" s="60"/>
      <c r="NXE48" s="60"/>
      <c r="NXF48" s="60"/>
      <c r="NXG48" s="60"/>
      <c r="NXH48" s="60"/>
      <c r="NXI48" s="60"/>
      <c r="NXJ48" s="60"/>
      <c r="NXK48" s="60"/>
      <c r="NXL48" s="60"/>
      <c r="NXM48" s="60"/>
      <c r="NXN48" s="60"/>
      <c r="NXO48" s="60"/>
      <c r="NXP48" s="60"/>
      <c r="NXQ48" s="60"/>
      <c r="NXR48" s="60"/>
      <c r="NXS48" s="60"/>
      <c r="NXT48" s="60"/>
      <c r="NXU48" s="60"/>
      <c r="NXV48" s="60"/>
      <c r="NXW48" s="60"/>
      <c r="NXX48" s="60"/>
      <c r="NXY48" s="60"/>
      <c r="NXZ48" s="60"/>
      <c r="NYA48" s="60"/>
      <c r="NYB48" s="60"/>
      <c r="NYC48" s="60"/>
      <c r="NYD48" s="60"/>
      <c r="NYE48" s="60"/>
      <c r="NYF48" s="60"/>
      <c r="NYG48" s="60"/>
      <c r="NYH48" s="60"/>
      <c r="NYI48" s="60"/>
      <c r="NYJ48" s="60"/>
      <c r="NYK48" s="60"/>
      <c r="NYL48" s="60"/>
      <c r="NYM48" s="60"/>
      <c r="NYN48" s="60"/>
      <c r="NYO48" s="60"/>
      <c r="NYP48" s="60"/>
      <c r="NYQ48" s="60"/>
      <c r="NYR48" s="60"/>
      <c r="NYS48" s="60"/>
      <c r="NYT48" s="60"/>
      <c r="NYU48" s="60"/>
      <c r="NYV48" s="60"/>
      <c r="NYW48" s="60"/>
      <c r="NYX48" s="60"/>
      <c r="NYY48" s="60"/>
      <c r="NYZ48" s="60"/>
      <c r="NZA48" s="60"/>
      <c r="NZB48" s="60"/>
      <c r="NZC48" s="60"/>
      <c r="NZD48" s="60"/>
      <c r="NZE48" s="60"/>
      <c r="NZF48" s="60"/>
      <c r="NZG48" s="60"/>
      <c r="NZH48" s="60"/>
      <c r="NZI48" s="60"/>
      <c r="NZJ48" s="60"/>
      <c r="NZK48" s="60"/>
      <c r="NZL48" s="60"/>
      <c r="NZM48" s="60"/>
      <c r="NZN48" s="60"/>
      <c r="NZO48" s="60"/>
      <c r="NZP48" s="60"/>
      <c r="NZQ48" s="60"/>
      <c r="NZR48" s="60"/>
      <c r="NZS48" s="60"/>
      <c r="NZT48" s="60"/>
      <c r="NZU48" s="60"/>
      <c r="NZV48" s="60"/>
      <c r="NZW48" s="60"/>
      <c r="NZX48" s="60"/>
      <c r="NZY48" s="60"/>
      <c r="NZZ48" s="60"/>
      <c r="OAA48" s="60"/>
      <c r="OAB48" s="60"/>
      <c r="OAC48" s="60"/>
      <c r="OAD48" s="60"/>
      <c r="OAE48" s="60"/>
      <c r="OAF48" s="60"/>
      <c r="OAG48" s="60"/>
      <c r="OAH48" s="60"/>
      <c r="OAI48" s="60"/>
      <c r="OAJ48" s="60"/>
      <c r="OAK48" s="60"/>
      <c r="OAL48" s="60"/>
      <c r="OAM48" s="60"/>
      <c r="OAN48" s="60"/>
      <c r="OAO48" s="60"/>
      <c r="OAP48" s="60"/>
      <c r="OAQ48" s="60"/>
      <c r="OAR48" s="60"/>
      <c r="OAS48" s="60"/>
      <c r="OAT48" s="60"/>
      <c r="OAU48" s="60"/>
      <c r="OAV48" s="60"/>
      <c r="OAW48" s="60"/>
      <c r="OAX48" s="60"/>
      <c r="OAY48" s="60"/>
      <c r="OAZ48" s="60"/>
      <c r="OBA48" s="60"/>
      <c r="OBB48" s="60"/>
      <c r="OBC48" s="60"/>
      <c r="OBD48" s="60"/>
      <c r="OBE48" s="60"/>
      <c r="OBF48" s="60"/>
      <c r="OBG48" s="60"/>
      <c r="OBH48" s="60"/>
      <c r="OBI48" s="60"/>
      <c r="OBJ48" s="60"/>
      <c r="OBK48" s="60"/>
      <c r="OBL48" s="60"/>
      <c r="OBM48" s="60"/>
      <c r="OBN48" s="60"/>
      <c r="OBO48" s="60"/>
      <c r="OBP48" s="60"/>
      <c r="OBQ48" s="60"/>
      <c r="OBR48" s="60"/>
      <c r="OBS48" s="60"/>
      <c r="OBT48" s="60"/>
      <c r="OBU48" s="60"/>
      <c r="OBV48" s="60"/>
      <c r="OBW48" s="60"/>
      <c r="OBX48" s="60"/>
      <c r="OBY48" s="60"/>
      <c r="OBZ48" s="60"/>
      <c r="OCA48" s="60"/>
      <c r="OCB48" s="60"/>
      <c r="OCC48" s="60"/>
      <c r="OCD48" s="60"/>
      <c r="OCE48" s="60"/>
      <c r="OCF48" s="60"/>
      <c r="OCG48" s="60"/>
      <c r="OCH48" s="60"/>
      <c r="OCI48" s="60"/>
      <c r="OCJ48" s="60"/>
      <c r="OCK48" s="60"/>
      <c r="OCL48" s="60"/>
      <c r="OCM48" s="60"/>
      <c r="OCN48" s="60"/>
      <c r="OCO48" s="60"/>
      <c r="OCP48" s="60"/>
      <c r="OCQ48" s="60"/>
      <c r="OCR48" s="60"/>
      <c r="OCS48" s="60"/>
      <c r="OCT48" s="60"/>
      <c r="OCU48" s="60"/>
      <c r="OCV48" s="60"/>
      <c r="OCW48" s="60"/>
      <c r="OCX48" s="60"/>
      <c r="OCY48" s="60"/>
      <c r="OCZ48" s="60"/>
      <c r="ODA48" s="60"/>
      <c r="ODB48" s="60"/>
      <c r="ODC48" s="60"/>
      <c r="ODD48" s="60"/>
      <c r="ODE48" s="60"/>
      <c r="ODF48" s="60"/>
      <c r="ODG48" s="60"/>
      <c r="ODH48" s="60"/>
      <c r="ODI48" s="60"/>
      <c r="ODJ48" s="60"/>
      <c r="ODK48" s="60"/>
      <c r="ODL48" s="60"/>
      <c r="ODM48" s="60"/>
      <c r="ODN48" s="60"/>
      <c r="ODO48" s="60"/>
      <c r="ODP48" s="60"/>
      <c r="ODQ48" s="60"/>
      <c r="ODR48" s="60"/>
      <c r="ODS48" s="60"/>
      <c r="ODT48" s="60"/>
      <c r="ODU48" s="60"/>
      <c r="ODV48" s="60"/>
      <c r="ODW48" s="60"/>
      <c r="ODX48" s="60"/>
      <c r="ODY48" s="60"/>
      <c r="ODZ48" s="60"/>
      <c r="OEA48" s="60"/>
      <c r="OEB48" s="60"/>
      <c r="OEC48" s="60"/>
      <c r="OED48" s="60"/>
      <c r="OEE48" s="60"/>
      <c r="OEF48" s="60"/>
      <c r="OEG48" s="60"/>
      <c r="OEH48" s="60"/>
      <c r="OEI48" s="60"/>
      <c r="OEJ48" s="60"/>
      <c r="OEK48" s="60"/>
      <c r="OEL48" s="60"/>
      <c r="OEM48" s="60"/>
      <c r="OEN48" s="60"/>
      <c r="OEO48" s="60"/>
      <c r="OEP48" s="60"/>
      <c r="OEQ48" s="60"/>
      <c r="OER48" s="60"/>
      <c r="OES48" s="60"/>
      <c r="OET48" s="60"/>
      <c r="OEU48" s="60"/>
      <c r="OEV48" s="60"/>
      <c r="OEW48" s="60"/>
      <c r="OEX48" s="60"/>
      <c r="OEY48" s="60"/>
      <c r="OEZ48" s="60"/>
      <c r="OFA48" s="60"/>
      <c r="OFB48" s="60"/>
      <c r="OFC48" s="60"/>
      <c r="OFD48" s="60"/>
      <c r="OFE48" s="60"/>
      <c r="OFF48" s="60"/>
      <c r="OFG48" s="60"/>
      <c r="OFH48" s="60"/>
      <c r="OFI48" s="60"/>
      <c r="OFJ48" s="60"/>
      <c r="OFK48" s="60"/>
      <c r="OFL48" s="60"/>
      <c r="OFM48" s="60"/>
      <c r="OFN48" s="60"/>
      <c r="OFO48" s="60"/>
      <c r="OFP48" s="60"/>
      <c r="OFQ48" s="60"/>
      <c r="OFR48" s="60"/>
      <c r="OFS48" s="60"/>
      <c r="OFT48" s="60"/>
      <c r="OFU48" s="60"/>
      <c r="OFV48" s="60"/>
      <c r="OFW48" s="60"/>
      <c r="OFX48" s="60"/>
      <c r="OFY48" s="60"/>
      <c r="OFZ48" s="60"/>
      <c r="OGA48" s="60"/>
      <c r="OGB48" s="60"/>
      <c r="OGC48" s="60"/>
      <c r="OGD48" s="60"/>
      <c r="OGE48" s="60"/>
      <c r="OGF48" s="60"/>
      <c r="OGG48" s="60"/>
      <c r="OGH48" s="60"/>
      <c r="OGI48" s="60"/>
      <c r="OGJ48" s="60"/>
      <c r="OGK48" s="60"/>
      <c r="OGL48" s="60"/>
      <c r="OGM48" s="60"/>
      <c r="OGN48" s="60"/>
      <c r="OGO48" s="60"/>
      <c r="OGP48" s="60"/>
      <c r="OGQ48" s="60"/>
      <c r="OGR48" s="60"/>
      <c r="OGS48" s="60"/>
      <c r="OGT48" s="60"/>
      <c r="OGU48" s="60"/>
      <c r="OGV48" s="60"/>
      <c r="OGW48" s="60"/>
      <c r="OGX48" s="60"/>
      <c r="OGY48" s="60"/>
      <c r="OGZ48" s="60"/>
      <c r="OHA48" s="60"/>
      <c r="OHB48" s="60"/>
      <c r="OHC48" s="60"/>
      <c r="OHD48" s="60"/>
      <c r="OHE48" s="60"/>
      <c r="OHF48" s="60"/>
      <c r="OHG48" s="60"/>
      <c r="OHH48" s="60"/>
      <c r="OHI48" s="60"/>
      <c r="OHJ48" s="60"/>
      <c r="OHK48" s="60"/>
      <c r="OHL48" s="60"/>
      <c r="OHM48" s="60"/>
      <c r="OHN48" s="60"/>
      <c r="OHO48" s="60"/>
      <c r="OHP48" s="60"/>
      <c r="OHQ48" s="60"/>
      <c r="OHR48" s="60"/>
      <c r="OHS48" s="60"/>
      <c r="OHT48" s="60"/>
      <c r="OHU48" s="60"/>
      <c r="OHV48" s="60"/>
      <c r="OHW48" s="60"/>
      <c r="OHX48" s="60"/>
      <c r="OHY48" s="60"/>
      <c r="OHZ48" s="60"/>
      <c r="OIA48" s="60"/>
      <c r="OIB48" s="60"/>
      <c r="OIC48" s="60"/>
      <c r="OID48" s="60"/>
      <c r="OIE48" s="60"/>
      <c r="OIF48" s="60"/>
      <c r="OIG48" s="60"/>
      <c r="OIH48" s="60"/>
      <c r="OII48" s="60"/>
      <c r="OIJ48" s="60"/>
      <c r="OIK48" s="60"/>
      <c r="OIL48" s="60"/>
      <c r="OIM48" s="60"/>
      <c r="OIN48" s="60"/>
      <c r="OIO48" s="60"/>
      <c r="OIP48" s="60"/>
      <c r="OIQ48" s="60"/>
      <c r="OIR48" s="60"/>
      <c r="OIS48" s="60"/>
      <c r="OIT48" s="60"/>
      <c r="OIU48" s="60"/>
      <c r="OIV48" s="60"/>
      <c r="OIW48" s="60"/>
      <c r="OIX48" s="60"/>
      <c r="OIY48" s="60"/>
      <c r="OIZ48" s="60"/>
      <c r="OJA48" s="60"/>
      <c r="OJB48" s="60"/>
      <c r="OJC48" s="60"/>
      <c r="OJD48" s="60"/>
      <c r="OJE48" s="60"/>
      <c r="OJF48" s="60"/>
      <c r="OJG48" s="60"/>
      <c r="OJH48" s="60"/>
      <c r="OJI48" s="60"/>
      <c r="OJJ48" s="60"/>
      <c r="OJK48" s="60"/>
      <c r="OJL48" s="60"/>
      <c r="OJM48" s="60"/>
      <c r="OJN48" s="60"/>
      <c r="OJO48" s="60"/>
      <c r="OJP48" s="60"/>
      <c r="OJQ48" s="60"/>
      <c r="OJR48" s="60"/>
      <c r="OJS48" s="60"/>
      <c r="OJT48" s="60"/>
      <c r="OJU48" s="60"/>
      <c r="OJV48" s="60"/>
      <c r="OJW48" s="60"/>
      <c r="OJX48" s="60"/>
      <c r="OJY48" s="60"/>
      <c r="OJZ48" s="60"/>
      <c r="OKA48" s="60"/>
      <c r="OKB48" s="60"/>
      <c r="OKC48" s="60"/>
      <c r="OKD48" s="60"/>
      <c r="OKE48" s="60"/>
      <c r="OKF48" s="60"/>
      <c r="OKG48" s="60"/>
      <c r="OKH48" s="60"/>
      <c r="OKI48" s="60"/>
      <c r="OKJ48" s="60"/>
      <c r="OKK48" s="60"/>
      <c r="OKL48" s="60"/>
      <c r="OKM48" s="60"/>
      <c r="OKN48" s="60"/>
      <c r="OKO48" s="60"/>
      <c r="OKP48" s="60"/>
      <c r="OKQ48" s="60"/>
      <c r="OKR48" s="60"/>
      <c r="OKS48" s="60"/>
      <c r="OKT48" s="60"/>
      <c r="OKU48" s="60"/>
      <c r="OKV48" s="60"/>
      <c r="OKW48" s="60"/>
      <c r="OKX48" s="60"/>
      <c r="OKY48" s="60"/>
      <c r="OKZ48" s="60"/>
      <c r="OLA48" s="60"/>
      <c r="OLB48" s="60"/>
      <c r="OLC48" s="60"/>
      <c r="OLD48" s="60"/>
      <c r="OLE48" s="60"/>
      <c r="OLF48" s="60"/>
      <c r="OLG48" s="60"/>
      <c r="OLH48" s="60"/>
      <c r="OLI48" s="60"/>
      <c r="OLJ48" s="60"/>
      <c r="OLK48" s="60"/>
      <c r="OLL48" s="60"/>
      <c r="OLM48" s="60"/>
      <c r="OLN48" s="60"/>
      <c r="OLO48" s="60"/>
      <c r="OLP48" s="60"/>
      <c r="OLQ48" s="60"/>
      <c r="OLR48" s="60"/>
      <c r="OLS48" s="60"/>
      <c r="OLT48" s="60"/>
      <c r="OLU48" s="60"/>
      <c r="OLV48" s="60"/>
      <c r="OLW48" s="60"/>
      <c r="OLX48" s="60"/>
      <c r="OLY48" s="60"/>
      <c r="OLZ48" s="60"/>
      <c r="OMA48" s="60"/>
      <c r="OMB48" s="60"/>
      <c r="OMC48" s="60"/>
      <c r="OMD48" s="60"/>
      <c r="OME48" s="60"/>
      <c r="OMF48" s="60"/>
      <c r="OMG48" s="60"/>
      <c r="OMH48" s="60"/>
      <c r="OMI48" s="60"/>
      <c r="OMJ48" s="60"/>
      <c r="OMK48" s="60"/>
      <c r="OML48" s="60"/>
      <c r="OMM48" s="60"/>
      <c r="OMN48" s="60"/>
      <c r="OMO48" s="60"/>
      <c r="OMP48" s="60"/>
      <c r="OMQ48" s="60"/>
      <c r="OMR48" s="60"/>
      <c r="OMS48" s="60"/>
      <c r="OMT48" s="60"/>
      <c r="OMU48" s="60"/>
      <c r="OMV48" s="60"/>
      <c r="OMW48" s="60"/>
      <c r="OMX48" s="60"/>
      <c r="OMY48" s="60"/>
      <c r="OMZ48" s="60"/>
      <c r="ONA48" s="60"/>
      <c r="ONB48" s="60"/>
      <c r="ONC48" s="60"/>
      <c r="OND48" s="60"/>
      <c r="ONE48" s="60"/>
      <c r="ONF48" s="60"/>
      <c r="ONG48" s="60"/>
      <c r="ONH48" s="60"/>
      <c r="ONI48" s="60"/>
      <c r="ONJ48" s="60"/>
      <c r="ONK48" s="60"/>
      <c r="ONL48" s="60"/>
      <c r="ONM48" s="60"/>
      <c r="ONN48" s="60"/>
      <c r="ONO48" s="60"/>
      <c r="ONP48" s="60"/>
      <c r="ONQ48" s="60"/>
      <c r="ONR48" s="60"/>
      <c r="ONS48" s="60"/>
      <c r="ONT48" s="60"/>
      <c r="ONU48" s="60"/>
      <c r="ONV48" s="60"/>
      <c r="ONW48" s="60"/>
      <c r="ONX48" s="60"/>
      <c r="ONY48" s="60"/>
      <c r="ONZ48" s="60"/>
      <c r="OOA48" s="60"/>
      <c r="OOB48" s="60"/>
      <c r="OOC48" s="60"/>
      <c r="OOD48" s="60"/>
      <c r="OOE48" s="60"/>
      <c r="OOF48" s="60"/>
      <c r="OOG48" s="60"/>
      <c r="OOH48" s="60"/>
      <c r="OOI48" s="60"/>
      <c r="OOJ48" s="60"/>
      <c r="OOK48" s="60"/>
      <c r="OOL48" s="60"/>
      <c r="OOM48" s="60"/>
      <c r="OON48" s="60"/>
      <c r="OOO48" s="60"/>
      <c r="OOP48" s="60"/>
      <c r="OOQ48" s="60"/>
      <c r="OOR48" s="60"/>
      <c r="OOS48" s="60"/>
      <c r="OOT48" s="60"/>
      <c r="OOU48" s="60"/>
      <c r="OOV48" s="60"/>
      <c r="OOW48" s="60"/>
      <c r="OOX48" s="60"/>
      <c r="OOY48" s="60"/>
      <c r="OOZ48" s="60"/>
      <c r="OPA48" s="60"/>
      <c r="OPB48" s="60"/>
      <c r="OPC48" s="60"/>
      <c r="OPD48" s="60"/>
      <c r="OPE48" s="60"/>
      <c r="OPF48" s="60"/>
      <c r="OPG48" s="60"/>
      <c r="OPH48" s="60"/>
      <c r="OPI48" s="60"/>
      <c r="OPJ48" s="60"/>
      <c r="OPK48" s="60"/>
      <c r="OPL48" s="60"/>
      <c r="OPM48" s="60"/>
      <c r="OPN48" s="60"/>
      <c r="OPO48" s="60"/>
      <c r="OPP48" s="60"/>
      <c r="OPQ48" s="60"/>
      <c r="OPR48" s="60"/>
      <c r="OPS48" s="60"/>
      <c r="OPT48" s="60"/>
      <c r="OPU48" s="60"/>
      <c r="OPV48" s="60"/>
      <c r="OPW48" s="60"/>
      <c r="OPX48" s="60"/>
      <c r="OPY48" s="60"/>
      <c r="OPZ48" s="60"/>
      <c r="OQA48" s="60"/>
      <c r="OQB48" s="60"/>
      <c r="OQC48" s="60"/>
      <c r="OQD48" s="60"/>
      <c r="OQE48" s="60"/>
      <c r="OQF48" s="60"/>
      <c r="OQG48" s="60"/>
      <c r="OQH48" s="60"/>
      <c r="OQI48" s="60"/>
      <c r="OQJ48" s="60"/>
      <c r="OQK48" s="60"/>
      <c r="OQL48" s="60"/>
      <c r="OQM48" s="60"/>
      <c r="OQN48" s="60"/>
      <c r="OQO48" s="60"/>
      <c r="OQP48" s="60"/>
      <c r="OQQ48" s="60"/>
      <c r="OQR48" s="60"/>
      <c r="OQS48" s="60"/>
      <c r="OQT48" s="60"/>
      <c r="OQU48" s="60"/>
      <c r="OQV48" s="60"/>
      <c r="OQW48" s="60"/>
      <c r="OQX48" s="60"/>
      <c r="OQY48" s="60"/>
      <c r="OQZ48" s="60"/>
      <c r="ORA48" s="60"/>
      <c r="ORB48" s="60"/>
      <c r="ORC48" s="60"/>
      <c r="ORD48" s="60"/>
      <c r="ORE48" s="60"/>
      <c r="ORF48" s="60"/>
      <c r="ORG48" s="60"/>
      <c r="ORH48" s="60"/>
      <c r="ORI48" s="60"/>
      <c r="ORJ48" s="60"/>
      <c r="ORK48" s="60"/>
      <c r="ORL48" s="60"/>
      <c r="ORM48" s="60"/>
      <c r="ORN48" s="60"/>
      <c r="ORO48" s="60"/>
      <c r="ORP48" s="60"/>
      <c r="ORQ48" s="60"/>
      <c r="ORR48" s="60"/>
      <c r="ORS48" s="60"/>
      <c r="ORT48" s="60"/>
      <c r="ORU48" s="60"/>
      <c r="ORV48" s="60"/>
      <c r="ORW48" s="60"/>
      <c r="ORX48" s="60"/>
      <c r="ORY48" s="60"/>
      <c r="ORZ48" s="60"/>
      <c r="OSA48" s="60"/>
      <c r="OSB48" s="60"/>
      <c r="OSC48" s="60"/>
      <c r="OSD48" s="60"/>
      <c r="OSE48" s="60"/>
      <c r="OSF48" s="60"/>
      <c r="OSG48" s="60"/>
      <c r="OSH48" s="60"/>
      <c r="OSI48" s="60"/>
      <c r="OSJ48" s="60"/>
      <c r="OSK48" s="60"/>
      <c r="OSL48" s="60"/>
      <c r="OSM48" s="60"/>
      <c r="OSN48" s="60"/>
      <c r="OSO48" s="60"/>
      <c r="OSP48" s="60"/>
      <c r="OSQ48" s="60"/>
      <c r="OSR48" s="60"/>
      <c r="OSS48" s="60"/>
      <c r="OST48" s="60"/>
      <c r="OSU48" s="60"/>
      <c r="OSV48" s="60"/>
      <c r="OSW48" s="60"/>
      <c r="OSX48" s="60"/>
      <c r="OSY48" s="60"/>
      <c r="OSZ48" s="60"/>
      <c r="OTA48" s="60"/>
      <c r="OTB48" s="60"/>
      <c r="OTC48" s="60"/>
      <c r="OTD48" s="60"/>
      <c r="OTE48" s="60"/>
      <c r="OTF48" s="60"/>
      <c r="OTG48" s="60"/>
      <c r="OTH48" s="60"/>
      <c r="OTI48" s="60"/>
      <c r="OTJ48" s="60"/>
      <c r="OTK48" s="60"/>
      <c r="OTL48" s="60"/>
      <c r="OTM48" s="60"/>
      <c r="OTN48" s="60"/>
      <c r="OTO48" s="60"/>
      <c r="OTP48" s="60"/>
      <c r="OTQ48" s="60"/>
      <c r="OTR48" s="60"/>
      <c r="OTS48" s="60"/>
      <c r="OTT48" s="60"/>
      <c r="OTU48" s="60"/>
      <c r="OTV48" s="60"/>
      <c r="OTW48" s="60"/>
      <c r="OTX48" s="60"/>
      <c r="OTY48" s="60"/>
      <c r="OTZ48" s="60"/>
      <c r="OUA48" s="60"/>
      <c r="OUB48" s="60"/>
      <c r="OUC48" s="60"/>
      <c r="OUD48" s="60"/>
      <c r="OUE48" s="60"/>
      <c r="OUF48" s="60"/>
      <c r="OUG48" s="60"/>
      <c r="OUH48" s="60"/>
      <c r="OUI48" s="60"/>
      <c r="OUJ48" s="60"/>
      <c r="OUK48" s="60"/>
      <c r="OUL48" s="60"/>
      <c r="OUM48" s="60"/>
      <c r="OUN48" s="60"/>
      <c r="OUO48" s="60"/>
      <c r="OUP48" s="60"/>
      <c r="OUQ48" s="60"/>
      <c r="OUR48" s="60"/>
      <c r="OUS48" s="60"/>
      <c r="OUT48" s="60"/>
      <c r="OUU48" s="60"/>
      <c r="OUV48" s="60"/>
      <c r="OUW48" s="60"/>
      <c r="OUX48" s="60"/>
      <c r="OUY48" s="60"/>
      <c r="OUZ48" s="60"/>
      <c r="OVA48" s="60"/>
      <c r="OVB48" s="60"/>
      <c r="OVC48" s="60"/>
      <c r="OVD48" s="60"/>
      <c r="OVE48" s="60"/>
      <c r="OVF48" s="60"/>
      <c r="OVG48" s="60"/>
      <c r="OVH48" s="60"/>
      <c r="OVI48" s="60"/>
      <c r="OVJ48" s="60"/>
      <c r="OVK48" s="60"/>
      <c r="OVL48" s="60"/>
      <c r="OVM48" s="60"/>
      <c r="OVN48" s="60"/>
      <c r="OVO48" s="60"/>
      <c r="OVP48" s="60"/>
      <c r="OVQ48" s="60"/>
      <c r="OVR48" s="60"/>
      <c r="OVS48" s="60"/>
      <c r="OVT48" s="60"/>
      <c r="OVU48" s="60"/>
      <c r="OVV48" s="60"/>
      <c r="OVW48" s="60"/>
      <c r="OVX48" s="60"/>
      <c r="OVY48" s="60"/>
      <c r="OVZ48" s="60"/>
      <c r="OWA48" s="60"/>
      <c r="OWB48" s="60"/>
      <c r="OWC48" s="60"/>
      <c r="OWD48" s="60"/>
      <c r="OWE48" s="60"/>
      <c r="OWF48" s="60"/>
      <c r="OWG48" s="60"/>
      <c r="OWH48" s="60"/>
      <c r="OWI48" s="60"/>
      <c r="OWJ48" s="60"/>
      <c r="OWK48" s="60"/>
      <c r="OWL48" s="60"/>
      <c r="OWM48" s="60"/>
      <c r="OWN48" s="60"/>
      <c r="OWO48" s="60"/>
      <c r="OWP48" s="60"/>
      <c r="OWQ48" s="60"/>
      <c r="OWR48" s="60"/>
      <c r="OWS48" s="60"/>
      <c r="OWT48" s="60"/>
      <c r="OWU48" s="60"/>
      <c r="OWV48" s="60"/>
      <c r="OWW48" s="60"/>
      <c r="OWX48" s="60"/>
      <c r="OWY48" s="60"/>
      <c r="OWZ48" s="60"/>
      <c r="OXA48" s="60"/>
      <c r="OXB48" s="60"/>
      <c r="OXC48" s="60"/>
      <c r="OXD48" s="60"/>
      <c r="OXE48" s="60"/>
      <c r="OXF48" s="60"/>
      <c r="OXG48" s="60"/>
      <c r="OXH48" s="60"/>
      <c r="OXI48" s="60"/>
      <c r="OXJ48" s="60"/>
      <c r="OXK48" s="60"/>
      <c r="OXL48" s="60"/>
      <c r="OXM48" s="60"/>
      <c r="OXN48" s="60"/>
      <c r="OXO48" s="60"/>
      <c r="OXP48" s="60"/>
      <c r="OXQ48" s="60"/>
      <c r="OXR48" s="60"/>
      <c r="OXS48" s="60"/>
      <c r="OXT48" s="60"/>
      <c r="OXU48" s="60"/>
      <c r="OXV48" s="60"/>
      <c r="OXW48" s="60"/>
      <c r="OXX48" s="60"/>
      <c r="OXY48" s="60"/>
      <c r="OXZ48" s="60"/>
      <c r="OYA48" s="60"/>
      <c r="OYB48" s="60"/>
      <c r="OYC48" s="60"/>
      <c r="OYD48" s="60"/>
      <c r="OYE48" s="60"/>
      <c r="OYF48" s="60"/>
      <c r="OYG48" s="60"/>
      <c r="OYH48" s="60"/>
      <c r="OYI48" s="60"/>
      <c r="OYJ48" s="60"/>
      <c r="OYK48" s="60"/>
      <c r="OYL48" s="60"/>
      <c r="OYM48" s="60"/>
      <c r="OYN48" s="60"/>
      <c r="OYO48" s="60"/>
      <c r="OYP48" s="60"/>
      <c r="OYQ48" s="60"/>
      <c r="OYR48" s="60"/>
      <c r="OYS48" s="60"/>
      <c r="OYT48" s="60"/>
      <c r="OYU48" s="60"/>
      <c r="OYV48" s="60"/>
      <c r="OYW48" s="60"/>
      <c r="OYX48" s="60"/>
      <c r="OYY48" s="60"/>
      <c r="OYZ48" s="60"/>
      <c r="OZA48" s="60"/>
      <c r="OZB48" s="60"/>
      <c r="OZC48" s="60"/>
      <c r="OZD48" s="60"/>
      <c r="OZE48" s="60"/>
      <c r="OZF48" s="60"/>
      <c r="OZG48" s="60"/>
      <c r="OZH48" s="60"/>
      <c r="OZI48" s="60"/>
      <c r="OZJ48" s="60"/>
      <c r="OZK48" s="60"/>
      <c r="OZL48" s="60"/>
      <c r="OZM48" s="60"/>
      <c r="OZN48" s="60"/>
      <c r="OZO48" s="60"/>
      <c r="OZP48" s="60"/>
      <c r="OZQ48" s="60"/>
      <c r="OZR48" s="60"/>
      <c r="OZS48" s="60"/>
      <c r="OZT48" s="60"/>
      <c r="OZU48" s="60"/>
      <c r="OZV48" s="60"/>
      <c r="OZW48" s="60"/>
      <c r="OZX48" s="60"/>
      <c r="OZY48" s="60"/>
      <c r="OZZ48" s="60"/>
      <c r="PAA48" s="60"/>
      <c r="PAB48" s="60"/>
      <c r="PAC48" s="60"/>
      <c r="PAD48" s="60"/>
      <c r="PAE48" s="60"/>
      <c r="PAF48" s="60"/>
      <c r="PAG48" s="60"/>
      <c r="PAH48" s="60"/>
      <c r="PAI48" s="60"/>
      <c r="PAJ48" s="60"/>
      <c r="PAK48" s="60"/>
      <c r="PAL48" s="60"/>
      <c r="PAM48" s="60"/>
      <c r="PAN48" s="60"/>
      <c r="PAO48" s="60"/>
      <c r="PAP48" s="60"/>
      <c r="PAQ48" s="60"/>
      <c r="PAR48" s="60"/>
      <c r="PAS48" s="60"/>
      <c r="PAT48" s="60"/>
      <c r="PAU48" s="60"/>
      <c r="PAV48" s="60"/>
      <c r="PAW48" s="60"/>
      <c r="PAX48" s="60"/>
      <c r="PAY48" s="60"/>
      <c r="PAZ48" s="60"/>
      <c r="PBA48" s="60"/>
      <c r="PBB48" s="60"/>
      <c r="PBC48" s="60"/>
      <c r="PBD48" s="60"/>
      <c r="PBE48" s="60"/>
      <c r="PBF48" s="60"/>
      <c r="PBG48" s="60"/>
      <c r="PBH48" s="60"/>
      <c r="PBI48" s="60"/>
      <c r="PBJ48" s="60"/>
      <c r="PBK48" s="60"/>
      <c r="PBL48" s="60"/>
      <c r="PBM48" s="60"/>
      <c r="PBN48" s="60"/>
      <c r="PBO48" s="60"/>
      <c r="PBP48" s="60"/>
      <c r="PBQ48" s="60"/>
      <c r="PBR48" s="60"/>
      <c r="PBS48" s="60"/>
      <c r="PBT48" s="60"/>
      <c r="PBU48" s="60"/>
      <c r="PBV48" s="60"/>
      <c r="PBW48" s="60"/>
      <c r="PBX48" s="60"/>
      <c r="PBY48" s="60"/>
      <c r="PBZ48" s="60"/>
      <c r="PCA48" s="60"/>
      <c r="PCB48" s="60"/>
      <c r="PCC48" s="60"/>
      <c r="PCD48" s="60"/>
      <c r="PCE48" s="60"/>
      <c r="PCF48" s="60"/>
      <c r="PCG48" s="60"/>
      <c r="PCH48" s="60"/>
      <c r="PCI48" s="60"/>
      <c r="PCJ48" s="60"/>
      <c r="PCK48" s="60"/>
      <c r="PCL48" s="60"/>
      <c r="PCM48" s="60"/>
      <c r="PCN48" s="60"/>
      <c r="PCO48" s="60"/>
      <c r="PCP48" s="60"/>
      <c r="PCQ48" s="60"/>
      <c r="PCR48" s="60"/>
      <c r="PCS48" s="60"/>
      <c r="PCT48" s="60"/>
      <c r="PCU48" s="60"/>
      <c r="PCV48" s="60"/>
      <c r="PCW48" s="60"/>
      <c r="PCX48" s="60"/>
      <c r="PCY48" s="60"/>
      <c r="PCZ48" s="60"/>
      <c r="PDA48" s="60"/>
      <c r="PDB48" s="60"/>
      <c r="PDC48" s="60"/>
      <c r="PDD48" s="60"/>
      <c r="PDE48" s="60"/>
      <c r="PDF48" s="60"/>
      <c r="PDG48" s="60"/>
      <c r="PDH48" s="60"/>
      <c r="PDI48" s="60"/>
      <c r="PDJ48" s="60"/>
      <c r="PDK48" s="60"/>
      <c r="PDL48" s="60"/>
      <c r="PDM48" s="60"/>
      <c r="PDN48" s="60"/>
      <c r="PDO48" s="60"/>
      <c r="PDP48" s="60"/>
      <c r="PDQ48" s="60"/>
      <c r="PDR48" s="60"/>
      <c r="PDS48" s="60"/>
      <c r="PDT48" s="60"/>
      <c r="PDU48" s="60"/>
      <c r="PDV48" s="60"/>
      <c r="PDW48" s="60"/>
      <c r="PDX48" s="60"/>
      <c r="PDY48" s="60"/>
      <c r="PDZ48" s="60"/>
      <c r="PEA48" s="60"/>
      <c r="PEB48" s="60"/>
      <c r="PEC48" s="60"/>
      <c r="PED48" s="60"/>
      <c r="PEE48" s="60"/>
      <c r="PEF48" s="60"/>
      <c r="PEG48" s="60"/>
      <c r="PEH48" s="60"/>
      <c r="PEI48" s="60"/>
      <c r="PEJ48" s="60"/>
      <c r="PEK48" s="60"/>
      <c r="PEL48" s="60"/>
      <c r="PEM48" s="60"/>
      <c r="PEN48" s="60"/>
      <c r="PEO48" s="60"/>
      <c r="PEP48" s="60"/>
      <c r="PEQ48" s="60"/>
      <c r="PER48" s="60"/>
      <c r="PES48" s="60"/>
      <c r="PET48" s="60"/>
      <c r="PEU48" s="60"/>
      <c r="PEV48" s="60"/>
      <c r="PEW48" s="60"/>
      <c r="PEX48" s="60"/>
      <c r="PEY48" s="60"/>
      <c r="PEZ48" s="60"/>
      <c r="PFA48" s="60"/>
      <c r="PFB48" s="60"/>
      <c r="PFC48" s="60"/>
      <c r="PFD48" s="60"/>
      <c r="PFE48" s="60"/>
      <c r="PFF48" s="60"/>
      <c r="PFG48" s="60"/>
      <c r="PFH48" s="60"/>
      <c r="PFI48" s="60"/>
      <c r="PFJ48" s="60"/>
      <c r="PFK48" s="60"/>
      <c r="PFL48" s="60"/>
      <c r="PFM48" s="60"/>
      <c r="PFN48" s="60"/>
      <c r="PFO48" s="60"/>
      <c r="PFP48" s="60"/>
      <c r="PFQ48" s="60"/>
      <c r="PFR48" s="60"/>
      <c r="PFS48" s="60"/>
      <c r="PFT48" s="60"/>
      <c r="PFU48" s="60"/>
      <c r="PFV48" s="60"/>
      <c r="PFW48" s="60"/>
      <c r="PFX48" s="60"/>
      <c r="PFY48" s="60"/>
      <c r="PFZ48" s="60"/>
      <c r="PGA48" s="60"/>
      <c r="PGB48" s="60"/>
      <c r="PGC48" s="60"/>
      <c r="PGD48" s="60"/>
      <c r="PGE48" s="60"/>
      <c r="PGF48" s="60"/>
      <c r="PGG48" s="60"/>
      <c r="PGH48" s="60"/>
      <c r="PGI48" s="60"/>
      <c r="PGJ48" s="60"/>
      <c r="PGK48" s="60"/>
      <c r="PGL48" s="60"/>
      <c r="PGM48" s="60"/>
      <c r="PGN48" s="60"/>
      <c r="PGO48" s="60"/>
      <c r="PGP48" s="60"/>
      <c r="PGQ48" s="60"/>
      <c r="PGR48" s="60"/>
      <c r="PGS48" s="60"/>
      <c r="PGT48" s="60"/>
      <c r="PGU48" s="60"/>
      <c r="PGV48" s="60"/>
      <c r="PGW48" s="60"/>
      <c r="PGX48" s="60"/>
      <c r="PGY48" s="60"/>
      <c r="PGZ48" s="60"/>
      <c r="PHA48" s="60"/>
      <c r="PHB48" s="60"/>
      <c r="PHC48" s="60"/>
      <c r="PHD48" s="60"/>
      <c r="PHE48" s="60"/>
      <c r="PHF48" s="60"/>
      <c r="PHG48" s="60"/>
      <c r="PHH48" s="60"/>
      <c r="PHI48" s="60"/>
      <c r="PHJ48" s="60"/>
      <c r="PHK48" s="60"/>
      <c r="PHL48" s="60"/>
      <c r="PHM48" s="60"/>
      <c r="PHN48" s="60"/>
      <c r="PHO48" s="60"/>
      <c r="PHP48" s="60"/>
      <c r="PHQ48" s="60"/>
      <c r="PHR48" s="60"/>
      <c r="PHS48" s="60"/>
      <c r="PHT48" s="60"/>
      <c r="PHU48" s="60"/>
      <c r="PHV48" s="60"/>
      <c r="PHW48" s="60"/>
      <c r="PHX48" s="60"/>
      <c r="PHY48" s="60"/>
      <c r="PHZ48" s="60"/>
      <c r="PIA48" s="60"/>
      <c r="PIB48" s="60"/>
      <c r="PIC48" s="60"/>
      <c r="PID48" s="60"/>
      <c r="PIE48" s="60"/>
      <c r="PIF48" s="60"/>
      <c r="PIG48" s="60"/>
      <c r="PIH48" s="60"/>
      <c r="PII48" s="60"/>
      <c r="PIJ48" s="60"/>
      <c r="PIK48" s="60"/>
      <c r="PIL48" s="60"/>
      <c r="PIM48" s="60"/>
      <c r="PIN48" s="60"/>
      <c r="PIO48" s="60"/>
      <c r="PIP48" s="60"/>
      <c r="PIQ48" s="60"/>
      <c r="PIR48" s="60"/>
      <c r="PIS48" s="60"/>
      <c r="PIT48" s="60"/>
      <c r="PIU48" s="60"/>
      <c r="PIV48" s="60"/>
      <c r="PIW48" s="60"/>
      <c r="PIX48" s="60"/>
      <c r="PIY48" s="60"/>
      <c r="PIZ48" s="60"/>
      <c r="PJA48" s="60"/>
      <c r="PJB48" s="60"/>
      <c r="PJC48" s="60"/>
      <c r="PJD48" s="60"/>
      <c r="PJE48" s="60"/>
      <c r="PJF48" s="60"/>
      <c r="PJG48" s="60"/>
      <c r="PJH48" s="60"/>
      <c r="PJI48" s="60"/>
      <c r="PJJ48" s="60"/>
      <c r="PJK48" s="60"/>
      <c r="PJL48" s="60"/>
      <c r="PJM48" s="60"/>
      <c r="PJN48" s="60"/>
      <c r="PJO48" s="60"/>
      <c r="PJP48" s="60"/>
      <c r="PJQ48" s="60"/>
      <c r="PJR48" s="60"/>
      <c r="PJS48" s="60"/>
      <c r="PJT48" s="60"/>
      <c r="PJU48" s="60"/>
      <c r="PJV48" s="60"/>
      <c r="PJW48" s="60"/>
      <c r="PJX48" s="60"/>
      <c r="PJY48" s="60"/>
      <c r="PJZ48" s="60"/>
      <c r="PKA48" s="60"/>
      <c r="PKB48" s="60"/>
      <c r="PKC48" s="60"/>
      <c r="PKD48" s="60"/>
      <c r="PKE48" s="60"/>
      <c r="PKF48" s="60"/>
      <c r="PKG48" s="60"/>
      <c r="PKH48" s="60"/>
      <c r="PKI48" s="60"/>
      <c r="PKJ48" s="60"/>
      <c r="PKK48" s="60"/>
      <c r="PKL48" s="60"/>
      <c r="PKM48" s="60"/>
      <c r="PKN48" s="60"/>
      <c r="PKO48" s="60"/>
      <c r="PKP48" s="60"/>
      <c r="PKQ48" s="60"/>
      <c r="PKR48" s="60"/>
      <c r="PKS48" s="60"/>
      <c r="PKT48" s="60"/>
      <c r="PKU48" s="60"/>
      <c r="PKV48" s="60"/>
      <c r="PKW48" s="60"/>
      <c r="PKX48" s="60"/>
      <c r="PKY48" s="60"/>
      <c r="PKZ48" s="60"/>
      <c r="PLA48" s="60"/>
      <c r="PLB48" s="60"/>
      <c r="PLC48" s="60"/>
      <c r="PLD48" s="60"/>
      <c r="PLE48" s="60"/>
      <c r="PLF48" s="60"/>
      <c r="PLG48" s="60"/>
      <c r="PLH48" s="60"/>
      <c r="PLI48" s="60"/>
      <c r="PLJ48" s="60"/>
      <c r="PLK48" s="60"/>
      <c r="PLL48" s="60"/>
      <c r="PLM48" s="60"/>
      <c r="PLN48" s="60"/>
      <c r="PLO48" s="60"/>
      <c r="PLP48" s="60"/>
      <c r="PLQ48" s="60"/>
      <c r="PLR48" s="60"/>
      <c r="PLS48" s="60"/>
      <c r="PLT48" s="60"/>
      <c r="PLU48" s="60"/>
      <c r="PLV48" s="60"/>
      <c r="PLW48" s="60"/>
      <c r="PLX48" s="60"/>
      <c r="PLY48" s="60"/>
      <c r="PLZ48" s="60"/>
      <c r="PMA48" s="60"/>
      <c r="PMB48" s="60"/>
      <c r="PMC48" s="60"/>
      <c r="PMD48" s="60"/>
      <c r="PME48" s="60"/>
      <c r="PMF48" s="60"/>
      <c r="PMG48" s="60"/>
      <c r="PMH48" s="60"/>
      <c r="PMI48" s="60"/>
      <c r="PMJ48" s="60"/>
      <c r="PMK48" s="60"/>
      <c r="PML48" s="60"/>
      <c r="PMM48" s="60"/>
      <c r="PMN48" s="60"/>
      <c r="PMO48" s="60"/>
      <c r="PMP48" s="60"/>
      <c r="PMQ48" s="60"/>
      <c r="PMR48" s="60"/>
      <c r="PMS48" s="60"/>
      <c r="PMT48" s="60"/>
      <c r="PMU48" s="60"/>
      <c r="PMV48" s="60"/>
      <c r="PMW48" s="60"/>
      <c r="PMX48" s="60"/>
      <c r="PMY48" s="60"/>
      <c r="PMZ48" s="60"/>
      <c r="PNA48" s="60"/>
      <c r="PNB48" s="60"/>
      <c r="PNC48" s="60"/>
      <c r="PND48" s="60"/>
      <c r="PNE48" s="60"/>
      <c r="PNF48" s="60"/>
      <c r="PNG48" s="60"/>
      <c r="PNH48" s="60"/>
      <c r="PNI48" s="60"/>
      <c r="PNJ48" s="60"/>
      <c r="PNK48" s="60"/>
      <c r="PNL48" s="60"/>
      <c r="PNM48" s="60"/>
      <c r="PNN48" s="60"/>
      <c r="PNO48" s="60"/>
      <c r="PNP48" s="60"/>
      <c r="PNQ48" s="60"/>
      <c r="PNR48" s="60"/>
      <c r="PNS48" s="60"/>
      <c r="PNT48" s="60"/>
      <c r="PNU48" s="60"/>
      <c r="PNV48" s="60"/>
      <c r="PNW48" s="60"/>
      <c r="PNX48" s="60"/>
      <c r="PNY48" s="60"/>
      <c r="PNZ48" s="60"/>
      <c r="POA48" s="60"/>
      <c r="POB48" s="60"/>
      <c r="POC48" s="60"/>
      <c r="POD48" s="60"/>
      <c r="POE48" s="60"/>
      <c r="POF48" s="60"/>
      <c r="POG48" s="60"/>
      <c r="POH48" s="60"/>
      <c r="POI48" s="60"/>
      <c r="POJ48" s="60"/>
      <c r="POK48" s="60"/>
      <c r="POL48" s="60"/>
      <c r="POM48" s="60"/>
      <c r="PON48" s="60"/>
      <c r="POO48" s="60"/>
      <c r="POP48" s="60"/>
      <c r="POQ48" s="60"/>
      <c r="POR48" s="60"/>
      <c r="POS48" s="60"/>
      <c r="POT48" s="60"/>
      <c r="POU48" s="60"/>
      <c r="POV48" s="60"/>
      <c r="POW48" s="60"/>
      <c r="POX48" s="60"/>
      <c r="POY48" s="60"/>
      <c r="POZ48" s="60"/>
      <c r="PPA48" s="60"/>
      <c r="PPB48" s="60"/>
      <c r="PPC48" s="60"/>
      <c r="PPD48" s="60"/>
      <c r="PPE48" s="60"/>
      <c r="PPF48" s="60"/>
      <c r="PPG48" s="60"/>
      <c r="PPH48" s="60"/>
      <c r="PPI48" s="60"/>
      <c r="PPJ48" s="60"/>
      <c r="PPK48" s="60"/>
      <c r="PPL48" s="60"/>
      <c r="PPM48" s="60"/>
      <c r="PPN48" s="60"/>
      <c r="PPO48" s="60"/>
      <c r="PPP48" s="60"/>
      <c r="PPQ48" s="60"/>
      <c r="PPR48" s="60"/>
      <c r="PPS48" s="60"/>
      <c r="PPT48" s="60"/>
      <c r="PPU48" s="60"/>
      <c r="PPV48" s="60"/>
      <c r="PPW48" s="60"/>
      <c r="PPX48" s="60"/>
      <c r="PPY48" s="60"/>
      <c r="PPZ48" s="60"/>
      <c r="PQA48" s="60"/>
      <c r="PQB48" s="60"/>
      <c r="PQC48" s="60"/>
      <c r="PQD48" s="60"/>
      <c r="PQE48" s="60"/>
      <c r="PQF48" s="60"/>
      <c r="PQG48" s="60"/>
      <c r="PQH48" s="60"/>
      <c r="PQI48" s="60"/>
      <c r="PQJ48" s="60"/>
      <c r="PQK48" s="60"/>
      <c r="PQL48" s="60"/>
      <c r="PQM48" s="60"/>
      <c r="PQN48" s="60"/>
      <c r="PQO48" s="60"/>
      <c r="PQP48" s="60"/>
      <c r="PQQ48" s="60"/>
      <c r="PQR48" s="60"/>
      <c r="PQS48" s="60"/>
      <c r="PQT48" s="60"/>
      <c r="PQU48" s="60"/>
      <c r="PQV48" s="60"/>
      <c r="PQW48" s="60"/>
      <c r="PQX48" s="60"/>
      <c r="PQY48" s="60"/>
      <c r="PQZ48" s="60"/>
      <c r="PRA48" s="60"/>
      <c r="PRB48" s="60"/>
      <c r="PRC48" s="60"/>
      <c r="PRD48" s="60"/>
      <c r="PRE48" s="60"/>
      <c r="PRF48" s="60"/>
      <c r="PRG48" s="60"/>
      <c r="PRH48" s="60"/>
      <c r="PRI48" s="60"/>
      <c r="PRJ48" s="60"/>
      <c r="PRK48" s="60"/>
      <c r="PRL48" s="60"/>
      <c r="PRM48" s="60"/>
      <c r="PRN48" s="60"/>
      <c r="PRO48" s="60"/>
      <c r="PRP48" s="60"/>
      <c r="PRQ48" s="60"/>
      <c r="PRR48" s="60"/>
      <c r="PRS48" s="60"/>
      <c r="PRT48" s="60"/>
      <c r="PRU48" s="60"/>
      <c r="PRV48" s="60"/>
      <c r="PRW48" s="60"/>
      <c r="PRX48" s="60"/>
      <c r="PRY48" s="60"/>
      <c r="PRZ48" s="60"/>
      <c r="PSA48" s="60"/>
      <c r="PSB48" s="60"/>
      <c r="PSC48" s="60"/>
      <c r="PSD48" s="60"/>
      <c r="PSE48" s="60"/>
      <c r="PSF48" s="60"/>
      <c r="PSG48" s="60"/>
      <c r="PSH48" s="60"/>
      <c r="PSI48" s="60"/>
      <c r="PSJ48" s="60"/>
      <c r="PSK48" s="60"/>
      <c r="PSL48" s="60"/>
      <c r="PSM48" s="60"/>
      <c r="PSN48" s="60"/>
      <c r="PSO48" s="60"/>
      <c r="PSP48" s="60"/>
      <c r="PSQ48" s="60"/>
      <c r="PSR48" s="60"/>
      <c r="PSS48" s="60"/>
      <c r="PST48" s="60"/>
      <c r="PSU48" s="60"/>
      <c r="PSV48" s="60"/>
      <c r="PSW48" s="60"/>
      <c r="PSX48" s="60"/>
      <c r="PSY48" s="60"/>
      <c r="PSZ48" s="60"/>
      <c r="PTA48" s="60"/>
      <c r="PTB48" s="60"/>
      <c r="PTC48" s="60"/>
      <c r="PTD48" s="60"/>
      <c r="PTE48" s="60"/>
      <c r="PTF48" s="60"/>
      <c r="PTG48" s="60"/>
      <c r="PTH48" s="60"/>
      <c r="PTI48" s="60"/>
      <c r="PTJ48" s="60"/>
      <c r="PTK48" s="60"/>
      <c r="PTL48" s="60"/>
      <c r="PTM48" s="60"/>
      <c r="PTN48" s="60"/>
      <c r="PTO48" s="60"/>
      <c r="PTP48" s="60"/>
      <c r="PTQ48" s="60"/>
      <c r="PTR48" s="60"/>
      <c r="PTS48" s="60"/>
      <c r="PTT48" s="60"/>
      <c r="PTU48" s="60"/>
      <c r="PTV48" s="60"/>
      <c r="PTW48" s="60"/>
      <c r="PTX48" s="60"/>
      <c r="PTY48" s="60"/>
      <c r="PTZ48" s="60"/>
      <c r="PUA48" s="60"/>
      <c r="PUB48" s="60"/>
      <c r="PUC48" s="60"/>
      <c r="PUD48" s="60"/>
      <c r="PUE48" s="60"/>
      <c r="PUF48" s="60"/>
      <c r="PUG48" s="60"/>
      <c r="PUH48" s="60"/>
      <c r="PUI48" s="60"/>
      <c r="PUJ48" s="60"/>
      <c r="PUK48" s="60"/>
      <c r="PUL48" s="60"/>
      <c r="PUM48" s="60"/>
      <c r="PUN48" s="60"/>
      <c r="PUO48" s="60"/>
      <c r="PUP48" s="60"/>
      <c r="PUQ48" s="60"/>
      <c r="PUR48" s="60"/>
      <c r="PUS48" s="60"/>
      <c r="PUT48" s="60"/>
      <c r="PUU48" s="60"/>
      <c r="PUV48" s="60"/>
      <c r="PUW48" s="60"/>
      <c r="PUX48" s="60"/>
      <c r="PUY48" s="60"/>
      <c r="PUZ48" s="60"/>
      <c r="PVA48" s="60"/>
      <c r="PVB48" s="60"/>
      <c r="PVC48" s="60"/>
      <c r="PVD48" s="60"/>
      <c r="PVE48" s="60"/>
      <c r="PVF48" s="60"/>
      <c r="PVG48" s="60"/>
      <c r="PVH48" s="60"/>
      <c r="PVI48" s="60"/>
      <c r="PVJ48" s="60"/>
      <c r="PVK48" s="60"/>
      <c r="PVL48" s="60"/>
      <c r="PVM48" s="60"/>
      <c r="PVN48" s="60"/>
      <c r="PVO48" s="60"/>
      <c r="PVP48" s="60"/>
      <c r="PVQ48" s="60"/>
      <c r="PVR48" s="60"/>
      <c r="PVS48" s="60"/>
      <c r="PVT48" s="60"/>
      <c r="PVU48" s="60"/>
      <c r="PVV48" s="60"/>
      <c r="PVW48" s="60"/>
      <c r="PVX48" s="60"/>
      <c r="PVY48" s="60"/>
      <c r="PVZ48" s="60"/>
      <c r="PWA48" s="60"/>
      <c r="PWB48" s="60"/>
      <c r="PWC48" s="60"/>
      <c r="PWD48" s="60"/>
      <c r="PWE48" s="60"/>
      <c r="PWF48" s="60"/>
      <c r="PWG48" s="60"/>
      <c r="PWH48" s="60"/>
      <c r="PWI48" s="60"/>
      <c r="PWJ48" s="60"/>
      <c r="PWK48" s="60"/>
      <c r="PWL48" s="60"/>
      <c r="PWM48" s="60"/>
      <c r="PWN48" s="60"/>
      <c r="PWO48" s="60"/>
      <c r="PWP48" s="60"/>
      <c r="PWQ48" s="60"/>
      <c r="PWR48" s="60"/>
      <c r="PWS48" s="60"/>
      <c r="PWT48" s="60"/>
      <c r="PWU48" s="60"/>
      <c r="PWV48" s="60"/>
      <c r="PWW48" s="60"/>
      <c r="PWX48" s="60"/>
      <c r="PWY48" s="60"/>
      <c r="PWZ48" s="60"/>
      <c r="PXA48" s="60"/>
      <c r="PXB48" s="60"/>
      <c r="PXC48" s="60"/>
      <c r="PXD48" s="60"/>
      <c r="PXE48" s="60"/>
      <c r="PXF48" s="60"/>
      <c r="PXG48" s="60"/>
      <c r="PXH48" s="60"/>
      <c r="PXI48" s="60"/>
      <c r="PXJ48" s="60"/>
      <c r="PXK48" s="60"/>
      <c r="PXL48" s="60"/>
      <c r="PXM48" s="60"/>
      <c r="PXN48" s="60"/>
      <c r="PXO48" s="60"/>
      <c r="PXP48" s="60"/>
      <c r="PXQ48" s="60"/>
      <c r="PXR48" s="60"/>
      <c r="PXS48" s="60"/>
      <c r="PXT48" s="60"/>
      <c r="PXU48" s="60"/>
      <c r="PXV48" s="60"/>
      <c r="PXW48" s="60"/>
      <c r="PXX48" s="60"/>
      <c r="PXY48" s="60"/>
      <c r="PXZ48" s="60"/>
      <c r="PYA48" s="60"/>
      <c r="PYB48" s="60"/>
      <c r="PYC48" s="60"/>
      <c r="PYD48" s="60"/>
      <c r="PYE48" s="60"/>
      <c r="PYF48" s="60"/>
      <c r="PYG48" s="60"/>
      <c r="PYH48" s="60"/>
      <c r="PYI48" s="60"/>
      <c r="PYJ48" s="60"/>
      <c r="PYK48" s="60"/>
      <c r="PYL48" s="60"/>
      <c r="PYM48" s="60"/>
      <c r="PYN48" s="60"/>
      <c r="PYO48" s="60"/>
      <c r="PYP48" s="60"/>
      <c r="PYQ48" s="60"/>
      <c r="PYR48" s="60"/>
      <c r="PYS48" s="60"/>
      <c r="PYT48" s="60"/>
      <c r="PYU48" s="60"/>
      <c r="PYV48" s="60"/>
      <c r="PYW48" s="60"/>
      <c r="PYX48" s="60"/>
      <c r="PYY48" s="60"/>
      <c r="PYZ48" s="60"/>
      <c r="PZA48" s="60"/>
      <c r="PZB48" s="60"/>
      <c r="PZC48" s="60"/>
      <c r="PZD48" s="60"/>
      <c r="PZE48" s="60"/>
      <c r="PZF48" s="60"/>
      <c r="PZG48" s="60"/>
      <c r="PZH48" s="60"/>
      <c r="PZI48" s="60"/>
      <c r="PZJ48" s="60"/>
      <c r="PZK48" s="60"/>
      <c r="PZL48" s="60"/>
      <c r="PZM48" s="60"/>
      <c r="PZN48" s="60"/>
      <c r="PZO48" s="60"/>
      <c r="PZP48" s="60"/>
      <c r="PZQ48" s="60"/>
      <c r="PZR48" s="60"/>
      <c r="PZS48" s="60"/>
      <c r="PZT48" s="60"/>
      <c r="PZU48" s="60"/>
      <c r="PZV48" s="60"/>
      <c r="PZW48" s="60"/>
      <c r="PZX48" s="60"/>
      <c r="PZY48" s="60"/>
      <c r="PZZ48" s="60"/>
      <c r="QAA48" s="60"/>
      <c r="QAB48" s="60"/>
      <c r="QAC48" s="60"/>
      <c r="QAD48" s="60"/>
      <c r="QAE48" s="60"/>
      <c r="QAF48" s="60"/>
      <c r="QAG48" s="60"/>
      <c r="QAH48" s="60"/>
      <c r="QAI48" s="60"/>
      <c r="QAJ48" s="60"/>
      <c r="QAK48" s="60"/>
      <c r="QAL48" s="60"/>
      <c r="QAM48" s="60"/>
      <c r="QAN48" s="60"/>
      <c r="QAO48" s="60"/>
      <c r="QAP48" s="60"/>
      <c r="QAQ48" s="60"/>
      <c r="QAR48" s="60"/>
      <c r="QAS48" s="60"/>
      <c r="QAT48" s="60"/>
      <c r="QAU48" s="60"/>
      <c r="QAV48" s="60"/>
      <c r="QAW48" s="60"/>
      <c r="QAX48" s="60"/>
      <c r="QAY48" s="60"/>
      <c r="QAZ48" s="60"/>
      <c r="QBA48" s="60"/>
      <c r="QBB48" s="60"/>
      <c r="QBC48" s="60"/>
      <c r="QBD48" s="60"/>
      <c r="QBE48" s="60"/>
      <c r="QBF48" s="60"/>
      <c r="QBG48" s="60"/>
      <c r="QBH48" s="60"/>
      <c r="QBI48" s="60"/>
      <c r="QBJ48" s="60"/>
      <c r="QBK48" s="60"/>
      <c r="QBL48" s="60"/>
      <c r="QBM48" s="60"/>
      <c r="QBN48" s="60"/>
      <c r="QBO48" s="60"/>
      <c r="QBP48" s="60"/>
      <c r="QBQ48" s="60"/>
      <c r="QBR48" s="60"/>
      <c r="QBS48" s="60"/>
      <c r="QBT48" s="60"/>
      <c r="QBU48" s="60"/>
      <c r="QBV48" s="60"/>
      <c r="QBW48" s="60"/>
      <c r="QBX48" s="60"/>
      <c r="QBY48" s="60"/>
      <c r="QBZ48" s="60"/>
      <c r="QCA48" s="60"/>
      <c r="QCB48" s="60"/>
      <c r="QCC48" s="60"/>
      <c r="QCD48" s="60"/>
      <c r="QCE48" s="60"/>
      <c r="QCF48" s="60"/>
      <c r="QCG48" s="60"/>
      <c r="QCH48" s="60"/>
      <c r="QCI48" s="60"/>
      <c r="QCJ48" s="60"/>
      <c r="QCK48" s="60"/>
      <c r="QCL48" s="60"/>
      <c r="QCM48" s="60"/>
      <c r="QCN48" s="60"/>
      <c r="QCO48" s="60"/>
      <c r="QCP48" s="60"/>
      <c r="QCQ48" s="60"/>
      <c r="QCR48" s="60"/>
      <c r="QCS48" s="60"/>
      <c r="QCT48" s="60"/>
      <c r="QCU48" s="60"/>
      <c r="QCV48" s="60"/>
      <c r="QCW48" s="60"/>
      <c r="QCX48" s="60"/>
      <c r="QCY48" s="60"/>
      <c r="QCZ48" s="60"/>
      <c r="QDA48" s="60"/>
      <c r="QDB48" s="60"/>
      <c r="QDC48" s="60"/>
      <c r="QDD48" s="60"/>
      <c r="QDE48" s="60"/>
      <c r="QDF48" s="60"/>
      <c r="QDG48" s="60"/>
      <c r="QDH48" s="60"/>
      <c r="QDI48" s="60"/>
      <c r="QDJ48" s="60"/>
      <c r="QDK48" s="60"/>
      <c r="QDL48" s="60"/>
      <c r="QDM48" s="60"/>
      <c r="QDN48" s="60"/>
      <c r="QDO48" s="60"/>
      <c r="QDP48" s="60"/>
      <c r="QDQ48" s="60"/>
      <c r="QDR48" s="60"/>
      <c r="QDS48" s="60"/>
      <c r="QDT48" s="60"/>
      <c r="QDU48" s="60"/>
      <c r="QDV48" s="60"/>
      <c r="QDW48" s="60"/>
      <c r="QDX48" s="60"/>
      <c r="QDY48" s="60"/>
      <c r="QDZ48" s="60"/>
      <c r="QEA48" s="60"/>
      <c r="QEB48" s="60"/>
      <c r="QEC48" s="60"/>
      <c r="QED48" s="60"/>
      <c r="QEE48" s="60"/>
      <c r="QEF48" s="60"/>
      <c r="QEG48" s="60"/>
      <c r="QEH48" s="60"/>
      <c r="QEI48" s="60"/>
      <c r="QEJ48" s="60"/>
      <c r="QEK48" s="60"/>
      <c r="QEL48" s="60"/>
      <c r="QEM48" s="60"/>
      <c r="QEN48" s="60"/>
      <c r="QEO48" s="60"/>
      <c r="QEP48" s="60"/>
      <c r="QEQ48" s="60"/>
      <c r="QER48" s="60"/>
      <c r="QES48" s="60"/>
      <c r="QET48" s="60"/>
      <c r="QEU48" s="60"/>
      <c r="QEV48" s="60"/>
      <c r="QEW48" s="60"/>
      <c r="QEX48" s="60"/>
      <c r="QEY48" s="60"/>
      <c r="QEZ48" s="60"/>
      <c r="QFA48" s="60"/>
      <c r="QFB48" s="60"/>
      <c r="QFC48" s="60"/>
      <c r="QFD48" s="60"/>
      <c r="QFE48" s="60"/>
      <c r="QFF48" s="60"/>
      <c r="QFG48" s="60"/>
      <c r="QFH48" s="60"/>
      <c r="QFI48" s="60"/>
      <c r="QFJ48" s="60"/>
      <c r="QFK48" s="60"/>
      <c r="QFL48" s="60"/>
      <c r="QFM48" s="60"/>
      <c r="QFN48" s="60"/>
      <c r="QFO48" s="60"/>
      <c r="QFP48" s="60"/>
      <c r="QFQ48" s="60"/>
      <c r="QFR48" s="60"/>
      <c r="QFS48" s="60"/>
      <c r="QFT48" s="60"/>
      <c r="QFU48" s="60"/>
      <c r="QFV48" s="60"/>
      <c r="QFW48" s="60"/>
      <c r="QFX48" s="60"/>
      <c r="QFY48" s="60"/>
      <c r="QFZ48" s="60"/>
      <c r="QGA48" s="60"/>
      <c r="QGB48" s="60"/>
      <c r="QGC48" s="60"/>
      <c r="QGD48" s="60"/>
      <c r="QGE48" s="60"/>
      <c r="QGF48" s="60"/>
      <c r="QGG48" s="60"/>
      <c r="QGH48" s="60"/>
      <c r="QGI48" s="60"/>
      <c r="QGJ48" s="60"/>
      <c r="QGK48" s="60"/>
      <c r="QGL48" s="60"/>
      <c r="QGM48" s="60"/>
      <c r="QGN48" s="60"/>
      <c r="QGO48" s="60"/>
      <c r="QGP48" s="60"/>
      <c r="QGQ48" s="60"/>
      <c r="QGR48" s="60"/>
      <c r="QGS48" s="60"/>
      <c r="QGT48" s="60"/>
      <c r="QGU48" s="60"/>
      <c r="QGV48" s="60"/>
      <c r="QGW48" s="60"/>
      <c r="QGX48" s="60"/>
      <c r="QGY48" s="60"/>
      <c r="QGZ48" s="60"/>
      <c r="QHA48" s="60"/>
      <c r="QHB48" s="60"/>
      <c r="QHC48" s="60"/>
      <c r="QHD48" s="60"/>
      <c r="QHE48" s="60"/>
      <c r="QHF48" s="60"/>
      <c r="QHG48" s="60"/>
      <c r="QHH48" s="60"/>
      <c r="QHI48" s="60"/>
      <c r="QHJ48" s="60"/>
      <c r="QHK48" s="60"/>
      <c r="QHL48" s="60"/>
      <c r="QHM48" s="60"/>
      <c r="QHN48" s="60"/>
      <c r="QHO48" s="60"/>
      <c r="QHP48" s="60"/>
      <c r="QHQ48" s="60"/>
      <c r="QHR48" s="60"/>
      <c r="QHS48" s="60"/>
      <c r="QHT48" s="60"/>
      <c r="QHU48" s="60"/>
      <c r="QHV48" s="60"/>
      <c r="QHW48" s="60"/>
      <c r="QHX48" s="60"/>
      <c r="QHY48" s="60"/>
      <c r="QHZ48" s="60"/>
      <c r="QIA48" s="60"/>
      <c r="QIB48" s="60"/>
      <c r="QIC48" s="60"/>
      <c r="QID48" s="60"/>
      <c r="QIE48" s="60"/>
      <c r="QIF48" s="60"/>
      <c r="QIG48" s="60"/>
      <c r="QIH48" s="60"/>
      <c r="QII48" s="60"/>
      <c r="QIJ48" s="60"/>
      <c r="QIK48" s="60"/>
      <c r="QIL48" s="60"/>
      <c r="QIM48" s="60"/>
      <c r="QIN48" s="60"/>
      <c r="QIO48" s="60"/>
      <c r="QIP48" s="60"/>
      <c r="QIQ48" s="60"/>
      <c r="QIR48" s="60"/>
      <c r="QIS48" s="60"/>
      <c r="QIT48" s="60"/>
      <c r="QIU48" s="60"/>
      <c r="QIV48" s="60"/>
      <c r="QIW48" s="60"/>
      <c r="QIX48" s="60"/>
      <c r="QIY48" s="60"/>
      <c r="QIZ48" s="60"/>
      <c r="QJA48" s="60"/>
      <c r="QJB48" s="60"/>
      <c r="QJC48" s="60"/>
      <c r="QJD48" s="60"/>
      <c r="QJE48" s="60"/>
      <c r="QJF48" s="60"/>
      <c r="QJG48" s="60"/>
      <c r="QJH48" s="60"/>
      <c r="QJI48" s="60"/>
      <c r="QJJ48" s="60"/>
      <c r="QJK48" s="60"/>
      <c r="QJL48" s="60"/>
      <c r="QJM48" s="60"/>
      <c r="QJN48" s="60"/>
      <c r="QJO48" s="60"/>
      <c r="QJP48" s="60"/>
      <c r="QJQ48" s="60"/>
      <c r="QJR48" s="60"/>
      <c r="QJS48" s="60"/>
      <c r="QJT48" s="60"/>
      <c r="QJU48" s="60"/>
      <c r="QJV48" s="60"/>
      <c r="QJW48" s="60"/>
      <c r="QJX48" s="60"/>
      <c r="QJY48" s="60"/>
      <c r="QJZ48" s="60"/>
      <c r="QKA48" s="60"/>
      <c r="QKB48" s="60"/>
      <c r="QKC48" s="60"/>
      <c r="QKD48" s="60"/>
      <c r="QKE48" s="60"/>
      <c r="QKF48" s="60"/>
      <c r="QKG48" s="60"/>
      <c r="QKH48" s="60"/>
      <c r="QKI48" s="60"/>
      <c r="QKJ48" s="60"/>
      <c r="QKK48" s="60"/>
      <c r="QKL48" s="60"/>
      <c r="QKM48" s="60"/>
      <c r="QKN48" s="60"/>
      <c r="QKO48" s="60"/>
      <c r="QKP48" s="60"/>
      <c r="QKQ48" s="60"/>
      <c r="QKR48" s="60"/>
      <c r="QKS48" s="60"/>
      <c r="QKT48" s="60"/>
      <c r="QKU48" s="60"/>
      <c r="QKV48" s="60"/>
      <c r="QKW48" s="60"/>
      <c r="QKX48" s="60"/>
      <c r="QKY48" s="60"/>
      <c r="QKZ48" s="60"/>
      <c r="QLA48" s="60"/>
      <c r="QLB48" s="60"/>
      <c r="QLC48" s="60"/>
      <c r="QLD48" s="60"/>
      <c r="QLE48" s="60"/>
      <c r="QLF48" s="60"/>
      <c r="QLG48" s="60"/>
      <c r="QLH48" s="60"/>
      <c r="QLI48" s="60"/>
      <c r="QLJ48" s="60"/>
      <c r="QLK48" s="60"/>
      <c r="QLL48" s="60"/>
      <c r="QLM48" s="60"/>
      <c r="QLN48" s="60"/>
      <c r="QLO48" s="60"/>
      <c r="QLP48" s="60"/>
      <c r="QLQ48" s="60"/>
      <c r="QLR48" s="60"/>
      <c r="QLS48" s="60"/>
      <c r="QLT48" s="60"/>
      <c r="QLU48" s="60"/>
      <c r="QLV48" s="60"/>
      <c r="QLW48" s="60"/>
      <c r="QLX48" s="60"/>
      <c r="QLY48" s="60"/>
      <c r="QLZ48" s="60"/>
      <c r="QMA48" s="60"/>
      <c r="QMB48" s="60"/>
      <c r="QMC48" s="60"/>
      <c r="QMD48" s="60"/>
      <c r="QME48" s="60"/>
      <c r="QMF48" s="60"/>
      <c r="QMG48" s="60"/>
      <c r="QMH48" s="60"/>
      <c r="QMI48" s="60"/>
      <c r="QMJ48" s="60"/>
      <c r="QMK48" s="60"/>
      <c r="QML48" s="60"/>
      <c r="QMM48" s="60"/>
      <c r="QMN48" s="60"/>
      <c r="QMO48" s="60"/>
      <c r="QMP48" s="60"/>
      <c r="QMQ48" s="60"/>
      <c r="QMR48" s="60"/>
      <c r="QMS48" s="60"/>
      <c r="QMT48" s="60"/>
      <c r="QMU48" s="60"/>
      <c r="QMV48" s="60"/>
      <c r="QMW48" s="60"/>
      <c r="QMX48" s="60"/>
      <c r="QMY48" s="60"/>
      <c r="QMZ48" s="60"/>
      <c r="QNA48" s="60"/>
      <c r="QNB48" s="60"/>
      <c r="QNC48" s="60"/>
      <c r="QND48" s="60"/>
      <c r="QNE48" s="60"/>
      <c r="QNF48" s="60"/>
      <c r="QNG48" s="60"/>
      <c r="QNH48" s="60"/>
      <c r="QNI48" s="60"/>
      <c r="QNJ48" s="60"/>
      <c r="QNK48" s="60"/>
      <c r="QNL48" s="60"/>
      <c r="QNM48" s="60"/>
      <c r="QNN48" s="60"/>
      <c r="QNO48" s="60"/>
      <c r="QNP48" s="60"/>
      <c r="QNQ48" s="60"/>
      <c r="QNR48" s="60"/>
      <c r="QNS48" s="60"/>
      <c r="QNT48" s="60"/>
      <c r="QNU48" s="60"/>
      <c r="QNV48" s="60"/>
      <c r="QNW48" s="60"/>
      <c r="QNX48" s="60"/>
      <c r="QNY48" s="60"/>
      <c r="QNZ48" s="60"/>
      <c r="QOA48" s="60"/>
      <c r="QOB48" s="60"/>
      <c r="QOC48" s="60"/>
      <c r="QOD48" s="60"/>
      <c r="QOE48" s="60"/>
      <c r="QOF48" s="60"/>
      <c r="QOG48" s="60"/>
      <c r="QOH48" s="60"/>
      <c r="QOI48" s="60"/>
      <c r="QOJ48" s="60"/>
      <c r="QOK48" s="60"/>
      <c r="QOL48" s="60"/>
      <c r="QOM48" s="60"/>
      <c r="QON48" s="60"/>
      <c r="QOO48" s="60"/>
      <c r="QOP48" s="60"/>
      <c r="QOQ48" s="60"/>
      <c r="QOR48" s="60"/>
      <c r="QOS48" s="60"/>
      <c r="QOT48" s="60"/>
      <c r="QOU48" s="60"/>
      <c r="QOV48" s="60"/>
      <c r="QOW48" s="60"/>
      <c r="QOX48" s="60"/>
      <c r="QOY48" s="60"/>
      <c r="QOZ48" s="60"/>
      <c r="QPA48" s="60"/>
      <c r="QPB48" s="60"/>
      <c r="QPC48" s="60"/>
      <c r="QPD48" s="60"/>
      <c r="QPE48" s="60"/>
      <c r="QPF48" s="60"/>
      <c r="QPG48" s="60"/>
      <c r="QPH48" s="60"/>
      <c r="QPI48" s="60"/>
      <c r="QPJ48" s="60"/>
      <c r="QPK48" s="60"/>
      <c r="QPL48" s="60"/>
      <c r="QPM48" s="60"/>
      <c r="QPN48" s="60"/>
      <c r="QPO48" s="60"/>
      <c r="QPP48" s="60"/>
      <c r="QPQ48" s="60"/>
      <c r="QPR48" s="60"/>
      <c r="QPS48" s="60"/>
      <c r="QPT48" s="60"/>
      <c r="QPU48" s="60"/>
      <c r="QPV48" s="60"/>
      <c r="QPW48" s="60"/>
      <c r="QPX48" s="60"/>
      <c r="QPY48" s="60"/>
      <c r="QPZ48" s="60"/>
      <c r="QQA48" s="60"/>
      <c r="QQB48" s="60"/>
      <c r="QQC48" s="60"/>
      <c r="QQD48" s="60"/>
      <c r="QQE48" s="60"/>
      <c r="QQF48" s="60"/>
      <c r="QQG48" s="60"/>
      <c r="QQH48" s="60"/>
      <c r="QQI48" s="60"/>
      <c r="QQJ48" s="60"/>
      <c r="QQK48" s="60"/>
      <c r="QQL48" s="60"/>
      <c r="QQM48" s="60"/>
      <c r="QQN48" s="60"/>
      <c r="QQO48" s="60"/>
      <c r="QQP48" s="60"/>
      <c r="QQQ48" s="60"/>
      <c r="QQR48" s="60"/>
      <c r="QQS48" s="60"/>
      <c r="QQT48" s="60"/>
      <c r="QQU48" s="60"/>
      <c r="QQV48" s="60"/>
      <c r="QQW48" s="60"/>
      <c r="QQX48" s="60"/>
      <c r="QQY48" s="60"/>
      <c r="QQZ48" s="60"/>
      <c r="QRA48" s="60"/>
      <c r="QRB48" s="60"/>
      <c r="QRC48" s="60"/>
      <c r="QRD48" s="60"/>
      <c r="QRE48" s="60"/>
      <c r="QRF48" s="60"/>
      <c r="QRG48" s="60"/>
      <c r="QRH48" s="60"/>
      <c r="QRI48" s="60"/>
      <c r="QRJ48" s="60"/>
      <c r="QRK48" s="60"/>
      <c r="QRL48" s="60"/>
      <c r="QRM48" s="60"/>
      <c r="QRN48" s="60"/>
      <c r="QRO48" s="60"/>
      <c r="QRP48" s="60"/>
      <c r="QRQ48" s="60"/>
      <c r="QRR48" s="60"/>
      <c r="QRS48" s="60"/>
      <c r="QRT48" s="60"/>
      <c r="QRU48" s="60"/>
      <c r="QRV48" s="60"/>
      <c r="QRW48" s="60"/>
      <c r="QRX48" s="60"/>
      <c r="QRY48" s="60"/>
      <c r="QRZ48" s="60"/>
      <c r="QSA48" s="60"/>
      <c r="QSB48" s="60"/>
      <c r="QSC48" s="60"/>
      <c r="QSD48" s="60"/>
      <c r="QSE48" s="60"/>
      <c r="QSF48" s="60"/>
      <c r="QSG48" s="60"/>
      <c r="QSH48" s="60"/>
      <c r="QSI48" s="60"/>
      <c r="QSJ48" s="60"/>
      <c r="QSK48" s="60"/>
      <c r="QSL48" s="60"/>
      <c r="QSM48" s="60"/>
      <c r="QSN48" s="60"/>
      <c r="QSO48" s="60"/>
      <c r="QSP48" s="60"/>
      <c r="QSQ48" s="60"/>
      <c r="QSR48" s="60"/>
      <c r="QSS48" s="60"/>
      <c r="QST48" s="60"/>
      <c r="QSU48" s="60"/>
      <c r="QSV48" s="60"/>
      <c r="QSW48" s="60"/>
      <c r="QSX48" s="60"/>
      <c r="QSY48" s="60"/>
      <c r="QSZ48" s="60"/>
      <c r="QTA48" s="60"/>
      <c r="QTB48" s="60"/>
      <c r="QTC48" s="60"/>
      <c r="QTD48" s="60"/>
      <c r="QTE48" s="60"/>
      <c r="QTF48" s="60"/>
      <c r="QTG48" s="60"/>
      <c r="QTH48" s="60"/>
      <c r="QTI48" s="60"/>
      <c r="QTJ48" s="60"/>
      <c r="QTK48" s="60"/>
      <c r="QTL48" s="60"/>
      <c r="QTM48" s="60"/>
      <c r="QTN48" s="60"/>
      <c r="QTO48" s="60"/>
      <c r="QTP48" s="60"/>
      <c r="QTQ48" s="60"/>
      <c r="QTR48" s="60"/>
      <c r="QTS48" s="60"/>
      <c r="QTT48" s="60"/>
      <c r="QTU48" s="60"/>
      <c r="QTV48" s="60"/>
      <c r="QTW48" s="60"/>
      <c r="QTX48" s="60"/>
      <c r="QTY48" s="60"/>
      <c r="QTZ48" s="60"/>
      <c r="QUA48" s="60"/>
      <c r="QUB48" s="60"/>
      <c r="QUC48" s="60"/>
      <c r="QUD48" s="60"/>
      <c r="QUE48" s="60"/>
      <c r="QUF48" s="60"/>
      <c r="QUG48" s="60"/>
      <c r="QUH48" s="60"/>
      <c r="QUI48" s="60"/>
      <c r="QUJ48" s="60"/>
      <c r="QUK48" s="60"/>
      <c r="QUL48" s="60"/>
      <c r="QUM48" s="60"/>
      <c r="QUN48" s="60"/>
      <c r="QUO48" s="60"/>
      <c r="QUP48" s="60"/>
      <c r="QUQ48" s="60"/>
      <c r="QUR48" s="60"/>
      <c r="QUS48" s="60"/>
      <c r="QUT48" s="60"/>
      <c r="QUU48" s="60"/>
      <c r="QUV48" s="60"/>
      <c r="QUW48" s="60"/>
      <c r="QUX48" s="60"/>
      <c r="QUY48" s="60"/>
      <c r="QUZ48" s="60"/>
      <c r="QVA48" s="60"/>
      <c r="QVB48" s="60"/>
      <c r="QVC48" s="60"/>
      <c r="QVD48" s="60"/>
      <c r="QVE48" s="60"/>
      <c r="QVF48" s="60"/>
      <c r="QVG48" s="60"/>
      <c r="QVH48" s="60"/>
      <c r="QVI48" s="60"/>
      <c r="QVJ48" s="60"/>
      <c r="QVK48" s="60"/>
      <c r="QVL48" s="60"/>
      <c r="QVM48" s="60"/>
      <c r="QVN48" s="60"/>
      <c r="QVO48" s="60"/>
      <c r="QVP48" s="60"/>
      <c r="QVQ48" s="60"/>
      <c r="QVR48" s="60"/>
      <c r="QVS48" s="60"/>
      <c r="QVT48" s="60"/>
      <c r="QVU48" s="60"/>
      <c r="QVV48" s="60"/>
      <c r="QVW48" s="60"/>
      <c r="QVX48" s="60"/>
      <c r="QVY48" s="60"/>
      <c r="QVZ48" s="60"/>
      <c r="QWA48" s="60"/>
      <c r="QWB48" s="60"/>
      <c r="QWC48" s="60"/>
      <c r="QWD48" s="60"/>
      <c r="QWE48" s="60"/>
      <c r="QWF48" s="60"/>
      <c r="QWG48" s="60"/>
      <c r="QWH48" s="60"/>
      <c r="QWI48" s="60"/>
      <c r="QWJ48" s="60"/>
      <c r="QWK48" s="60"/>
      <c r="QWL48" s="60"/>
      <c r="QWM48" s="60"/>
      <c r="QWN48" s="60"/>
      <c r="QWO48" s="60"/>
      <c r="QWP48" s="60"/>
      <c r="QWQ48" s="60"/>
      <c r="QWR48" s="60"/>
      <c r="QWS48" s="60"/>
      <c r="QWT48" s="60"/>
      <c r="QWU48" s="60"/>
      <c r="QWV48" s="60"/>
      <c r="QWW48" s="60"/>
      <c r="QWX48" s="60"/>
      <c r="QWY48" s="60"/>
      <c r="QWZ48" s="60"/>
      <c r="QXA48" s="60"/>
      <c r="QXB48" s="60"/>
      <c r="QXC48" s="60"/>
      <c r="QXD48" s="60"/>
      <c r="QXE48" s="60"/>
      <c r="QXF48" s="60"/>
      <c r="QXG48" s="60"/>
      <c r="QXH48" s="60"/>
      <c r="QXI48" s="60"/>
      <c r="QXJ48" s="60"/>
      <c r="QXK48" s="60"/>
      <c r="QXL48" s="60"/>
      <c r="QXM48" s="60"/>
      <c r="QXN48" s="60"/>
      <c r="QXO48" s="60"/>
      <c r="QXP48" s="60"/>
      <c r="QXQ48" s="60"/>
      <c r="QXR48" s="60"/>
      <c r="QXS48" s="60"/>
      <c r="QXT48" s="60"/>
      <c r="QXU48" s="60"/>
      <c r="QXV48" s="60"/>
      <c r="QXW48" s="60"/>
      <c r="QXX48" s="60"/>
      <c r="QXY48" s="60"/>
      <c r="QXZ48" s="60"/>
      <c r="QYA48" s="60"/>
      <c r="QYB48" s="60"/>
      <c r="QYC48" s="60"/>
      <c r="QYD48" s="60"/>
      <c r="QYE48" s="60"/>
      <c r="QYF48" s="60"/>
      <c r="QYG48" s="60"/>
      <c r="QYH48" s="60"/>
      <c r="QYI48" s="60"/>
      <c r="QYJ48" s="60"/>
      <c r="QYK48" s="60"/>
      <c r="QYL48" s="60"/>
      <c r="QYM48" s="60"/>
      <c r="QYN48" s="60"/>
      <c r="QYO48" s="60"/>
      <c r="QYP48" s="60"/>
      <c r="QYQ48" s="60"/>
      <c r="QYR48" s="60"/>
      <c r="QYS48" s="60"/>
      <c r="QYT48" s="60"/>
      <c r="QYU48" s="60"/>
      <c r="QYV48" s="60"/>
      <c r="QYW48" s="60"/>
      <c r="QYX48" s="60"/>
      <c r="QYY48" s="60"/>
      <c r="QYZ48" s="60"/>
      <c r="QZA48" s="60"/>
      <c r="QZB48" s="60"/>
      <c r="QZC48" s="60"/>
      <c r="QZD48" s="60"/>
      <c r="QZE48" s="60"/>
      <c r="QZF48" s="60"/>
      <c r="QZG48" s="60"/>
      <c r="QZH48" s="60"/>
      <c r="QZI48" s="60"/>
      <c r="QZJ48" s="60"/>
      <c r="QZK48" s="60"/>
      <c r="QZL48" s="60"/>
      <c r="QZM48" s="60"/>
      <c r="QZN48" s="60"/>
      <c r="QZO48" s="60"/>
      <c r="QZP48" s="60"/>
      <c r="QZQ48" s="60"/>
      <c r="QZR48" s="60"/>
      <c r="QZS48" s="60"/>
      <c r="QZT48" s="60"/>
      <c r="QZU48" s="60"/>
      <c r="QZV48" s="60"/>
      <c r="QZW48" s="60"/>
      <c r="QZX48" s="60"/>
      <c r="QZY48" s="60"/>
      <c r="QZZ48" s="60"/>
      <c r="RAA48" s="60"/>
      <c r="RAB48" s="60"/>
      <c r="RAC48" s="60"/>
      <c r="RAD48" s="60"/>
      <c r="RAE48" s="60"/>
      <c r="RAF48" s="60"/>
      <c r="RAG48" s="60"/>
      <c r="RAH48" s="60"/>
      <c r="RAI48" s="60"/>
      <c r="RAJ48" s="60"/>
      <c r="RAK48" s="60"/>
      <c r="RAL48" s="60"/>
      <c r="RAM48" s="60"/>
      <c r="RAN48" s="60"/>
      <c r="RAO48" s="60"/>
      <c r="RAP48" s="60"/>
      <c r="RAQ48" s="60"/>
      <c r="RAR48" s="60"/>
      <c r="RAS48" s="60"/>
      <c r="RAT48" s="60"/>
      <c r="RAU48" s="60"/>
      <c r="RAV48" s="60"/>
      <c r="RAW48" s="60"/>
      <c r="RAX48" s="60"/>
      <c r="RAY48" s="60"/>
      <c r="RAZ48" s="60"/>
      <c r="RBA48" s="60"/>
      <c r="RBB48" s="60"/>
      <c r="RBC48" s="60"/>
      <c r="RBD48" s="60"/>
      <c r="RBE48" s="60"/>
      <c r="RBF48" s="60"/>
      <c r="RBG48" s="60"/>
      <c r="RBH48" s="60"/>
      <c r="RBI48" s="60"/>
      <c r="RBJ48" s="60"/>
      <c r="RBK48" s="60"/>
      <c r="RBL48" s="60"/>
      <c r="RBM48" s="60"/>
      <c r="RBN48" s="60"/>
      <c r="RBO48" s="60"/>
      <c r="RBP48" s="60"/>
      <c r="RBQ48" s="60"/>
      <c r="RBR48" s="60"/>
      <c r="RBS48" s="60"/>
      <c r="RBT48" s="60"/>
      <c r="RBU48" s="60"/>
      <c r="RBV48" s="60"/>
      <c r="RBW48" s="60"/>
      <c r="RBX48" s="60"/>
      <c r="RBY48" s="60"/>
      <c r="RBZ48" s="60"/>
      <c r="RCA48" s="60"/>
      <c r="RCB48" s="60"/>
      <c r="RCC48" s="60"/>
      <c r="RCD48" s="60"/>
      <c r="RCE48" s="60"/>
      <c r="RCF48" s="60"/>
      <c r="RCG48" s="60"/>
      <c r="RCH48" s="60"/>
      <c r="RCI48" s="60"/>
      <c r="RCJ48" s="60"/>
      <c r="RCK48" s="60"/>
      <c r="RCL48" s="60"/>
      <c r="RCM48" s="60"/>
      <c r="RCN48" s="60"/>
      <c r="RCO48" s="60"/>
      <c r="RCP48" s="60"/>
      <c r="RCQ48" s="60"/>
      <c r="RCR48" s="60"/>
      <c r="RCS48" s="60"/>
      <c r="RCT48" s="60"/>
      <c r="RCU48" s="60"/>
      <c r="RCV48" s="60"/>
      <c r="RCW48" s="60"/>
      <c r="RCX48" s="60"/>
      <c r="RCY48" s="60"/>
      <c r="RCZ48" s="60"/>
      <c r="RDA48" s="60"/>
      <c r="RDB48" s="60"/>
      <c r="RDC48" s="60"/>
      <c r="RDD48" s="60"/>
      <c r="RDE48" s="60"/>
      <c r="RDF48" s="60"/>
      <c r="RDG48" s="60"/>
      <c r="RDH48" s="60"/>
      <c r="RDI48" s="60"/>
      <c r="RDJ48" s="60"/>
      <c r="RDK48" s="60"/>
      <c r="RDL48" s="60"/>
      <c r="RDM48" s="60"/>
      <c r="RDN48" s="60"/>
      <c r="RDO48" s="60"/>
      <c r="RDP48" s="60"/>
      <c r="RDQ48" s="60"/>
      <c r="RDR48" s="60"/>
      <c r="RDS48" s="60"/>
      <c r="RDT48" s="60"/>
      <c r="RDU48" s="60"/>
      <c r="RDV48" s="60"/>
      <c r="RDW48" s="60"/>
      <c r="RDX48" s="60"/>
      <c r="RDY48" s="60"/>
      <c r="RDZ48" s="60"/>
      <c r="REA48" s="60"/>
      <c r="REB48" s="60"/>
      <c r="REC48" s="60"/>
      <c r="RED48" s="60"/>
      <c r="REE48" s="60"/>
      <c r="REF48" s="60"/>
      <c r="REG48" s="60"/>
      <c r="REH48" s="60"/>
      <c r="REI48" s="60"/>
      <c r="REJ48" s="60"/>
      <c r="REK48" s="60"/>
      <c r="REL48" s="60"/>
      <c r="REM48" s="60"/>
      <c r="REN48" s="60"/>
      <c r="REO48" s="60"/>
      <c r="REP48" s="60"/>
      <c r="REQ48" s="60"/>
      <c r="RER48" s="60"/>
      <c r="RES48" s="60"/>
      <c r="RET48" s="60"/>
      <c r="REU48" s="60"/>
      <c r="REV48" s="60"/>
      <c r="REW48" s="60"/>
      <c r="REX48" s="60"/>
      <c r="REY48" s="60"/>
      <c r="REZ48" s="60"/>
      <c r="RFA48" s="60"/>
      <c r="RFB48" s="60"/>
      <c r="RFC48" s="60"/>
      <c r="RFD48" s="60"/>
      <c r="RFE48" s="60"/>
      <c r="RFF48" s="60"/>
      <c r="RFG48" s="60"/>
      <c r="RFH48" s="60"/>
      <c r="RFI48" s="60"/>
      <c r="RFJ48" s="60"/>
      <c r="RFK48" s="60"/>
      <c r="RFL48" s="60"/>
      <c r="RFM48" s="60"/>
      <c r="RFN48" s="60"/>
      <c r="RFO48" s="60"/>
      <c r="RFP48" s="60"/>
      <c r="RFQ48" s="60"/>
      <c r="RFR48" s="60"/>
      <c r="RFS48" s="60"/>
      <c r="RFT48" s="60"/>
      <c r="RFU48" s="60"/>
      <c r="RFV48" s="60"/>
      <c r="RFW48" s="60"/>
      <c r="RFX48" s="60"/>
      <c r="RFY48" s="60"/>
      <c r="RFZ48" s="60"/>
      <c r="RGA48" s="60"/>
      <c r="RGB48" s="60"/>
      <c r="RGC48" s="60"/>
      <c r="RGD48" s="60"/>
      <c r="RGE48" s="60"/>
      <c r="RGF48" s="60"/>
      <c r="RGG48" s="60"/>
      <c r="RGH48" s="60"/>
      <c r="RGI48" s="60"/>
      <c r="RGJ48" s="60"/>
      <c r="RGK48" s="60"/>
      <c r="RGL48" s="60"/>
      <c r="RGM48" s="60"/>
      <c r="RGN48" s="60"/>
      <c r="RGO48" s="60"/>
      <c r="RGP48" s="60"/>
      <c r="RGQ48" s="60"/>
      <c r="RGR48" s="60"/>
      <c r="RGS48" s="60"/>
      <c r="RGT48" s="60"/>
      <c r="RGU48" s="60"/>
      <c r="RGV48" s="60"/>
      <c r="RGW48" s="60"/>
      <c r="RGX48" s="60"/>
      <c r="RGY48" s="60"/>
      <c r="RGZ48" s="60"/>
      <c r="RHA48" s="60"/>
      <c r="RHB48" s="60"/>
      <c r="RHC48" s="60"/>
      <c r="RHD48" s="60"/>
      <c r="RHE48" s="60"/>
      <c r="RHF48" s="60"/>
      <c r="RHG48" s="60"/>
      <c r="RHH48" s="60"/>
      <c r="RHI48" s="60"/>
      <c r="RHJ48" s="60"/>
      <c r="RHK48" s="60"/>
      <c r="RHL48" s="60"/>
      <c r="RHM48" s="60"/>
      <c r="RHN48" s="60"/>
      <c r="RHO48" s="60"/>
      <c r="RHP48" s="60"/>
      <c r="RHQ48" s="60"/>
      <c r="RHR48" s="60"/>
      <c r="RHS48" s="60"/>
      <c r="RHT48" s="60"/>
      <c r="RHU48" s="60"/>
      <c r="RHV48" s="60"/>
      <c r="RHW48" s="60"/>
      <c r="RHX48" s="60"/>
      <c r="RHY48" s="60"/>
      <c r="RHZ48" s="60"/>
      <c r="RIA48" s="60"/>
      <c r="RIB48" s="60"/>
      <c r="RIC48" s="60"/>
      <c r="RID48" s="60"/>
      <c r="RIE48" s="60"/>
      <c r="RIF48" s="60"/>
      <c r="RIG48" s="60"/>
      <c r="RIH48" s="60"/>
      <c r="RII48" s="60"/>
      <c r="RIJ48" s="60"/>
      <c r="RIK48" s="60"/>
      <c r="RIL48" s="60"/>
      <c r="RIM48" s="60"/>
      <c r="RIN48" s="60"/>
      <c r="RIO48" s="60"/>
      <c r="RIP48" s="60"/>
      <c r="RIQ48" s="60"/>
      <c r="RIR48" s="60"/>
      <c r="RIS48" s="60"/>
      <c r="RIT48" s="60"/>
      <c r="RIU48" s="60"/>
      <c r="RIV48" s="60"/>
      <c r="RIW48" s="60"/>
      <c r="RIX48" s="60"/>
      <c r="RIY48" s="60"/>
      <c r="RIZ48" s="60"/>
      <c r="RJA48" s="60"/>
      <c r="RJB48" s="60"/>
      <c r="RJC48" s="60"/>
      <c r="RJD48" s="60"/>
      <c r="RJE48" s="60"/>
      <c r="RJF48" s="60"/>
      <c r="RJG48" s="60"/>
      <c r="RJH48" s="60"/>
      <c r="RJI48" s="60"/>
      <c r="RJJ48" s="60"/>
      <c r="RJK48" s="60"/>
      <c r="RJL48" s="60"/>
      <c r="RJM48" s="60"/>
      <c r="RJN48" s="60"/>
      <c r="RJO48" s="60"/>
      <c r="RJP48" s="60"/>
      <c r="RJQ48" s="60"/>
      <c r="RJR48" s="60"/>
      <c r="RJS48" s="60"/>
      <c r="RJT48" s="60"/>
      <c r="RJU48" s="60"/>
      <c r="RJV48" s="60"/>
      <c r="RJW48" s="60"/>
      <c r="RJX48" s="60"/>
      <c r="RJY48" s="60"/>
      <c r="RJZ48" s="60"/>
      <c r="RKA48" s="60"/>
      <c r="RKB48" s="60"/>
      <c r="RKC48" s="60"/>
      <c r="RKD48" s="60"/>
      <c r="RKE48" s="60"/>
      <c r="RKF48" s="60"/>
      <c r="RKG48" s="60"/>
      <c r="RKH48" s="60"/>
      <c r="RKI48" s="60"/>
      <c r="RKJ48" s="60"/>
      <c r="RKK48" s="60"/>
      <c r="RKL48" s="60"/>
      <c r="RKM48" s="60"/>
      <c r="RKN48" s="60"/>
      <c r="RKO48" s="60"/>
      <c r="RKP48" s="60"/>
      <c r="RKQ48" s="60"/>
      <c r="RKR48" s="60"/>
      <c r="RKS48" s="60"/>
      <c r="RKT48" s="60"/>
      <c r="RKU48" s="60"/>
      <c r="RKV48" s="60"/>
      <c r="RKW48" s="60"/>
      <c r="RKX48" s="60"/>
      <c r="RKY48" s="60"/>
      <c r="RKZ48" s="60"/>
      <c r="RLA48" s="60"/>
      <c r="RLB48" s="60"/>
      <c r="RLC48" s="60"/>
      <c r="RLD48" s="60"/>
      <c r="RLE48" s="60"/>
      <c r="RLF48" s="60"/>
      <c r="RLG48" s="60"/>
      <c r="RLH48" s="60"/>
      <c r="RLI48" s="60"/>
      <c r="RLJ48" s="60"/>
      <c r="RLK48" s="60"/>
      <c r="RLL48" s="60"/>
      <c r="RLM48" s="60"/>
      <c r="RLN48" s="60"/>
      <c r="RLO48" s="60"/>
      <c r="RLP48" s="60"/>
      <c r="RLQ48" s="60"/>
      <c r="RLR48" s="60"/>
      <c r="RLS48" s="60"/>
      <c r="RLT48" s="60"/>
      <c r="RLU48" s="60"/>
      <c r="RLV48" s="60"/>
      <c r="RLW48" s="60"/>
      <c r="RLX48" s="60"/>
      <c r="RLY48" s="60"/>
      <c r="RLZ48" s="60"/>
      <c r="RMA48" s="60"/>
      <c r="RMB48" s="60"/>
      <c r="RMC48" s="60"/>
      <c r="RMD48" s="60"/>
      <c r="RME48" s="60"/>
      <c r="RMF48" s="60"/>
      <c r="RMG48" s="60"/>
      <c r="RMH48" s="60"/>
      <c r="RMI48" s="60"/>
      <c r="RMJ48" s="60"/>
      <c r="RMK48" s="60"/>
      <c r="RML48" s="60"/>
      <c r="RMM48" s="60"/>
      <c r="RMN48" s="60"/>
      <c r="RMO48" s="60"/>
      <c r="RMP48" s="60"/>
      <c r="RMQ48" s="60"/>
      <c r="RMR48" s="60"/>
      <c r="RMS48" s="60"/>
      <c r="RMT48" s="60"/>
      <c r="RMU48" s="60"/>
      <c r="RMV48" s="60"/>
      <c r="RMW48" s="60"/>
      <c r="RMX48" s="60"/>
      <c r="RMY48" s="60"/>
      <c r="RMZ48" s="60"/>
      <c r="RNA48" s="60"/>
      <c r="RNB48" s="60"/>
      <c r="RNC48" s="60"/>
      <c r="RND48" s="60"/>
      <c r="RNE48" s="60"/>
      <c r="RNF48" s="60"/>
      <c r="RNG48" s="60"/>
      <c r="RNH48" s="60"/>
      <c r="RNI48" s="60"/>
      <c r="RNJ48" s="60"/>
      <c r="RNK48" s="60"/>
      <c r="RNL48" s="60"/>
      <c r="RNM48" s="60"/>
      <c r="RNN48" s="60"/>
      <c r="RNO48" s="60"/>
      <c r="RNP48" s="60"/>
      <c r="RNQ48" s="60"/>
      <c r="RNR48" s="60"/>
      <c r="RNS48" s="60"/>
      <c r="RNT48" s="60"/>
      <c r="RNU48" s="60"/>
      <c r="RNV48" s="60"/>
      <c r="RNW48" s="60"/>
      <c r="RNX48" s="60"/>
      <c r="RNY48" s="60"/>
      <c r="RNZ48" s="60"/>
      <c r="ROA48" s="60"/>
      <c r="ROB48" s="60"/>
      <c r="ROC48" s="60"/>
      <c r="ROD48" s="60"/>
      <c r="ROE48" s="60"/>
      <c r="ROF48" s="60"/>
      <c r="ROG48" s="60"/>
      <c r="ROH48" s="60"/>
      <c r="ROI48" s="60"/>
      <c r="ROJ48" s="60"/>
      <c r="ROK48" s="60"/>
      <c r="ROL48" s="60"/>
      <c r="ROM48" s="60"/>
      <c r="RON48" s="60"/>
      <c r="ROO48" s="60"/>
      <c r="ROP48" s="60"/>
      <c r="ROQ48" s="60"/>
      <c r="ROR48" s="60"/>
      <c r="ROS48" s="60"/>
      <c r="ROT48" s="60"/>
      <c r="ROU48" s="60"/>
      <c r="ROV48" s="60"/>
      <c r="ROW48" s="60"/>
      <c r="ROX48" s="60"/>
      <c r="ROY48" s="60"/>
      <c r="ROZ48" s="60"/>
      <c r="RPA48" s="60"/>
      <c r="RPB48" s="60"/>
      <c r="RPC48" s="60"/>
      <c r="RPD48" s="60"/>
      <c r="RPE48" s="60"/>
      <c r="RPF48" s="60"/>
      <c r="RPG48" s="60"/>
      <c r="RPH48" s="60"/>
      <c r="RPI48" s="60"/>
      <c r="RPJ48" s="60"/>
      <c r="RPK48" s="60"/>
      <c r="RPL48" s="60"/>
      <c r="RPM48" s="60"/>
      <c r="RPN48" s="60"/>
      <c r="RPO48" s="60"/>
      <c r="RPP48" s="60"/>
      <c r="RPQ48" s="60"/>
      <c r="RPR48" s="60"/>
      <c r="RPS48" s="60"/>
      <c r="RPT48" s="60"/>
      <c r="RPU48" s="60"/>
      <c r="RPV48" s="60"/>
      <c r="RPW48" s="60"/>
      <c r="RPX48" s="60"/>
      <c r="RPY48" s="60"/>
      <c r="RPZ48" s="60"/>
      <c r="RQA48" s="60"/>
      <c r="RQB48" s="60"/>
      <c r="RQC48" s="60"/>
      <c r="RQD48" s="60"/>
      <c r="RQE48" s="60"/>
      <c r="RQF48" s="60"/>
      <c r="RQG48" s="60"/>
      <c r="RQH48" s="60"/>
      <c r="RQI48" s="60"/>
      <c r="RQJ48" s="60"/>
      <c r="RQK48" s="60"/>
      <c r="RQL48" s="60"/>
      <c r="RQM48" s="60"/>
      <c r="RQN48" s="60"/>
      <c r="RQO48" s="60"/>
      <c r="RQP48" s="60"/>
      <c r="RQQ48" s="60"/>
      <c r="RQR48" s="60"/>
      <c r="RQS48" s="60"/>
      <c r="RQT48" s="60"/>
      <c r="RQU48" s="60"/>
      <c r="RQV48" s="60"/>
      <c r="RQW48" s="60"/>
      <c r="RQX48" s="60"/>
      <c r="RQY48" s="60"/>
      <c r="RQZ48" s="60"/>
      <c r="RRA48" s="60"/>
      <c r="RRB48" s="60"/>
      <c r="RRC48" s="60"/>
      <c r="RRD48" s="60"/>
      <c r="RRE48" s="60"/>
      <c r="RRF48" s="60"/>
      <c r="RRG48" s="60"/>
      <c r="RRH48" s="60"/>
      <c r="RRI48" s="60"/>
      <c r="RRJ48" s="60"/>
      <c r="RRK48" s="60"/>
      <c r="RRL48" s="60"/>
      <c r="RRM48" s="60"/>
      <c r="RRN48" s="60"/>
      <c r="RRO48" s="60"/>
      <c r="RRP48" s="60"/>
      <c r="RRQ48" s="60"/>
      <c r="RRR48" s="60"/>
      <c r="RRS48" s="60"/>
      <c r="RRT48" s="60"/>
      <c r="RRU48" s="60"/>
      <c r="RRV48" s="60"/>
      <c r="RRW48" s="60"/>
      <c r="RRX48" s="60"/>
      <c r="RRY48" s="60"/>
      <c r="RRZ48" s="60"/>
      <c r="RSA48" s="60"/>
      <c r="RSB48" s="60"/>
      <c r="RSC48" s="60"/>
      <c r="RSD48" s="60"/>
      <c r="RSE48" s="60"/>
      <c r="RSF48" s="60"/>
      <c r="RSG48" s="60"/>
      <c r="RSH48" s="60"/>
      <c r="RSI48" s="60"/>
      <c r="RSJ48" s="60"/>
      <c r="RSK48" s="60"/>
      <c r="RSL48" s="60"/>
      <c r="RSM48" s="60"/>
      <c r="RSN48" s="60"/>
      <c r="RSO48" s="60"/>
      <c r="RSP48" s="60"/>
      <c r="RSQ48" s="60"/>
      <c r="RSR48" s="60"/>
      <c r="RSS48" s="60"/>
      <c r="RST48" s="60"/>
      <c r="RSU48" s="60"/>
      <c r="RSV48" s="60"/>
      <c r="RSW48" s="60"/>
      <c r="RSX48" s="60"/>
      <c r="RSY48" s="60"/>
      <c r="RSZ48" s="60"/>
      <c r="RTA48" s="60"/>
      <c r="RTB48" s="60"/>
      <c r="RTC48" s="60"/>
      <c r="RTD48" s="60"/>
      <c r="RTE48" s="60"/>
      <c r="RTF48" s="60"/>
      <c r="RTG48" s="60"/>
      <c r="RTH48" s="60"/>
      <c r="RTI48" s="60"/>
      <c r="RTJ48" s="60"/>
      <c r="RTK48" s="60"/>
      <c r="RTL48" s="60"/>
      <c r="RTM48" s="60"/>
      <c r="RTN48" s="60"/>
      <c r="RTO48" s="60"/>
      <c r="RTP48" s="60"/>
      <c r="RTQ48" s="60"/>
      <c r="RTR48" s="60"/>
      <c r="RTS48" s="60"/>
      <c r="RTT48" s="60"/>
      <c r="RTU48" s="60"/>
      <c r="RTV48" s="60"/>
      <c r="RTW48" s="60"/>
      <c r="RTX48" s="60"/>
      <c r="RTY48" s="60"/>
      <c r="RTZ48" s="60"/>
      <c r="RUA48" s="60"/>
      <c r="RUB48" s="60"/>
      <c r="RUC48" s="60"/>
      <c r="RUD48" s="60"/>
      <c r="RUE48" s="60"/>
      <c r="RUF48" s="60"/>
      <c r="RUG48" s="60"/>
      <c r="RUH48" s="60"/>
      <c r="RUI48" s="60"/>
      <c r="RUJ48" s="60"/>
      <c r="RUK48" s="60"/>
      <c r="RUL48" s="60"/>
      <c r="RUM48" s="60"/>
      <c r="RUN48" s="60"/>
      <c r="RUO48" s="60"/>
      <c r="RUP48" s="60"/>
      <c r="RUQ48" s="60"/>
      <c r="RUR48" s="60"/>
      <c r="RUS48" s="60"/>
      <c r="RUT48" s="60"/>
      <c r="RUU48" s="60"/>
      <c r="RUV48" s="60"/>
      <c r="RUW48" s="60"/>
      <c r="RUX48" s="60"/>
      <c r="RUY48" s="60"/>
      <c r="RUZ48" s="60"/>
      <c r="RVA48" s="60"/>
      <c r="RVB48" s="60"/>
      <c r="RVC48" s="60"/>
      <c r="RVD48" s="60"/>
      <c r="RVE48" s="60"/>
      <c r="RVF48" s="60"/>
      <c r="RVG48" s="60"/>
      <c r="RVH48" s="60"/>
      <c r="RVI48" s="60"/>
      <c r="RVJ48" s="60"/>
      <c r="RVK48" s="60"/>
      <c r="RVL48" s="60"/>
      <c r="RVM48" s="60"/>
      <c r="RVN48" s="60"/>
      <c r="RVO48" s="60"/>
      <c r="RVP48" s="60"/>
      <c r="RVQ48" s="60"/>
      <c r="RVR48" s="60"/>
      <c r="RVS48" s="60"/>
      <c r="RVT48" s="60"/>
      <c r="RVU48" s="60"/>
      <c r="RVV48" s="60"/>
      <c r="RVW48" s="60"/>
      <c r="RVX48" s="60"/>
      <c r="RVY48" s="60"/>
      <c r="RVZ48" s="60"/>
      <c r="RWA48" s="60"/>
      <c r="RWB48" s="60"/>
      <c r="RWC48" s="60"/>
      <c r="RWD48" s="60"/>
      <c r="RWE48" s="60"/>
      <c r="RWF48" s="60"/>
      <c r="RWG48" s="60"/>
      <c r="RWH48" s="60"/>
      <c r="RWI48" s="60"/>
      <c r="RWJ48" s="60"/>
      <c r="RWK48" s="60"/>
      <c r="RWL48" s="60"/>
      <c r="RWM48" s="60"/>
      <c r="RWN48" s="60"/>
      <c r="RWO48" s="60"/>
      <c r="RWP48" s="60"/>
      <c r="RWQ48" s="60"/>
      <c r="RWR48" s="60"/>
      <c r="RWS48" s="60"/>
      <c r="RWT48" s="60"/>
      <c r="RWU48" s="60"/>
      <c r="RWV48" s="60"/>
      <c r="RWW48" s="60"/>
      <c r="RWX48" s="60"/>
      <c r="RWY48" s="60"/>
      <c r="RWZ48" s="60"/>
      <c r="RXA48" s="60"/>
      <c r="RXB48" s="60"/>
      <c r="RXC48" s="60"/>
      <c r="RXD48" s="60"/>
      <c r="RXE48" s="60"/>
      <c r="RXF48" s="60"/>
      <c r="RXG48" s="60"/>
      <c r="RXH48" s="60"/>
      <c r="RXI48" s="60"/>
      <c r="RXJ48" s="60"/>
      <c r="RXK48" s="60"/>
      <c r="RXL48" s="60"/>
      <c r="RXM48" s="60"/>
      <c r="RXN48" s="60"/>
      <c r="RXO48" s="60"/>
      <c r="RXP48" s="60"/>
      <c r="RXQ48" s="60"/>
      <c r="RXR48" s="60"/>
      <c r="RXS48" s="60"/>
      <c r="RXT48" s="60"/>
      <c r="RXU48" s="60"/>
      <c r="RXV48" s="60"/>
      <c r="RXW48" s="60"/>
      <c r="RXX48" s="60"/>
      <c r="RXY48" s="60"/>
      <c r="RXZ48" s="60"/>
      <c r="RYA48" s="60"/>
      <c r="RYB48" s="60"/>
      <c r="RYC48" s="60"/>
      <c r="RYD48" s="60"/>
      <c r="RYE48" s="60"/>
      <c r="RYF48" s="60"/>
      <c r="RYG48" s="60"/>
      <c r="RYH48" s="60"/>
      <c r="RYI48" s="60"/>
      <c r="RYJ48" s="60"/>
      <c r="RYK48" s="60"/>
      <c r="RYL48" s="60"/>
      <c r="RYM48" s="60"/>
      <c r="RYN48" s="60"/>
      <c r="RYO48" s="60"/>
      <c r="RYP48" s="60"/>
      <c r="RYQ48" s="60"/>
      <c r="RYR48" s="60"/>
      <c r="RYS48" s="60"/>
      <c r="RYT48" s="60"/>
      <c r="RYU48" s="60"/>
      <c r="RYV48" s="60"/>
      <c r="RYW48" s="60"/>
      <c r="RYX48" s="60"/>
      <c r="RYY48" s="60"/>
      <c r="RYZ48" s="60"/>
      <c r="RZA48" s="60"/>
      <c r="RZB48" s="60"/>
      <c r="RZC48" s="60"/>
      <c r="RZD48" s="60"/>
      <c r="RZE48" s="60"/>
      <c r="RZF48" s="60"/>
      <c r="RZG48" s="60"/>
      <c r="RZH48" s="60"/>
      <c r="RZI48" s="60"/>
      <c r="RZJ48" s="60"/>
      <c r="RZK48" s="60"/>
      <c r="RZL48" s="60"/>
      <c r="RZM48" s="60"/>
      <c r="RZN48" s="60"/>
      <c r="RZO48" s="60"/>
      <c r="RZP48" s="60"/>
      <c r="RZQ48" s="60"/>
      <c r="RZR48" s="60"/>
      <c r="RZS48" s="60"/>
      <c r="RZT48" s="60"/>
      <c r="RZU48" s="60"/>
      <c r="RZV48" s="60"/>
      <c r="RZW48" s="60"/>
      <c r="RZX48" s="60"/>
      <c r="RZY48" s="60"/>
      <c r="RZZ48" s="60"/>
      <c r="SAA48" s="60"/>
      <c r="SAB48" s="60"/>
      <c r="SAC48" s="60"/>
      <c r="SAD48" s="60"/>
      <c r="SAE48" s="60"/>
      <c r="SAF48" s="60"/>
      <c r="SAG48" s="60"/>
      <c r="SAH48" s="60"/>
      <c r="SAI48" s="60"/>
      <c r="SAJ48" s="60"/>
      <c r="SAK48" s="60"/>
      <c r="SAL48" s="60"/>
      <c r="SAM48" s="60"/>
      <c r="SAN48" s="60"/>
      <c r="SAO48" s="60"/>
      <c r="SAP48" s="60"/>
      <c r="SAQ48" s="60"/>
      <c r="SAR48" s="60"/>
      <c r="SAS48" s="60"/>
      <c r="SAT48" s="60"/>
      <c r="SAU48" s="60"/>
      <c r="SAV48" s="60"/>
      <c r="SAW48" s="60"/>
      <c r="SAX48" s="60"/>
      <c r="SAY48" s="60"/>
      <c r="SAZ48" s="60"/>
      <c r="SBA48" s="60"/>
      <c r="SBB48" s="60"/>
      <c r="SBC48" s="60"/>
      <c r="SBD48" s="60"/>
      <c r="SBE48" s="60"/>
      <c r="SBF48" s="60"/>
      <c r="SBG48" s="60"/>
      <c r="SBH48" s="60"/>
      <c r="SBI48" s="60"/>
      <c r="SBJ48" s="60"/>
      <c r="SBK48" s="60"/>
      <c r="SBL48" s="60"/>
      <c r="SBM48" s="60"/>
      <c r="SBN48" s="60"/>
      <c r="SBO48" s="60"/>
      <c r="SBP48" s="60"/>
      <c r="SBQ48" s="60"/>
      <c r="SBR48" s="60"/>
      <c r="SBS48" s="60"/>
      <c r="SBT48" s="60"/>
      <c r="SBU48" s="60"/>
      <c r="SBV48" s="60"/>
      <c r="SBW48" s="60"/>
      <c r="SBX48" s="60"/>
      <c r="SBY48" s="60"/>
      <c r="SBZ48" s="60"/>
      <c r="SCA48" s="60"/>
      <c r="SCB48" s="60"/>
      <c r="SCC48" s="60"/>
      <c r="SCD48" s="60"/>
      <c r="SCE48" s="60"/>
      <c r="SCF48" s="60"/>
      <c r="SCG48" s="60"/>
      <c r="SCH48" s="60"/>
      <c r="SCI48" s="60"/>
      <c r="SCJ48" s="60"/>
      <c r="SCK48" s="60"/>
      <c r="SCL48" s="60"/>
      <c r="SCM48" s="60"/>
      <c r="SCN48" s="60"/>
      <c r="SCO48" s="60"/>
      <c r="SCP48" s="60"/>
      <c r="SCQ48" s="60"/>
      <c r="SCR48" s="60"/>
      <c r="SCS48" s="60"/>
      <c r="SCT48" s="60"/>
      <c r="SCU48" s="60"/>
      <c r="SCV48" s="60"/>
      <c r="SCW48" s="60"/>
      <c r="SCX48" s="60"/>
      <c r="SCY48" s="60"/>
      <c r="SCZ48" s="60"/>
      <c r="SDA48" s="60"/>
      <c r="SDB48" s="60"/>
      <c r="SDC48" s="60"/>
      <c r="SDD48" s="60"/>
      <c r="SDE48" s="60"/>
      <c r="SDF48" s="60"/>
      <c r="SDG48" s="60"/>
      <c r="SDH48" s="60"/>
      <c r="SDI48" s="60"/>
      <c r="SDJ48" s="60"/>
      <c r="SDK48" s="60"/>
      <c r="SDL48" s="60"/>
      <c r="SDM48" s="60"/>
      <c r="SDN48" s="60"/>
      <c r="SDO48" s="60"/>
      <c r="SDP48" s="60"/>
      <c r="SDQ48" s="60"/>
      <c r="SDR48" s="60"/>
      <c r="SDS48" s="60"/>
      <c r="SDT48" s="60"/>
      <c r="SDU48" s="60"/>
      <c r="SDV48" s="60"/>
      <c r="SDW48" s="60"/>
      <c r="SDX48" s="60"/>
      <c r="SDY48" s="60"/>
      <c r="SDZ48" s="60"/>
      <c r="SEA48" s="60"/>
      <c r="SEB48" s="60"/>
      <c r="SEC48" s="60"/>
      <c r="SED48" s="60"/>
      <c r="SEE48" s="60"/>
      <c r="SEF48" s="60"/>
      <c r="SEG48" s="60"/>
      <c r="SEH48" s="60"/>
      <c r="SEI48" s="60"/>
      <c r="SEJ48" s="60"/>
      <c r="SEK48" s="60"/>
      <c r="SEL48" s="60"/>
      <c r="SEM48" s="60"/>
      <c r="SEN48" s="60"/>
      <c r="SEO48" s="60"/>
      <c r="SEP48" s="60"/>
      <c r="SEQ48" s="60"/>
      <c r="SER48" s="60"/>
      <c r="SES48" s="60"/>
      <c r="SET48" s="60"/>
      <c r="SEU48" s="60"/>
      <c r="SEV48" s="60"/>
      <c r="SEW48" s="60"/>
      <c r="SEX48" s="60"/>
      <c r="SEY48" s="60"/>
      <c r="SEZ48" s="60"/>
      <c r="SFA48" s="60"/>
      <c r="SFB48" s="60"/>
      <c r="SFC48" s="60"/>
      <c r="SFD48" s="60"/>
      <c r="SFE48" s="60"/>
      <c r="SFF48" s="60"/>
      <c r="SFG48" s="60"/>
      <c r="SFH48" s="60"/>
      <c r="SFI48" s="60"/>
      <c r="SFJ48" s="60"/>
      <c r="SFK48" s="60"/>
      <c r="SFL48" s="60"/>
      <c r="SFM48" s="60"/>
      <c r="SFN48" s="60"/>
      <c r="SFO48" s="60"/>
      <c r="SFP48" s="60"/>
      <c r="SFQ48" s="60"/>
      <c r="SFR48" s="60"/>
      <c r="SFS48" s="60"/>
      <c r="SFT48" s="60"/>
      <c r="SFU48" s="60"/>
      <c r="SFV48" s="60"/>
      <c r="SFW48" s="60"/>
      <c r="SFX48" s="60"/>
      <c r="SFY48" s="60"/>
      <c r="SFZ48" s="60"/>
      <c r="SGA48" s="60"/>
      <c r="SGB48" s="60"/>
      <c r="SGC48" s="60"/>
      <c r="SGD48" s="60"/>
      <c r="SGE48" s="60"/>
      <c r="SGF48" s="60"/>
      <c r="SGG48" s="60"/>
      <c r="SGH48" s="60"/>
      <c r="SGI48" s="60"/>
      <c r="SGJ48" s="60"/>
      <c r="SGK48" s="60"/>
      <c r="SGL48" s="60"/>
      <c r="SGM48" s="60"/>
      <c r="SGN48" s="60"/>
      <c r="SGO48" s="60"/>
      <c r="SGP48" s="60"/>
      <c r="SGQ48" s="60"/>
      <c r="SGR48" s="60"/>
      <c r="SGS48" s="60"/>
      <c r="SGT48" s="60"/>
      <c r="SGU48" s="60"/>
      <c r="SGV48" s="60"/>
      <c r="SGW48" s="60"/>
      <c r="SGX48" s="60"/>
      <c r="SGY48" s="60"/>
      <c r="SGZ48" s="60"/>
      <c r="SHA48" s="60"/>
      <c r="SHB48" s="60"/>
      <c r="SHC48" s="60"/>
      <c r="SHD48" s="60"/>
      <c r="SHE48" s="60"/>
      <c r="SHF48" s="60"/>
      <c r="SHG48" s="60"/>
      <c r="SHH48" s="60"/>
      <c r="SHI48" s="60"/>
      <c r="SHJ48" s="60"/>
      <c r="SHK48" s="60"/>
      <c r="SHL48" s="60"/>
      <c r="SHM48" s="60"/>
      <c r="SHN48" s="60"/>
      <c r="SHO48" s="60"/>
      <c r="SHP48" s="60"/>
      <c r="SHQ48" s="60"/>
      <c r="SHR48" s="60"/>
      <c r="SHS48" s="60"/>
      <c r="SHT48" s="60"/>
      <c r="SHU48" s="60"/>
      <c r="SHV48" s="60"/>
      <c r="SHW48" s="60"/>
      <c r="SHX48" s="60"/>
      <c r="SHY48" s="60"/>
      <c r="SHZ48" s="60"/>
      <c r="SIA48" s="60"/>
      <c r="SIB48" s="60"/>
      <c r="SIC48" s="60"/>
      <c r="SID48" s="60"/>
      <c r="SIE48" s="60"/>
      <c r="SIF48" s="60"/>
      <c r="SIG48" s="60"/>
      <c r="SIH48" s="60"/>
      <c r="SII48" s="60"/>
      <c r="SIJ48" s="60"/>
      <c r="SIK48" s="60"/>
      <c r="SIL48" s="60"/>
      <c r="SIM48" s="60"/>
      <c r="SIN48" s="60"/>
      <c r="SIO48" s="60"/>
      <c r="SIP48" s="60"/>
      <c r="SIQ48" s="60"/>
      <c r="SIR48" s="60"/>
      <c r="SIS48" s="60"/>
      <c r="SIT48" s="60"/>
      <c r="SIU48" s="60"/>
      <c r="SIV48" s="60"/>
      <c r="SIW48" s="60"/>
      <c r="SIX48" s="60"/>
      <c r="SIY48" s="60"/>
      <c r="SIZ48" s="60"/>
      <c r="SJA48" s="60"/>
      <c r="SJB48" s="60"/>
      <c r="SJC48" s="60"/>
      <c r="SJD48" s="60"/>
      <c r="SJE48" s="60"/>
      <c r="SJF48" s="60"/>
      <c r="SJG48" s="60"/>
      <c r="SJH48" s="60"/>
      <c r="SJI48" s="60"/>
      <c r="SJJ48" s="60"/>
      <c r="SJK48" s="60"/>
      <c r="SJL48" s="60"/>
      <c r="SJM48" s="60"/>
      <c r="SJN48" s="60"/>
      <c r="SJO48" s="60"/>
      <c r="SJP48" s="60"/>
      <c r="SJQ48" s="60"/>
      <c r="SJR48" s="60"/>
      <c r="SJS48" s="60"/>
      <c r="SJT48" s="60"/>
      <c r="SJU48" s="60"/>
      <c r="SJV48" s="60"/>
      <c r="SJW48" s="60"/>
      <c r="SJX48" s="60"/>
      <c r="SJY48" s="60"/>
      <c r="SJZ48" s="60"/>
      <c r="SKA48" s="60"/>
      <c r="SKB48" s="60"/>
      <c r="SKC48" s="60"/>
      <c r="SKD48" s="60"/>
      <c r="SKE48" s="60"/>
      <c r="SKF48" s="60"/>
      <c r="SKG48" s="60"/>
      <c r="SKH48" s="60"/>
      <c r="SKI48" s="60"/>
      <c r="SKJ48" s="60"/>
      <c r="SKK48" s="60"/>
      <c r="SKL48" s="60"/>
      <c r="SKM48" s="60"/>
      <c r="SKN48" s="60"/>
      <c r="SKO48" s="60"/>
      <c r="SKP48" s="60"/>
      <c r="SKQ48" s="60"/>
      <c r="SKR48" s="60"/>
      <c r="SKS48" s="60"/>
      <c r="SKT48" s="60"/>
      <c r="SKU48" s="60"/>
      <c r="SKV48" s="60"/>
      <c r="SKW48" s="60"/>
      <c r="SKX48" s="60"/>
      <c r="SKY48" s="60"/>
      <c r="SKZ48" s="60"/>
      <c r="SLA48" s="60"/>
      <c r="SLB48" s="60"/>
      <c r="SLC48" s="60"/>
      <c r="SLD48" s="60"/>
      <c r="SLE48" s="60"/>
      <c r="SLF48" s="60"/>
      <c r="SLG48" s="60"/>
      <c r="SLH48" s="60"/>
      <c r="SLI48" s="60"/>
      <c r="SLJ48" s="60"/>
      <c r="SLK48" s="60"/>
      <c r="SLL48" s="60"/>
      <c r="SLM48" s="60"/>
      <c r="SLN48" s="60"/>
      <c r="SLO48" s="60"/>
      <c r="SLP48" s="60"/>
      <c r="SLQ48" s="60"/>
      <c r="SLR48" s="60"/>
      <c r="SLS48" s="60"/>
      <c r="SLT48" s="60"/>
      <c r="SLU48" s="60"/>
      <c r="SLV48" s="60"/>
      <c r="SLW48" s="60"/>
      <c r="SLX48" s="60"/>
      <c r="SLY48" s="60"/>
      <c r="SLZ48" s="60"/>
      <c r="SMA48" s="60"/>
      <c r="SMB48" s="60"/>
      <c r="SMC48" s="60"/>
      <c r="SMD48" s="60"/>
      <c r="SME48" s="60"/>
      <c r="SMF48" s="60"/>
      <c r="SMG48" s="60"/>
      <c r="SMH48" s="60"/>
      <c r="SMI48" s="60"/>
      <c r="SMJ48" s="60"/>
      <c r="SMK48" s="60"/>
      <c r="SML48" s="60"/>
      <c r="SMM48" s="60"/>
      <c r="SMN48" s="60"/>
      <c r="SMO48" s="60"/>
      <c r="SMP48" s="60"/>
      <c r="SMQ48" s="60"/>
      <c r="SMR48" s="60"/>
      <c r="SMS48" s="60"/>
      <c r="SMT48" s="60"/>
      <c r="SMU48" s="60"/>
      <c r="SMV48" s="60"/>
      <c r="SMW48" s="60"/>
      <c r="SMX48" s="60"/>
      <c r="SMY48" s="60"/>
      <c r="SMZ48" s="60"/>
      <c r="SNA48" s="60"/>
      <c r="SNB48" s="60"/>
      <c r="SNC48" s="60"/>
      <c r="SND48" s="60"/>
      <c r="SNE48" s="60"/>
      <c r="SNF48" s="60"/>
      <c r="SNG48" s="60"/>
      <c r="SNH48" s="60"/>
      <c r="SNI48" s="60"/>
      <c r="SNJ48" s="60"/>
      <c r="SNK48" s="60"/>
      <c r="SNL48" s="60"/>
      <c r="SNM48" s="60"/>
      <c r="SNN48" s="60"/>
      <c r="SNO48" s="60"/>
      <c r="SNP48" s="60"/>
      <c r="SNQ48" s="60"/>
      <c r="SNR48" s="60"/>
      <c r="SNS48" s="60"/>
      <c r="SNT48" s="60"/>
      <c r="SNU48" s="60"/>
      <c r="SNV48" s="60"/>
      <c r="SNW48" s="60"/>
      <c r="SNX48" s="60"/>
      <c r="SNY48" s="60"/>
      <c r="SNZ48" s="60"/>
      <c r="SOA48" s="60"/>
      <c r="SOB48" s="60"/>
      <c r="SOC48" s="60"/>
      <c r="SOD48" s="60"/>
      <c r="SOE48" s="60"/>
      <c r="SOF48" s="60"/>
      <c r="SOG48" s="60"/>
      <c r="SOH48" s="60"/>
      <c r="SOI48" s="60"/>
      <c r="SOJ48" s="60"/>
      <c r="SOK48" s="60"/>
      <c r="SOL48" s="60"/>
      <c r="SOM48" s="60"/>
      <c r="SON48" s="60"/>
      <c r="SOO48" s="60"/>
      <c r="SOP48" s="60"/>
      <c r="SOQ48" s="60"/>
      <c r="SOR48" s="60"/>
      <c r="SOS48" s="60"/>
      <c r="SOT48" s="60"/>
      <c r="SOU48" s="60"/>
      <c r="SOV48" s="60"/>
      <c r="SOW48" s="60"/>
      <c r="SOX48" s="60"/>
      <c r="SOY48" s="60"/>
      <c r="SOZ48" s="60"/>
      <c r="SPA48" s="60"/>
      <c r="SPB48" s="60"/>
      <c r="SPC48" s="60"/>
      <c r="SPD48" s="60"/>
      <c r="SPE48" s="60"/>
      <c r="SPF48" s="60"/>
      <c r="SPG48" s="60"/>
      <c r="SPH48" s="60"/>
      <c r="SPI48" s="60"/>
      <c r="SPJ48" s="60"/>
      <c r="SPK48" s="60"/>
      <c r="SPL48" s="60"/>
      <c r="SPM48" s="60"/>
      <c r="SPN48" s="60"/>
      <c r="SPO48" s="60"/>
      <c r="SPP48" s="60"/>
      <c r="SPQ48" s="60"/>
      <c r="SPR48" s="60"/>
      <c r="SPS48" s="60"/>
      <c r="SPT48" s="60"/>
      <c r="SPU48" s="60"/>
      <c r="SPV48" s="60"/>
      <c r="SPW48" s="60"/>
      <c r="SPX48" s="60"/>
      <c r="SPY48" s="60"/>
      <c r="SPZ48" s="60"/>
      <c r="SQA48" s="60"/>
      <c r="SQB48" s="60"/>
      <c r="SQC48" s="60"/>
      <c r="SQD48" s="60"/>
      <c r="SQE48" s="60"/>
      <c r="SQF48" s="60"/>
      <c r="SQG48" s="60"/>
      <c r="SQH48" s="60"/>
      <c r="SQI48" s="60"/>
      <c r="SQJ48" s="60"/>
      <c r="SQK48" s="60"/>
      <c r="SQL48" s="60"/>
      <c r="SQM48" s="60"/>
      <c r="SQN48" s="60"/>
      <c r="SQO48" s="60"/>
      <c r="SQP48" s="60"/>
      <c r="SQQ48" s="60"/>
      <c r="SQR48" s="60"/>
      <c r="SQS48" s="60"/>
      <c r="SQT48" s="60"/>
      <c r="SQU48" s="60"/>
      <c r="SQV48" s="60"/>
      <c r="SQW48" s="60"/>
      <c r="SQX48" s="60"/>
      <c r="SQY48" s="60"/>
      <c r="SQZ48" s="60"/>
      <c r="SRA48" s="60"/>
      <c r="SRB48" s="60"/>
      <c r="SRC48" s="60"/>
      <c r="SRD48" s="60"/>
      <c r="SRE48" s="60"/>
      <c r="SRF48" s="60"/>
      <c r="SRG48" s="60"/>
      <c r="SRH48" s="60"/>
      <c r="SRI48" s="60"/>
      <c r="SRJ48" s="60"/>
      <c r="SRK48" s="60"/>
      <c r="SRL48" s="60"/>
      <c r="SRM48" s="60"/>
      <c r="SRN48" s="60"/>
      <c r="SRO48" s="60"/>
      <c r="SRP48" s="60"/>
      <c r="SRQ48" s="60"/>
      <c r="SRR48" s="60"/>
      <c r="SRS48" s="60"/>
      <c r="SRT48" s="60"/>
      <c r="SRU48" s="60"/>
      <c r="SRV48" s="60"/>
      <c r="SRW48" s="60"/>
      <c r="SRX48" s="60"/>
      <c r="SRY48" s="60"/>
      <c r="SRZ48" s="60"/>
      <c r="SSA48" s="60"/>
      <c r="SSB48" s="60"/>
      <c r="SSC48" s="60"/>
      <c r="SSD48" s="60"/>
      <c r="SSE48" s="60"/>
      <c r="SSF48" s="60"/>
      <c r="SSG48" s="60"/>
      <c r="SSH48" s="60"/>
      <c r="SSI48" s="60"/>
      <c r="SSJ48" s="60"/>
      <c r="SSK48" s="60"/>
      <c r="SSL48" s="60"/>
      <c r="SSM48" s="60"/>
      <c r="SSN48" s="60"/>
      <c r="SSO48" s="60"/>
      <c r="SSP48" s="60"/>
      <c r="SSQ48" s="60"/>
      <c r="SSR48" s="60"/>
      <c r="SSS48" s="60"/>
      <c r="SST48" s="60"/>
      <c r="SSU48" s="60"/>
      <c r="SSV48" s="60"/>
      <c r="SSW48" s="60"/>
      <c r="SSX48" s="60"/>
      <c r="SSY48" s="60"/>
      <c r="SSZ48" s="60"/>
      <c r="STA48" s="60"/>
      <c r="STB48" s="60"/>
      <c r="STC48" s="60"/>
      <c r="STD48" s="60"/>
      <c r="STE48" s="60"/>
      <c r="STF48" s="60"/>
      <c r="STG48" s="60"/>
      <c r="STH48" s="60"/>
      <c r="STI48" s="60"/>
      <c r="STJ48" s="60"/>
      <c r="STK48" s="60"/>
      <c r="STL48" s="60"/>
      <c r="STM48" s="60"/>
      <c r="STN48" s="60"/>
      <c r="STO48" s="60"/>
      <c r="STP48" s="60"/>
      <c r="STQ48" s="60"/>
      <c r="STR48" s="60"/>
      <c r="STS48" s="60"/>
      <c r="STT48" s="60"/>
      <c r="STU48" s="60"/>
      <c r="STV48" s="60"/>
      <c r="STW48" s="60"/>
      <c r="STX48" s="60"/>
      <c r="STY48" s="60"/>
      <c r="STZ48" s="60"/>
      <c r="SUA48" s="60"/>
      <c r="SUB48" s="60"/>
      <c r="SUC48" s="60"/>
      <c r="SUD48" s="60"/>
      <c r="SUE48" s="60"/>
      <c r="SUF48" s="60"/>
      <c r="SUG48" s="60"/>
      <c r="SUH48" s="60"/>
      <c r="SUI48" s="60"/>
      <c r="SUJ48" s="60"/>
      <c r="SUK48" s="60"/>
      <c r="SUL48" s="60"/>
      <c r="SUM48" s="60"/>
      <c r="SUN48" s="60"/>
      <c r="SUO48" s="60"/>
      <c r="SUP48" s="60"/>
      <c r="SUQ48" s="60"/>
      <c r="SUR48" s="60"/>
      <c r="SUS48" s="60"/>
      <c r="SUT48" s="60"/>
      <c r="SUU48" s="60"/>
      <c r="SUV48" s="60"/>
      <c r="SUW48" s="60"/>
      <c r="SUX48" s="60"/>
      <c r="SUY48" s="60"/>
      <c r="SUZ48" s="60"/>
      <c r="SVA48" s="60"/>
      <c r="SVB48" s="60"/>
      <c r="SVC48" s="60"/>
      <c r="SVD48" s="60"/>
      <c r="SVE48" s="60"/>
      <c r="SVF48" s="60"/>
      <c r="SVG48" s="60"/>
      <c r="SVH48" s="60"/>
      <c r="SVI48" s="60"/>
      <c r="SVJ48" s="60"/>
      <c r="SVK48" s="60"/>
      <c r="SVL48" s="60"/>
      <c r="SVM48" s="60"/>
      <c r="SVN48" s="60"/>
      <c r="SVO48" s="60"/>
      <c r="SVP48" s="60"/>
      <c r="SVQ48" s="60"/>
      <c r="SVR48" s="60"/>
      <c r="SVS48" s="60"/>
      <c r="SVT48" s="60"/>
      <c r="SVU48" s="60"/>
      <c r="SVV48" s="60"/>
      <c r="SVW48" s="60"/>
      <c r="SVX48" s="60"/>
      <c r="SVY48" s="60"/>
      <c r="SVZ48" s="60"/>
      <c r="SWA48" s="60"/>
      <c r="SWB48" s="60"/>
      <c r="SWC48" s="60"/>
      <c r="SWD48" s="60"/>
      <c r="SWE48" s="60"/>
      <c r="SWF48" s="60"/>
      <c r="SWG48" s="60"/>
      <c r="SWH48" s="60"/>
      <c r="SWI48" s="60"/>
      <c r="SWJ48" s="60"/>
      <c r="SWK48" s="60"/>
      <c r="SWL48" s="60"/>
      <c r="SWM48" s="60"/>
      <c r="SWN48" s="60"/>
      <c r="SWO48" s="60"/>
      <c r="SWP48" s="60"/>
      <c r="SWQ48" s="60"/>
      <c r="SWR48" s="60"/>
      <c r="SWS48" s="60"/>
      <c r="SWT48" s="60"/>
      <c r="SWU48" s="60"/>
      <c r="SWV48" s="60"/>
      <c r="SWW48" s="60"/>
      <c r="SWX48" s="60"/>
      <c r="SWY48" s="60"/>
      <c r="SWZ48" s="60"/>
      <c r="SXA48" s="60"/>
      <c r="SXB48" s="60"/>
      <c r="SXC48" s="60"/>
      <c r="SXD48" s="60"/>
      <c r="SXE48" s="60"/>
      <c r="SXF48" s="60"/>
      <c r="SXG48" s="60"/>
      <c r="SXH48" s="60"/>
      <c r="SXI48" s="60"/>
      <c r="SXJ48" s="60"/>
      <c r="SXK48" s="60"/>
      <c r="SXL48" s="60"/>
      <c r="SXM48" s="60"/>
      <c r="SXN48" s="60"/>
      <c r="SXO48" s="60"/>
      <c r="SXP48" s="60"/>
      <c r="SXQ48" s="60"/>
      <c r="SXR48" s="60"/>
      <c r="SXS48" s="60"/>
      <c r="SXT48" s="60"/>
      <c r="SXU48" s="60"/>
      <c r="SXV48" s="60"/>
      <c r="SXW48" s="60"/>
      <c r="SXX48" s="60"/>
      <c r="SXY48" s="60"/>
      <c r="SXZ48" s="60"/>
      <c r="SYA48" s="60"/>
      <c r="SYB48" s="60"/>
      <c r="SYC48" s="60"/>
      <c r="SYD48" s="60"/>
      <c r="SYE48" s="60"/>
      <c r="SYF48" s="60"/>
      <c r="SYG48" s="60"/>
      <c r="SYH48" s="60"/>
      <c r="SYI48" s="60"/>
      <c r="SYJ48" s="60"/>
      <c r="SYK48" s="60"/>
      <c r="SYL48" s="60"/>
      <c r="SYM48" s="60"/>
      <c r="SYN48" s="60"/>
      <c r="SYO48" s="60"/>
      <c r="SYP48" s="60"/>
      <c r="SYQ48" s="60"/>
      <c r="SYR48" s="60"/>
      <c r="SYS48" s="60"/>
      <c r="SYT48" s="60"/>
      <c r="SYU48" s="60"/>
      <c r="SYV48" s="60"/>
      <c r="SYW48" s="60"/>
      <c r="SYX48" s="60"/>
      <c r="SYY48" s="60"/>
      <c r="SYZ48" s="60"/>
      <c r="SZA48" s="60"/>
      <c r="SZB48" s="60"/>
      <c r="SZC48" s="60"/>
      <c r="SZD48" s="60"/>
      <c r="SZE48" s="60"/>
      <c r="SZF48" s="60"/>
      <c r="SZG48" s="60"/>
      <c r="SZH48" s="60"/>
      <c r="SZI48" s="60"/>
      <c r="SZJ48" s="60"/>
      <c r="SZK48" s="60"/>
      <c r="SZL48" s="60"/>
      <c r="SZM48" s="60"/>
      <c r="SZN48" s="60"/>
      <c r="SZO48" s="60"/>
      <c r="SZP48" s="60"/>
      <c r="SZQ48" s="60"/>
      <c r="SZR48" s="60"/>
      <c r="SZS48" s="60"/>
      <c r="SZT48" s="60"/>
      <c r="SZU48" s="60"/>
      <c r="SZV48" s="60"/>
      <c r="SZW48" s="60"/>
      <c r="SZX48" s="60"/>
      <c r="SZY48" s="60"/>
      <c r="SZZ48" s="60"/>
      <c r="TAA48" s="60"/>
      <c r="TAB48" s="60"/>
      <c r="TAC48" s="60"/>
      <c r="TAD48" s="60"/>
      <c r="TAE48" s="60"/>
      <c r="TAF48" s="60"/>
      <c r="TAG48" s="60"/>
      <c r="TAH48" s="60"/>
      <c r="TAI48" s="60"/>
      <c r="TAJ48" s="60"/>
      <c r="TAK48" s="60"/>
      <c r="TAL48" s="60"/>
      <c r="TAM48" s="60"/>
      <c r="TAN48" s="60"/>
      <c r="TAO48" s="60"/>
      <c r="TAP48" s="60"/>
      <c r="TAQ48" s="60"/>
      <c r="TAR48" s="60"/>
      <c r="TAS48" s="60"/>
      <c r="TAT48" s="60"/>
      <c r="TAU48" s="60"/>
      <c r="TAV48" s="60"/>
      <c r="TAW48" s="60"/>
      <c r="TAX48" s="60"/>
      <c r="TAY48" s="60"/>
      <c r="TAZ48" s="60"/>
      <c r="TBA48" s="60"/>
      <c r="TBB48" s="60"/>
      <c r="TBC48" s="60"/>
      <c r="TBD48" s="60"/>
      <c r="TBE48" s="60"/>
      <c r="TBF48" s="60"/>
      <c r="TBG48" s="60"/>
      <c r="TBH48" s="60"/>
      <c r="TBI48" s="60"/>
      <c r="TBJ48" s="60"/>
      <c r="TBK48" s="60"/>
      <c r="TBL48" s="60"/>
      <c r="TBM48" s="60"/>
      <c r="TBN48" s="60"/>
      <c r="TBO48" s="60"/>
      <c r="TBP48" s="60"/>
      <c r="TBQ48" s="60"/>
      <c r="TBR48" s="60"/>
      <c r="TBS48" s="60"/>
      <c r="TBT48" s="60"/>
      <c r="TBU48" s="60"/>
      <c r="TBV48" s="60"/>
      <c r="TBW48" s="60"/>
      <c r="TBX48" s="60"/>
      <c r="TBY48" s="60"/>
      <c r="TBZ48" s="60"/>
      <c r="TCA48" s="60"/>
      <c r="TCB48" s="60"/>
      <c r="TCC48" s="60"/>
      <c r="TCD48" s="60"/>
      <c r="TCE48" s="60"/>
      <c r="TCF48" s="60"/>
      <c r="TCG48" s="60"/>
      <c r="TCH48" s="60"/>
      <c r="TCI48" s="60"/>
      <c r="TCJ48" s="60"/>
      <c r="TCK48" s="60"/>
      <c r="TCL48" s="60"/>
      <c r="TCM48" s="60"/>
      <c r="TCN48" s="60"/>
      <c r="TCO48" s="60"/>
      <c r="TCP48" s="60"/>
      <c r="TCQ48" s="60"/>
      <c r="TCR48" s="60"/>
      <c r="TCS48" s="60"/>
      <c r="TCT48" s="60"/>
      <c r="TCU48" s="60"/>
      <c r="TCV48" s="60"/>
      <c r="TCW48" s="60"/>
      <c r="TCX48" s="60"/>
      <c r="TCY48" s="60"/>
      <c r="TCZ48" s="60"/>
      <c r="TDA48" s="60"/>
      <c r="TDB48" s="60"/>
      <c r="TDC48" s="60"/>
      <c r="TDD48" s="60"/>
      <c r="TDE48" s="60"/>
      <c r="TDF48" s="60"/>
      <c r="TDG48" s="60"/>
      <c r="TDH48" s="60"/>
      <c r="TDI48" s="60"/>
      <c r="TDJ48" s="60"/>
      <c r="TDK48" s="60"/>
      <c r="TDL48" s="60"/>
      <c r="TDM48" s="60"/>
      <c r="TDN48" s="60"/>
      <c r="TDO48" s="60"/>
      <c r="TDP48" s="60"/>
      <c r="TDQ48" s="60"/>
      <c r="TDR48" s="60"/>
      <c r="TDS48" s="60"/>
      <c r="TDT48" s="60"/>
      <c r="TDU48" s="60"/>
      <c r="TDV48" s="60"/>
      <c r="TDW48" s="60"/>
      <c r="TDX48" s="60"/>
      <c r="TDY48" s="60"/>
      <c r="TDZ48" s="60"/>
      <c r="TEA48" s="60"/>
      <c r="TEB48" s="60"/>
      <c r="TEC48" s="60"/>
      <c r="TED48" s="60"/>
      <c r="TEE48" s="60"/>
      <c r="TEF48" s="60"/>
      <c r="TEG48" s="60"/>
      <c r="TEH48" s="60"/>
      <c r="TEI48" s="60"/>
      <c r="TEJ48" s="60"/>
      <c r="TEK48" s="60"/>
      <c r="TEL48" s="60"/>
      <c r="TEM48" s="60"/>
      <c r="TEN48" s="60"/>
      <c r="TEO48" s="60"/>
      <c r="TEP48" s="60"/>
      <c r="TEQ48" s="60"/>
      <c r="TER48" s="60"/>
      <c r="TES48" s="60"/>
      <c r="TET48" s="60"/>
      <c r="TEU48" s="60"/>
      <c r="TEV48" s="60"/>
      <c r="TEW48" s="60"/>
      <c r="TEX48" s="60"/>
      <c r="TEY48" s="60"/>
      <c r="TEZ48" s="60"/>
      <c r="TFA48" s="60"/>
      <c r="TFB48" s="60"/>
      <c r="TFC48" s="60"/>
      <c r="TFD48" s="60"/>
      <c r="TFE48" s="60"/>
      <c r="TFF48" s="60"/>
      <c r="TFG48" s="60"/>
      <c r="TFH48" s="60"/>
      <c r="TFI48" s="60"/>
      <c r="TFJ48" s="60"/>
      <c r="TFK48" s="60"/>
      <c r="TFL48" s="60"/>
      <c r="TFM48" s="60"/>
      <c r="TFN48" s="60"/>
      <c r="TFO48" s="60"/>
      <c r="TFP48" s="60"/>
      <c r="TFQ48" s="60"/>
      <c r="TFR48" s="60"/>
      <c r="TFS48" s="60"/>
      <c r="TFT48" s="60"/>
      <c r="TFU48" s="60"/>
      <c r="TFV48" s="60"/>
      <c r="TFW48" s="60"/>
      <c r="TFX48" s="60"/>
      <c r="TFY48" s="60"/>
      <c r="TFZ48" s="60"/>
      <c r="TGA48" s="60"/>
      <c r="TGB48" s="60"/>
      <c r="TGC48" s="60"/>
      <c r="TGD48" s="60"/>
      <c r="TGE48" s="60"/>
      <c r="TGF48" s="60"/>
      <c r="TGG48" s="60"/>
      <c r="TGH48" s="60"/>
      <c r="TGI48" s="60"/>
      <c r="TGJ48" s="60"/>
      <c r="TGK48" s="60"/>
      <c r="TGL48" s="60"/>
      <c r="TGM48" s="60"/>
      <c r="TGN48" s="60"/>
      <c r="TGO48" s="60"/>
      <c r="TGP48" s="60"/>
      <c r="TGQ48" s="60"/>
      <c r="TGR48" s="60"/>
      <c r="TGS48" s="60"/>
      <c r="TGT48" s="60"/>
      <c r="TGU48" s="60"/>
      <c r="TGV48" s="60"/>
      <c r="TGW48" s="60"/>
      <c r="TGX48" s="60"/>
      <c r="TGY48" s="60"/>
      <c r="TGZ48" s="60"/>
      <c r="THA48" s="60"/>
      <c r="THB48" s="60"/>
      <c r="THC48" s="60"/>
      <c r="THD48" s="60"/>
      <c r="THE48" s="60"/>
      <c r="THF48" s="60"/>
      <c r="THG48" s="60"/>
      <c r="THH48" s="60"/>
      <c r="THI48" s="60"/>
      <c r="THJ48" s="60"/>
      <c r="THK48" s="60"/>
      <c r="THL48" s="60"/>
      <c r="THM48" s="60"/>
      <c r="THN48" s="60"/>
      <c r="THO48" s="60"/>
      <c r="THP48" s="60"/>
      <c r="THQ48" s="60"/>
      <c r="THR48" s="60"/>
      <c r="THS48" s="60"/>
      <c r="THT48" s="60"/>
      <c r="THU48" s="60"/>
      <c r="THV48" s="60"/>
      <c r="THW48" s="60"/>
      <c r="THX48" s="60"/>
      <c r="THY48" s="60"/>
      <c r="THZ48" s="60"/>
      <c r="TIA48" s="60"/>
      <c r="TIB48" s="60"/>
      <c r="TIC48" s="60"/>
      <c r="TID48" s="60"/>
      <c r="TIE48" s="60"/>
      <c r="TIF48" s="60"/>
      <c r="TIG48" s="60"/>
      <c r="TIH48" s="60"/>
      <c r="TII48" s="60"/>
      <c r="TIJ48" s="60"/>
      <c r="TIK48" s="60"/>
      <c r="TIL48" s="60"/>
      <c r="TIM48" s="60"/>
      <c r="TIN48" s="60"/>
      <c r="TIO48" s="60"/>
      <c r="TIP48" s="60"/>
      <c r="TIQ48" s="60"/>
      <c r="TIR48" s="60"/>
      <c r="TIS48" s="60"/>
      <c r="TIT48" s="60"/>
      <c r="TIU48" s="60"/>
      <c r="TIV48" s="60"/>
      <c r="TIW48" s="60"/>
      <c r="TIX48" s="60"/>
      <c r="TIY48" s="60"/>
      <c r="TIZ48" s="60"/>
      <c r="TJA48" s="60"/>
      <c r="TJB48" s="60"/>
      <c r="TJC48" s="60"/>
      <c r="TJD48" s="60"/>
      <c r="TJE48" s="60"/>
      <c r="TJF48" s="60"/>
      <c r="TJG48" s="60"/>
      <c r="TJH48" s="60"/>
      <c r="TJI48" s="60"/>
      <c r="TJJ48" s="60"/>
      <c r="TJK48" s="60"/>
      <c r="TJL48" s="60"/>
      <c r="TJM48" s="60"/>
      <c r="TJN48" s="60"/>
      <c r="TJO48" s="60"/>
      <c r="TJP48" s="60"/>
      <c r="TJQ48" s="60"/>
      <c r="TJR48" s="60"/>
      <c r="TJS48" s="60"/>
      <c r="TJT48" s="60"/>
      <c r="TJU48" s="60"/>
      <c r="TJV48" s="60"/>
      <c r="TJW48" s="60"/>
      <c r="TJX48" s="60"/>
      <c r="TJY48" s="60"/>
      <c r="TJZ48" s="60"/>
      <c r="TKA48" s="60"/>
      <c r="TKB48" s="60"/>
      <c r="TKC48" s="60"/>
      <c r="TKD48" s="60"/>
      <c r="TKE48" s="60"/>
      <c r="TKF48" s="60"/>
      <c r="TKG48" s="60"/>
      <c r="TKH48" s="60"/>
      <c r="TKI48" s="60"/>
      <c r="TKJ48" s="60"/>
      <c r="TKK48" s="60"/>
      <c r="TKL48" s="60"/>
      <c r="TKM48" s="60"/>
      <c r="TKN48" s="60"/>
      <c r="TKO48" s="60"/>
      <c r="TKP48" s="60"/>
      <c r="TKQ48" s="60"/>
      <c r="TKR48" s="60"/>
      <c r="TKS48" s="60"/>
      <c r="TKT48" s="60"/>
      <c r="TKU48" s="60"/>
      <c r="TKV48" s="60"/>
      <c r="TKW48" s="60"/>
      <c r="TKX48" s="60"/>
      <c r="TKY48" s="60"/>
      <c r="TKZ48" s="60"/>
      <c r="TLA48" s="60"/>
      <c r="TLB48" s="60"/>
      <c r="TLC48" s="60"/>
      <c r="TLD48" s="60"/>
      <c r="TLE48" s="60"/>
      <c r="TLF48" s="60"/>
      <c r="TLG48" s="60"/>
      <c r="TLH48" s="60"/>
      <c r="TLI48" s="60"/>
      <c r="TLJ48" s="60"/>
      <c r="TLK48" s="60"/>
      <c r="TLL48" s="60"/>
      <c r="TLM48" s="60"/>
      <c r="TLN48" s="60"/>
      <c r="TLO48" s="60"/>
      <c r="TLP48" s="60"/>
      <c r="TLQ48" s="60"/>
      <c r="TLR48" s="60"/>
      <c r="TLS48" s="60"/>
      <c r="TLT48" s="60"/>
      <c r="TLU48" s="60"/>
      <c r="TLV48" s="60"/>
      <c r="TLW48" s="60"/>
      <c r="TLX48" s="60"/>
      <c r="TLY48" s="60"/>
      <c r="TLZ48" s="60"/>
      <c r="TMA48" s="60"/>
      <c r="TMB48" s="60"/>
      <c r="TMC48" s="60"/>
      <c r="TMD48" s="60"/>
      <c r="TME48" s="60"/>
      <c r="TMF48" s="60"/>
      <c r="TMG48" s="60"/>
      <c r="TMH48" s="60"/>
      <c r="TMI48" s="60"/>
      <c r="TMJ48" s="60"/>
      <c r="TMK48" s="60"/>
      <c r="TML48" s="60"/>
      <c r="TMM48" s="60"/>
      <c r="TMN48" s="60"/>
      <c r="TMO48" s="60"/>
      <c r="TMP48" s="60"/>
      <c r="TMQ48" s="60"/>
      <c r="TMR48" s="60"/>
      <c r="TMS48" s="60"/>
      <c r="TMT48" s="60"/>
      <c r="TMU48" s="60"/>
      <c r="TMV48" s="60"/>
      <c r="TMW48" s="60"/>
      <c r="TMX48" s="60"/>
      <c r="TMY48" s="60"/>
      <c r="TMZ48" s="60"/>
      <c r="TNA48" s="60"/>
      <c r="TNB48" s="60"/>
      <c r="TNC48" s="60"/>
      <c r="TND48" s="60"/>
      <c r="TNE48" s="60"/>
      <c r="TNF48" s="60"/>
      <c r="TNG48" s="60"/>
      <c r="TNH48" s="60"/>
      <c r="TNI48" s="60"/>
      <c r="TNJ48" s="60"/>
      <c r="TNK48" s="60"/>
      <c r="TNL48" s="60"/>
      <c r="TNM48" s="60"/>
      <c r="TNN48" s="60"/>
      <c r="TNO48" s="60"/>
      <c r="TNP48" s="60"/>
      <c r="TNQ48" s="60"/>
      <c r="TNR48" s="60"/>
      <c r="TNS48" s="60"/>
      <c r="TNT48" s="60"/>
      <c r="TNU48" s="60"/>
      <c r="TNV48" s="60"/>
      <c r="TNW48" s="60"/>
      <c r="TNX48" s="60"/>
      <c r="TNY48" s="60"/>
      <c r="TNZ48" s="60"/>
      <c r="TOA48" s="60"/>
      <c r="TOB48" s="60"/>
      <c r="TOC48" s="60"/>
      <c r="TOD48" s="60"/>
      <c r="TOE48" s="60"/>
      <c r="TOF48" s="60"/>
      <c r="TOG48" s="60"/>
      <c r="TOH48" s="60"/>
      <c r="TOI48" s="60"/>
      <c r="TOJ48" s="60"/>
      <c r="TOK48" s="60"/>
      <c r="TOL48" s="60"/>
      <c r="TOM48" s="60"/>
      <c r="TON48" s="60"/>
      <c r="TOO48" s="60"/>
      <c r="TOP48" s="60"/>
      <c r="TOQ48" s="60"/>
      <c r="TOR48" s="60"/>
      <c r="TOS48" s="60"/>
      <c r="TOT48" s="60"/>
      <c r="TOU48" s="60"/>
      <c r="TOV48" s="60"/>
      <c r="TOW48" s="60"/>
      <c r="TOX48" s="60"/>
      <c r="TOY48" s="60"/>
      <c r="TOZ48" s="60"/>
      <c r="TPA48" s="60"/>
      <c r="TPB48" s="60"/>
      <c r="TPC48" s="60"/>
      <c r="TPD48" s="60"/>
      <c r="TPE48" s="60"/>
      <c r="TPF48" s="60"/>
      <c r="TPG48" s="60"/>
      <c r="TPH48" s="60"/>
      <c r="TPI48" s="60"/>
      <c r="TPJ48" s="60"/>
      <c r="TPK48" s="60"/>
      <c r="TPL48" s="60"/>
      <c r="TPM48" s="60"/>
      <c r="TPN48" s="60"/>
      <c r="TPO48" s="60"/>
      <c r="TPP48" s="60"/>
      <c r="TPQ48" s="60"/>
      <c r="TPR48" s="60"/>
      <c r="TPS48" s="60"/>
      <c r="TPT48" s="60"/>
      <c r="TPU48" s="60"/>
      <c r="TPV48" s="60"/>
      <c r="TPW48" s="60"/>
      <c r="TPX48" s="60"/>
      <c r="TPY48" s="60"/>
      <c r="TPZ48" s="60"/>
      <c r="TQA48" s="60"/>
      <c r="TQB48" s="60"/>
      <c r="TQC48" s="60"/>
      <c r="TQD48" s="60"/>
      <c r="TQE48" s="60"/>
      <c r="TQF48" s="60"/>
      <c r="TQG48" s="60"/>
      <c r="TQH48" s="60"/>
      <c r="TQI48" s="60"/>
      <c r="TQJ48" s="60"/>
      <c r="TQK48" s="60"/>
      <c r="TQL48" s="60"/>
      <c r="TQM48" s="60"/>
      <c r="TQN48" s="60"/>
      <c r="TQO48" s="60"/>
      <c r="TQP48" s="60"/>
      <c r="TQQ48" s="60"/>
      <c r="TQR48" s="60"/>
      <c r="TQS48" s="60"/>
      <c r="TQT48" s="60"/>
      <c r="TQU48" s="60"/>
      <c r="TQV48" s="60"/>
      <c r="TQW48" s="60"/>
      <c r="TQX48" s="60"/>
      <c r="TQY48" s="60"/>
      <c r="TQZ48" s="60"/>
      <c r="TRA48" s="60"/>
      <c r="TRB48" s="60"/>
      <c r="TRC48" s="60"/>
      <c r="TRD48" s="60"/>
      <c r="TRE48" s="60"/>
      <c r="TRF48" s="60"/>
      <c r="TRG48" s="60"/>
      <c r="TRH48" s="60"/>
      <c r="TRI48" s="60"/>
      <c r="TRJ48" s="60"/>
      <c r="TRK48" s="60"/>
      <c r="TRL48" s="60"/>
      <c r="TRM48" s="60"/>
      <c r="TRN48" s="60"/>
      <c r="TRO48" s="60"/>
      <c r="TRP48" s="60"/>
      <c r="TRQ48" s="60"/>
      <c r="TRR48" s="60"/>
      <c r="TRS48" s="60"/>
      <c r="TRT48" s="60"/>
      <c r="TRU48" s="60"/>
      <c r="TRV48" s="60"/>
      <c r="TRW48" s="60"/>
      <c r="TRX48" s="60"/>
      <c r="TRY48" s="60"/>
      <c r="TRZ48" s="60"/>
      <c r="TSA48" s="60"/>
      <c r="TSB48" s="60"/>
      <c r="TSC48" s="60"/>
      <c r="TSD48" s="60"/>
      <c r="TSE48" s="60"/>
      <c r="TSF48" s="60"/>
      <c r="TSG48" s="60"/>
      <c r="TSH48" s="60"/>
      <c r="TSI48" s="60"/>
      <c r="TSJ48" s="60"/>
      <c r="TSK48" s="60"/>
      <c r="TSL48" s="60"/>
      <c r="TSM48" s="60"/>
      <c r="TSN48" s="60"/>
      <c r="TSO48" s="60"/>
      <c r="TSP48" s="60"/>
      <c r="TSQ48" s="60"/>
      <c r="TSR48" s="60"/>
      <c r="TSS48" s="60"/>
      <c r="TST48" s="60"/>
      <c r="TSU48" s="60"/>
      <c r="TSV48" s="60"/>
      <c r="TSW48" s="60"/>
      <c r="TSX48" s="60"/>
      <c r="TSY48" s="60"/>
      <c r="TSZ48" s="60"/>
      <c r="TTA48" s="60"/>
      <c r="TTB48" s="60"/>
      <c r="TTC48" s="60"/>
      <c r="TTD48" s="60"/>
      <c r="TTE48" s="60"/>
      <c r="TTF48" s="60"/>
      <c r="TTG48" s="60"/>
      <c r="TTH48" s="60"/>
      <c r="TTI48" s="60"/>
      <c r="TTJ48" s="60"/>
      <c r="TTK48" s="60"/>
      <c r="TTL48" s="60"/>
      <c r="TTM48" s="60"/>
      <c r="TTN48" s="60"/>
      <c r="TTO48" s="60"/>
      <c r="TTP48" s="60"/>
      <c r="TTQ48" s="60"/>
      <c r="TTR48" s="60"/>
      <c r="TTS48" s="60"/>
      <c r="TTT48" s="60"/>
      <c r="TTU48" s="60"/>
      <c r="TTV48" s="60"/>
      <c r="TTW48" s="60"/>
      <c r="TTX48" s="60"/>
      <c r="TTY48" s="60"/>
      <c r="TTZ48" s="60"/>
      <c r="TUA48" s="60"/>
      <c r="TUB48" s="60"/>
      <c r="TUC48" s="60"/>
      <c r="TUD48" s="60"/>
      <c r="TUE48" s="60"/>
      <c r="TUF48" s="60"/>
      <c r="TUG48" s="60"/>
      <c r="TUH48" s="60"/>
      <c r="TUI48" s="60"/>
      <c r="TUJ48" s="60"/>
      <c r="TUK48" s="60"/>
      <c r="TUL48" s="60"/>
      <c r="TUM48" s="60"/>
      <c r="TUN48" s="60"/>
      <c r="TUO48" s="60"/>
      <c r="TUP48" s="60"/>
      <c r="TUQ48" s="60"/>
      <c r="TUR48" s="60"/>
      <c r="TUS48" s="60"/>
      <c r="TUT48" s="60"/>
      <c r="TUU48" s="60"/>
      <c r="TUV48" s="60"/>
      <c r="TUW48" s="60"/>
      <c r="TUX48" s="60"/>
      <c r="TUY48" s="60"/>
      <c r="TUZ48" s="60"/>
      <c r="TVA48" s="60"/>
      <c r="TVB48" s="60"/>
      <c r="TVC48" s="60"/>
      <c r="TVD48" s="60"/>
      <c r="TVE48" s="60"/>
      <c r="TVF48" s="60"/>
      <c r="TVG48" s="60"/>
      <c r="TVH48" s="60"/>
      <c r="TVI48" s="60"/>
      <c r="TVJ48" s="60"/>
      <c r="TVK48" s="60"/>
      <c r="TVL48" s="60"/>
      <c r="TVM48" s="60"/>
      <c r="TVN48" s="60"/>
      <c r="TVO48" s="60"/>
      <c r="TVP48" s="60"/>
      <c r="TVQ48" s="60"/>
      <c r="TVR48" s="60"/>
      <c r="TVS48" s="60"/>
      <c r="TVT48" s="60"/>
      <c r="TVU48" s="60"/>
      <c r="TVV48" s="60"/>
      <c r="TVW48" s="60"/>
      <c r="TVX48" s="60"/>
      <c r="TVY48" s="60"/>
      <c r="TVZ48" s="60"/>
      <c r="TWA48" s="60"/>
      <c r="TWB48" s="60"/>
      <c r="TWC48" s="60"/>
      <c r="TWD48" s="60"/>
      <c r="TWE48" s="60"/>
      <c r="TWF48" s="60"/>
      <c r="TWG48" s="60"/>
      <c r="TWH48" s="60"/>
      <c r="TWI48" s="60"/>
      <c r="TWJ48" s="60"/>
      <c r="TWK48" s="60"/>
      <c r="TWL48" s="60"/>
      <c r="TWM48" s="60"/>
      <c r="TWN48" s="60"/>
      <c r="TWO48" s="60"/>
      <c r="TWP48" s="60"/>
      <c r="TWQ48" s="60"/>
      <c r="TWR48" s="60"/>
      <c r="TWS48" s="60"/>
      <c r="TWT48" s="60"/>
      <c r="TWU48" s="60"/>
      <c r="TWV48" s="60"/>
      <c r="TWW48" s="60"/>
      <c r="TWX48" s="60"/>
      <c r="TWY48" s="60"/>
      <c r="TWZ48" s="60"/>
      <c r="TXA48" s="60"/>
      <c r="TXB48" s="60"/>
      <c r="TXC48" s="60"/>
      <c r="TXD48" s="60"/>
      <c r="TXE48" s="60"/>
      <c r="TXF48" s="60"/>
      <c r="TXG48" s="60"/>
      <c r="TXH48" s="60"/>
      <c r="TXI48" s="60"/>
      <c r="TXJ48" s="60"/>
      <c r="TXK48" s="60"/>
      <c r="TXL48" s="60"/>
      <c r="TXM48" s="60"/>
      <c r="TXN48" s="60"/>
      <c r="TXO48" s="60"/>
      <c r="TXP48" s="60"/>
      <c r="TXQ48" s="60"/>
      <c r="TXR48" s="60"/>
      <c r="TXS48" s="60"/>
      <c r="TXT48" s="60"/>
      <c r="TXU48" s="60"/>
      <c r="TXV48" s="60"/>
      <c r="TXW48" s="60"/>
      <c r="TXX48" s="60"/>
      <c r="TXY48" s="60"/>
      <c r="TXZ48" s="60"/>
      <c r="TYA48" s="60"/>
      <c r="TYB48" s="60"/>
      <c r="TYC48" s="60"/>
      <c r="TYD48" s="60"/>
      <c r="TYE48" s="60"/>
      <c r="TYF48" s="60"/>
      <c r="TYG48" s="60"/>
      <c r="TYH48" s="60"/>
      <c r="TYI48" s="60"/>
      <c r="TYJ48" s="60"/>
      <c r="TYK48" s="60"/>
      <c r="TYL48" s="60"/>
      <c r="TYM48" s="60"/>
      <c r="TYN48" s="60"/>
      <c r="TYO48" s="60"/>
      <c r="TYP48" s="60"/>
      <c r="TYQ48" s="60"/>
      <c r="TYR48" s="60"/>
      <c r="TYS48" s="60"/>
      <c r="TYT48" s="60"/>
      <c r="TYU48" s="60"/>
      <c r="TYV48" s="60"/>
      <c r="TYW48" s="60"/>
      <c r="TYX48" s="60"/>
      <c r="TYY48" s="60"/>
      <c r="TYZ48" s="60"/>
      <c r="TZA48" s="60"/>
      <c r="TZB48" s="60"/>
      <c r="TZC48" s="60"/>
      <c r="TZD48" s="60"/>
      <c r="TZE48" s="60"/>
      <c r="TZF48" s="60"/>
      <c r="TZG48" s="60"/>
      <c r="TZH48" s="60"/>
      <c r="TZI48" s="60"/>
      <c r="TZJ48" s="60"/>
      <c r="TZK48" s="60"/>
      <c r="TZL48" s="60"/>
      <c r="TZM48" s="60"/>
      <c r="TZN48" s="60"/>
      <c r="TZO48" s="60"/>
      <c r="TZP48" s="60"/>
      <c r="TZQ48" s="60"/>
      <c r="TZR48" s="60"/>
      <c r="TZS48" s="60"/>
      <c r="TZT48" s="60"/>
      <c r="TZU48" s="60"/>
      <c r="TZV48" s="60"/>
      <c r="TZW48" s="60"/>
      <c r="TZX48" s="60"/>
      <c r="TZY48" s="60"/>
      <c r="TZZ48" s="60"/>
      <c r="UAA48" s="60"/>
      <c r="UAB48" s="60"/>
      <c r="UAC48" s="60"/>
      <c r="UAD48" s="60"/>
      <c r="UAE48" s="60"/>
      <c r="UAF48" s="60"/>
      <c r="UAG48" s="60"/>
      <c r="UAH48" s="60"/>
      <c r="UAI48" s="60"/>
      <c r="UAJ48" s="60"/>
      <c r="UAK48" s="60"/>
      <c r="UAL48" s="60"/>
      <c r="UAM48" s="60"/>
      <c r="UAN48" s="60"/>
      <c r="UAO48" s="60"/>
      <c r="UAP48" s="60"/>
      <c r="UAQ48" s="60"/>
      <c r="UAR48" s="60"/>
      <c r="UAS48" s="60"/>
      <c r="UAT48" s="60"/>
      <c r="UAU48" s="60"/>
      <c r="UAV48" s="60"/>
      <c r="UAW48" s="60"/>
      <c r="UAX48" s="60"/>
      <c r="UAY48" s="60"/>
      <c r="UAZ48" s="60"/>
      <c r="UBA48" s="60"/>
      <c r="UBB48" s="60"/>
      <c r="UBC48" s="60"/>
      <c r="UBD48" s="60"/>
      <c r="UBE48" s="60"/>
      <c r="UBF48" s="60"/>
      <c r="UBG48" s="60"/>
      <c r="UBH48" s="60"/>
      <c r="UBI48" s="60"/>
      <c r="UBJ48" s="60"/>
      <c r="UBK48" s="60"/>
      <c r="UBL48" s="60"/>
      <c r="UBM48" s="60"/>
      <c r="UBN48" s="60"/>
      <c r="UBO48" s="60"/>
      <c r="UBP48" s="60"/>
      <c r="UBQ48" s="60"/>
      <c r="UBR48" s="60"/>
      <c r="UBS48" s="60"/>
      <c r="UBT48" s="60"/>
      <c r="UBU48" s="60"/>
      <c r="UBV48" s="60"/>
      <c r="UBW48" s="60"/>
      <c r="UBX48" s="60"/>
      <c r="UBY48" s="60"/>
      <c r="UBZ48" s="60"/>
      <c r="UCA48" s="60"/>
      <c r="UCB48" s="60"/>
      <c r="UCC48" s="60"/>
      <c r="UCD48" s="60"/>
      <c r="UCE48" s="60"/>
      <c r="UCF48" s="60"/>
      <c r="UCG48" s="60"/>
      <c r="UCH48" s="60"/>
      <c r="UCI48" s="60"/>
      <c r="UCJ48" s="60"/>
      <c r="UCK48" s="60"/>
      <c r="UCL48" s="60"/>
      <c r="UCM48" s="60"/>
      <c r="UCN48" s="60"/>
      <c r="UCO48" s="60"/>
      <c r="UCP48" s="60"/>
      <c r="UCQ48" s="60"/>
      <c r="UCR48" s="60"/>
      <c r="UCS48" s="60"/>
      <c r="UCT48" s="60"/>
      <c r="UCU48" s="60"/>
      <c r="UCV48" s="60"/>
      <c r="UCW48" s="60"/>
      <c r="UCX48" s="60"/>
      <c r="UCY48" s="60"/>
      <c r="UCZ48" s="60"/>
      <c r="UDA48" s="60"/>
      <c r="UDB48" s="60"/>
      <c r="UDC48" s="60"/>
      <c r="UDD48" s="60"/>
      <c r="UDE48" s="60"/>
      <c r="UDF48" s="60"/>
      <c r="UDG48" s="60"/>
      <c r="UDH48" s="60"/>
      <c r="UDI48" s="60"/>
      <c r="UDJ48" s="60"/>
      <c r="UDK48" s="60"/>
      <c r="UDL48" s="60"/>
      <c r="UDM48" s="60"/>
      <c r="UDN48" s="60"/>
      <c r="UDO48" s="60"/>
      <c r="UDP48" s="60"/>
      <c r="UDQ48" s="60"/>
      <c r="UDR48" s="60"/>
      <c r="UDS48" s="60"/>
      <c r="UDT48" s="60"/>
      <c r="UDU48" s="60"/>
      <c r="UDV48" s="60"/>
      <c r="UDW48" s="60"/>
      <c r="UDX48" s="60"/>
      <c r="UDY48" s="60"/>
      <c r="UDZ48" s="60"/>
      <c r="UEA48" s="60"/>
      <c r="UEB48" s="60"/>
      <c r="UEC48" s="60"/>
      <c r="UED48" s="60"/>
      <c r="UEE48" s="60"/>
      <c r="UEF48" s="60"/>
      <c r="UEG48" s="60"/>
      <c r="UEH48" s="60"/>
      <c r="UEI48" s="60"/>
      <c r="UEJ48" s="60"/>
      <c r="UEK48" s="60"/>
      <c r="UEL48" s="60"/>
      <c r="UEM48" s="60"/>
      <c r="UEN48" s="60"/>
      <c r="UEO48" s="60"/>
      <c r="UEP48" s="60"/>
      <c r="UEQ48" s="60"/>
      <c r="UER48" s="60"/>
      <c r="UES48" s="60"/>
      <c r="UET48" s="60"/>
      <c r="UEU48" s="60"/>
      <c r="UEV48" s="60"/>
      <c r="UEW48" s="60"/>
      <c r="UEX48" s="60"/>
      <c r="UEY48" s="60"/>
      <c r="UEZ48" s="60"/>
      <c r="UFA48" s="60"/>
      <c r="UFB48" s="60"/>
      <c r="UFC48" s="60"/>
      <c r="UFD48" s="60"/>
      <c r="UFE48" s="60"/>
      <c r="UFF48" s="60"/>
      <c r="UFG48" s="60"/>
      <c r="UFH48" s="60"/>
      <c r="UFI48" s="60"/>
      <c r="UFJ48" s="60"/>
      <c r="UFK48" s="60"/>
      <c r="UFL48" s="60"/>
      <c r="UFM48" s="60"/>
      <c r="UFN48" s="60"/>
      <c r="UFO48" s="60"/>
      <c r="UFP48" s="60"/>
      <c r="UFQ48" s="60"/>
      <c r="UFR48" s="60"/>
      <c r="UFS48" s="60"/>
      <c r="UFT48" s="60"/>
      <c r="UFU48" s="60"/>
      <c r="UFV48" s="60"/>
      <c r="UFW48" s="60"/>
      <c r="UFX48" s="60"/>
      <c r="UFY48" s="60"/>
      <c r="UFZ48" s="60"/>
      <c r="UGA48" s="60"/>
      <c r="UGB48" s="60"/>
      <c r="UGC48" s="60"/>
      <c r="UGD48" s="60"/>
      <c r="UGE48" s="60"/>
      <c r="UGF48" s="60"/>
      <c r="UGG48" s="60"/>
      <c r="UGH48" s="60"/>
      <c r="UGI48" s="60"/>
      <c r="UGJ48" s="60"/>
      <c r="UGK48" s="60"/>
      <c r="UGL48" s="60"/>
      <c r="UGM48" s="60"/>
      <c r="UGN48" s="60"/>
      <c r="UGO48" s="60"/>
      <c r="UGP48" s="60"/>
      <c r="UGQ48" s="60"/>
      <c r="UGR48" s="60"/>
      <c r="UGS48" s="60"/>
      <c r="UGT48" s="60"/>
      <c r="UGU48" s="60"/>
      <c r="UGV48" s="60"/>
      <c r="UGW48" s="60"/>
      <c r="UGX48" s="60"/>
      <c r="UGY48" s="60"/>
      <c r="UGZ48" s="60"/>
      <c r="UHA48" s="60"/>
      <c r="UHB48" s="60"/>
      <c r="UHC48" s="60"/>
      <c r="UHD48" s="60"/>
      <c r="UHE48" s="60"/>
      <c r="UHF48" s="60"/>
      <c r="UHG48" s="60"/>
      <c r="UHH48" s="60"/>
      <c r="UHI48" s="60"/>
      <c r="UHJ48" s="60"/>
      <c r="UHK48" s="60"/>
      <c r="UHL48" s="60"/>
      <c r="UHM48" s="60"/>
      <c r="UHN48" s="60"/>
      <c r="UHO48" s="60"/>
      <c r="UHP48" s="60"/>
      <c r="UHQ48" s="60"/>
      <c r="UHR48" s="60"/>
      <c r="UHS48" s="60"/>
      <c r="UHT48" s="60"/>
      <c r="UHU48" s="60"/>
      <c r="UHV48" s="60"/>
      <c r="UHW48" s="60"/>
      <c r="UHX48" s="60"/>
      <c r="UHY48" s="60"/>
      <c r="UHZ48" s="60"/>
      <c r="UIA48" s="60"/>
      <c r="UIB48" s="60"/>
      <c r="UIC48" s="60"/>
      <c r="UID48" s="60"/>
      <c r="UIE48" s="60"/>
      <c r="UIF48" s="60"/>
      <c r="UIG48" s="60"/>
      <c r="UIH48" s="60"/>
      <c r="UII48" s="60"/>
      <c r="UIJ48" s="60"/>
      <c r="UIK48" s="60"/>
      <c r="UIL48" s="60"/>
      <c r="UIM48" s="60"/>
      <c r="UIN48" s="60"/>
      <c r="UIO48" s="60"/>
      <c r="UIP48" s="60"/>
      <c r="UIQ48" s="60"/>
      <c r="UIR48" s="60"/>
      <c r="UIS48" s="60"/>
      <c r="UIT48" s="60"/>
      <c r="UIU48" s="60"/>
      <c r="UIV48" s="60"/>
      <c r="UIW48" s="60"/>
      <c r="UIX48" s="60"/>
      <c r="UIY48" s="60"/>
      <c r="UIZ48" s="60"/>
      <c r="UJA48" s="60"/>
      <c r="UJB48" s="60"/>
      <c r="UJC48" s="60"/>
      <c r="UJD48" s="60"/>
      <c r="UJE48" s="60"/>
      <c r="UJF48" s="60"/>
      <c r="UJG48" s="60"/>
      <c r="UJH48" s="60"/>
      <c r="UJI48" s="60"/>
      <c r="UJJ48" s="60"/>
      <c r="UJK48" s="60"/>
      <c r="UJL48" s="60"/>
      <c r="UJM48" s="60"/>
      <c r="UJN48" s="60"/>
      <c r="UJO48" s="60"/>
      <c r="UJP48" s="60"/>
      <c r="UJQ48" s="60"/>
      <c r="UJR48" s="60"/>
      <c r="UJS48" s="60"/>
      <c r="UJT48" s="60"/>
      <c r="UJU48" s="60"/>
      <c r="UJV48" s="60"/>
      <c r="UJW48" s="60"/>
      <c r="UJX48" s="60"/>
      <c r="UJY48" s="60"/>
      <c r="UJZ48" s="60"/>
      <c r="UKA48" s="60"/>
      <c r="UKB48" s="60"/>
      <c r="UKC48" s="60"/>
      <c r="UKD48" s="60"/>
      <c r="UKE48" s="60"/>
      <c r="UKF48" s="60"/>
      <c r="UKG48" s="60"/>
      <c r="UKH48" s="60"/>
      <c r="UKI48" s="60"/>
      <c r="UKJ48" s="60"/>
      <c r="UKK48" s="60"/>
      <c r="UKL48" s="60"/>
      <c r="UKM48" s="60"/>
      <c r="UKN48" s="60"/>
      <c r="UKO48" s="60"/>
      <c r="UKP48" s="60"/>
      <c r="UKQ48" s="60"/>
      <c r="UKR48" s="60"/>
      <c r="UKS48" s="60"/>
      <c r="UKT48" s="60"/>
      <c r="UKU48" s="60"/>
      <c r="UKV48" s="60"/>
      <c r="UKW48" s="60"/>
      <c r="UKX48" s="60"/>
      <c r="UKY48" s="60"/>
      <c r="UKZ48" s="60"/>
      <c r="ULA48" s="60"/>
      <c r="ULB48" s="60"/>
      <c r="ULC48" s="60"/>
      <c r="ULD48" s="60"/>
      <c r="ULE48" s="60"/>
      <c r="ULF48" s="60"/>
      <c r="ULG48" s="60"/>
      <c r="ULH48" s="60"/>
      <c r="ULI48" s="60"/>
      <c r="ULJ48" s="60"/>
      <c r="ULK48" s="60"/>
      <c r="ULL48" s="60"/>
      <c r="ULM48" s="60"/>
      <c r="ULN48" s="60"/>
      <c r="ULO48" s="60"/>
      <c r="ULP48" s="60"/>
      <c r="ULQ48" s="60"/>
      <c r="ULR48" s="60"/>
      <c r="ULS48" s="60"/>
      <c r="ULT48" s="60"/>
      <c r="ULU48" s="60"/>
      <c r="ULV48" s="60"/>
      <c r="ULW48" s="60"/>
      <c r="ULX48" s="60"/>
      <c r="ULY48" s="60"/>
      <c r="ULZ48" s="60"/>
      <c r="UMA48" s="60"/>
      <c r="UMB48" s="60"/>
      <c r="UMC48" s="60"/>
      <c r="UMD48" s="60"/>
      <c r="UME48" s="60"/>
      <c r="UMF48" s="60"/>
      <c r="UMG48" s="60"/>
      <c r="UMH48" s="60"/>
      <c r="UMI48" s="60"/>
      <c r="UMJ48" s="60"/>
      <c r="UMK48" s="60"/>
      <c r="UML48" s="60"/>
      <c r="UMM48" s="60"/>
      <c r="UMN48" s="60"/>
      <c r="UMO48" s="60"/>
      <c r="UMP48" s="60"/>
      <c r="UMQ48" s="60"/>
      <c r="UMR48" s="60"/>
      <c r="UMS48" s="60"/>
      <c r="UMT48" s="60"/>
      <c r="UMU48" s="60"/>
      <c r="UMV48" s="60"/>
      <c r="UMW48" s="60"/>
      <c r="UMX48" s="60"/>
      <c r="UMY48" s="60"/>
      <c r="UMZ48" s="60"/>
      <c r="UNA48" s="60"/>
      <c r="UNB48" s="60"/>
      <c r="UNC48" s="60"/>
      <c r="UND48" s="60"/>
      <c r="UNE48" s="60"/>
      <c r="UNF48" s="60"/>
      <c r="UNG48" s="60"/>
      <c r="UNH48" s="60"/>
      <c r="UNI48" s="60"/>
      <c r="UNJ48" s="60"/>
      <c r="UNK48" s="60"/>
      <c r="UNL48" s="60"/>
      <c r="UNM48" s="60"/>
      <c r="UNN48" s="60"/>
      <c r="UNO48" s="60"/>
      <c r="UNP48" s="60"/>
      <c r="UNQ48" s="60"/>
      <c r="UNR48" s="60"/>
      <c r="UNS48" s="60"/>
      <c r="UNT48" s="60"/>
      <c r="UNU48" s="60"/>
      <c r="UNV48" s="60"/>
      <c r="UNW48" s="60"/>
      <c r="UNX48" s="60"/>
      <c r="UNY48" s="60"/>
      <c r="UNZ48" s="60"/>
      <c r="UOA48" s="60"/>
      <c r="UOB48" s="60"/>
      <c r="UOC48" s="60"/>
      <c r="UOD48" s="60"/>
      <c r="UOE48" s="60"/>
      <c r="UOF48" s="60"/>
      <c r="UOG48" s="60"/>
      <c r="UOH48" s="60"/>
      <c r="UOI48" s="60"/>
      <c r="UOJ48" s="60"/>
      <c r="UOK48" s="60"/>
      <c r="UOL48" s="60"/>
      <c r="UOM48" s="60"/>
      <c r="UON48" s="60"/>
      <c r="UOO48" s="60"/>
      <c r="UOP48" s="60"/>
      <c r="UOQ48" s="60"/>
      <c r="UOR48" s="60"/>
      <c r="UOS48" s="60"/>
      <c r="UOT48" s="60"/>
      <c r="UOU48" s="60"/>
      <c r="UOV48" s="60"/>
      <c r="UOW48" s="60"/>
      <c r="UOX48" s="60"/>
      <c r="UOY48" s="60"/>
      <c r="UOZ48" s="60"/>
      <c r="UPA48" s="60"/>
      <c r="UPB48" s="60"/>
      <c r="UPC48" s="60"/>
      <c r="UPD48" s="60"/>
      <c r="UPE48" s="60"/>
      <c r="UPF48" s="60"/>
      <c r="UPG48" s="60"/>
      <c r="UPH48" s="60"/>
      <c r="UPI48" s="60"/>
      <c r="UPJ48" s="60"/>
      <c r="UPK48" s="60"/>
      <c r="UPL48" s="60"/>
      <c r="UPM48" s="60"/>
      <c r="UPN48" s="60"/>
      <c r="UPO48" s="60"/>
      <c r="UPP48" s="60"/>
      <c r="UPQ48" s="60"/>
      <c r="UPR48" s="60"/>
      <c r="UPS48" s="60"/>
      <c r="UPT48" s="60"/>
      <c r="UPU48" s="60"/>
      <c r="UPV48" s="60"/>
      <c r="UPW48" s="60"/>
      <c r="UPX48" s="60"/>
      <c r="UPY48" s="60"/>
      <c r="UPZ48" s="60"/>
      <c r="UQA48" s="60"/>
      <c r="UQB48" s="60"/>
      <c r="UQC48" s="60"/>
      <c r="UQD48" s="60"/>
      <c r="UQE48" s="60"/>
      <c r="UQF48" s="60"/>
      <c r="UQG48" s="60"/>
      <c r="UQH48" s="60"/>
      <c r="UQI48" s="60"/>
      <c r="UQJ48" s="60"/>
      <c r="UQK48" s="60"/>
      <c r="UQL48" s="60"/>
      <c r="UQM48" s="60"/>
      <c r="UQN48" s="60"/>
      <c r="UQO48" s="60"/>
      <c r="UQP48" s="60"/>
      <c r="UQQ48" s="60"/>
      <c r="UQR48" s="60"/>
      <c r="UQS48" s="60"/>
      <c r="UQT48" s="60"/>
      <c r="UQU48" s="60"/>
      <c r="UQV48" s="60"/>
      <c r="UQW48" s="60"/>
      <c r="UQX48" s="60"/>
      <c r="UQY48" s="60"/>
      <c r="UQZ48" s="60"/>
      <c r="URA48" s="60"/>
      <c r="URB48" s="60"/>
      <c r="URC48" s="60"/>
      <c r="URD48" s="60"/>
      <c r="URE48" s="60"/>
      <c r="URF48" s="60"/>
      <c r="URG48" s="60"/>
      <c r="URH48" s="60"/>
      <c r="URI48" s="60"/>
      <c r="URJ48" s="60"/>
      <c r="URK48" s="60"/>
      <c r="URL48" s="60"/>
      <c r="URM48" s="60"/>
      <c r="URN48" s="60"/>
      <c r="URO48" s="60"/>
      <c r="URP48" s="60"/>
      <c r="URQ48" s="60"/>
      <c r="URR48" s="60"/>
      <c r="URS48" s="60"/>
      <c r="URT48" s="60"/>
      <c r="URU48" s="60"/>
      <c r="URV48" s="60"/>
      <c r="URW48" s="60"/>
      <c r="URX48" s="60"/>
      <c r="URY48" s="60"/>
      <c r="URZ48" s="60"/>
      <c r="USA48" s="60"/>
      <c r="USB48" s="60"/>
      <c r="USC48" s="60"/>
      <c r="USD48" s="60"/>
      <c r="USE48" s="60"/>
      <c r="USF48" s="60"/>
      <c r="USG48" s="60"/>
      <c r="USH48" s="60"/>
      <c r="USI48" s="60"/>
      <c r="USJ48" s="60"/>
      <c r="USK48" s="60"/>
      <c r="USL48" s="60"/>
      <c r="USM48" s="60"/>
      <c r="USN48" s="60"/>
      <c r="USO48" s="60"/>
      <c r="USP48" s="60"/>
      <c r="USQ48" s="60"/>
      <c r="USR48" s="60"/>
      <c r="USS48" s="60"/>
      <c r="UST48" s="60"/>
      <c r="USU48" s="60"/>
      <c r="USV48" s="60"/>
      <c r="USW48" s="60"/>
      <c r="USX48" s="60"/>
      <c r="USY48" s="60"/>
      <c r="USZ48" s="60"/>
      <c r="UTA48" s="60"/>
      <c r="UTB48" s="60"/>
      <c r="UTC48" s="60"/>
      <c r="UTD48" s="60"/>
      <c r="UTE48" s="60"/>
      <c r="UTF48" s="60"/>
      <c r="UTG48" s="60"/>
      <c r="UTH48" s="60"/>
      <c r="UTI48" s="60"/>
      <c r="UTJ48" s="60"/>
      <c r="UTK48" s="60"/>
      <c r="UTL48" s="60"/>
      <c r="UTM48" s="60"/>
      <c r="UTN48" s="60"/>
      <c r="UTO48" s="60"/>
      <c r="UTP48" s="60"/>
      <c r="UTQ48" s="60"/>
      <c r="UTR48" s="60"/>
      <c r="UTS48" s="60"/>
      <c r="UTT48" s="60"/>
      <c r="UTU48" s="60"/>
      <c r="UTV48" s="60"/>
      <c r="UTW48" s="60"/>
      <c r="UTX48" s="60"/>
      <c r="UTY48" s="60"/>
      <c r="UTZ48" s="60"/>
      <c r="UUA48" s="60"/>
      <c r="UUB48" s="60"/>
      <c r="UUC48" s="60"/>
      <c r="UUD48" s="60"/>
      <c r="UUE48" s="60"/>
      <c r="UUF48" s="60"/>
      <c r="UUG48" s="60"/>
      <c r="UUH48" s="60"/>
      <c r="UUI48" s="60"/>
      <c r="UUJ48" s="60"/>
      <c r="UUK48" s="60"/>
      <c r="UUL48" s="60"/>
      <c r="UUM48" s="60"/>
      <c r="UUN48" s="60"/>
      <c r="UUO48" s="60"/>
      <c r="UUP48" s="60"/>
      <c r="UUQ48" s="60"/>
      <c r="UUR48" s="60"/>
      <c r="UUS48" s="60"/>
      <c r="UUT48" s="60"/>
      <c r="UUU48" s="60"/>
      <c r="UUV48" s="60"/>
      <c r="UUW48" s="60"/>
      <c r="UUX48" s="60"/>
      <c r="UUY48" s="60"/>
      <c r="UUZ48" s="60"/>
      <c r="UVA48" s="60"/>
      <c r="UVB48" s="60"/>
      <c r="UVC48" s="60"/>
      <c r="UVD48" s="60"/>
      <c r="UVE48" s="60"/>
      <c r="UVF48" s="60"/>
      <c r="UVG48" s="60"/>
      <c r="UVH48" s="60"/>
      <c r="UVI48" s="60"/>
      <c r="UVJ48" s="60"/>
      <c r="UVK48" s="60"/>
      <c r="UVL48" s="60"/>
      <c r="UVM48" s="60"/>
      <c r="UVN48" s="60"/>
      <c r="UVO48" s="60"/>
      <c r="UVP48" s="60"/>
      <c r="UVQ48" s="60"/>
      <c r="UVR48" s="60"/>
      <c r="UVS48" s="60"/>
      <c r="UVT48" s="60"/>
      <c r="UVU48" s="60"/>
      <c r="UVV48" s="60"/>
      <c r="UVW48" s="60"/>
      <c r="UVX48" s="60"/>
      <c r="UVY48" s="60"/>
      <c r="UVZ48" s="60"/>
      <c r="UWA48" s="60"/>
      <c r="UWB48" s="60"/>
      <c r="UWC48" s="60"/>
      <c r="UWD48" s="60"/>
      <c r="UWE48" s="60"/>
      <c r="UWF48" s="60"/>
      <c r="UWG48" s="60"/>
      <c r="UWH48" s="60"/>
      <c r="UWI48" s="60"/>
      <c r="UWJ48" s="60"/>
      <c r="UWK48" s="60"/>
      <c r="UWL48" s="60"/>
      <c r="UWM48" s="60"/>
      <c r="UWN48" s="60"/>
      <c r="UWO48" s="60"/>
      <c r="UWP48" s="60"/>
      <c r="UWQ48" s="60"/>
      <c r="UWR48" s="60"/>
      <c r="UWS48" s="60"/>
      <c r="UWT48" s="60"/>
      <c r="UWU48" s="60"/>
      <c r="UWV48" s="60"/>
      <c r="UWW48" s="60"/>
      <c r="UWX48" s="60"/>
      <c r="UWY48" s="60"/>
      <c r="UWZ48" s="60"/>
      <c r="UXA48" s="60"/>
      <c r="UXB48" s="60"/>
      <c r="UXC48" s="60"/>
      <c r="UXD48" s="60"/>
      <c r="UXE48" s="60"/>
      <c r="UXF48" s="60"/>
      <c r="UXG48" s="60"/>
      <c r="UXH48" s="60"/>
      <c r="UXI48" s="60"/>
      <c r="UXJ48" s="60"/>
      <c r="UXK48" s="60"/>
      <c r="UXL48" s="60"/>
      <c r="UXM48" s="60"/>
      <c r="UXN48" s="60"/>
      <c r="UXO48" s="60"/>
      <c r="UXP48" s="60"/>
      <c r="UXQ48" s="60"/>
      <c r="UXR48" s="60"/>
      <c r="UXS48" s="60"/>
      <c r="UXT48" s="60"/>
      <c r="UXU48" s="60"/>
      <c r="UXV48" s="60"/>
      <c r="UXW48" s="60"/>
      <c r="UXX48" s="60"/>
      <c r="UXY48" s="60"/>
      <c r="UXZ48" s="60"/>
      <c r="UYA48" s="60"/>
      <c r="UYB48" s="60"/>
      <c r="UYC48" s="60"/>
      <c r="UYD48" s="60"/>
      <c r="UYE48" s="60"/>
      <c r="UYF48" s="60"/>
      <c r="UYG48" s="60"/>
      <c r="UYH48" s="60"/>
      <c r="UYI48" s="60"/>
      <c r="UYJ48" s="60"/>
      <c r="UYK48" s="60"/>
      <c r="UYL48" s="60"/>
      <c r="UYM48" s="60"/>
      <c r="UYN48" s="60"/>
      <c r="UYO48" s="60"/>
      <c r="UYP48" s="60"/>
      <c r="UYQ48" s="60"/>
      <c r="UYR48" s="60"/>
      <c r="UYS48" s="60"/>
      <c r="UYT48" s="60"/>
      <c r="UYU48" s="60"/>
      <c r="UYV48" s="60"/>
      <c r="UYW48" s="60"/>
      <c r="UYX48" s="60"/>
      <c r="UYY48" s="60"/>
      <c r="UYZ48" s="60"/>
      <c r="UZA48" s="60"/>
      <c r="UZB48" s="60"/>
      <c r="UZC48" s="60"/>
      <c r="UZD48" s="60"/>
      <c r="UZE48" s="60"/>
      <c r="UZF48" s="60"/>
      <c r="UZG48" s="60"/>
      <c r="UZH48" s="60"/>
      <c r="UZI48" s="60"/>
      <c r="UZJ48" s="60"/>
      <c r="UZK48" s="60"/>
      <c r="UZL48" s="60"/>
      <c r="UZM48" s="60"/>
      <c r="UZN48" s="60"/>
      <c r="UZO48" s="60"/>
      <c r="UZP48" s="60"/>
      <c r="UZQ48" s="60"/>
      <c r="UZR48" s="60"/>
      <c r="UZS48" s="60"/>
      <c r="UZT48" s="60"/>
      <c r="UZU48" s="60"/>
      <c r="UZV48" s="60"/>
      <c r="UZW48" s="60"/>
      <c r="UZX48" s="60"/>
      <c r="UZY48" s="60"/>
      <c r="UZZ48" s="60"/>
      <c r="VAA48" s="60"/>
      <c r="VAB48" s="60"/>
      <c r="VAC48" s="60"/>
      <c r="VAD48" s="60"/>
      <c r="VAE48" s="60"/>
      <c r="VAF48" s="60"/>
      <c r="VAG48" s="60"/>
      <c r="VAH48" s="60"/>
      <c r="VAI48" s="60"/>
      <c r="VAJ48" s="60"/>
      <c r="VAK48" s="60"/>
      <c r="VAL48" s="60"/>
      <c r="VAM48" s="60"/>
      <c r="VAN48" s="60"/>
      <c r="VAO48" s="60"/>
      <c r="VAP48" s="60"/>
      <c r="VAQ48" s="60"/>
      <c r="VAR48" s="60"/>
      <c r="VAS48" s="60"/>
      <c r="VAT48" s="60"/>
      <c r="VAU48" s="60"/>
      <c r="VAV48" s="60"/>
      <c r="VAW48" s="60"/>
      <c r="VAX48" s="60"/>
      <c r="VAY48" s="60"/>
      <c r="VAZ48" s="60"/>
      <c r="VBA48" s="60"/>
      <c r="VBB48" s="60"/>
      <c r="VBC48" s="60"/>
      <c r="VBD48" s="60"/>
      <c r="VBE48" s="60"/>
      <c r="VBF48" s="60"/>
      <c r="VBG48" s="60"/>
      <c r="VBH48" s="60"/>
      <c r="VBI48" s="60"/>
      <c r="VBJ48" s="60"/>
      <c r="VBK48" s="60"/>
      <c r="VBL48" s="60"/>
      <c r="VBM48" s="60"/>
      <c r="VBN48" s="60"/>
      <c r="VBO48" s="60"/>
      <c r="VBP48" s="60"/>
      <c r="VBQ48" s="60"/>
      <c r="VBR48" s="60"/>
      <c r="VBS48" s="60"/>
      <c r="VBT48" s="60"/>
      <c r="VBU48" s="60"/>
      <c r="VBV48" s="60"/>
      <c r="VBW48" s="60"/>
      <c r="VBX48" s="60"/>
      <c r="VBY48" s="60"/>
      <c r="VBZ48" s="60"/>
      <c r="VCA48" s="60"/>
      <c r="VCB48" s="60"/>
      <c r="VCC48" s="60"/>
      <c r="VCD48" s="60"/>
      <c r="VCE48" s="60"/>
      <c r="VCF48" s="60"/>
      <c r="VCG48" s="60"/>
      <c r="VCH48" s="60"/>
      <c r="VCI48" s="60"/>
      <c r="VCJ48" s="60"/>
      <c r="VCK48" s="60"/>
      <c r="VCL48" s="60"/>
      <c r="VCM48" s="60"/>
      <c r="VCN48" s="60"/>
      <c r="VCO48" s="60"/>
      <c r="VCP48" s="60"/>
      <c r="VCQ48" s="60"/>
      <c r="VCR48" s="60"/>
      <c r="VCS48" s="60"/>
      <c r="VCT48" s="60"/>
      <c r="VCU48" s="60"/>
      <c r="VCV48" s="60"/>
      <c r="VCW48" s="60"/>
      <c r="VCX48" s="60"/>
      <c r="VCY48" s="60"/>
      <c r="VCZ48" s="60"/>
      <c r="VDA48" s="60"/>
      <c r="VDB48" s="60"/>
      <c r="VDC48" s="60"/>
      <c r="VDD48" s="60"/>
      <c r="VDE48" s="60"/>
      <c r="VDF48" s="60"/>
      <c r="VDG48" s="60"/>
      <c r="VDH48" s="60"/>
      <c r="VDI48" s="60"/>
      <c r="VDJ48" s="60"/>
      <c r="VDK48" s="60"/>
      <c r="VDL48" s="60"/>
      <c r="VDM48" s="60"/>
      <c r="VDN48" s="60"/>
      <c r="VDO48" s="60"/>
      <c r="VDP48" s="60"/>
      <c r="VDQ48" s="60"/>
      <c r="VDR48" s="60"/>
      <c r="VDS48" s="60"/>
      <c r="VDT48" s="60"/>
      <c r="VDU48" s="60"/>
      <c r="VDV48" s="60"/>
      <c r="VDW48" s="60"/>
      <c r="VDX48" s="60"/>
      <c r="VDY48" s="60"/>
      <c r="VDZ48" s="60"/>
      <c r="VEA48" s="60"/>
      <c r="VEB48" s="60"/>
      <c r="VEC48" s="60"/>
      <c r="VED48" s="60"/>
      <c r="VEE48" s="60"/>
      <c r="VEF48" s="60"/>
      <c r="VEG48" s="60"/>
      <c r="VEH48" s="60"/>
      <c r="VEI48" s="60"/>
      <c r="VEJ48" s="60"/>
      <c r="VEK48" s="60"/>
      <c r="VEL48" s="60"/>
      <c r="VEM48" s="60"/>
      <c r="VEN48" s="60"/>
      <c r="VEO48" s="60"/>
      <c r="VEP48" s="60"/>
      <c r="VEQ48" s="60"/>
      <c r="VER48" s="60"/>
      <c r="VES48" s="60"/>
      <c r="VET48" s="60"/>
      <c r="VEU48" s="60"/>
      <c r="VEV48" s="60"/>
      <c r="VEW48" s="60"/>
      <c r="VEX48" s="60"/>
      <c r="VEY48" s="60"/>
      <c r="VEZ48" s="60"/>
      <c r="VFA48" s="60"/>
      <c r="VFB48" s="60"/>
      <c r="VFC48" s="60"/>
      <c r="VFD48" s="60"/>
      <c r="VFE48" s="60"/>
      <c r="VFF48" s="60"/>
      <c r="VFG48" s="60"/>
      <c r="VFH48" s="60"/>
      <c r="VFI48" s="60"/>
      <c r="VFJ48" s="60"/>
      <c r="VFK48" s="60"/>
      <c r="VFL48" s="60"/>
      <c r="VFM48" s="60"/>
      <c r="VFN48" s="60"/>
      <c r="VFO48" s="60"/>
      <c r="VFP48" s="60"/>
      <c r="VFQ48" s="60"/>
      <c r="VFR48" s="60"/>
      <c r="VFS48" s="60"/>
      <c r="VFT48" s="60"/>
      <c r="VFU48" s="60"/>
      <c r="VFV48" s="60"/>
      <c r="VFW48" s="60"/>
      <c r="VFX48" s="60"/>
      <c r="VFY48" s="60"/>
      <c r="VFZ48" s="60"/>
      <c r="VGA48" s="60"/>
      <c r="VGB48" s="60"/>
      <c r="VGC48" s="60"/>
      <c r="VGD48" s="60"/>
      <c r="VGE48" s="60"/>
      <c r="VGF48" s="60"/>
      <c r="VGG48" s="60"/>
      <c r="VGH48" s="60"/>
      <c r="VGI48" s="60"/>
      <c r="VGJ48" s="60"/>
      <c r="VGK48" s="60"/>
      <c r="VGL48" s="60"/>
      <c r="VGM48" s="60"/>
      <c r="VGN48" s="60"/>
      <c r="VGO48" s="60"/>
      <c r="VGP48" s="60"/>
      <c r="VGQ48" s="60"/>
      <c r="VGR48" s="60"/>
      <c r="VGS48" s="60"/>
      <c r="VGT48" s="60"/>
      <c r="VGU48" s="60"/>
      <c r="VGV48" s="60"/>
      <c r="VGW48" s="60"/>
      <c r="VGX48" s="60"/>
      <c r="VGY48" s="60"/>
      <c r="VGZ48" s="60"/>
      <c r="VHA48" s="60"/>
      <c r="VHB48" s="60"/>
      <c r="VHC48" s="60"/>
      <c r="VHD48" s="60"/>
      <c r="VHE48" s="60"/>
      <c r="VHF48" s="60"/>
      <c r="VHG48" s="60"/>
      <c r="VHH48" s="60"/>
      <c r="VHI48" s="60"/>
      <c r="VHJ48" s="60"/>
      <c r="VHK48" s="60"/>
      <c r="VHL48" s="60"/>
      <c r="VHM48" s="60"/>
      <c r="VHN48" s="60"/>
      <c r="VHO48" s="60"/>
      <c r="VHP48" s="60"/>
      <c r="VHQ48" s="60"/>
      <c r="VHR48" s="60"/>
      <c r="VHS48" s="60"/>
      <c r="VHT48" s="60"/>
      <c r="VHU48" s="60"/>
      <c r="VHV48" s="60"/>
      <c r="VHW48" s="60"/>
      <c r="VHX48" s="60"/>
      <c r="VHY48" s="60"/>
      <c r="VHZ48" s="60"/>
      <c r="VIA48" s="60"/>
      <c r="VIB48" s="60"/>
      <c r="VIC48" s="60"/>
      <c r="VID48" s="60"/>
      <c r="VIE48" s="60"/>
      <c r="VIF48" s="60"/>
      <c r="VIG48" s="60"/>
      <c r="VIH48" s="60"/>
      <c r="VII48" s="60"/>
      <c r="VIJ48" s="60"/>
      <c r="VIK48" s="60"/>
      <c r="VIL48" s="60"/>
      <c r="VIM48" s="60"/>
      <c r="VIN48" s="60"/>
      <c r="VIO48" s="60"/>
      <c r="VIP48" s="60"/>
      <c r="VIQ48" s="60"/>
      <c r="VIR48" s="60"/>
      <c r="VIS48" s="60"/>
      <c r="VIT48" s="60"/>
      <c r="VIU48" s="60"/>
      <c r="VIV48" s="60"/>
      <c r="VIW48" s="60"/>
      <c r="VIX48" s="60"/>
      <c r="VIY48" s="60"/>
      <c r="VIZ48" s="60"/>
      <c r="VJA48" s="60"/>
      <c r="VJB48" s="60"/>
      <c r="VJC48" s="60"/>
      <c r="VJD48" s="60"/>
      <c r="VJE48" s="60"/>
      <c r="VJF48" s="60"/>
      <c r="VJG48" s="60"/>
      <c r="VJH48" s="60"/>
      <c r="VJI48" s="60"/>
      <c r="VJJ48" s="60"/>
      <c r="VJK48" s="60"/>
      <c r="VJL48" s="60"/>
      <c r="VJM48" s="60"/>
      <c r="VJN48" s="60"/>
      <c r="VJO48" s="60"/>
      <c r="VJP48" s="60"/>
      <c r="VJQ48" s="60"/>
      <c r="VJR48" s="60"/>
      <c r="VJS48" s="60"/>
      <c r="VJT48" s="60"/>
      <c r="VJU48" s="60"/>
      <c r="VJV48" s="60"/>
      <c r="VJW48" s="60"/>
      <c r="VJX48" s="60"/>
      <c r="VJY48" s="60"/>
      <c r="VJZ48" s="60"/>
      <c r="VKA48" s="60"/>
      <c r="VKB48" s="60"/>
      <c r="VKC48" s="60"/>
      <c r="VKD48" s="60"/>
      <c r="VKE48" s="60"/>
      <c r="VKF48" s="60"/>
      <c r="VKG48" s="60"/>
      <c r="VKH48" s="60"/>
      <c r="VKI48" s="60"/>
      <c r="VKJ48" s="60"/>
      <c r="VKK48" s="60"/>
      <c r="VKL48" s="60"/>
      <c r="VKM48" s="60"/>
      <c r="VKN48" s="60"/>
      <c r="VKO48" s="60"/>
      <c r="VKP48" s="60"/>
      <c r="VKQ48" s="60"/>
      <c r="VKR48" s="60"/>
      <c r="VKS48" s="60"/>
      <c r="VKT48" s="60"/>
      <c r="VKU48" s="60"/>
      <c r="VKV48" s="60"/>
      <c r="VKW48" s="60"/>
      <c r="VKX48" s="60"/>
      <c r="VKY48" s="60"/>
      <c r="VKZ48" s="60"/>
      <c r="VLA48" s="60"/>
      <c r="VLB48" s="60"/>
      <c r="VLC48" s="60"/>
      <c r="VLD48" s="60"/>
      <c r="VLE48" s="60"/>
      <c r="VLF48" s="60"/>
      <c r="VLG48" s="60"/>
      <c r="VLH48" s="60"/>
      <c r="VLI48" s="60"/>
      <c r="VLJ48" s="60"/>
      <c r="VLK48" s="60"/>
      <c r="VLL48" s="60"/>
      <c r="VLM48" s="60"/>
      <c r="VLN48" s="60"/>
      <c r="VLO48" s="60"/>
      <c r="VLP48" s="60"/>
      <c r="VLQ48" s="60"/>
      <c r="VLR48" s="60"/>
      <c r="VLS48" s="60"/>
      <c r="VLT48" s="60"/>
      <c r="VLU48" s="60"/>
      <c r="VLV48" s="60"/>
      <c r="VLW48" s="60"/>
      <c r="VLX48" s="60"/>
      <c r="VLY48" s="60"/>
      <c r="VLZ48" s="60"/>
      <c r="VMA48" s="60"/>
      <c r="VMB48" s="60"/>
      <c r="VMC48" s="60"/>
      <c r="VMD48" s="60"/>
      <c r="VME48" s="60"/>
      <c r="VMF48" s="60"/>
      <c r="VMG48" s="60"/>
      <c r="VMH48" s="60"/>
      <c r="VMI48" s="60"/>
      <c r="VMJ48" s="60"/>
      <c r="VMK48" s="60"/>
      <c r="VML48" s="60"/>
      <c r="VMM48" s="60"/>
      <c r="VMN48" s="60"/>
      <c r="VMO48" s="60"/>
      <c r="VMP48" s="60"/>
      <c r="VMQ48" s="60"/>
      <c r="VMR48" s="60"/>
      <c r="VMS48" s="60"/>
      <c r="VMT48" s="60"/>
      <c r="VMU48" s="60"/>
      <c r="VMV48" s="60"/>
      <c r="VMW48" s="60"/>
      <c r="VMX48" s="60"/>
      <c r="VMY48" s="60"/>
      <c r="VMZ48" s="60"/>
      <c r="VNA48" s="60"/>
      <c r="VNB48" s="60"/>
      <c r="VNC48" s="60"/>
      <c r="VND48" s="60"/>
      <c r="VNE48" s="60"/>
      <c r="VNF48" s="60"/>
      <c r="VNG48" s="60"/>
      <c r="VNH48" s="60"/>
      <c r="VNI48" s="60"/>
      <c r="VNJ48" s="60"/>
      <c r="VNK48" s="60"/>
      <c r="VNL48" s="60"/>
      <c r="VNM48" s="60"/>
      <c r="VNN48" s="60"/>
      <c r="VNO48" s="60"/>
      <c r="VNP48" s="60"/>
      <c r="VNQ48" s="60"/>
      <c r="VNR48" s="60"/>
      <c r="VNS48" s="60"/>
      <c r="VNT48" s="60"/>
      <c r="VNU48" s="60"/>
      <c r="VNV48" s="60"/>
      <c r="VNW48" s="60"/>
      <c r="VNX48" s="60"/>
      <c r="VNY48" s="60"/>
      <c r="VNZ48" s="60"/>
      <c r="VOA48" s="60"/>
      <c r="VOB48" s="60"/>
      <c r="VOC48" s="60"/>
      <c r="VOD48" s="60"/>
      <c r="VOE48" s="60"/>
      <c r="VOF48" s="60"/>
      <c r="VOG48" s="60"/>
      <c r="VOH48" s="60"/>
      <c r="VOI48" s="60"/>
      <c r="VOJ48" s="60"/>
      <c r="VOK48" s="60"/>
      <c r="VOL48" s="60"/>
      <c r="VOM48" s="60"/>
      <c r="VON48" s="60"/>
      <c r="VOO48" s="60"/>
      <c r="VOP48" s="60"/>
      <c r="VOQ48" s="60"/>
      <c r="VOR48" s="60"/>
      <c r="VOS48" s="60"/>
      <c r="VOT48" s="60"/>
      <c r="VOU48" s="60"/>
      <c r="VOV48" s="60"/>
      <c r="VOW48" s="60"/>
      <c r="VOX48" s="60"/>
      <c r="VOY48" s="60"/>
      <c r="VOZ48" s="60"/>
      <c r="VPA48" s="60"/>
      <c r="VPB48" s="60"/>
      <c r="VPC48" s="60"/>
      <c r="VPD48" s="60"/>
      <c r="VPE48" s="60"/>
      <c r="VPF48" s="60"/>
      <c r="VPG48" s="60"/>
      <c r="VPH48" s="60"/>
      <c r="VPI48" s="60"/>
      <c r="VPJ48" s="60"/>
      <c r="VPK48" s="60"/>
      <c r="VPL48" s="60"/>
      <c r="VPM48" s="60"/>
      <c r="VPN48" s="60"/>
      <c r="VPO48" s="60"/>
      <c r="VPP48" s="60"/>
      <c r="VPQ48" s="60"/>
      <c r="VPR48" s="60"/>
      <c r="VPS48" s="60"/>
      <c r="VPT48" s="60"/>
      <c r="VPU48" s="60"/>
      <c r="VPV48" s="60"/>
      <c r="VPW48" s="60"/>
      <c r="VPX48" s="60"/>
      <c r="VPY48" s="60"/>
      <c r="VPZ48" s="60"/>
      <c r="VQA48" s="60"/>
      <c r="VQB48" s="60"/>
      <c r="VQC48" s="60"/>
      <c r="VQD48" s="60"/>
      <c r="VQE48" s="60"/>
      <c r="VQF48" s="60"/>
      <c r="VQG48" s="60"/>
      <c r="VQH48" s="60"/>
      <c r="VQI48" s="60"/>
      <c r="VQJ48" s="60"/>
      <c r="VQK48" s="60"/>
      <c r="VQL48" s="60"/>
      <c r="VQM48" s="60"/>
      <c r="VQN48" s="60"/>
      <c r="VQO48" s="60"/>
      <c r="VQP48" s="60"/>
      <c r="VQQ48" s="60"/>
      <c r="VQR48" s="60"/>
      <c r="VQS48" s="60"/>
      <c r="VQT48" s="60"/>
      <c r="VQU48" s="60"/>
      <c r="VQV48" s="60"/>
      <c r="VQW48" s="60"/>
      <c r="VQX48" s="60"/>
      <c r="VQY48" s="60"/>
      <c r="VQZ48" s="60"/>
      <c r="VRA48" s="60"/>
      <c r="VRB48" s="60"/>
      <c r="VRC48" s="60"/>
      <c r="VRD48" s="60"/>
      <c r="VRE48" s="60"/>
      <c r="VRF48" s="60"/>
      <c r="VRG48" s="60"/>
      <c r="VRH48" s="60"/>
      <c r="VRI48" s="60"/>
      <c r="VRJ48" s="60"/>
      <c r="VRK48" s="60"/>
      <c r="VRL48" s="60"/>
      <c r="VRM48" s="60"/>
      <c r="VRN48" s="60"/>
      <c r="VRO48" s="60"/>
      <c r="VRP48" s="60"/>
      <c r="VRQ48" s="60"/>
      <c r="VRR48" s="60"/>
      <c r="VRS48" s="60"/>
      <c r="VRT48" s="60"/>
      <c r="VRU48" s="60"/>
      <c r="VRV48" s="60"/>
      <c r="VRW48" s="60"/>
      <c r="VRX48" s="60"/>
      <c r="VRY48" s="60"/>
      <c r="VRZ48" s="60"/>
      <c r="VSA48" s="60"/>
      <c r="VSB48" s="60"/>
      <c r="VSC48" s="60"/>
      <c r="VSD48" s="60"/>
      <c r="VSE48" s="60"/>
      <c r="VSF48" s="60"/>
      <c r="VSG48" s="60"/>
      <c r="VSH48" s="60"/>
      <c r="VSI48" s="60"/>
      <c r="VSJ48" s="60"/>
      <c r="VSK48" s="60"/>
      <c r="VSL48" s="60"/>
      <c r="VSM48" s="60"/>
      <c r="VSN48" s="60"/>
      <c r="VSO48" s="60"/>
      <c r="VSP48" s="60"/>
      <c r="VSQ48" s="60"/>
      <c r="VSR48" s="60"/>
      <c r="VSS48" s="60"/>
      <c r="VST48" s="60"/>
      <c r="VSU48" s="60"/>
      <c r="VSV48" s="60"/>
      <c r="VSW48" s="60"/>
      <c r="VSX48" s="60"/>
      <c r="VSY48" s="60"/>
      <c r="VSZ48" s="60"/>
      <c r="VTA48" s="60"/>
      <c r="VTB48" s="60"/>
      <c r="VTC48" s="60"/>
      <c r="VTD48" s="60"/>
      <c r="VTE48" s="60"/>
      <c r="VTF48" s="60"/>
      <c r="VTG48" s="60"/>
      <c r="VTH48" s="60"/>
      <c r="VTI48" s="60"/>
      <c r="VTJ48" s="60"/>
      <c r="VTK48" s="60"/>
      <c r="VTL48" s="60"/>
      <c r="VTM48" s="60"/>
      <c r="VTN48" s="60"/>
      <c r="VTO48" s="60"/>
      <c r="VTP48" s="60"/>
      <c r="VTQ48" s="60"/>
      <c r="VTR48" s="60"/>
      <c r="VTS48" s="60"/>
      <c r="VTT48" s="60"/>
      <c r="VTU48" s="60"/>
      <c r="VTV48" s="60"/>
      <c r="VTW48" s="60"/>
      <c r="VTX48" s="60"/>
      <c r="VTY48" s="60"/>
      <c r="VTZ48" s="60"/>
      <c r="VUA48" s="60"/>
      <c r="VUB48" s="60"/>
      <c r="VUC48" s="60"/>
      <c r="VUD48" s="60"/>
      <c r="VUE48" s="60"/>
      <c r="VUF48" s="60"/>
      <c r="VUG48" s="60"/>
      <c r="VUH48" s="60"/>
      <c r="VUI48" s="60"/>
      <c r="VUJ48" s="60"/>
      <c r="VUK48" s="60"/>
      <c r="VUL48" s="60"/>
      <c r="VUM48" s="60"/>
      <c r="VUN48" s="60"/>
      <c r="VUO48" s="60"/>
      <c r="VUP48" s="60"/>
      <c r="VUQ48" s="60"/>
      <c r="VUR48" s="60"/>
      <c r="VUS48" s="60"/>
      <c r="VUT48" s="60"/>
      <c r="VUU48" s="60"/>
      <c r="VUV48" s="60"/>
      <c r="VUW48" s="60"/>
      <c r="VUX48" s="60"/>
      <c r="VUY48" s="60"/>
      <c r="VUZ48" s="60"/>
      <c r="VVA48" s="60"/>
      <c r="VVB48" s="60"/>
      <c r="VVC48" s="60"/>
      <c r="VVD48" s="60"/>
      <c r="VVE48" s="60"/>
      <c r="VVF48" s="60"/>
      <c r="VVG48" s="60"/>
      <c r="VVH48" s="60"/>
      <c r="VVI48" s="60"/>
      <c r="VVJ48" s="60"/>
      <c r="VVK48" s="60"/>
      <c r="VVL48" s="60"/>
      <c r="VVM48" s="60"/>
      <c r="VVN48" s="60"/>
      <c r="VVO48" s="60"/>
      <c r="VVP48" s="60"/>
      <c r="VVQ48" s="60"/>
      <c r="VVR48" s="60"/>
      <c r="VVS48" s="60"/>
      <c r="VVT48" s="60"/>
      <c r="VVU48" s="60"/>
      <c r="VVV48" s="60"/>
      <c r="VVW48" s="60"/>
      <c r="VVX48" s="60"/>
      <c r="VVY48" s="60"/>
      <c r="VVZ48" s="60"/>
      <c r="VWA48" s="60"/>
      <c r="VWB48" s="60"/>
      <c r="VWC48" s="60"/>
      <c r="VWD48" s="60"/>
      <c r="VWE48" s="60"/>
      <c r="VWF48" s="60"/>
      <c r="VWG48" s="60"/>
      <c r="VWH48" s="60"/>
      <c r="VWI48" s="60"/>
      <c r="VWJ48" s="60"/>
      <c r="VWK48" s="60"/>
      <c r="VWL48" s="60"/>
      <c r="VWM48" s="60"/>
      <c r="VWN48" s="60"/>
      <c r="VWO48" s="60"/>
      <c r="VWP48" s="60"/>
      <c r="VWQ48" s="60"/>
      <c r="VWR48" s="60"/>
      <c r="VWS48" s="60"/>
      <c r="VWT48" s="60"/>
      <c r="VWU48" s="60"/>
      <c r="VWV48" s="60"/>
      <c r="VWW48" s="60"/>
      <c r="VWX48" s="60"/>
      <c r="VWY48" s="60"/>
      <c r="VWZ48" s="60"/>
      <c r="VXA48" s="60"/>
      <c r="VXB48" s="60"/>
      <c r="VXC48" s="60"/>
      <c r="VXD48" s="60"/>
      <c r="VXE48" s="60"/>
      <c r="VXF48" s="60"/>
      <c r="VXG48" s="60"/>
      <c r="VXH48" s="60"/>
      <c r="VXI48" s="60"/>
      <c r="VXJ48" s="60"/>
      <c r="VXK48" s="60"/>
      <c r="VXL48" s="60"/>
      <c r="VXM48" s="60"/>
      <c r="VXN48" s="60"/>
      <c r="VXO48" s="60"/>
      <c r="VXP48" s="60"/>
      <c r="VXQ48" s="60"/>
      <c r="VXR48" s="60"/>
      <c r="VXS48" s="60"/>
      <c r="VXT48" s="60"/>
      <c r="VXU48" s="60"/>
      <c r="VXV48" s="60"/>
      <c r="VXW48" s="60"/>
      <c r="VXX48" s="60"/>
      <c r="VXY48" s="60"/>
      <c r="VXZ48" s="60"/>
      <c r="VYA48" s="60"/>
      <c r="VYB48" s="60"/>
      <c r="VYC48" s="60"/>
      <c r="VYD48" s="60"/>
      <c r="VYE48" s="60"/>
      <c r="VYF48" s="60"/>
      <c r="VYG48" s="60"/>
      <c r="VYH48" s="60"/>
      <c r="VYI48" s="60"/>
      <c r="VYJ48" s="60"/>
      <c r="VYK48" s="60"/>
      <c r="VYL48" s="60"/>
      <c r="VYM48" s="60"/>
      <c r="VYN48" s="60"/>
      <c r="VYO48" s="60"/>
      <c r="VYP48" s="60"/>
      <c r="VYQ48" s="60"/>
      <c r="VYR48" s="60"/>
      <c r="VYS48" s="60"/>
      <c r="VYT48" s="60"/>
      <c r="VYU48" s="60"/>
      <c r="VYV48" s="60"/>
      <c r="VYW48" s="60"/>
      <c r="VYX48" s="60"/>
      <c r="VYY48" s="60"/>
      <c r="VYZ48" s="60"/>
      <c r="VZA48" s="60"/>
      <c r="VZB48" s="60"/>
      <c r="VZC48" s="60"/>
      <c r="VZD48" s="60"/>
      <c r="VZE48" s="60"/>
      <c r="VZF48" s="60"/>
      <c r="VZG48" s="60"/>
      <c r="VZH48" s="60"/>
      <c r="VZI48" s="60"/>
      <c r="VZJ48" s="60"/>
      <c r="VZK48" s="60"/>
      <c r="VZL48" s="60"/>
      <c r="VZM48" s="60"/>
      <c r="VZN48" s="60"/>
      <c r="VZO48" s="60"/>
      <c r="VZP48" s="60"/>
      <c r="VZQ48" s="60"/>
      <c r="VZR48" s="60"/>
      <c r="VZS48" s="60"/>
      <c r="VZT48" s="60"/>
      <c r="VZU48" s="60"/>
      <c r="VZV48" s="60"/>
      <c r="VZW48" s="60"/>
      <c r="VZX48" s="60"/>
      <c r="VZY48" s="60"/>
      <c r="VZZ48" s="60"/>
      <c r="WAA48" s="60"/>
      <c r="WAB48" s="60"/>
      <c r="WAC48" s="60"/>
      <c r="WAD48" s="60"/>
      <c r="WAE48" s="60"/>
      <c r="WAF48" s="60"/>
      <c r="WAG48" s="60"/>
      <c r="WAH48" s="60"/>
      <c r="WAI48" s="60"/>
      <c r="WAJ48" s="60"/>
      <c r="WAK48" s="60"/>
      <c r="WAL48" s="60"/>
      <c r="WAM48" s="60"/>
      <c r="WAN48" s="60"/>
      <c r="WAO48" s="60"/>
      <c r="WAP48" s="60"/>
      <c r="WAQ48" s="60"/>
      <c r="WAR48" s="60"/>
      <c r="WAS48" s="60"/>
      <c r="WAT48" s="60"/>
      <c r="WAU48" s="60"/>
      <c r="WAV48" s="60"/>
      <c r="WAW48" s="60"/>
      <c r="WAX48" s="60"/>
      <c r="WAY48" s="60"/>
      <c r="WAZ48" s="60"/>
      <c r="WBA48" s="60"/>
      <c r="WBB48" s="60"/>
      <c r="WBC48" s="60"/>
      <c r="WBD48" s="60"/>
      <c r="WBE48" s="60"/>
      <c r="WBF48" s="60"/>
      <c r="WBG48" s="60"/>
      <c r="WBH48" s="60"/>
      <c r="WBI48" s="60"/>
      <c r="WBJ48" s="60"/>
      <c r="WBK48" s="60"/>
      <c r="WBL48" s="60"/>
      <c r="WBM48" s="60"/>
      <c r="WBN48" s="60"/>
      <c r="WBO48" s="60"/>
      <c r="WBP48" s="60"/>
      <c r="WBQ48" s="60"/>
      <c r="WBR48" s="60"/>
      <c r="WBS48" s="60"/>
      <c r="WBT48" s="60"/>
      <c r="WBU48" s="60"/>
      <c r="WBV48" s="60"/>
      <c r="WBW48" s="60"/>
      <c r="WBX48" s="60"/>
      <c r="WBY48" s="60"/>
      <c r="WBZ48" s="60"/>
      <c r="WCA48" s="60"/>
      <c r="WCB48" s="60"/>
      <c r="WCC48" s="60"/>
      <c r="WCD48" s="60"/>
      <c r="WCE48" s="60"/>
      <c r="WCF48" s="60"/>
      <c r="WCG48" s="60"/>
      <c r="WCH48" s="60"/>
      <c r="WCI48" s="60"/>
      <c r="WCJ48" s="60"/>
      <c r="WCK48" s="60"/>
      <c r="WCL48" s="60"/>
      <c r="WCM48" s="60"/>
      <c r="WCN48" s="60"/>
      <c r="WCO48" s="60"/>
      <c r="WCP48" s="60"/>
      <c r="WCQ48" s="60"/>
      <c r="WCR48" s="60"/>
      <c r="WCS48" s="60"/>
      <c r="WCT48" s="60"/>
      <c r="WCU48" s="60"/>
      <c r="WCV48" s="60"/>
      <c r="WCW48" s="60"/>
      <c r="WCX48" s="60"/>
      <c r="WCY48" s="60"/>
      <c r="WCZ48" s="60"/>
      <c r="WDA48" s="60"/>
      <c r="WDB48" s="60"/>
      <c r="WDC48" s="60"/>
      <c r="WDD48" s="60"/>
      <c r="WDE48" s="60"/>
      <c r="WDF48" s="60"/>
      <c r="WDG48" s="60"/>
      <c r="WDH48" s="60"/>
      <c r="WDI48" s="60"/>
      <c r="WDJ48" s="60"/>
      <c r="WDK48" s="60"/>
      <c r="WDL48" s="60"/>
      <c r="WDM48" s="60"/>
      <c r="WDN48" s="60"/>
      <c r="WDO48" s="60"/>
      <c r="WDP48" s="60"/>
      <c r="WDQ48" s="60"/>
      <c r="WDR48" s="60"/>
      <c r="WDS48" s="60"/>
      <c r="WDT48" s="60"/>
      <c r="WDU48" s="60"/>
      <c r="WDV48" s="60"/>
      <c r="WDW48" s="60"/>
      <c r="WDX48" s="60"/>
      <c r="WDY48" s="60"/>
      <c r="WDZ48" s="60"/>
      <c r="WEA48" s="60"/>
      <c r="WEB48" s="60"/>
      <c r="WEC48" s="60"/>
      <c r="WED48" s="60"/>
      <c r="WEE48" s="60"/>
      <c r="WEF48" s="60"/>
      <c r="WEG48" s="60"/>
      <c r="WEH48" s="60"/>
      <c r="WEI48" s="60"/>
      <c r="WEJ48" s="60"/>
      <c r="WEK48" s="60"/>
      <c r="WEL48" s="60"/>
      <c r="WEM48" s="60"/>
      <c r="WEN48" s="60"/>
      <c r="WEO48" s="60"/>
      <c r="WEP48" s="60"/>
      <c r="WEQ48" s="60"/>
      <c r="WER48" s="60"/>
      <c r="WES48" s="60"/>
      <c r="WET48" s="60"/>
      <c r="WEU48" s="60"/>
      <c r="WEV48" s="60"/>
      <c r="WEW48" s="60"/>
      <c r="WEX48" s="60"/>
      <c r="WEY48" s="60"/>
      <c r="WEZ48" s="60"/>
      <c r="WFA48" s="60"/>
      <c r="WFB48" s="60"/>
      <c r="WFC48" s="60"/>
      <c r="WFD48" s="60"/>
      <c r="WFE48" s="60"/>
      <c r="WFF48" s="60"/>
      <c r="WFG48" s="60"/>
      <c r="WFH48" s="60"/>
      <c r="WFI48" s="60"/>
      <c r="WFJ48" s="60"/>
      <c r="WFK48" s="60"/>
      <c r="WFL48" s="60"/>
      <c r="WFM48" s="60"/>
      <c r="WFN48" s="60"/>
      <c r="WFO48" s="60"/>
      <c r="WFP48" s="60"/>
      <c r="WFQ48" s="60"/>
      <c r="WFR48" s="60"/>
      <c r="WFS48" s="60"/>
      <c r="WFT48" s="60"/>
      <c r="WFU48" s="60"/>
      <c r="WFV48" s="60"/>
      <c r="WFW48" s="60"/>
      <c r="WFX48" s="60"/>
      <c r="WFY48" s="60"/>
      <c r="WFZ48" s="60"/>
      <c r="WGA48" s="60"/>
      <c r="WGB48" s="60"/>
      <c r="WGC48" s="60"/>
      <c r="WGD48" s="60"/>
      <c r="WGE48" s="60"/>
      <c r="WGF48" s="60"/>
      <c r="WGG48" s="60"/>
      <c r="WGH48" s="60"/>
      <c r="WGI48" s="60"/>
      <c r="WGJ48" s="60"/>
      <c r="WGK48" s="60"/>
      <c r="WGL48" s="60"/>
      <c r="WGM48" s="60"/>
      <c r="WGN48" s="60"/>
      <c r="WGO48" s="60"/>
      <c r="WGP48" s="60"/>
      <c r="WGQ48" s="60"/>
      <c r="WGR48" s="60"/>
      <c r="WGS48" s="60"/>
      <c r="WGT48" s="60"/>
      <c r="WGU48" s="60"/>
      <c r="WGV48" s="60"/>
      <c r="WGW48" s="60"/>
      <c r="WGX48" s="60"/>
      <c r="WGY48" s="60"/>
      <c r="WGZ48" s="60"/>
      <c r="WHA48" s="60"/>
      <c r="WHB48" s="60"/>
      <c r="WHC48" s="60"/>
      <c r="WHD48" s="60"/>
      <c r="WHE48" s="60"/>
      <c r="WHF48" s="60"/>
      <c r="WHG48" s="60"/>
      <c r="WHH48" s="60"/>
      <c r="WHI48" s="60"/>
      <c r="WHJ48" s="60"/>
      <c r="WHK48" s="60"/>
      <c r="WHL48" s="60"/>
      <c r="WHM48" s="60"/>
      <c r="WHN48" s="60"/>
      <c r="WHO48" s="60"/>
      <c r="WHP48" s="60"/>
      <c r="WHQ48" s="60"/>
      <c r="WHR48" s="60"/>
      <c r="WHS48" s="60"/>
      <c r="WHT48" s="60"/>
      <c r="WHU48" s="60"/>
      <c r="WHV48" s="60"/>
      <c r="WHW48" s="60"/>
      <c r="WHX48" s="60"/>
      <c r="WHY48" s="60"/>
      <c r="WHZ48" s="60"/>
      <c r="WIA48" s="60"/>
      <c r="WIB48" s="60"/>
      <c r="WIC48" s="60"/>
      <c r="WID48" s="60"/>
      <c r="WIE48" s="60"/>
      <c r="WIF48" s="60"/>
      <c r="WIG48" s="60"/>
      <c r="WIH48" s="60"/>
      <c r="WII48" s="60"/>
      <c r="WIJ48" s="60"/>
      <c r="WIK48" s="60"/>
      <c r="WIL48" s="60"/>
      <c r="WIM48" s="60"/>
      <c r="WIN48" s="60"/>
      <c r="WIO48" s="60"/>
      <c r="WIP48" s="60"/>
      <c r="WIQ48" s="60"/>
      <c r="WIR48" s="60"/>
      <c r="WIS48" s="60"/>
      <c r="WIT48" s="60"/>
      <c r="WIU48" s="60"/>
      <c r="WIV48" s="60"/>
      <c r="WIW48" s="60"/>
      <c r="WIX48" s="60"/>
      <c r="WIY48" s="60"/>
      <c r="WIZ48" s="60"/>
      <c r="WJA48" s="60"/>
      <c r="WJB48" s="60"/>
      <c r="WJC48" s="60"/>
      <c r="WJD48" s="60"/>
      <c r="WJE48" s="60"/>
      <c r="WJF48" s="60"/>
      <c r="WJG48" s="60"/>
      <c r="WJH48" s="60"/>
      <c r="WJI48" s="60"/>
      <c r="WJJ48" s="60"/>
      <c r="WJK48" s="60"/>
      <c r="WJL48" s="60"/>
      <c r="WJM48" s="60"/>
      <c r="WJN48" s="60"/>
      <c r="WJO48" s="60"/>
      <c r="WJP48" s="60"/>
      <c r="WJQ48" s="60"/>
      <c r="WJR48" s="60"/>
      <c r="WJS48" s="60"/>
      <c r="WJT48" s="60"/>
      <c r="WJU48" s="60"/>
      <c r="WJV48" s="60"/>
      <c r="WJW48" s="60"/>
      <c r="WJX48" s="60"/>
      <c r="WJY48" s="60"/>
      <c r="WJZ48" s="60"/>
      <c r="WKA48" s="60"/>
      <c r="WKB48" s="60"/>
      <c r="WKC48" s="60"/>
      <c r="WKD48" s="60"/>
      <c r="WKE48" s="60"/>
      <c r="WKF48" s="60"/>
      <c r="WKG48" s="60"/>
      <c r="WKH48" s="60"/>
      <c r="WKI48" s="60"/>
      <c r="WKJ48" s="60"/>
      <c r="WKK48" s="60"/>
      <c r="WKL48" s="60"/>
      <c r="WKM48" s="60"/>
      <c r="WKN48" s="60"/>
      <c r="WKO48" s="60"/>
      <c r="WKP48" s="60"/>
      <c r="WKQ48" s="60"/>
      <c r="WKR48" s="60"/>
      <c r="WKS48" s="60"/>
      <c r="WKT48" s="60"/>
      <c r="WKU48" s="60"/>
      <c r="WKV48" s="60"/>
      <c r="WKW48" s="60"/>
      <c r="WKX48" s="60"/>
      <c r="WKY48" s="60"/>
      <c r="WKZ48" s="60"/>
      <c r="WLA48" s="60"/>
      <c r="WLB48" s="60"/>
      <c r="WLC48" s="60"/>
      <c r="WLD48" s="60"/>
      <c r="WLE48" s="60"/>
      <c r="WLF48" s="60"/>
      <c r="WLG48" s="60"/>
      <c r="WLH48" s="60"/>
      <c r="WLI48" s="60"/>
      <c r="WLJ48" s="60"/>
      <c r="WLK48" s="60"/>
      <c r="WLL48" s="60"/>
      <c r="WLM48" s="60"/>
      <c r="WLN48" s="60"/>
      <c r="WLO48" s="60"/>
      <c r="WLP48" s="60"/>
      <c r="WLQ48" s="60"/>
      <c r="WLR48" s="60"/>
      <c r="WLS48" s="60"/>
      <c r="WLT48" s="60"/>
      <c r="WLU48" s="60"/>
      <c r="WLV48" s="60"/>
      <c r="WLW48" s="60"/>
      <c r="WLX48" s="60"/>
      <c r="WLY48" s="60"/>
      <c r="WLZ48" s="60"/>
      <c r="WMA48" s="60"/>
      <c r="WMB48" s="60"/>
      <c r="WMC48" s="60"/>
      <c r="WMD48" s="60"/>
      <c r="WME48" s="60"/>
      <c r="WMF48" s="60"/>
      <c r="WMG48" s="60"/>
      <c r="WMH48" s="60"/>
      <c r="WMI48" s="60"/>
      <c r="WMJ48" s="60"/>
      <c r="WMK48" s="60"/>
      <c r="WML48" s="60"/>
      <c r="WMM48" s="60"/>
      <c r="WMN48" s="60"/>
      <c r="WMO48" s="60"/>
      <c r="WMP48" s="60"/>
      <c r="WMQ48" s="60"/>
      <c r="WMR48" s="60"/>
      <c r="WMS48" s="60"/>
      <c r="WMT48" s="60"/>
      <c r="WMU48" s="60"/>
      <c r="WMV48" s="60"/>
      <c r="WMW48" s="60"/>
      <c r="WMX48" s="60"/>
      <c r="WMY48" s="60"/>
      <c r="WMZ48" s="60"/>
      <c r="WNA48" s="60"/>
      <c r="WNB48" s="60"/>
      <c r="WNC48" s="60"/>
      <c r="WND48" s="60"/>
      <c r="WNE48" s="60"/>
      <c r="WNF48" s="60"/>
      <c r="WNG48" s="60"/>
      <c r="WNH48" s="60"/>
      <c r="WNI48" s="60"/>
      <c r="WNJ48" s="60"/>
      <c r="WNK48" s="60"/>
      <c r="WNL48" s="60"/>
      <c r="WNM48" s="60"/>
      <c r="WNN48" s="60"/>
      <c r="WNO48" s="60"/>
      <c r="WNP48" s="60"/>
      <c r="WNQ48" s="60"/>
      <c r="WNR48" s="60"/>
      <c r="WNS48" s="60"/>
      <c r="WNT48" s="60"/>
      <c r="WNU48" s="60"/>
      <c r="WNV48" s="60"/>
      <c r="WNW48" s="60"/>
      <c r="WNX48" s="60"/>
      <c r="WNY48" s="60"/>
      <c r="WNZ48" s="60"/>
      <c r="WOA48" s="60"/>
      <c r="WOB48" s="60"/>
      <c r="WOC48" s="60"/>
      <c r="WOD48" s="60"/>
      <c r="WOE48" s="60"/>
      <c r="WOF48" s="60"/>
      <c r="WOG48" s="60"/>
      <c r="WOH48" s="60"/>
      <c r="WOI48" s="60"/>
      <c r="WOJ48" s="60"/>
      <c r="WOK48" s="60"/>
      <c r="WOL48" s="60"/>
      <c r="WOM48" s="60"/>
      <c r="WON48" s="60"/>
      <c r="WOO48" s="60"/>
      <c r="WOP48" s="60"/>
      <c r="WOQ48" s="60"/>
      <c r="WOR48" s="60"/>
      <c r="WOS48" s="60"/>
      <c r="WOT48" s="60"/>
      <c r="WOU48" s="60"/>
      <c r="WOV48" s="60"/>
      <c r="WOW48" s="60"/>
      <c r="WOX48" s="60"/>
      <c r="WOY48" s="60"/>
      <c r="WOZ48" s="60"/>
      <c r="WPA48" s="60"/>
      <c r="WPB48" s="60"/>
      <c r="WPC48" s="60"/>
      <c r="WPD48" s="60"/>
      <c r="WPE48" s="60"/>
      <c r="WPF48" s="60"/>
      <c r="WPG48" s="60"/>
      <c r="WPH48" s="60"/>
      <c r="WPI48" s="60"/>
      <c r="WPJ48" s="60"/>
      <c r="WPK48" s="60"/>
      <c r="WPL48" s="60"/>
      <c r="WPM48" s="60"/>
      <c r="WPN48" s="60"/>
      <c r="WPO48" s="60"/>
      <c r="WPP48" s="60"/>
      <c r="WPQ48" s="60"/>
      <c r="WPR48" s="60"/>
      <c r="WPS48" s="60"/>
      <c r="WPT48" s="60"/>
      <c r="WPU48" s="60"/>
      <c r="WPV48" s="60"/>
      <c r="WPW48" s="60"/>
      <c r="WPX48" s="60"/>
      <c r="WPY48" s="60"/>
      <c r="WPZ48" s="60"/>
      <c r="WQA48" s="60"/>
      <c r="WQB48" s="60"/>
      <c r="WQC48" s="60"/>
      <c r="WQD48" s="60"/>
      <c r="WQE48" s="60"/>
      <c r="WQF48" s="60"/>
      <c r="WQG48" s="60"/>
      <c r="WQH48" s="60"/>
      <c r="WQI48" s="60"/>
      <c r="WQJ48" s="60"/>
      <c r="WQK48" s="60"/>
      <c r="WQL48" s="60"/>
      <c r="WQM48" s="60"/>
      <c r="WQN48" s="60"/>
      <c r="WQO48" s="60"/>
      <c r="WQP48" s="60"/>
      <c r="WQQ48" s="60"/>
      <c r="WQR48" s="60"/>
      <c r="WQS48" s="60"/>
      <c r="WQT48" s="60"/>
      <c r="WQU48" s="60"/>
      <c r="WQV48" s="60"/>
      <c r="WQW48" s="60"/>
      <c r="WQX48" s="60"/>
      <c r="WQY48" s="60"/>
      <c r="WQZ48" s="60"/>
      <c r="WRA48" s="60"/>
      <c r="WRB48" s="60"/>
      <c r="WRC48" s="60"/>
      <c r="WRD48" s="60"/>
      <c r="WRE48" s="60"/>
      <c r="WRF48" s="60"/>
      <c r="WRG48" s="60"/>
      <c r="WRH48" s="60"/>
      <c r="WRI48" s="60"/>
      <c r="WRJ48" s="60"/>
      <c r="WRK48" s="60"/>
      <c r="WRL48" s="60"/>
      <c r="WRM48" s="60"/>
      <c r="WRN48" s="60"/>
      <c r="WRO48" s="60"/>
      <c r="WRP48" s="60"/>
      <c r="WRQ48" s="60"/>
      <c r="WRR48" s="60"/>
      <c r="WRS48" s="60"/>
      <c r="WRT48" s="60"/>
      <c r="WRU48" s="60"/>
      <c r="WRV48" s="60"/>
      <c r="WRW48" s="60"/>
      <c r="WRX48" s="60"/>
      <c r="WRY48" s="60"/>
      <c r="WRZ48" s="60"/>
      <c r="WSA48" s="60"/>
      <c r="WSB48" s="60"/>
      <c r="WSC48" s="60"/>
      <c r="WSD48" s="60"/>
      <c r="WSE48" s="60"/>
      <c r="WSF48" s="60"/>
      <c r="WSG48" s="60"/>
      <c r="WSH48" s="60"/>
      <c r="WSI48" s="60"/>
      <c r="WSJ48" s="60"/>
      <c r="WSK48" s="60"/>
      <c r="WSL48" s="60"/>
      <c r="WSM48" s="60"/>
      <c r="WSN48" s="60"/>
      <c r="WSO48" s="60"/>
      <c r="WSP48" s="60"/>
      <c r="WSQ48" s="60"/>
      <c r="WSR48" s="60"/>
      <c r="WSS48" s="60"/>
      <c r="WST48" s="60"/>
      <c r="WSU48" s="60"/>
      <c r="WSV48" s="60"/>
      <c r="WSW48" s="60"/>
      <c r="WSX48" s="60"/>
      <c r="WSY48" s="60"/>
      <c r="WSZ48" s="60"/>
      <c r="WTA48" s="60"/>
      <c r="WTB48" s="60"/>
      <c r="WTC48" s="60"/>
      <c r="WTD48" s="60"/>
      <c r="WTE48" s="60"/>
      <c r="WTF48" s="60"/>
      <c r="WTG48" s="60"/>
      <c r="WTH48" s="60"/>
      <c r="WTI48" s="60"/>
      <c r="WTJ48" s="60"/>
      <c r="WTK48" s="60"/>
      <c r="WTL48" s="60"/>
      <c r="WTM48" s="60"/>
      <c r="WTN48" s="60"/>
      <c r="WTO48" s="60"/>
      <c r="WTP48" s="60"/>
      <c r="WTQ48" s="60"/>
      <c r="WTR48" s="60"/>
      <c r="WTS48" s="60"/>
      <c r="WTT48" s="60"/>
      <c r="WTU48" s="60"/>
      <c r="WTV48" s="60"/>
      <c r="WTW48" s="60"/>
      <c r="WTX48" s="60"/>
      <c r="WTY48" s="60"/>
      <c r="WTZ48" s="60"/>
      <c r="WUA48" s="60"/>
      <c r="WUB48" s="60"/>
      <c r="WUC48" s="60"/>
      <c r="WUD48" s="60"/>
      <c r="WUE48" s="60"/>
      <c r="WUF48" s="60"/>
      <c r="WUG48" s="60"/>
      <c r="WUH48" s="60"/>
      <c r="WUI48" s="60"/>
      <c r="WUJ48" s="60"/>
      <c r="WUK48" s="60"/>
      <c r="WUL48" s="60"/>
      <c r="WUM48" s="60"/>
      <c r="WUN48" s="60"/>
      <c r="WUO48" s="60"/>
      <c r="WUP48" s="60"/>
      <c r="WUQ48" s="60"/>
      <c r="WUR48" s="60"/>
      <c r="WUS48" s="60"/>
      <c r="WUT48" s="60"/>
      <c r="WUU48" s="60"/>
      <c r="WUV48" s="60"/>
      <c r="WUW48" s="60"/>
      <c r="WUX48" s="60"/>
      <c r="WUY48" s="60"/>
      <c r="WUZ48" s="60"/>
      <c r="WVA48" s="60"/>
      <c r="WVB48" s="60"/>
      <c r="WVC48" s="60"/>
      <c r="WVD48" s="60"/>
      <c r="WVE48" s="60"/>
      <c r="WVF48" s="60"/>
      <c r="WVG48" s="60"/>
      <c r="WVH48" s="60"/>
      <c r="WVI48" s="60"/>
      <c r="WVJ48" s="60"/>
      <c r="WVK48" s="60"/>
      <c r="WVL48" s="60"/>
      <c r="WVM48" s="60"/>
      <c r="WVN48" s="60"/>
      <c r="WVO48" s="60"/>
      <c r="WVP48" s="60"/>
      <c r="WVQ48" s="60"/>
      <c r="WVR48" s="60"/>
      <c r="WVS48" s="60"/>
      <c r="WVT48" s="60"/>
      <c r="WVU48" s="60"/>
      <c r="WVV48" s="60"/>
      <c r="WVW48" s="60"/>
      <c r="WVX48" s="60"/>
      <c r="WVY48" s="60"/>
      <c r="WVZ48" s="60"/>
      <c r="WWA48" s="60"/>
      <c r="WWB48" s="60"/>
      <c r="WWC48" s="60"/>
      <c r="WWD48" s="60"/>
      <c r="WWE48" s="60"/>
      <c r="WWF48" s="60"/>
      <c r="WWG48" s="60"/>
      <c r="WWH48" s="60"/>
      <c r="WWI48" s="60"/>
      <c r="WWJ48" s="60"/>
      <c r="WWK48" s="60"/>
      <c r="WWL48" s="60"/>
      <c r="WWM48" s="60"/>
      <c r="WWN48" s="60"/>
      <c r="WWO48" s="60"/>
      <c r="WWP48" s="60"/>
      <c r="WWQ48" s="60"/>
      <c r="WWR48" s="60"/>
      <c r="WWS48" s="60"/>
      <c r="WWT48" s="60"/>
      <c r="WWU48" s="60"/>
      <c r="WWV48" s="60"/>
      <c r="WWW48" s="60"/>
      <c r="WWX48" s="60"/>
      <c r="WWY48" s="60"/>
      <c r="WWZ48" s="60"/>
      <c r="WXA48" s="60"/>
      <c r="WXB48" s="60"/>
      <c r="WXC48" s="60"/>
      <c r="WXD48" s="60"/>
      <c r="WXE48" s="60"/>
      <c r="WXF48" s="60"/>
      <c r="WXG48" s="60"/>
      <c r="WXH48" s="60"/>
      <c r="WXI48" s="60"/>
      <c r="WXJ48" s="60"/>
      <c r="WXK48" s="60"/>
      <c r="WXL48" s="60"/>
      <c r="WXM48" s="60"/>
      <c r="WXN48" s="60"/>
      <c r="WXO48" s="60"/>
      <c r="WXP48" s="60"/>
      <c r="WXQ48" s="60"/>
      <c r="WXR48" s="60"/>
      <c r="WXS48" s="60"/>
      <c r="WXT48" s="60"/>
      <c r="WXU48" s="60"/>
      <c r="WXV48" s="60"/>
      <c r="WXW48" s="60"/>
      <c r="WXX48" s="60"/>
      <c r="WXY48" s="60"/>
      <c r="WXZ48" s="60"/>
      <c r="WYA48" s="60"/>
      <c r="WYB48" s="60"/>
      <c r="WYC48" s="60"/>
      <c r="WYD48" s="60"/>
      <c r="WYE48" s="60"/>
      <c r="WYF48" s="60"/>
      <c r="WYG48" s="60"/>
      <c r="WYH48" s="60"/>
      <c r="WYI48" s="60"/>
      <c r="WYJ48" s="60"/>
      <c r="WYK48" s="60"/>
      <c r="WYL48" s="60"/>
      <c r="WYM48" s="60"/>
      <c r="WYN48" s="60"/>
      <c r="WYO48" s="60"/>
      <c r="WYP48" s="60"/>
      <c r="WYQ48" s="60"/>
      <c r="WYR48" s="60"/>
      <c r="WYS48" s="60"/>
      <c r="WYT48" s="60"/>
      <c r="WYU48" s="60"/>
      <c r="WYV48" s="60"/>
      <c r="WYW48" s="60"/>
      <c r="WYX48" s="60"/>
      <c r="WYY48" s="60"/>
      <c r="WYZ48" s="60"/>
      <c r="WZA48" s="60"/>
      <c r="WZB48" s="60"/>
      <c r="WZC48" s="60"/>
      <c r="WZD48" s="60"/>
      <c r="WZE48" s="60"/>
      <c r="WZF48" s="60"/>
      <c r="WZG48" s="60"/>
      <c r="WZH48" s="60"/>
      <c r="WZI48" s="60"/>
      <c r="WZJ48" s="60"/>
      <c r="WZK48" s="60"/>
      <c r="WZL48" s="60"/>
      <c r="WZM48" s="60"/>
      <c r="WZN48" s="60"/>
      <c r="WZO48" s="60"/>
      <c r="WZP48" s="60"/>
      <c r="WZQ48" s="60"/>
      <c r="WZR48" s="60"/>
      <c r="WZS48" s="60"/>
      <c r="WZT48" s="60"/>
      <c r="WZU48" s="60"/>
      <c r="WZV48" s="60"/>
      <c r="WZW48" s="60"/>
      <c r="WZX48" s="60"/>
      <c r="WZY48" s="60"/>
      <c r="WZZ48" s="60"/>
      <c r="XAA48" s="60"/>
      <c r="XAB48" s="60"/>
      <c r="XAC48" s="60"/>
      <c r="XAD48" s="60"/>
      <c r="XAE48" s="60"/>
      <c r="XAF48" s="60"/>
      <c r="XAG48" s="60"/>
      <c r="XAH48" s="60"/>
      <c r="XAI48" s="60"/>
      <c r="XAJ48" s="60"/>
      <c r="XAK48" s="60"/>
      <c r="XAL48" s="60"/>
      <c r="XAM48" s="60"/>
      <c r="XAN48" s="60"/>
      <c r="XAO48" s="60"/>
      <c r="XAP48" s="60"/>
      <c r="XAQ48" s="60"/>
      <c r="XAR48" s="60"/>
      <c r="XAS48" s="60"/>
      <c r="XAT48" s="60"/>
      <c r="XAU48" s="60"/>
      <c r="XAV48" s="60"/>
      <c r="XAW48" s="60"/>
      <c r="XAX48" s="60"/>
      <c r="XAY48" s="60"/>
      <c r="XAZ48" s="60"/>
      <c r="XBA48" s="60"/>
      <c r="XBB48" s="60"/>
      <c r="XBC48" s="60"/>
      <c r="XBD48" s="60"/>
      <c r="XBE48" s="60"/>
      <c r="XBF48" s="60"/>
      <c r="XBG48" s="60"/>
      <c r="XBH48" s="60"/>
      <c r="XBI48" s="60"/>
      <c r="XBJ48" s="60"/>
      <c r="XBK48" s="60"/>
      <c r="XBL48" s="60"/>
      <c r="XBM48" s="60"/>
      <c r="XBN48" s="60"/>
      <c r="XBO48" s="60"/>
      <c r="XBP48" s="60"/>
      <c r="XBQ48" s="60"/>
      <c r="XBR48" s="60"/>
      <c r="XBS48" s="60"/>
      <c r="XBT48" s="60"/>
      <c r="XBU48" s="60"/>
      <c r="XBV48" s="60"/>
      <c r="XBW48" s="60"/>
      <c r="XBX48" s="60"/>
      <c r="XBY48" s="60"/>
      <c r="XBZ48" s="60"/>
      <c r="XCA48" s="60"/>
      <c r="XCB48" s="60"/>
      <c r="XCC48" s="60"/>
      <c r="XCD48" s="60"/>
      <c r="XCE48" s="60"/>
      <c r="XCF48" s="60"/>
      <c r="XCG48" s="60"/>
      <c r="XCH48" s="60"/>
      <c r="XCI48" s="60"/>
      <c r="XCJ48" s="60"/>
      <c r="XCK48" s="60"/>
      <c r="XCL48" s="60"/>
      <c r="XCM48" s="60"/>
      <c r="XCN48" s="60"/>
      <c r="XCO48" s="60"/>
      <c r="XCP48" s="60"/>
      <c r="XCQ48" s="60"/>
      <c r="XCR48" s="60"/>
      <c r="XCS48" s="60"/>
      <c r="XCT48" s="60"/>
      <c r="XCU48" s="60"/>
      <c r="XCV48" s="60"/>
      <c r="XCW48" s="60"/>
      <c r="XCX48" s="60"/>
      <c r="XCY48" s="60"/>
      <c r="XCZ48" s="60"/>
      <c r="XDA48" s="60"/>
      <c r="XDB48" s="60"/>
      <c r="XDC48" s="60"/>
      <c r="XDD48" s="60"/>
      <c r="XDE48" s="60"/>
      <c r="XDF48" s="60"/>
      <c r="XDG48" s="60"/>
      <c r="XDH48" s="60"/>
      <c r="XDI48" s="60"/>
      <c r="XDJ48" s="60"/>
      <c r="XDK48" s="60"/>
      <c r="XDL48" s="60"/>
      <c r="XDM48" s="60"/>
      <c r="XDN48" s="60"/>
      <c r="XDO48" s="60"/>
      <c r="XDP48" s="60"/>
      <c r="XDQ48" s="60"/>
      <c r="XDR48" s="60"/>
      <c r="XDS48" s="60"/>
      <c r="XDT48" s="60"/>
      <c r="XDU48" s="60"/>
      <c r="XDV48" s="60"/>
      <c r="XDW48" s="60"/>
      <c r="XDX48" s="60"/>
      <c r="XDY48" s="60"/>
      <c r="XDZ48" s="60"/>
      <c r="XEA48" s="60"/>
      <c r="XEB48" s="60"/>
      <c r="XEC48" s="60"/>
      <c r="XED48" s="60"/>
      <c r="XEE48" s="60"/>
      <c r="XEF48" s="60"/>
      <c r="XEG48" s="60"/>
      <c r="XEH48" s="60"/>
      <c r="XEI48" s="60"/>
      <c r="XEJ48" s="60"/>
      <c r="XEK48" s="60"/>
      <c r="XEL48" s="60"/>
      <c r="XEM48" s="60"/>
      <c r="XEN48" s="60"/>
      <c r="XEO48" s="60"/>
      <c r="XEP48" s="60"/>
      <c r="XEQ48" s="60"/>
      <c r="XER48" s="60"/>
      <c r="XES48" s="60"/>
      <c r="XET48" s="60"/>
      <c r="XEU48" s="60"/>
      <c r="XEV48" s="60"/>
      <c r="XEW48" s="60"/>
      <c r="XEX48" s="60"/>
      <c r="XEY48" s="60"/>
      <c r="XEZ48" s="60"/>
      <c r="XFA48" s="60"/>
      <c r="XFB48" s="60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7E6F-6059-4097-8E4B-B4C25E0ADF00}">
  <sheetPr codeName="Sheet11">
    <tabColor rgb="FFCCFFCC"/>
    <pageSetUpPr autoPageBreaks="0"/>
  </sheetPr>
  <dimension ref="A1:XFB29"/>
  <sheetViews>
    <sheetView showGridLines="0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8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0" customFormat="1" ht="18" customHeight="1">
      <c r="B1" s="171" t="str">
        <f>'Input | General'!$B$1</f>
        <v>JGN 2025-30 Initial Proposal - Capital expenditure sharing scheme model</v>
      </c>
      <c r="J1" s="111"/>
      <c r="K1" s="95" t="s">
        <v>19</v>
      </c>
      <c r="L1" s="137" t="s">
        <v>20</v>
      </c>
      <c r="M1" s="141" t="s">
        <v>21</v>
      </c>
      <c r="N1"/>
      <c r="Q1" s="96"/>
      <c r="R1" s="76"/>
      <c r="S1" s="76"/>
      <c r="T1" s="76"/>
      <c r="U1" s="76"/>
      <c r="V1" s="76"/>
      <c r="W1" s="76"/>
    </row>
    <row r="2" spans="2:23" s="10" customFormat="1" ht="18" customHeight="1">
      <c r="B2" s="12" t="s">
        <v>149</v>
      </c>
      <c r="J2" s="21"/>
      <c r="K2" s="21"/>
      <c r="L2" s="21"/>
    </row>
    <row r="3" spans="2:23" s="10" customFormat="1" ht="3" customHeight="1">
      <c r="C3" s="9"/>
      <c r="J3" s="21"/>
      <c r="K3" s="21"/>
    </row>
    <row r="4" spans="2:23" s="7" customFormat="1" ht="12" customHeight="1">
      <c r="B4" s="28" t="s">
        <v>150</v>
      </c>
      <c r="J4" s="22"/>
      <c r="K4" s="22"/>
    </row>
    <row r="5" spans="2:23" ht="11.25" customHeight="1">
      <c r="C5" s="89"/>
      <c r="D5" s="89"/>
      <c r="E5" s="89"/>
      <c r="F5" s="89"/>
      <c r="G5" s="89"/>
      <c r="H5" s="89"/>
      <c r="I5" s="85"/>
      <c r="J5" s="85"/>
      <c r="K5" s="85"/>
      <c r="L5" s="85"/>
      <c r="M5" s="85"/>
      <c r="N5" s="85"/>
      <c r="O5" s="85"/>
    </row>
    <row r="6" spans="2:23" ht="11.25" customHeight="1">
      <c r="C6" s="107" t="s">
        <v>57</v>
      </c>
      <c r="D6" s="161" t="s">
        <v>40</v>
      </c>
      <c r="E6" s="161" t="s">
        <v>58</v>
      </c>
      <c r="F6" s="161" t="s">
        <v>0</v>
      </c>
      <c r="G6" s="161" t="s">
        <v>151</v>
      </c>
      <c r="H6" s="150" t="s">
        <v>152</v>
      </c>
      <c r="I6" s="91"/>
    </row>
    <row r="7" spans="2:23" ht="11.25" customHeight="1">
      <c r="C7" s="216" t="str">
        <f>'Input | Contingent Payment'!C8</f>
        <v>Unplanned SAIFI</v>
      </c>
      <c r="D7" s="182">
        <f>'Input | Reported Performance'!N53</f>
        <v>3.6724855793808318</v>
      </c>
      <c r="E7" s="183">
        <f>'Input | Contingent Payment'!G8</f>
        <v>3.3339315910844149</v>
      </c>
      <c r="F7" s="162">
        <f>'Input | Contingent Payment'!$G$18*MAX(1-(D7/E7-1),0)</f>
        <v>89.845202906928961</v>
      </c>
      <c r="G7" s="217">
        <f>'Input | Contingent Payment'!H8</f>
        <v>0.1</v>
      </c>
      <c r="H7" s="163">
        <f t="shared" ref="H7:H12" si="0">F7*G7</f>
        <v>8.9845202906928971</v>
      </c>
      <c r="I7" s="91"/>
      <c r="J7" s="76"/>
      <c r="K7" s="76"/>
      <c r="N7" s="119"/>
    </row>
    <row r="8" spans="2:23" ht="11.25" customHeight="1">
      <c r="C8" s="218" t="str">
        <f>'Input | Contingent Payment'!C9</f>
        <v>Unplanned SAIDI</v>
      </c>
      <c r="D8" s="182">
        <f>'Input | Reported Performance'!N54</f>
        <v>17.03421473141352</v>
      </c>
      <c r="E8" s="183">
        <f>'Input | Contingent Payment'!G9</f>
        <v>13.073715490417143</v>
      </c>
      <c r="F8" s="162">
        <f>'Input | Contingent Payment'!$G$18*MAX(1-(D8/E8-1),0)</f>
        <v>69.706398736461963</v>
      </c>
      <c r="G8" s="217">
        <f>'Input | Contingent Payment'!H9</f>
        <v>0.1</v>
      </c>
      <c r="H8" s="163">
        <f t="shared" si="0"/>
        <v>6.9706398736461965</v>
      </c>
      <c r="I8" s="91"/>
      <c r="J8" s="76"/>
      <c r="K8" s="76"/>
    </row>
    <row r="9" spans="2:23" s="18" customFormat="1" ht="11.25" customHeight="1">
      <c r="C9" s="218" t="str">
        <f>'Input | Contingent Payment'!C10</f>
        <v>Mains and services leaks</v>
      </c>
      <c r="D9" s="219">
        <f>'Input | Reported Performance'!N55</f>
        <v>0.12958643652189869</v>
      </c>
      <c r="E9" s="183">
        <f>'Input | Contingent Payment'!G10</f>
        <v>0.15747977076606226</v>
      </c>
      <c r="F9" s="125">
        <f>'Input | Contingent Payment'!$G$18*MAX(1-(D9/E9-1),0)</f>
        <v>117.71232845239493</v>
      </c>
      <c r="G9" s="220">
        <f>'Input | Contingent Payment'!H10</f>
        <v>0.3</v>
      </c>
      <c r="H9" s="130">
        <f t="shared" si="0"/>
        <v>35.31369853571848</v>
      </c>
      <c r="I9" s="91"/>
      <c r="J9" s="76"/>
      <c r="K9" s="76"/>
    </row>
    <row r="10" spans="2:23" ht="11.25" customHeight="1">
      <c r="C10" s="218" t="str">
        <f>'Input | Contingent Payment'!C11</f>
        <v>Meter leaks</v>
      </c>
      <c r="D10" s="219">
        <f>'Input | Reported Performance'!N56</f>
        <v>7.3648254844309662</v>
      </c>
      <c r="E10" s="183">
        <f>'Input | Contingent Payment'!G11</f>
        <v>8.1532197690924129</v>
      </c>
      <c r="F10" s="125">
        <f>'Input | Contingent Payment'!$G$18*MAX(1-(D10/E10-1),0)</f>
        <v>109.66972934606922</v>
      </c>
      <c r="G10" s="220">
        <f>'Input | Contingent Payment'!H11</f>
        <v>0.1</v>
      </c>
      <c r="H10" s="130">
        <f t="shared" si="0"/>
        <v>10.966972934606922</v>
      </c>
      <c r="I10" s="91"/>
      <c r="J10" s="76"/>
      <c r="K10" s="76"/>
      <c r="L10" s="90"/>
      <c r="M10" s="90"/>
      <c r="N10" s="90"/>
      <c r="O10" s="90"/>
    </row>
    <row r="11" spans="2:23" ht="11.25" customHeight="1">
      <c r="C11" s="218" t="str">
        <f>'Input | Contingent Payment'!C12</f>
        <v>Poor quality supply</v>
      </c>
      <c r="D11" s="219">
        <f>'Input | Reported Performance'!N57</f>
        <v>0.69833949732270229</v>
      </c>
      <c r="E11" s="183">
        <f>'Input | Contingent Payment'!G12</f>
        <v>0.91853276645292214</v>
      </c>
      <c r="F11" s="125">
        <f>'Input | Contingent Payment'!$G$18*MAX(1-(D11/E11-1),0)</f>
        <v>123.97228244568078</v>
      </c>
      <c r="G11" s="220">
        <f>'Input | Contingent Payment'!H12</f>
        <v>0.3</v>
      </c>
      <c r="H11" s="130">
        <f t="shared" si="0"/>
        <v>37.191684733704228</v>
      </c>
      <c r="I11" s="91"/>
      <c r="J11" s="76"/>
      <c r="K11" s="76"/>
      <c r="L11" s="90"/>
      <c r="M11" s="90"/>
      <c r="N11" s="91"/>
      <c r="O11" s="91"/>
    </row>
    <row r="12" spans="2:23" ht="11.25" customHeight="1">
      <c r="C12" s="221" t="str">
        <f>'Input | Contingent Payment'!C13</f>
        <v>Meter read estimation rate</v>
      </c>
      <c r="D12" s="222">
        <f>'Input | Reported Performance'!N58</f>
        <v>6.2354522245449163E-2</v>
      </c>
      <c r="E12" s="223">
        <f>'Input | Contingent Payment'!G13</f>
        <v>5.9305119390370829E-2</v>
      </c>
      <c r="F12" s="131">
        <f>'Input | Contingent Payment'!$G$18*MAX(1-(D12/E12-1),0)</f>
        <v>94.858111936330644</v>
      </c>
      <c r="G12" s="223">
        <f>'Input | Contingent Payment'!H13</f>
        <v>0.10000000000000009</v>
      </c>
      <c r="H12" s="132">
        <f t="shared" si="0"/>
        <v>9.4858111936330722</v>
      </c>
      <c r="I12" s="91"/>
      <c r="J12" s="76"/>
      <c r="K12" s="76"/>
      <c r="L12" s="90"/>
      <c r="M12" s="90"/>
      <c r="N12" s="90"/>
      <c r="O12" s="90"/>
    </row>
    <row r="13" spans="2:23" ht="11.25" customHeight="1">
      <c r="C13" s="103" t="s">
        <v>153</v>
      </c>
      <c r="D13" s="112"/>
      <c r="E13" s="131"/>
      <c r="F13" s="131"/>
      <c r="G13" s="131"/>
      <c r="H13" s="164">
        <f>SUM(H7:H12)</f>
        <v>108.9133275620018</v>
      </c>
      <c r="I13" s="91"/>
      <c r="J13" s="76"/>
      <c r="K13" s="76"/>
      <c r="L13" s="91"/>
      <c r="M13" s="91"/>
      <c r="N13" s="91"/>
      <c r="O13" s="91"/>
    </row>
    <row r="14" spans="2:23" ht="11.25" customHeight="1">
      <c r="D14" s="24"/>
      <c r="J14" s="2"/>
    </row>
    <row r="15" spans="2:23" s="7" customFormat="1" ht="12" customHeight="1">
      <c r="B15" s="28" t="s">
        <v>149</v>
      </c>
      <c r="J15" s="22"/>
      <c r="K15" s="22"/>
    </row>
    <row r="16" spans="2:23" s="25" customFormat="1" ht="11.25" customHeight="1">
      <c r="E16" s="26"/>
      <c r="F16" s="26"/>
      <c r="G16" s="26"/>
      <c r="H16" s="27"/>
      <c r="I16" s="26"/>
    </row>
    <row r="17" spans="1:16382" s="29" customFormat="1" ht="11.25" customHeight="1">
      <c r="C17" s="107" t="s">
        <v>154</v>
      </c>
      <c r="D17" s="150" t="s">
        <v>71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1:16382" s="29" customFormat="1" ht="11.25" customHeight="1">
      <c r="C18" s="167" t="s">
        <v>153</v>
      </c>
      <c r="D18" s="163">
        <f>H13</f>
        <v>108.9133275620018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1:16382" s="29" customFormat="1" ht="11.25" customHeight="1">
      <c r="C19" s="165" t="s">
        <v>155</v>
      </c>
      <c r="D19" s="198">
        <f>'Input | Contingent Payment'!G19</f>
        <v>100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1:16382" s="76" customFormat="1" ht="11.25" customHeight="1">
      <c r="C20" s="165" t="s">
        <v>156</v>
      </c>
      <c r="D20" s="198">
        <f>'Input | Contingent Payment'!G20</f>
        <v>80</v>
      </c>
    </row>
    <row r="21" spans="1:16382" s="29" customFormat="1" ht="11.25" customHeight="1">
      <c r="C21" s="166" t="s">
        <v>157</v>
      </c>
      <c r="D21" s="199">
        <f>MIN(MAX((D18-D20)/(D19-D20),0),1)</f>
        <v>1</v>
      </c>
      <c r="E21" s="67"/>
      <c r="F21" s="67"/>
      <c r="G21" s="67"/>
      <c r="H21" s="67"/>
      <c r="I21" s="88"/>
      <c r="J21" s="88"/>
      <c r="K21" s="88"/>
      <c r="L21" s="88"/>
      <c r="M21" s="88"/>
      <c r="N21" s="88"/>
      <c r="O21" s="88"/>
    </row>
    <row r="22" spans="1:16382" s="29" customFormat="1" ht="11.25" customHeight="1">
      <c r="C22" s="66"/>
      <c r="D22" s="92"/>
      <c r="E22" s="67"/>
      <c r="F22" s="67"/>
      <c r="G22" s="67"/>
      <c r="H22" s="67"/>
      <c r="I22" s="88"/>
      <c r="J22" s="88"/>
      <c r="K22" s="88"/>
      <c r="L22" s="88"/>
      <c r="M22" s="88"/>
      <c r="N22" s="88"/>
      <c r="O22" s="88"/>
    </row>
    <row r="23" spans="1:16382" ht="12" customHeight="1">
      <c r="A23" s="28"/>
      <c r="B23" s="28" t="s">
        <v>18</v>
      </c>
      <c r="C23" s="61"/>
      <c r="D23" s="61"/>
      <c r="E23" s="61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60"/>
      <c r="ABJ23" s="60"/>
      <c r="ABK23" s="60"/>
      <c r="ABL23" s="60"/>
      <c r="ABM23" s="60"/>
      <c r="ABN23" s="60"/>
      <c r="ABO23" s="60"/>
      <c r="ABP23" s="60"/>
      <c r="ABQ23" s="60"/>
      <c r="ABR23" s="60"/>
      <c r="ABS23" s="60"/>
      <c r="ABT23" s="60"/>
      <c r="ABU23" s="60"/>
      <c r="ABV23" s="60"/>
      <c r="ABW23" s="60"/>
      <c r="ABX23" s="60"/>
      <c r="ABY23" s="60"/>
      <c r="ABZ23" s="60"/>
      <c r="ACA23" s="60"/>
      <c r="ACB23" s="60"/>
      <c r="ACC23" s="60"/>
      <c r="ACD23" s="60"/>
      <c r="ACE23" s="60"/>
      <c r="ACF23" s="60"/>
      <c r="ACG23" s="60"/>
      <c r="ACH23" s="60"/>
      <c r="ACI23" s="60"/>
      <c r="ACJ23" s="60"/>
      <c r="ACK23" s="60"/>
      <c r="ACL23" s="60"/>
      <c r="ACM23" s="60"/>
      <c r="ACN23" s="60"/>
      <c r="ACO23" s="60"/>
      <c r="ACP23" s="60"/>
      <c r="ACQ23" s="60"/>
      <c r="ACR23" s="60"/>
      <c r="ACS23" s="60"/>
      <c r="ACT23" s="60"/>
      <c r="ACU23" s="60"/>
      <c r="ACV23" s="60"/>
      <c r="ACW23" s="60"/>
      <c r="ACX23" s="60"/>
      <c r="ACY23" s="60"/>
      <c r="ACZ23" s="60"/>
      <c r="ADA23" s="60"/>
      <c r="ADB23" s="60"/>
      <c r="ADC23" s="60"/>
      <c r="ADD23" s="60"/>
      <c r="ADE23" s="60"/>
      <c r="ADF23" s="60"/>
      <c r="ADG23" s="60"/>
      <c r="ADH23" s="60"/>
      <c r="ADI23" s="60"/>
      <c r="ADJ23" s="60"/>
      <c r="ADK23" s="60"/>
      <c r="ADL23" s="60"/>
      <c r="ADM23" s="60"/>
      <c r="ADN23" s="60"/>
      <c r="ADO23" s="60"/>
      <c r="ADP23" s="60"/>
      <c r="ADQ23" s="60"/>
      <c r="ADR23" s="60"/>
      <c r="ADS23" s="60"/>
      <c r="ADT23" s="60"/>
      <c r="ADU23" s="60"/>
      <c r="ADV23" s="60"/>
      <c r="ADW23" s="60"/>
      <c r="ADX23" s="60"/>
      <c r="ADY23" s="60"/>
      <c r="ADZ23" s="60"/>
      <c r="AEA23" s="60"/>
      <c r="AEB23" s="60"/>
      <c r="AEC23" s="60"/>
      <c r="AED23" s="60"/>
      <c r="AEE23" s="60"/>
      <c r="AEF23" s="60"/>
      <c r="AEG23" s="60"/>
      <c r="AEH23" s="60"/>
      <c r="AEI23" s="60"/>
      <c r="AEJ23" s="60"/>
      <c r="AEK23" s="60"/>
      <c r="AEL23" s="60"/>
      <c r="AEM23" s="60"/>
      <c r="AEN23" s="60"/>
      <c r="AEO23" s="60"/>
      <c r="AEP23" s="60"/>
      <c r="AEQ23" s="60"/>
      <c r="AER23" s="60"/>
      <c r="AES23" s="60"/>
      <c r="AET23" s="60"/>
      <c r="AEU23" s="60"/>
      <c r="AEV23" s="60"/>
      <c r="AEW23" s="60"/>
      <c r="AEX23" s="60"/>
      <c r="AEY23" s="60"/>
      <c r="AEZ23" s="60"/>
      <c r="AFA23" s="60"/>
      <c r="AFB23" s="60"/>
      <c r="AFC23" s="60"/>
      <c r="AFD23" s="60"/>
      <c r="AFE23" s="60"/>
      <c r="AFF23" s="60"/>
      <c r="AFG23" s="60"/>
      <c r="AFH23" s="60"/>
      <c r="AFI23" s="60"/>
      <c r="AFJ23" s="60"/>
      <c r="AFK23" s="60"/>
      <c r="AFL23" s="60"/>
      <c r="AFM23" s="60"/>
      <c r="AFN23" s="60"/>
      <c r="AFO23" s="60"/>
      <c r="AFP23" s="60"/>
      <c r="AFQ23" s="60"/>
      <c r="AFR23" s="60"/>
      <c r="AFS23" s="60"/>
      <c r="AFT23" s="60"/>
      <c r="AFU23" s="60"/>
      <c r="AFV23" s="60"/>
      <c r="AFW23" s="60"/>
      <c r="AFX23" s="60"/>
      <c r="AFY23" s="60"/>
      <c r="AFZ23" s="60"/>
      <c r="AGA23" s="60"/>
      <c r="AGB23" s="60"/>
      <c r="AGC23" s="60"/>
      <c r="AGD23" s="60"/>
      <c r="AGE23" s="60"/>
      <c r="AGF23" s="60"/>
      <c r="AGG23" s="60"/>
      <c r="AGH23" s="60"/>
      <c r="AGI23" s="60"/>
      <c r="AGJ23" s="60"/>
      <c r="AGK23" s="60"/>
      <c r="AGL23" s="60"/>
      <c r="AGM23" s="60"/>
      <c r="AGN23" s="60"/>
      <c r="AGO23" s="60"/>
      <c r="AGP23" s="60"/>
      <c r="AGQ23" s="60"/>
      <c r="AGR23" s="60"/>
      <c r="AGS23" s="60"/>
      <c r="AGT23" s="60"/>
      <c r="AGU23" s="60"/>
      <c r="AGV23" s="60"/>
      <c r="AGW23" s="60"/>
      <c r="AGX23" s="60"/>
      <c r="AGY23" s="60"/>
      <c r="AGZ23" s="60"/>
      <c r="AHA23" s="60"/>
      <c r="AHB23" s="60"/>
      <c r="AHC23" s="60"/>
      <c r="AHD23" s="60"/>
      <c r="AHE23" s="60"/>
      <c r="AHF23" s="60"/>
      <c r="AHG23" s="60"/>
      <c r="AHH23" s="60"/>
      <c r="AHI23" s="60"/>
      <c r="AHJ23" s="60"/>
      <c r="AHK23" s="60"/>
      <c r="AHL23" s="60"/>
      <c r="AHM23" s="60"/>
      <c r="AHN23" s="60"/>
      <c r="AHO23" s="60"/>
      <c r="AHP23" s="60"/>
      <c r="AHQ23" s="60"/>
      <c r="AHR23" s="60"/>
      <c r="AHS23" s="60"/>
      <c r="AHT23" s="60"/>
      <c r="AHU23" s="60"/>
      <c r="AHV23" s="60"/>
      <c r="AHW23" s="60"/>
      <c r="AHX23" s="60"/>
      <c r="AHY23" s="60"/>
      <c r="AHZ23" s="60"/>
      <c r="AIA23" s="60"/>
      <c r="AIB23" s="60"/>
      <c r="AIC23" s="60"/>
      <c r="AID23" s="60"/>
      <c r="AIE23" s="60"/>
      <c r="AIF23" s="60"/>
      <c r="AIG23" s="60"/>
      <c r="AIH23" s="60"/>
      <c r="AII23" s="60"/>
      <c r="AIJ23" s="60"/>
      <c r="AIK23" s="60"/>
      <c r="AIL23" s="60"/>
      <c r="AIM23" s="60"/>
      <c r="AIN23" s="60"/>
      <c r="AIO23" s="60"/>
      <c r="AIP23" s="60"/>
      <c r="AIQ23" s="60"/>
      <c r="AIR23" s="60"/>
      <c r="AIS23" s="60"/>
      <c r="AIT23" s="60"/>
      <c r="AIU23" s="60"/>
      <c r="AIV23" s="60"/>
      <c r="AIW23" s="60"/>
      <c r="AIX23" s="60"/>
      <c r="AIY23" s="60"/>
      <c r="AIZ23" s="60"/>
      <c r="AJA23" s="60"/>
      <c r="AJB23" s="60"/>
      <c r="AJC23" s="60"/>
      <c r="AJD23" s="60"/>
      <c r="AJE23" s="60"/>
      <c r="AJF23" s="60"/>
      <c r="AJG23" s="60"/>
      <c r="AJH23" s="60"/>
      <c r="AJI23" s="60"/>
      <c r="AJJ23" s="60"/>
      <c r="AJK23" s="60"/>
      <c r="AJL23" s="60"/>
      <c r="AJM23" s="60"/>
      <c r="AJN23" s="60"/>
      <c r="AJO23" s="60"/>
      <c r="AJP23" s="60"/>
      <c r="AJQ23" s="60"/>
      <c r="AJR23" s="60"/>
      <c r="AJS23" s="60"/>
      <c r="AJT23" s="60"/>
      <c r="AJU23" s="60"/>
      <c r="AJV23" s="60"/>
      <c r="AJW23" s="60"/>
      <c r="AJX23" s="60"/>
      <c r="AJY23" s="60"/>
      <c r="AJZ23" s="60"/>
      <c r="AKA23" s="60"/>
      <c r="AKB23" s="60"/>
      <c r="AKC23" s="60"/>
      <c r="AKD23" s="60"/>
      <c r="AKE23" s="60"/>
      <c r="AKF23" s="60"/>
      <c r="AKG23" s="60"/>
      <c r="AKH23" s="60"/>
      <c r="AKI23" s="60"/>
      <c r="AKJ23" s="60"/>
      <c r="AKK23" s="60"/>
      <c r="AKL23" s="60"/>
      <c r="AKM23" s="60"/>
      <c r="AKN23" s="60"/>
      <c r="AKO23" s="60"/>
      <c r="AKP23" s="60"/>
      <c r="AKQ23" s="60"/>
      <c r="AKR23" s="60"/>
      <c r="AKS23" s="60"/>
      <c r="AKT23" s="60"/>
      <c r="AKU23" s="60"/>
      <c r="AKV23" s="60"/>
      <c r="AKW23" s="60"/>
      <c r="AKX23" s="60"/>
      <c r="AKY23" s="60"/>
      <c r="AKZ23" s="60"/>
      <c r="ALA23" s="60"/>
      <c r="ALB23" s="60"/>
      <c r="ALC23" s="60"/>
      <c r="ALD23" s="60"/>
      <c r="ALE23" s="60"/>
      <c r="ALF23" s="60"/>
      <c r="ALG23" s="60"/>
      <c r="ALH23" s="60"/>
      <c r="ALI23" s="60"/>
      <c r="ALJ23" s="60"/>
      <c r="ALK23" s="60"/>
      <c r="ALL23" s="60"/>
      <c r="ALM23" s="60"/>
      <c r="ALN23" s="60"/>
      <c r="ALO23" s="60"/>
      <c r="ALP23" s="60"/>
      <c r="ALQ23" s="60"/>
      <c r="ALR23" s="60"/>
      <c r="ALS23" s="60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  <c r="AMK23" s="60"/>
      <c r="AML23" s="60"/>
      <c r="AMM23" s="60"/>
      <c r="AMN23" s="60"/>
      <c r="AMO23" s="60"/>
      <c r="AMP23" s="60"/>
      <c r="AMQ23" s="60"/>
      <c r="AMR23" s="60"/>
      <c r="AMS23" s="60"/>
      <c r="AMT23" s="60"/>
      <c r="AMU23" s="60"/>
      <c r="AMV23" s="60"/>
      <c r="AMW23" s="60"/>
      <c r="AMX23" s="60"/>
      <c r="AMY23" s="60"/>
      <c r="AMZ23" s="60"/>
      <c r="ANA23" s="60"/>
      <c r="ANB23" s="60"/>
      <c r="ANC23" s="60"/>
      <c r="AND23" s="60"/>
      <c r="ANE23" s="60"/>
      <c r="ANF23" s="60"/>
      <c r="ANG23" s="60"/>
      <c r="ANH23" s="60"/>
      <c r="ANI23" s="60"/>
      <c r="ANJ23" s="60"/>
      <c r="ANK23" s="60"/>
      <c r="ANL23" s="60"/>
      <c r="ANM23" s="60"/>
      <c r="ANN23" s="60"/>
      <c r="ANO23" s="60"/>
      <c r="ANP23" s="60"/>
      <c r="ANQ23" s="60"/>
      <c r="ANR23" s="60"/>
      <c r="ANS23" s="60"/>
      <c r="ANT23" s="60"/>
      <c r="ANU23" s="60"/>
      <c r="ANV23" s="60"/>
      <c r="ANW23" s="60"/>
      <c r="ANX23" s="60"/>
      <c r="ANY23" s="60"/>
      <c r="ANZ23" s="60"/>
      <c r="AOA23" s="60"/>
      <c r="AOB23" s="60"/>
      <c r="AOC23" s="60"/>
      <c r="AOD23" s="60"/>
      <c r="AOE23" s="60"/>
      <c r="AOF23" s="60"/>
      <c r="AOG23" s="60"/>
      <c r="AOH23" s="60"/>
      <c r="AOI23" s="60"/>
      <c r="AOJ23" s="60"/>
      <c r="AOK23" s="60"/>
      <c r="AOL23" s="60"/>
      <c r="AOM23" s="60"/>
      <c r="AON23" s="60"/>
      <c r="AOO23" s="60"/>
      <c r="AOP23" s="60"/>
      <c r="AOQ23" s="60"/>
      <c r="AOR23" s="60"/>
      <c r="AOS23" s="60"/>
      <c r="AOT23" s="60"/>
      <c r="AOU23" s="60"/>
      <c r="AOV23" s="60"/>
      <c r="AOW23" s="60"/>
      <c r="AOX23" s="60"/>
      <c r="AOY23" s="60"/>
      <c r="AOZ23" s="60"/>
      <c r="APA23" s="60"/>
      <c r="APB23" s="60"/>
      <c r="APC23" s="60"/>
      <c r="APD23" s="60"/>
      <c r="APE23" s="60"/>
      <c r="APF23" s="60"/>
      <c r="APG23" s="60"/>
      <c r="APH23" s="60"/>
      <c r="API23" s="60"/>
      <c r="APJ23" s="60"/>
      <c r="APK23" s="60"/>
      <c r="APL23" s="60"/>
      <c r="APM23" s="60"/>
      <c r="APN23" s="60"/>
      <c r="APO23" s="60"/>
      <c r="APP23" s="60"/>
      <c r="APQ23" s="60"/>
      <c r="APR23" s="60"/>
      <c r="APS23" s="60"/>
      <c r="APT23" s="60"/>
      <c r="APU23" s="60"/>
      <c r="APV23" s="60"/>
      <c r="APW23" s="60"/>
      <c r="APX23" s="60"/>
      <c r="APY23" s="60"/>
      <c r="APZ23" s="60"/>
      <c r="AQA23" s="60"/>
      <c r="AQB23" s="60"/>
      <c r="AQC23" s="60"/>
      <c r="AQD23" s="60"/>
      <c r="AQE23" s="60"/>
      <c r="AQF23" s="60"/>
      <c r="AQG23" s="60"/>
      <c r="AQH23" s="60"/>
      <c r="AQI23" s="60"/>
      <c r="AQJ23" s="60"/>
      <c r="AQK23" s="60"/>
      <c r="AQL23" s="60"/>
      <c r="AQM23" s="60"/>
      <c r="AQN23" s="60"/>
      <c r="AQO23" s="60"/>
      <c r="AQP23" s="60"/>
      <c r="AQQ23" s="60"/>
      <c r="AQR23" s="60"/>
      <c r="AQS23" s="60"/>
      <c r="AQT23" s="60"/>
      <c r="AQU23" s="60"/>
      <c r="AQV23" s="60"/>
      <c r="AQW23" s="60"/>
      <c r="AQX23" s="60"/>
      <c r="AQY23" s="60"/>
      <c r="AQZ23" s="60"/>
      <c r="ARA23" s="60"/>
      <c r="ARB23" s="60"/>
      <c r="ARC23" s="60"/>
      <c r="ARD23" s="60"/>
      <c r="ARE23" s="60"/>
      <c r="ARF23" s="60"/>
      <c r="ARG23" s="60"/>
      <c r="ARH23" s="60"/>
      <c r="ARI23" s="60"/>
      <c r="ARJ23" s="60"/>
      <c r="ARK23" s="60"/>
      <c r="ARL23" s="60"/>
      <c r="ARM23" s="60"/>
      <c r="ARN23" s="60"/>
      <c r="ARO23" s="60"/>
      <c r="ARP23" s="60"/>
      <c r="ARQ23" s="60"/>
      <c r="ARR23" s="60"/>
      <c r="ARS23" s="60"/>
      <c r="ART23" s="60"/>
      <c r="ARU23" s="60"/>
      <c r="ARV23" s="60"/>
      <c r="ARW23" s="60"/>
      <c r="ARX23" s="60"/>
      <c r="ARY23" s="60"/>
      <c r="ARZ23" s="60"/>
      <c r="ASA23" s="60"/>
      <c r="ASB23" s="60"/>
      <c r="ASC23" s="60"/>
      <c r="ASD23" s="60"/>
      <c r="ASE23" s="60"/>
      <c r="ASF23" s="60"/>
      <c r="ASG23" s="60"/>
      <c r="ASH23" s="60"/>
      <c r="ASI23" s="60"/>
      <c r="ASJ23" s="60"/>
      <c r="ASK23" s="60"/>
      <c r="ASL23" s="60"/>
      <c r="ASM23" s="60"/>
      <c r="ASN23" s="60"/>
      <c r="ASO23" s="60"/>
      <c r="ASP23" s="60"/>
      <c r="ASQ23" s="60"/>
      <c r="ASR23" s="60"/>
      <c r="ASS23" s="60"/>
      <c r="AST23" s="60"/>
      <c r="ASU23" s="60"/>
      <c r="ASV23" s="60"/>
      <c r="ASW23" s="60"/>
      <c r="ASX23" s="60"/>
      <c r="ASY23" s="60"/>
      <c r="ASZ23" s="60"/>
      <c r="ATA23" s="60"/>
      <c r="ATB23" s="60"/>
      <c r="ATC23" s="60"/>
      <c r="ATD23" s="60"/>
      <c r="ATE23" s="60"/>
      <c r="ATF23" s="60"/>
      <c r="ATG23" s="60"/>
      <c r="ATH23" s="60"/>
      <c r="ATI23" s="60"/>
      <c r="ATJ23" s="60"/>
      <c r="ATK23" s="60"/>
      <c r="ATL23" s="60"/>
      <c r="ATM23" s="60"/>
      <c r="ATN23" s="60"/>
      <c r="ATO23" s="60"/>
      <c r="ATP23" s="60"/>
      <c r="ATQ23" s="60"/>
      <c r="ATR23" s="60"/>
      <c r="ATS23" s="60"/>
      <c r="ATT23" s="60"/>
      <c r="ATU23" s="60"/>
      <c r="ATV23" s="60"/>
      <c r="ATW23" s="60"/>
      <c r="ATX23" s="60"/>
      <c r="ATY23" s="60"/>
      <c r="ATZ23" s="60"/>
      <c r="AUA23" s="60"/>
      <c r="AUB23" s="60"/>
      <c r="AUC23" s="60"/>
      <c r="AUD23" s="60"/>
      <c r="AUE23" s="60"/>
      <c r="AUF23" s="60"/>
      <c r="AUG23" s="60"/>
      <c r="AUH23" s="60"/>
      <c r="AUI23" s="60"/>
      <c r="AUJ23" s="60"/>
      <c r="AUK23" s="60"/>
      <c r="AUL23" s="60"/>
      <c r="AUM23" s="60"/>
      <c r="AUN23" s="60"/>
      <c r="AUO23" s="60"/>
      <c r="AUP23" s="60"/>
      <c r="AUQ23" s="60"/>
      <c r="AUR23" s="60"/>
      <c r="AUS23" s="60"/>
      <c r="AUT23" s="60"/>
      <c r="AUU23" s="60"/>
      <c r="AUV23" s="60"/>
      <c r="AUW23" s="60"/>
      <c r="AUX23" s="60"/>
      <c r="AUY23" s="60"/>
      <c r="AUZ23" s="60"/>
      <c r="AVA23" s="60"/>
      <c r="AVB23" s="60"/>
      <c r="AVC23" s="60"/>
      <c r="AVD23" s="60"/>
      <c r="AVE23" s="60"/>
      <c r="AVF23" s="60"/>
      <c r="AVG23" s="60"/>
      <c r="AVH23" s="60"/>
      <c r="AVI23" s="60"/>
      <c r="AVJ23" s="60"/>
      <c r="AVK23" s="60"/>
      <c r="AVL23" s="60"/>
      <c r="AVM23" s="60"/>
      <c r="AVN23" s="60"/>
      <c r="AVO23" s="60"/>
      <c r="AVP23" s="60"/>
      <c r="AVQ23" s="60"/>
      <c r="AVR23" s="60"/>
      <c r="AVS23" s="60"/>
      <c r="AVT23" s="60"/>
      <c r="AVU23" s="60"/>
      <c r="AVV23" s="60"/>
      <c r="AVW23" s="60"/>
      <c r="AVX23" s="60"/>
      <c r="AVY23" s="60"/>
      <c r="AVZ23" s="60"/>
      <c r="AWA23" s="60"/>
      <c r="AWB23" s="60"/>
      <c r="AWC23" s="60"/>
      <c r="AWD23" s="60"/>
      <c r="AWE23" s="60"/>
      <c r="AWF23" s="60"/>
      <c r="AWG23" s="60"/>
      <c r="AWH23" s="60"/>
      <c r="AWI23" s="60"/>
      <c r="AWJ23" s="60"/>
      <c r="AWK23" s="60"/>
      <c r="AWL23" s="60"/>
      <c r="AWM23" s="60"/>
      <c r="AWN23" s="60"/>
      <c r="AWO23" s="60"/>
      <c r="AWP23" s="60"/>
      <c r="AWQ23" s="60"/>
      <c r="AWR23" s="60"/>
      <c r="AWS23" s="60"/>
      <c r="AWT23" s="60"/>
      <c r="AWU23" s="60"/>
      <c r="AWV23" s="60"/>
      <c r="AWW23" s="60"/>
      <c r="AWX23" s="60"/>
      <c r="AWY23" s="60"/>
      <c r="AWZ23" s="60"/>
      <c r="AXA23" s="60"/>
      <c r="AXB23" s="60"/>
      <c r="AXC23" s="60"/>
      <c r="AXD23" s="60"/>
      <c r="AXE23" s="60"/>
      <c r="AXF23" s="60"/>
      <c r="AXG23" s="60"/>
      <c r="AXH23" s="60"/>
      <c r="AXI23" s="60"/>
      <c r="AXJ23" s="60"/>
      <c r="AXK23" s="60"/>
      <c r="AXL23" s="60"/>
      <c r="AXM23" s="60"/>
      <c r="AXN23" s="60"/>
      <c r="AXO23" s="60"/>
      <c r="AXP23" s="60"/>
      <c r="AXQ23" s="60"/>
      <c r="AXR23" s="60"/>
      <c r="AXS23" s="60"/>
      <c r="AXT23" s="60"/>
      <c r="AXU23" s="60"/>
      <c r="AXV23" s="60"/>
      <c r="AXW23" s="60"/>
      <c r="AXX23" s="60"/>
      <c r="AXY23" s="60"/>
      <c r="AXZ23" s="60"/>
      <c r="AYA23" s="60"/>
      <c r="AYB23" s="60"/>
      <c r="AYC23" s="60"/>
      <c r="AYD23" s="60"/>
      <c r="AYE23" s="60"/>
      <c r="AYF23" s="60"/>
      <c r="AYG23" s="60"/>
      <c r="AYH23" s="60"/>
      <c r="AYI23" s="60"/>
      <c r="AYJ23" s="60"/>
      <c r="AYK23" s="60"/>
      <c r="AYL23" s="60"/>
      <c r="AYM23" s="60"/>
      <c r="AYN23" s="60"/>
      <c r="AYO23" s="60"/>
      <c r="AYP23" s="60"/>
      <c r="AYQ23" s="60"/>
      <c r="AYR23" s="60"/>
      <c r="AYS23" s="60"/>
      <c r="AYT23" s="60"/>
      <c r="AYU23" s="60"/>
      <c r="AYV23" s="60"/>
      <c r="AYW23" s="60"/>
      <c r="AYX23" s="60"/>
      <c r="AYY23" s="60"/>
      <c r="AYZ23" s="60"/>
      <c r="AZA23" s="60"/>
      <c r="AZB23" s="60"/>
      <c r="AZC23" s="60"/>
      <c r="AZD23" s="60"/>
      <c r="AZE23" s="60"/>
      <c r="AZF23" s="60"/>
      <c r="AZG23" s="60"/>
      <c r="AZH23" s="60"/>
      <c r="AZI23" s="60"/>
      <c r="AZJ23" s="60"/>
      <c r="AZK23" s="60"/>
      <c r="AZL23" s="60"/>
      <c r="AZM23" s="60"/>
      <c r="AZN23" s="60"/>
      <c r="AZO23" s="60"/>
      <c r="AZP23" s="60"/>
      <c r="AZQ23" s="60"/>
      <c r="AZR23" s="60"/>
      <c r="AZS23" s="60"/>
      <c r="AZT23" s="60"/>
      <c r="AZU23" s="60"/>
      <c r="AZV23" s="60"/>
      <c r="AZW23" s="60"/>
      <c r="AZX23" s="60"/>
      <c r="AZY23" s="60"/>
      <c r="AZZ23" s="60"/>
      <c r="BAA23" s="60"/>
      <c r="BAB23" s="60"/>
      <c r="BAC23" s="60"/>
      <c r="BAD23" s="60"/>
      <c r="BAE23" s="60"/>
      <c r="BAF23" s="60"/>
      <c r="BAG23" s="60"/>
      <c r="BAH23" s="60"/>
      <c r="BAI23" s="60"/>
      <c r="BAJ23" s="60"/>
      <c r="BAK23" s="60"/>
      <c r="BAL23" s="60"/>
      <c r="BAM23" s="60"/>
      <c r="BAN23" s="60"/>
      <c r="BAO23" s="60"/>
      <c r="BAP23" s="60"/>
      <c r="BAQ23" s="60"/>
      <c r="BAR23" s="60"/>
      <c r="BAS23" s="60"/>
      <c r="BAT23" s="60"/>
      <c r="BAU23" s="60"/>
      <c r="BAV23" s="60"/>
      <c r="BAW23" s="60"/>
      <c r="BAX23" s="60"/>
      <c r="BAY23" s="60"/>
      <c r="BAZ23" s="60"/>
      <c r="BBA23" s="60"/>
      <c r="BBB23" s="60"/>
      <c r="BBC23" s="60"/>
      <c r="BBD23" s="60"/>
      <c r="BBE23" s="60"/>
      <c r="BBF23" s="60"/>
      <c r="BBG23" s="60"/>
      <c r="BBH23" s="60"/>
      <c r="BBI23" s="60"/>
      <c r="BBJ23" s="60"/>
      <c r="BBK23" s="60"/>
      <c r="BBL23" s="60"/>
      <c r="BBM23" s="60"/>
      <c r="BBN23" s="60"/>
      <c r="BBO23" s="60"/>
      <c r="BBP23" s="60"/>
      <c r="BBQ23" s="60"/>
      <c r="BBR23" s="60"/>
      <c r="BBS23" s="60"/>
      <c r="BBT23" s="60"/>
      <c r="BBU23" s="60"/>
      <c r="BBV23" s="60"/>
      <c r="BBW23" s="60"/>
      <c r="BBX23" s="60"/>
      <c r="BBY23" s="60"/>
      <c r="BBZ23" s="60"/>
      <c r="BCA23" s="60"/>
      <c r="BCB23" s="60"/>
      <c r="BCC23" s="60"/>
      <c r="BCD23" s="60"/>
      <c r="BCE23" s="60"/>
      <c r="BCF23" s="60"/>
      <c r="BCG23" s="60"/>
      <c r="BCH23" s="60"/>
      <c r="BCI23" s="60"/>
      <c r="BCJ23" s="60"/>
      <c r="BCK23" s="60"/>
      <c r="BCL23" s="60"/>
      <c r="BCM23" s="60"/>
      <c r="BCN23" s="60"/>
      <c r="BCO23" s="60"/>
      <c r="BCP23" s="60"/>
      <c r="BCQ23" s="60"/>
      <c r="BCR23" s="60"/>
      <c r="BCS23" s="60"/>
      <c r="BCT23" s="60"/>
      <c r="BCU23" s="60"/>
      <c r="BCV23" s="60"/>
      <c r="BCW23" s="60"/>
      <c r="BCX23" s="60"/>
      <c r="BCY23" s="60"/>
      <c r="BCZ23" s="60"/>
      <c r="BDA23" s="60"/>
      <c r="BDB23" s="60"/>
      <c r="BDC23" s="60"/>
      <c r="BDD23" s="60"/>
      <c r="BDE23" s="60"/>
      <c r="BDF23" s="60"/>
      <c r="BDG23" s="60"/>
      <c r="BDH23" s="60"/>
      <c r="BDI23" s="60"/>
      <c r="BDJ23" s="60"/>
      <c r="BDK23" s="60"/>
      <c r="BDL23" s="60"/>
      <c r="BDM23" s="60"/>
      <c r="BDN23" s="60"/>
      <c r="BDO23" s="60"/>
      <c r="BDP23" s="60"/>
      <c r="BDQ23" s="60"/>
      <c r="BDR23" s="60"/>
      <c r="BDS23" s="60"/>
      <c r="BDT23" s="60"/>
      <c r="BDU23" s="60"/>
      <c r="BDV23" s="60"/>
      <c r="BDW23" s="60"/>
      <c r="BDX23" s="60"/>
      <c r="BDY23" s="60"/>
      <c r="BDZ23" s="60"/>
      <c r="BEA23" s="60"/>
      <c r="BEB23" s="60"/>
      <c r="BEC23" s="60"/>
      <c r="BED23" s="60"/>
      <c r="BEE23" s="60"/>
      <c r="BEF23" s="60"/>
      <c r="BEG23" s="60"/>
      <c r="BEH23" s="60"/>
      <c r="BEI23" s="60"/>
      <c r="BEJ23" s="60"/>
      <c r="BEK23" s="60"/>
      <c r="BEL23" s="60"/>
      <c r="BEM23" s="60"/>
      <c r="BEN23" s="60"/>
      <c r="BEO23" s="60"/>
      <c r="BEP23" s="60"/>
      <c r="BEQ23" s="60"/>
      <c r="BER23" s="60"/>
      <c r="BES23" s="60"/>
      <c r="BET23" s="60"/>
      <c r="BEU23" s="60"/>
      <c r="BEV23" s="60"/>
      <c r="BEW23" s="60"/>
      <c r="BEX23" s="60"/>
      <c r="BEY23" s="60"/>
      <c r="BEZ23" s="60"/>
      <c r="BFA23" s="60"/>
      <c r="BFB23" s="60"/>
      <c r="BFC23" s="60"/>
      <c r="BFD23" s="60"/>
      <c r="BFE23" s="60"/>
      <c r="BFF23" s="60"/>
      <c r="BFG23" s="60"/>
      <c r="BFH23" s="60"/>
      <c r="BFI23" s="60"/>
      <c r="BFJ23" s="60"/>
      <c r="BFK23" s="60"/>
      <c r="BFL23" s="60"/>
      <c r="BFM23" s="60"/>
      <c r="BFN23" s="60"/>
      <c r="BFO23" s="60"/>
      <c r="BFP23" s="60"/>
      <c r="BFQ23" s="60"/>
      <c r="BFR23" s="60"/>
      <c r="BFS23" s="60"/>
      <c r="BFT23" s="60"/>
      <c r="BFU23" s="60"/>
      <c r="BFV23" s="60"/>
      <c r="BFW23" s="60"/>
      <c r="BFX23" s="60"/>
      <c r="BFY23" s="60"/>
      <c r="BFZ23" s="60"/>
      <c r="BGA23" s="60"/>
      <c r="BGB23" s="60"/>
      <c r="BGC23" s="60"/>
      <c r="BGD23" s="60"/>
      <c r="BGE23" s="60"/>
      <c r="BGF23" s="60"/>
      <c r="BGG23" s="60"/>
      <c r="BGH23" s="60"/>
      <c r="BGI23" s="60"/>
      <c r="BGJ23" s="60"/>
      <c r="BGK23" s="60"/>
      <c r="BGL23" s="60"/>
      <c r="BGM23" s="60"/>
      <c r="BGN23" s="60"/>
      <c r="BGO23" s="60"/>
      <c r="BGP23" s="60"/>
      <c r="BGQ23" s="60"/>
      <c r="BGR23" s="60"/>
      <c r="BGS23" s="60"/>
      <c r="BGT23" s="60"/>
      <c r="BGU23" s="60"/>
      <c r="BGV23" s="60"/>
      <c r="BGW23" s="60"/>
      <c r="BGX23" s="60"/>
      <c r="BGY23" s="60"/>
      <c r="BGZ23" s="60"/>
      <c r="BHA23" s="60"/>
      <c r="BHB23" s="60"/>
      <c r="BHC23" s="60"/>
      <c r="BHD23" s="60"/>
      <c r="BHE23" s="60"/>
      <c r="BHF23" s="60"/>
      <c r="BHG23" s="60"/>
      <c r="BHH23" s="60"/>
      <c r="BHI23" s="60"/>
      <c r="BHJ23" s="60"/>
      <c r="BHK23" s="60"/>
      <c r="BHL23" s="60"/>
      <c r="BHM23" s="60"/>
      <c r="BHN23" s="60"/>
      <c r="BHO23" s="60"/>
      <c r="BHP23" s="60"/>
      <c r="BHQ23" s="60"/>
      <c r="BHR23" s="60"/>
      <c r="BHS23" s="60"/>
      <c r="BHT23" s="60"/>
      <c r="BHU23" s="60"/>
      <c r="BHV23" s="60"/>
      <c r="BHW23" s="60"/>
      <c r="BHX23" s="60"/>
      <c r="BHY23" s="60"/>
      <c r="BHZ23" s="60"/>
      <c r="BIA23" s="60"/>
      <c r="BIB23" s="60"/>
      <c r="BIC23" s="60"/>
      <c r="BID23" s="60"/>
      <c r="BIE23" s="60"/>
      <c r="BIF23" s="60"/>
      <c r="BIG23" s="60"/>
      <c r="BIH23" s="60"/>
      <c r="BII23" s="60"/>
      <c r="BIJ23" s="60"/>
      <c r="BIK23" s="60"/>
      <c r="BIL23" s="60"/>
      <c r="BIM23" s="60"/>
      <c r="BIN23" s="60"/>
      <c r="BIO23" s="60"/>
      <c r="BIP23" s="60"/>
      <c r="BIQ23" s="60"/>
      <c r="BIR23" s="60"/>
      <c r="BIS23" s="60"/>
      <c r="BIT23" s="60"/>
      <c r="BIU23" s="60"/>
      <c r="BIV23" s="60"/>
      <c r="BIW23" s="60"/>
      <c r="BIX23" s="60"/>
      <c r="BIY23" s="60"/>
      <c r="BIZ23" s="60"/>
      <c r="BJA23" s="60"/>
      <c r="BJB23" s="60"/>
      <c r="BJC23" s="60"/>
      <c r="BJD23" s="60"/>
      <c r="BJE23" s="60"/>
      <c r="BJF23" s="60"/>
      <c r="BJG23" s="60"/>
      <c r="BJH23" s="60"/>
      <c r="BJI23" s="60"/>
      <c r="BJJ23" s="60"/>
      <c r="BJK23" s="60"/>
      <c r="BJL23" s="60"/>
      <c r="BJM23" s="60"/>
      <c r="BJN23" s="60"/>
      <c r="BJO23" s="60"/>
      <c r="BJP23" s="60"/>
      <c r="BJQ23" s="60"/>
      <c r="BJR23" s="60"/>
      <c r="BJS23" s="60"/>
      <c r="BJT23" s="60"/>
      <c r="BJU23" s="60"/>
      <c r="BJV23" s="60"/>
      <c r="BJW23" s="60"/>
      <c r="BJX23" s="60"/>
      <c r="BJY23" s="60"/>
      <c r="BJZ23" s="60"/>
      <c r="BKA23" s="60"/>
      <c r="BKB23" s="60"/>
      <c r="BKC23" s="60"/>
      <c r="BKD23" s="60"/>
      <c r="BKE23" s="60"/>
      <c r="BKF23" s="60"/>
      <c r="BKG23" s="60"/>
      <c r="BKH23" s="60"/>
      <c r="BKI23" s="60"/>
      <c r="BKJ23" s="60"/>
      <c r="BKK23" s="60"/>
      <c r="BKL23" s="60"/>
      <c r="BKM23" s="60"/>
      <c r="BKN23" s="60"/>
      <c r="BKO23" s="60"/>
      <c r="BKP23" s="60"/>
      <c r="BKQ23" s="60"/>
      <c r="BKR23" s="60"/>
      <c r="BKS23" s="60"/>
      <c r="BKT23" s="60"/>
      <c r="BKU23" s="60"/>
      <c r="BKV23" s="60"/>
      <c r="BKW23" s="60"/>
      <c r="BKX23" s="60"/>
      <c r="BKY23" s="60"/>
      <c r="BKZ23" s="60"/>
      <c r="BLA23" s="60"/>
      <c r="BLB23" s="60"/>
      <c r="BLC23" s="60"/>
      <c r="BLD23" s="60"/>
      <c r="BLE23" s="60"/>
      <c r="BLF23" s="60"/>
      <c r="BLG23" s="60"/>
      <c r="BLH23" s="60"/>
      <c r="BLI23" s="60"/>
      <c r="BLJ23" s="60"/>
      <c r="BLK23" s="60"/>
      <c r="BLL23" s="60"/>
      <c r="BLM23" s="60"/>
      <c r="BLN23" s="60"/>
      <c r="BLO23" s="60"/>
      <c r="BLP23" s="60"/>
      <c r="BLQ23" s="60"/>
      <c r="BLR23" s="60"/>
      <c r="BLS23" s="60"/>
      <c r="BLT23" s="60"/>
      <c r="BLU23" s="60"/>
      <c r="BLV23" s="60"/>
      <c r="BLW23" s="60"/>
      <c r="BLX23" s="60"/>
      <c r="BLY23" s="60"/>
      <c r="BLZ23" s="60"/>
      <c r="BMA23" s="60"/>
      <c r="BMB23" s="60"/>
      <c r="BMC23" s="60"/>
      <c r="BMD23" s="60"/>
      <c r="BME23" s="60"/>
      <c r="BMF23" s="60"/>
      <c r="BMG23" s="60"/>
      <c r="BMH23" s="60"/>
      <c r="BMI23" s="60"/>
      <c r="BMJ23" s="60"/>
      <c r="BMK23" s="60"/>
      <c r="BML23" s="60"/>
      <c r="BMM23" s="60"/>
      <c r="BMN23" s="60"/>
      <c r="BMO23" s="60"/>
      <c r="BMP23" s="60"/>
      <c r="BMQ23" s="60"/>
      <c r="BMR23" s="60"/>
      <c r="BMS23" s="60"/>
      <c r="BMT23" s="60"/>
      <c r="BMU23" s="60"/>
      <c r="BMV23" s="60"/>
      <c r="BMW23" s="60"/>
      <c r="BMX23" s="60"/>
      <c r="BMY23" s="60"/>
      <c r="BMZ23" s="60"/>
      <c r="BNA23" s="60"/>
      <c r="BNB23" s="60"/>
      <c r="BNC23" s="60"/>
      <c r="BND23" s="60"/>
      <c r="BNE23" s="60"/>
      <c r="BNF23" s="60"/>
      <c r="BNG23" s="60"/>
      <c r="BNH23" s="60"/>
      <c r="BNI23" s="60"/>
      <c r="BNJ23" s="60"/>
      <c r="BNK23" s="60"/>
      <c r="BNL23" s="60"/>
      <c r="BNM23" s="60"/>
      <c r="BNN23" s="60"/>
      <c r="BNO23" s="60"/>
      <c r="BNP23" s="60"/>
      <c r="BNQ23" s="60"/>
      <c r="BNR23" s="60"/>
      <c r="BNS23" s="60"/>
      <c r="BNT23" s="60"/>
      <c r="BNU23" s="60"/>
      <c r="BNV23" s="60"/>
      <c r="BNW23" s="60"/>
      <c r="BNX23" s="60"/>
      <c r="BNY23" s="60"/>
      <c r="BNZ23" s="60"/>
      <c r="BOA23" s="60"/>
      <c r="BOB23" s="60"/>
      <c r="BOC23" s="60"/>
      <c r="BOD23" s="60"/>
      <c r="BOE23" s="60"/>
      <c r="BOF23" s="60"/>
      <c r="BOG23" s="60"/>
      <c r="BOH23" s="60"/>
      <c r="BOI23" s="60"/>
      <c r="BOJ23" s="60"/>
      <c r="BOK23" s="60"/>
      <c r="BOL23" s="60"/>
      <c r="BOM23" s="60"/>
      <c r="BON23" s="60"/>
      <c r="BOO23" s="60"/>
      <c r="BOP23" s="60"/>
      <c r="BOQ23" s="60"/>
      <c r="BOR23" s="60"/>
      <c r="BOS23" s="60"/>
      <c r="BOT23" s="60"/>
      <c r="BOU23" s="60"/>
      <c r="BOV23" s="60"/>
      <c r="BOW23" s="60"/>
      <c r="BOX23" s="60"/>
      <c r="BOY23" s="60"/>
      <c r="BOZ23" s="60"/>
      <c r="BPA23" s="60"/>
      <c r="BPB23" s="60"/>
      <c r="BPC23" s="60"/>
      <c r="BPD23" s="60"/>
      <c r="BPE23" s="60"/>
      <c r="BPF23" s="60"/>
      <c r="BPG23" s="60"/>
      <c r="BPH23" s="60"/>
      <c r="BPI23" s="60"/>
      <c r="BPJ23" s="60"/>
      <c r="BPK23" s="60"/>
      <c r="BPL23" s="60"/>
      <c r="BPM23" s="60"/>
      <c r="BPN23" s="60"/>
      <c r="BPO23" s="60"/>
      <c r="BPP23" s="60"/>
      <c r="BPQ23" s="60"/>
      <c r="BPR23" s="60"/>
      <c r="BPS23" s="60"/>
      <c r="BPT23" s="60"/>
      <c r="BPU23" s="60"/>
      <c r="BPV23" s="60"/>
      <c r="BPW23" s="60"/>
      <c r="BPX23" s="60"/>
      <c r="BPY23" s="60"/>
      <c r="BPZ23" s="60"/>
      <c r="BQA23" s="60"/>
      <c r="BQB23" s="60"/>
      <c r="BQC23" s="60"/>
      <c r="BQD23" s="60"/>
      <c r="BQE23" s="60"/>
      <c r="BQF23" s="60"/>
      <c r="BQG23" s="60"/>
      <c r="BQH23" s="60"/>
      <c r="BQI23" s="60"/>
      <c r="BQJ23" s="60"/>
      <c r="BQK23" s="60"/>
      <c r="BQL23" s="60"/>
      <c r="BQM23" s="60"/>
      <c r="BQN23" s="60"/>
      <c r="BQO23" s="60"/>
      <c r="BQP23" s="60"/>
      <c r="BQQ23" s="60"/>
      <c r="BQR23" s="60"/>
      <c r="BQS23" s="60"/>
      <c r="BQT23" s="60"/>
      <c r="BQU23" s="60"/>
      <c r="BQV23" s="60"/>
      <c r="BQW23" s="60"/>
      <c r="BQX23" s="60"/>
      <c r="BQY23" s="60"/>
      <c r="BQZ23" s="60"/>
      <c r="BRA23" s="60"/>
      <c r="BRB23" s="60"/>
      <c r="BRC23" s="60"/>
      <c r="BRD23" s="60"/>
      <c r="BRE23" s="60"/>
      <c r="BRF23" s="60"/>
      <c r="BRG23" s="60"/>
      <c r="BRH23" s="60"/>
      <c r="BRI23" s="60"/>
      <c r="BRJ23" s="60"/>
      <c r="BRK23" s="60"/>
      <c r="BRL23" s="60"/>
      <c r="BRM23" s="60"/>
      <c r="BRN23" s="60"/>
      <c r="BRO23" s="60"/>
      <c r="BRP23" s="60"/>
      <c r="BRQ23" s="60"/>
      <c r="BRR23" s="60"/>
      <c r="BRS23" s="60"/>
      <c r="BRT23" s="60"/>
      <c r="BRU23" s="60"/>
      <c r="BRV23" s="60"/>
      <c r="BRW23" s="60"/>
      <c r="BRX23" s="60"/>
      <c r="BRY23" s="60"/>
      <c r="BRZ23" s="60"/>
      <c r="BSA23" s="60"/>
      <c r="BSB23" s="60"/>
      <c r="BSC23" s="60"/>
      <c r="BSD23" s="60"/>
      <c r="BSE23" s="60"/>
      <c r="BSF23" s="60"/>
      <c r="BSG23" s="60"/>
      <c r="BSH23" s="60"/>
      <c r="BSI23" s="60"/>
      <c r="BSJ23" s="60"/>
      <c r="BSK23" s="60"/>
      <c r="BSL23" s="60"/>
      <c r="BSM23" s="60"/>
      <c r="BSN23" s="60"/>
      <c r="BSO23" s="60"/>
      <c r="BSP23" s="60"/>
      <c r="BSQ23" s="60"/>
      <c r="BSR23" s="60"/>
      <c r="BSS23" s="60"/>
      <c r="BST23" s="60"/>
      <c r="BSU23" s="60"/>
      <c r="BSV23" s="60"/>
      <c r="BSW23" s="60"/>
      <c r="BSX23" s="60"/>
      <c r="BSY23" s="60"/>
      <c r="BSZ23" s="60"/>
      <c r="BTA23" s="60"/>
      <c r="BTB23" s="60"/>
      <c r="BTC23" s="60"/>
      <c r="BTD23" s="60"/>
      <c r="BTE23" s="60"/>
      <c r="BTF23" s="60"/>
      <c r="BTG23" s="60"/>
      <c r="BTH23" s="60"/>
      <c r="BTI23" s="60"/>
      <c r="BTJ23" s="60"/>
      <c r="BTK23" s="60"/>
      <c r="BTL23" s="60"/>
      <c r="BTM23" s="60"/>
      <c r="BTN23" s="60"/>
      <c r="BTO23" s="60"/>
      <c r="BTP23" s="60"/>
      <c r="BTQ23" s="60"/>
      <c r="BTR23" s="60"/>
      <c r="BTS23" s="60"/>
      <c r="BTT23" s="60"/>
      <c r="BTU23" s="60"/>
      <c r="BTV23" s="60"/>
      <c r="BTW23" s="60"/>
      <c r="BTX23" s="60"/>
      <c r="BTY23" s="60"/>
      <c r="BTZ23" s="60"/>
      <c r="BUA23" s="60"/>
      <c r="BUB23" s="60"/>
      <c r="BUC23" s="60"/>
      <c r="BUD23" s="60"/>
      <c r="BUE23" s="60"/>
      <c r="BUF23" s="60"/>
      <c r="BUG23" s="60"/>
      <c r="BUH23" s="60"/>
      <c r="BUI23" s="60"/>
      <c r="BUJ23" s="60"/>
      <c r="BUK23" s="60"/>
      <c r="BUL23" s="60"/>
      <c r="BUM23" s="60"/>
      <c r="BUN23" s="60"/>
      <c r="BUO23" s="60"/>
      <c r="BUP23" s="60"/>
      <c r="BUQ23" s="60"/>
      <c r="BUR23" s="60"/>
      <c r="BUS23" s="60"/>
      <c r="BUT23" s="60"/>
      <c r="BUU23" s="60"/>
      <c r="BUV23" s="60"/>
      <c r="BUW23" s="60"/>
      <c r="BUX23" s="60"/>
      <c r="BUY23" s="60"/>
      <c r="BUZ23" s="60"/>
      <c r="BVA23" s="60"/>
      <c r="BVB23" s="60"/>
      <c r="BVC23" s="60"/>
      <c r="BVD23" s="60"/>
      <c r="BVE23" s="60"/>
      <c r="BVF23" s="60"/>
      <c r="BVG23" s="60"/>
      <c r="BVH23" s="60"/>
      <c r="BVI23" s="60"/>
      <c r="BVJ23" s="60"/>
      <c r="BVK23" s="60"/>
      <c r="BVL23" s="60"/>
      <c r="BVM23" s="60"/>
      <c r="BVN23" s="60"/>
      <c r="BVO23" s="60"/>
      <c r="BVP23" s="60"/>
      <c r="BVQ23" s="60"/>
      <c r="BVR23" s="60"/>
      <c r="BVS23" s="60"/>
      <c r="BVT23" s="60"/>
      <c r="BVU23" s="60"/>
      <c r="BVV23" s="60"/>
      <c r="BVW23" s="60"/>
      <c r="BVX23" s="60"/>
      <c r="BVY23" s="60"/>
      <c r="BVZ23" s="60"/>
      <c r="BWA23" s="60"/>
      <c r="BWB23" s="60"/>
      <c r="BWC23" s="60"/>
      <c r="BWD23" s="60"/>
      <c r="BWE23" s="60"/>
      <c r="BWF23" s="60"/>
      <c r="BWG23" s="60"/>
      <c r="BWH23" s="60"/>
      <c r="BWI23" s="60"/>
      <c r="BWJ23" s="60"/>
      <c r="BWK23" s="60"/>
      <c r="BWL23" s="60"/>
      <c r="BWM23" s="60"/>
      <c r="BWN23" s="60"/>
      <c r="BWO23" s="60"/>
      <c r="BWP23" s="60"/>
      <c r="BWQ23" s="60"/>
      <c r="BWR23" s="60"/>
      <c r="BWS23" s="60"/>
      <c r="BWT23" s="60"/>
      <c r="BWU23" s="60"/>
      <c r="BWV23" s="60"/>
      <c r="BWW23" s="60"/>
      <c r="BWX23" s="60"/>
      <c r="BWY23" s="60"/>
      <c r="BWZ23" s="60"/>
      <c r="BXA23" s="60"/>
      <c r="BXB23" s="60"/>
      <c r="BXC23" s="60"/>
      <c r="BXD23" s="60"/>
      <c r="BXE23" s="60"/>
      <c r="BXF23" s="60"/>
      <c r="BXG23" s="60"/>
      <c r="BXH23" s="60"/>
      <c r="BXI23" s="60"/>
      <c r="BXJ23" s="60"/>
      <c r="BXK23" s="60"/>
      <c r="BXL23" s="60"/>
      <c r="BXM23" s="60"/>
      <c r="BXN23" s="60"/>
      <c r="BXO23" s="60"/>
      <c r="BXP23" s="60"/>
      <c r="BXQ23" s="60"/>
      <c r="BXR23" s="60"/>
      <c r="BXS23" s="60"/>
      <c r="BXT23" s="60"/>
      <c r="BXU23" s="60"/>
      <c r="BXV23" s="60"/>
      <c r="BXW23" s="60"/>
      <c r="BXX23" s="60"/>
      <c r="BXY23" s="60"/>
      <c r="BXZ23" s="60"/>
      <c r="BYA23" s="60"/>
      <c r="BYB23" s="60"/>
      <c r="BYC23" s="60"/>
      <c r="BYD23" s="60"/>
      <c r="BYE23" s="60"/>
      <c r="BYF23" s="60"/>
      <c r="BYG23" s="60"/>
      <c r="BYH23" s="60"/>
      <c r="BYI23" s="60"/>
      <c r="BYJ23" s="60"/>
      <c r="BYK23" s="60"/>
      <c r="BYL23" s="60"/>
      <c r="BYM23" s="60"/>
      <c r="BYN23" s="60"/>
      <c r="BYO23" s="60"/>
      <c r="BYP23" s="60"/>
      <c r="BYQ23" s="60"/>
      <c r="BYR23" s="60"/>
      <c r="BYS23" s="60"/>
      <c r="BYT23" s="60"/>
      <c r="BYU23" s="60"/>
      <c r="BYV23" s="60"/>
      <c r="BYW23" s="60"/>
      <c r="BYX23" s="60"/>
      <c r="BYY23" s="60"/>
      <c r="BYZ23" s="60"/>
      <c r="BZA23" s="60"/>
      <c r="BZB23" s="60"/>
      <c r="BZC23" s="60"/>
      <c r="BZD23" s="60"/>
      <c r="BZE23" s="60"/>
      <c r="BZF23" s="60"/>
      <c r="BZG23" s="60"/>
      <c r="BZH23" s="60"/>
      <c r="BZI23" s="60"/>
      <c r="BZJ23" s="60"/>
      <c r="BZK23" s="60"/>
      <c r="BZL23" s="60"/>
      <c r="BZM23" s="60"/>
      <c r="BZN23" s="60"/>
      <c r="BZO23" s="60"/>
      <c r="BZP23" s="60"/>
      <c r="BZQ23" s="60"/>
      <c r="BZR23" s="60"/>
      <c r="BZS23" s="60"/>
      <c r="BZT23" s="60"/>
      <c r="BZU23" s="60"/>
      <c r="BZV23" s="60"/>
      <c r="BZW23" s="60"/>
      <c r="BZX23" s="60"/>
      <c r="BZY23" s="60"/>
      <c r="BZZ23" s="60"/>
      <c r="CAA23" s="60"/>
      <c r="CAB23" s="60"/>
      <c r="CAC23" s="60"/>
      <c r="CAD23" s="60"/>
      <c r="CAE23" s="60"/>
      <c r="CAF23" s="60"/>
      <c r="CAG23" s="60"/>
      <c r="CAH23" s="60"/>
      <c r="CAI23" s="60"/>
      <c r="CAJ23" s="60"/>
      <c r="CAK23" s="60"/>
      <c r="CAL23" s="60"/>
      <c r="CAM23" s="60"/>
      <c r="CAN23" s="60"/>
      <c r="CAO23" s="60"/>
      <c r="CAP23" s="60"/>
      <c r="CAQ23" s="60"/>
      <c r="CAR23" s="60"/>
      <c r="CAS23" s="60"/>
      <c r="CAT23" s="60"/>
      <c r="CAU23" s="60"/>
      <c r="CAV23" s="60"/>
      <c r="CAW23" s="60"/>
      <c r="CAX23" s="60"/>
      <c r="CAY23" s="60"/>
      <c r="CAZ23" s="60"/>
      <c r="CBA23" s="60"/>
      <c r="CBB23" s="60"/>
      <c r="CBC23" s="60"/>
      <c r="CBD23" s="60"/>
      <c r="CBE23" s="60"/>
      <c r="CBF23" s="60"/>
      <c r="CBG23" s="60"/>
      <c r="CBH23" s="60"/>
      <c r="CBI23" s="60"/>
      <c r="CBJ23" s="60"/>
      <c r="CBK23" s="60"/>
      <c r="CBL23" s="60"/>
      <c r="CBM23" s="60"/>
      <c r="CBN23" s="60"/>
      <c r="CBO23" s="60"/>
      <c r="CBP23" s="60"/>
      <c r="CBQ23" s="60"/>
      <c r="CBR23" s="60"/>
      <c r="CBS23" s="60"/>
      <c r="CBT23" s="60"/>
      <c r="CBU23" s="60"/>
      <c r="CBV23" s="60"/>
      <c r="CBW23" s="60"/>
      <c r="CBX23" s="60"/>
      <c r="CBY23" s="60"/>
      <c r="CBZ23" s="60"/>
      <c r="CCA23" s="60"/>
      <c r="CCB23" s="60"/>
      <c r="CCC23" s="60"/>
      <c r="CCD23" s="60"/>
      <c r="CCE23" s="60"/>
      <c r="CCF23" s="60"/>
      <c r="CCG23" s="60"/>
      <c r="CCH23" s="60"/>
      <c r="CCI23" s="60"/>
      <c r="CCJ23" s="60"/>
      <c r="CCK23" s="60"/>
      <c r="CCL23" s="60"/>
      <c r="CCM23" s="60"/>
      <c r="CCN23" s="60"/>
      <c r="CCO23" s="60"/>
      <c r="CCP23" s="60"/>
      <c r="CCQ23" s="60"/>
      <c r="CCR23" s="60"/>
      <c r="CCS23" s="60"/>
      <c r="CCT23" s="60"/>
      <c r="CCU23" s="60"/>
      <c r="CCV23" s="60"/>
      <c r="CCW23" s="60"/>
      <c r="CCX23" s="60"/>
      <c r="CCY23" s="60"/>
      <c r="CCZ23" s="60"/>
      <c r="CDA23" s="60"/>
      <c r="CDB23" s="60"/>
      <c r="CDC23" s="60"/>
      <c r="CDD23" s="60"/>
      <c r="CDE23" s="60"/>
      <c r="CDF23" s="60"/>
      <c r="CDG23" s="60"/>
      <c r="CDH23" s="60"/>
      <c r="CDI23" s="60"/>
      <c r="CDJ23" s="60"/>
      <c r="CDK23" s="60"/>
      <c r="CDL23" s="60"/>
      <c r="CDM23" s="60"/>
      <c r="CDN23" s="60"/>
      <c r="CDO23" s="60"/>
      <c r="CDP23" s="60"/>
      <c r="CDQ23" s="60"/>
      <c r="CDR23" s="60"/>
      <c r="CDS23" s="60"/>
      <c r="CDT23" s="60"/>
      <c r="CDU23" s="60"/>
      <c r="CDV23" s="60"/>
      <c r="CDW23" s="60"/>
      <c r="CDX23" s="60"/>
      <c r="CDY23" s="60"/>
      <c r="CDZ23" s="60"/>
      <c r="CEA23" s="60"/>
      <c r="CEB23" s="60"/>
      <c r="CEC23" s="60"/>
      <c r="CED23" s="60"/>
      <c r="CEE23" s="60"/>
      <c r="CEF23" s="60"/>
      <c r="CEG23" s="60"/>
      <c r="CEH23" s="60"/>
      <c r="CEI23" s="60"/>
      <c r="CEJ23" s="60"/>
      <c r="CEK23" s="60"/>
      <c r="CEL23" s="60"/>
      <c r="CEM23" s="60"/>
      <c r="CEN23" s="60"/>
      <c r="CEO23" s="60"/>
      <c r="CEP23" s="60"/>
      <c r="CEQ23" s="60"/>
      <c r="CER23" s="60"/>
      <c r="CES23" s="60"/>
      <c r="CET23" s="60"/>
      <c r="CEU23" s="60"/>
      <c r="CEV23" s="60"/>
      <c r="CEW23" s="60"/>
      <c r="CEX23" s="60"/>
      <c r="CEY23" s="60"/>
      <c r="CEZ23" s="60"/>
      <c r="CFA23" s="60"/>
      <c r="CFB23" s="60"/>
      <c r="CFC23" s="60"/>
      <c r="CFD23" s="60"/>
      <c r="CFE23" s="60"/>
      <c r="CFF23" s="60"/>
      <c r="CFG23" s="60"/>
      <c r="CFH23" s="60"/>
      <c r="CFI23" s="60"/>
      <c r="CFJ23" s="60"/>
      <c r="CFK23" s="60"/>
      <c r="CFL23" s="60"/>
      <c r="CFM23" s="60"/>
      <c r="CFN23" s="60"/>
      <c r="CFO23" s="60"/>
      <c r="CFP23" s="60"/>
      <c r="CFQ23" s="60"/>
      <c r="CFR23" s="60"/>
      <c r="CFS23" s="60"/>
      <c r="CFT23" s="60"/>
      <c r="CFU23" s="60"/>
      <c r="CFV23" s="60"/>
      <c r="CFW23" s="60"/>
      <c r="CFX23" s="60"/>
      <c r="CFY23" s="60"/>
      <c r="CFZ23" s="60"/>
      <c r="CGA23" s="60"/>
      <c r="CGB23" s="60"/>
      <c r="CGC23" s="60"/>
      <c r="CGD23" s="60"/>
      <c r="CGE23" s="60"/>
      <c r="CGF23" s="60"/>
      <c r="CGG23" s="60"/>
      <c r="CGH23" s="60"/>
      <c r="CGI23" s="60"/>
      <c r="CGJ23" s="60"/>
      <c r="CGK23" s="60"/>
      <c r="CGL23" s="60"/>
      <c r="CGM23" s="60"/>
      <c r="CGN23" s="60"/>
      <c r="CGO23" s="60"/>
      <c r="CGP23" s="60"/>
      <c r="CGQ23" s="60"/>
      <c r="CGR23" s="60"/>
      <c r="CGS23" s="60"/>
      <c r="CGT23" s="60"/>
      <c r="CGU23" s="60"/>
      <c r="CGV23" s="60"/>
      <c r="CGW23" s="60"/>
      <c r="CGX23" s="60"/>
      <c r="CGY23" s="60"/>
      <c r="CGZ23" s="60"/>
      <c r="CHA23" s="60"/>
      <c r="CHB23" s="60"/>
      <c r="CHC23" s="60"/>
      <c r="CHD23" s="60"/>
      <c r="CHE23" s="60"/>
      <c r="CHF23" s="60"/>
      <c r="CHG23" s="60"/>
      <c r="CHH23" s="60"/>
      <c r="CHI23" s="60"/>
      <c r="CHJ23" s="60"/>
      <c r="CHK23" s="60"/>
      <c r="CHL23" s="60"/>
      <c r="CHM23" s="60"/>
      <c r="CHN23" s="60"/>
      <c r="CHO23" s="60"/>
      <c r="CHP23" s="60"/>
      <c r="CHQ23" s="60"/>
      <c r="CHR23" s="60"/>
      <c r="CHS23" s="60"/>
      <c r="CHT23" s="60"/>
      <c r="CHU23" s="60"/>
      <c r="CHV23" s="60"/>
      <c r="CHW23" s="60"/>
      <c r="CHX23" s="60"/>
      <c r="CHY23" s="60"/>
      <c r="CHZ23" s="60"/>
      <c r="CIA23" s="60"/>
      <c r="CIB23" s="60"/>
      <c r="CIC23" s="60"/>
      <c r="CID23" s="60"/>
      <c r="CIE23" s="60"/>
      <c r="CIF23" s="60"/>
      <c r="CIG23" s="60"/>
      <c r="CIH23" s="60"/>
      <c r="CII23" s="60"/>
      <c r="CIJ23" s="60"/>
      <c r="CIK23" s="60"/>
      <c r="CIL23" s="60"/>
      <c r="CIM23" s="60"/>
      <c r="CIN23" s="60"/>
      <c r="CIO23" s="60"/>
      <c r="CIP23" s="60"/>
      <c r="CIQ23" s="60"/>
      <c r="CIR23" s="60"/>
      <c r="CIS23" s="60"/>
      <c r="CIT23" s="60"/>
      <c r="CIU23" s="60"/>
      <c r="CIV23" s="60"/>
      <c r="CIW23" s="60"/>
      <c r="CIX23" s="60"/>
      <c r="CIY23" s="60"/>
      <c r="CIZ23" s="60"/>
      <c r="CJA23" s="60"/>
      <c r="CJB23" s="60"/>
      <c r="CJC23" s="60"/>
      <c r="CJD23" s="60"/>
      <c r="CJE23" s="60"/>
      <c r="CJF23" s="60"/>
      <c r="CJG23" s="60"/>
      <c r="CJH23" s="60"/>
      <c r="CJI23" s="60"/>
      <c r="CJJ23" s="60"/>
      <c r="CJK23" s="60"/>
      <c r="CJL23" s="60"/>
      <c r="CJM23" s="60"/>
      <c r="CJN23" s="60"/>
      <c r="CJO23" s="60"/>
      <c r="CJP23" s="60"/>
      <c r="CJQ23" s="60"/>
      <c r="CJR23" s="60"/>
      <c r="CJS23" s="60"/>
      <c r="CJT23" s="60"/>
      <c r="CJU23" s="60"/>
      <c r="CJV23" s="60"/>
      <c r="CJW23" s="60"/>
      <c r="CJX23" s="60"/>
      <c r="CJY23" s="60"/>
      <c r="CJZ23" s="60"/>
      <c r="CKA23" s="60"/>
      <c r="CKB23" s="60"/>
      <c r="CKC23" s="60"/>
      <c r="CKD23" s="60"/>
      <c r="CKE23" s="60"/>
      <c r="CKF23" s="60"/>
      <c r="CKG23" s="60"/>
      <c r="CKH23" s="60"/>
      <c r="CKI23" s="60"/>
      <c r="CKJ23" s="60"/>
      <c r="CKK23" s="60"/>
      <c r="CKL23" s="60"/>
      <c r="CKM23" s="60"/>
      <c r="CKN23" s="60"/>
      <c r="CKO23" s="60"/>
      <c r="CKP23" s="60"/>
      <c r="CKQ23" s="60"/>
      <c r="CKR23" s="60"/>
      <c r="CKS23" s="60"/>
      <c r="CKT23" s="60"/>
      <c r="CKU23" s="60"/>
      <c r="CKV23" s="60"/>
      <c r="CKW23" s="60"/>
      <c r="CKX23" s="60"/>
      <c r="CKY23" s="60"/>
      <c r="CKZ23" s="60"/>
      <c r="CLA23" s="60"/>
      <c r="CLB23" s="60"/>
      <c r="CLC23" s="60"/>
      <c r="CLD23" s="60"/>
      <c r="CLE23" s="60"/>
      <c r="CLF23" s="60"/>
      <c r="CLG23" s="60"/>
      <c r="CLH23" s="60"/>
      <c r="CLI23" s="60"/>
      <c r="CLJ23" s="60"/>
      <c r="CLK23" s="60"/>
      <c r="CLL23" s="60"/>
      <c r="CLM23" s="60"/>
      <c r="CLN23" s="60"/>
      <c r="CLO23" s="60"/>
      <c r="CLP23" s="60"/>
      <c r="CLQ23" s="60"/>
      <c r="CLR23" s="60"/>
      <c r="CLS23" s="60"/>
      <c r="CLT23" s="60"/>
      <c r="CLU23" s="60"/>
      <c r="CLV23" s="60"/>
      <c r="CLW23" s="60"/>
      <c r="CLX23" s="60"/>
      <c r="CLY23" s="60"/>
      <c r="CLZ23" s="60"/>
      <c r="CMA23" s="60"/>
      <c r="CMB23" s="60"/>
      <c r="CMC23" s="60"/>
      <c r="CMD23" s="60"/>
      <c r="CME23" s="60"/>
      <c r="CMF23" s="60"/>
      <c r="CMG23" s="60"/>
      <c r="CMH23" s="60"/>
      <c r="CMI23" s="60"/>
      <c r="CMJ23" s="60"/>
      <c r="CMK23" s="60"/>
      <c r="CML23" s="60"/>
      <c r="CMM23" s="60"/>
      <c r="CMN23" s="60"/>
      <c r="CMO23" s="60"/>
      <c r="CMP23" s="60"/>
      <c r="CMQ23" s="60"/>
      <c r="CMR23" s="60"/>
      <c r="CMS23" s="60"/>
      <c r="CMT23" s="60"/>
      <c r="CMU23" s="60"/>
      <c r="CMV23" s="60"/>
      <c r="CMW23" s="60"/>
      <c r="CMX23" s="60"/>
      <c r="CMY23" s="60"/>
      <c r="CMZ23" s="60"/>
      <c r="CNA23" s="60"/>
      <c r="CNB23" s="60"/>
      <c r="CNC23" s="60"/>
      <c r="CND23" s="60"/>
      <c r="CNE23" s="60"/>
      <c r="CNF23" s="60"/>
      <c r="CNG23" s="60"/>
      <c r="CNH23" s="60"/>
      <c r="CNI23" s="60"/>
      <c r="CNJ23" s="60"/>
      <c r="CNK23" s="60"/>
      <c r="CNL23" s="60"/>
      <c r="CNM23" s="60"/>
      <c r="CNN23" s="60"/>
      <c r="CNO23" s="60"/>
      <c r="CNP23" s="60"/>
      <c r="CNQ23" s="60"/>
      <c r="CNR23" s="60"/>
      <c r="CNS23" s="60"/>
      <c r="CNT23" s="60"/>
      <c r="CNU23" s="60"/>
      <c r="CNV23" s="60"/>
      <c r="CNW23" s="60"/>
      <c r="CNX23" s="60"/>
      <c r="CNY23" s="60"/>
      <c r="CNZ23" s="60"/>
      <c r="COA23" s="60"/>
      <c r="COB23" s="60"/>
      <c r="COC23" s="60"/>
      <c r="COD23" s="60"/>
      <c r="COE23" s="60"/>
      <c r="COF23" s="60"/>
      <c r="COG23" s="60"/>
      <c r="COH23" s="60"/>
      <c r="COI23" s="60"/>
      <c r="COJ23" s="60"/>
      <c r="COK23" s="60"/>
      <c r="COL23" s="60"/>
      <c r="COM23" s="60"/>
      <c r="CON23" s="60"/>
      <c r="COO23" s="60"/>
      <c r="COP23" s="60"/>
      <c r="COQ23" s="60"/>
      <c r="COR23" s="60"/>
      <c r="COS23" s="60"/>
      <c r="COT23" s="60"/>
      <c r="COU23" s="60"/>
      <c r="COV23" s="60"/>
      <c r="COW23" s="60"/>
      <c r="COX23" s="60"/>
      <c r="COY23" s="60"/>
      <c r="COZ23" s="60"/>
      <c r="CPA23" s="60"/>
      <c r="CPB23" s="60"/>
      <c r="CPC23" s="60"/>
      <c r="CPD23" s="60"/>
      <c r="CPE23" s="60"/>
      <c r="CPF23" s="60"/>
      <c r="CPG23" s="60"/>
      <c r="CPH23" s="60"/>
      <c r="CPI23" s="60"/>
      <c r="CPJ23" s="60"/>
      <c r="CPK23" s="60"/>
      <c r="CPL23" s="60"/>
      <c r="CPM23" s="60"/>
      <c r="CPN23" s="60"/>
      <c r="CPO23" s="60"/>
      <c r="CPP23" s="60"/>
      <c r="CPQ23" s="60"/>
      <c r="CPR23" s="60"/>
      <c r="CPS23" s="60"/>
      <c r="CPT23" s="60"/>
      <c r="CPU23" s="60"/>
      <c r="CPV23" s="60"/>
      <c r="CPW23" s="60"/>
      <c r="CPX23" s="60"/>
      <c r="CPY23" s="60"/>
      <c r="CPZ23" s="60"/>
      <c r="CQA23" s="60"/>
      <c r="CQB23" s="60"/>
      <c r="CQC23" s="60"/>
      <c r="CQD23" s="60"/>
      <c r="CQE23" s="60"/>
      <c r="CQF23" s="60"/>
      <c r="CQG23" s="60"/>
      <c r="CQH23" s="60"/>
      <c r="CQI23" s="60"/>
      <c r="CQJ23" s="60"/>
      <c r="CQK23" s="60"/>
      <c r="CQL23" s="60"/>
      <c r="CQM23" s="60"/>
      <c r="CQN23" s="60"/>
      <c r="CQO23" s="60"/>
      <c r="CQP23" s="60"/>
      <c r="CQQ23" s="60"/>
      <c r="CQR23" s="60"/>
      <c r="CQS23" s="60"/>
      <c r="CQT23" s="60"/>
      <c r="CQU23" s="60"/>
      <c r="CQV23" s="60"/>
      <c r="CQW23" s="60"/>
      <c r="CQX23" s="60"/>
      <c r="CQY23" s="60"/>
      <c r="CQZ23" s="60"/>
      <c r="CRA23" s="60"/>
      <c r="CRB23" s="60"/>
      <c r="CRC23" s="60"/>
      <c r="CRD23" s="60"/>
      <c r="CRE23" s="60"/>
      <c r="CRF23" s="60"/>
      <c r="CRG23" s="60"/>
      <c r="CRH23" s="60"/>
      <c r="CRI23" s="60"/>
      <c r="CRJ23" s="60"/>
      <c r="CRK23" s="60"/>
      <c r="CRL23" s="60"/>
      <c r="CRM23" s="60"/>
      <c r="CRN23" s="60"/>
      <c r="CRO23" s="60"/>
      <c r="CRP23" s="60"/>
      <c r="CRQ23" s="60"/>
      <c r="CRR23" s="60"/>
      <c r="CRS23" s="60"/>
      <c r="CRT23" s="60"/>
      <c r="CRU23" s="60"/>
      <c r="CRV23" s="60"/>
      <c r="CRW23" s="60"/>
      <c r="CRX23" s="60"/>
      <c r="CRY23" s="60"/>
      <c r="CRZ23" s="60"/>
      <c r="CSA23" s="60"/>
      <c r="CSB23" s="60"/>
      <c r="CSC23" s="60"/>
      <c r="CSD23" s="60"/>
      <c r="CSE23" s="60"/>
      <c r="CSF23" s="60"/>
      <c r="CSG23" s="60"/>
      <c r="CSH23" s="60"/>
      <c r="CSI23" s="60"/>
      <c r="CSJ23" s="60"/>
      <c r="CSK23" s="60"/>
      <c r="CSL23" s="60"/>
      <c r="CSM23" s="60"/>
      <c r="CSN23" s="60"/>
      <c r="CSO23" s="60"/>
      <c r="CSP23" s="60"/>
      <c r="CSQ23" s="60"/>
      <c r="CSR23" s="60"/>
      <c r="CSS23" s="60"/>
      <c r="CST23" s="60"/>
      <c r="CSU23" s="60"/>
      <c r="CSV23" s="60"/>
      <c r="CSW23" s="60"/>
      <c r="CSX23" s="60"/>
      <c r="CSY23" s="60"/>
      <c r="CSZ23" s="60"/>
      <c r="CTA23" s="60"/>
      <c r="CTB23" s="60"/>
      <c r="CTC23" s="60"/>
      <c r="CTD23" s="60"/>
      <c r="CTE23" s="60"/>
      <c r="CTF23" s="60"/>
      <c r="CTG23" s="60"/>
      <c r="CTH23" s="60"/>
      <c r="CTI23" s="60"/>
      <c r="CTJ23" s="60"/>
      <c r="CTK23" s="60"/>
      <c r="CTL23" s="60"/>
      <c r="CTM23" s="60"/>
      <c r="CTN23" s="60"/>
      <c r="CTO23" s="60"/>
      <c r="CTP23" s="60"/>
      <c r="CTQ23" s="60"/>
      <c r="CTR23" s="60"/>
      <c r="CTS23" s="60"/>
      <c r="CTT23" s="60"/>
      <c r="CTU23" s="60"/>
      <c r="CTV23" s="60"/>
      <c r="CTW23" s="60"/>
      <c r="CTX23" s="60"/>
      <c r="CTY23" s="60"/>
      <c r="CTZ23" s="60"/>
      <c r="CUA23" s="60"/>
      <c r="CUB23" s="60"/>
      <c r="CUC23" s="60"/>
      <c r="CUD23" s="60"/>
      <c r="CUE23" s="60"/>
      <c r="CUF23" s="60"/>
      <c r="CUG23" s="60"/>
      <c r="CUH23" s="60"/>
      <c r="CUI23" s="60"/>
      <c r="CUJ23" s="60"/>
      <c r="CUK23" s="60"/>
      <c r="CUL23" s="60"/>
      <c r="CUM23" s="60"/>
      <c r="CUN23" s="60"/>
      <c r="CUO23" s="60"/>
      <c r="CUP23" s="60"/>
      <c r="CUQ23" s="60"/>
      <c r="CUR23" s="60"/>
      <c r="CUS23" s="60"/>
      <c r="CUT23" s="60"/>
      <c r="CUU23" s="60"/>
      <c r="CUV23" s="60"/>
      <c r="CUW23" s="60"/>
      <c r="CUX23" s="60"/>
      <c r="CUY23" s="60"/>
      <c r="CUZ23" s="60"/>
      <c r="CVA23" s="60"/>
      <c r="CVB23" s="60"/>
      <c r="CVC23" s="60"/>
      <c r="CVD23" s="60"/>
      <c r="CVE23" s="60"/>
      <c r="CVF23" s="60"/>
      <c r="CVG23" s="60"/>
      <c r="CVH23" s="60"/>
      <c r="CVI23" s="60"/>
      <c r="CVJ23" s="60"/>
      <c r="CVK23" s="60"/>
      <c r="CVL23" s="60"/>
      <c r="CVM23" s="60"/>
      <c r="CVN23" s="60"/>
      <c r="CVO23" s="60"/>
      <c r="CVP23" s="60"/>
      <c r="CVQ23" s="60"/>
      <c r="CVR23" s="60"/>
      <c r="CVS23" s="60"/>
      <c r="CVT23" s="60"/>
      <c r="CVU23" s="60"/>
      <c r="CVV23" s="60"/>
      <c r="CVW23" s="60"/>
      <c r="CVX23" s="60"/>
      <c r="CVY23" s="60"/>
      <c r="CVZ23" s="60"/>
      <c r="CWA23" s="60"/>
      <c r="CWB23" s="60"/>
      <c r="CWC23" s="60"/>
      <c r="CWD23" s="60"/>
      <c r="CWE23" s="60"/>
      <c r="CWF23" s="60"/>
      <c r="CWG23" s="60"/>
      <c r="CWH23" s="60"/>
      <c r="CWI23" s="60"/>
      <c r="CWJ23" s="60"/>
      <c r="CWK23" s="60"/>
      <c r="CWL23" s="60"/>
      <c r="CWM23" s="60"/>
      <c r="CWN23" s="60"/>
      <c r="CWO23" s="60"/>
      <c r="CWP23" s="60"/>
      <c r="CWQ23" s="60"/>
      <c r="CWR23" s="60"/>
      <c r="CWS23" s="60"/>
      <c r="CWT23" s="60"/>
      <c r="CWU23" s="60"/>
      <c r="CWV23" s="60"/>
      <c r="CWW23" s="60"/>
      <c r="CWX23" s="60"/>
      <c r="CWY23" s="60"/>
      <c r="CWZ23" s="60"/>
      <c r="CXA23" s="60"/>
      <c r="CXB23" s="60"/>
      <c r="CXC23" s="60"/>
      <c r="CXD23" s="60"/>
      <c r="CXE23" s="60"/>
      <c r="CXF23" s="60"/>
      <c r="CXG23" s="60"/>
      <c r="CXH23" s="60"/>
      <c r="CXI23" s="60"/>
      <c r="CXJ23" s="60"/>
      <c r="CXK23" s="60"/>
      <c r="CXL23" s="60"/>
      <c r="CXM23" s="60"/>
      <c r="CXN23" s="60"/>
      <c r="CXO23" s="60"/>
      <c r="CXP23" s="60"/>
      <c r="CXQ23" s="60"/>
      <c r="CXR23" s="60"/>
      <c r="CXS23" s="60"/>
      <c r="CXT23" s="60"/>
      <c r="CXU23" s="60"/>
      <c r="CXV23" s="60"/>
      <c r="CXW23" s="60"/>
      <c r="CXX23" s="60"/>
      <c r="CXY23" s="60"/>
      <c r="CXZ23" s="60"/>
      <c r="CYA23" s="60"/>
      <c r="CYB23" s="60"/>
      <c r="CYC23" s="60"/>
      <c r="CYD23" s="60"/>
      <c r="CYE23" s="60"/>
      <c r="CYF23" s="60"/>
      <c r="CYG23" s="60"/>
      <c r="CYH23" s="60"/>
      <c r="CYI23" s="60"/>
      <c r="CYJ23" s="60"/>
      <c r="CYK23" s="60"/>
      <c r="CYL23" s="60"/>
      <c r="CYM23" s="60"/>
      <c r="CYN23" s="60"/>
      <c r="CYO23" s="60"/>
      <c r="CYP23" s="60"/>
      <c r="CYQ23" s="60"/>
      <c r="CYR23" s="60"/>
      <c r="CYS23" s="60"/>
      <c r="CYT23" s="60"/>
      <c r="CYU23" s="60"/>
      <c r="CYV23" s="60"/>
      <c r="CYW23" s="60"/>
      <c r="CYX23" s="60"/>
      <c r="CYY23" s="60"/>
      <c r="CYZ23" s="60"/>
      <c r="CZA23" s="60"/>
      <c r="CZB23" s="60"/>
      <c r="CZC23" s="60"/>
      <c r="CZD23" s="60"/>
      <c r="CZE23" s="60"/>
      <c r="CZF23" s="60"/>
      <c r="CZG23" s="60"/>
      <c r="CZH23" s="60"/>
      <c r="CZI23" s="60"/>
      <c r="CZJ23" s="60"/>
      <c r="CZK23" s="60"/>
      <c r="CZL23" s="60"/>
      <c r="CZM23" s="60"/>
      <c r="CZN23" s="60"/>
      <c r="CZO23" s="60"/>
      <c r="CZP23" s="60"/>
      <c r="CZQ23" s="60"/>
      <c r="CZR23" s="60"/>
      <c r="CZS23" s="60"/>
      <c r="CZT23" s="60"/>
      <c r="CZU23" s="60"/>
      <c r="CZV23" s="60"/>
      <c r="CZW23" s="60"/>
      <c r="CZX23" s="60"/>
      <c r="CZY23" s="60"/>
      <c r="CZZ23" s="60"/>
      <c r="DAA23" s="60"/>
      <c r="DAB23" s="60"/>
      <c r="DAC23" s="60"/>
      <c r="DAD23" s="60"/>
      <c r="DAE23" s="60"/>
      <c r="DAF23" s="60"/>
      <c r="DAG23" s="60"/>
      <c r="DAH23" s="60"/>
      <c r="DAI23" s="60"/>
      <c r="DAJ23" s="60"/>
      <c r="DAK23" s="60"/>
      <c r="DAL23" s="60"/>
      <c r="DAM23" s="60"/>
      <c r="DAN23" s="60"/>
      <c r="DAO23" s="60"/>
      <c r="DAP23" s="60"/>
      <c r="DAQ23" s="60"/>
      <c r="DAR23" s="60"/>
      <c r="DAS23" s="60"/>
      <c r="DAT23" s="60"/>
      <c r="DAU23" s="60"/>
      <c r="DAV23" s="60"/>
      <c r="DAW23" s="60"/>
      <c r="DAX23" s="60"/>
      <c r="DAY23" s="60"/>
      <c r="DAZ23" s="60"/>
      <c r="DBA23" s="60"/>
      <c r="DBB23" s="60"/>
      <c r="DBC23" s="60"/>
      <c r="DBD23" s="60"/>
      <c r="DBE23" s="60"/>
      <c r="DBF23" s="60"/>
      <c r="DBG23" s="60"/>
      <c r="DBH23" s="60"/>
      <c r="DBI23" s="60"/>
      <c r="DBJ23" s="60"/>
      <c r="DBK23" s="60"/>
      <c r="DBL23" s="60"/>
      <c r="DBM23" s="60"/>
      <c r="DBN23" s="60"/>
      <c r="DBO23" s="60"/>
      <c r="DBP23" s="60"/>
      <c r="DBQ23" s="60"/>
      <c r="DBR23" s="60"/>
      <c r="DBS23" s="60"/>
      <c r="DBT23" s="60"/>
      <c r="DBU23" s="60"/>
      <c r="DBV23" s="60"/>
      <c r="DBW23" s="60"/>
      <c r="DBX23" s="60"/>
      <c r="DBY23" s="60"/>
      <c r="DBZ23" s="60"/>
      <c r="DCA23" s="60"/>
      <c r="DCB23" s="60"/>
      <c r="DCC23" s="60"/>
      <c r="DCD23" s="60"/>
      <c r="DCE23" s="60"/>
      <c r="DCF23" s="60"/>
      <c r="DCG23" s="60"/>
      <c r="DCH23" s="60"/>
      <c r="DCI23" s="60"/>
      <c r="DCJ23" s="60"/>
      <c r="DCK23" s="60"/>
      <c r="DCL23" s="60"/>
      <c r="DCM23" s="60"/>
      <c r="DCN23" s="60"/>
      <c r="DCO23" s="60"/>
      <c r="DCP23" s="60"/>
      <c r="DCQ23" s="60"/>
      <c r="DCR23" s="60"/>
      <c r="DCS23" s="60"/>
      <c r="DCT23" s="60"/>
      <c r="DCU23" s="60"/>
      <c r="DCV23" s="60"/>
      <c r="DCW23" s="60"/>
      <c r="DCX23" s="60"/>
      <c r="DCY23" s="60"/>
      <c r="DCZ23" s="60"/>
      <c r="DDA23" s="60"/>
      <c r="DDB23" s="60"/>
      <c r="DDC23" s="60"/>
      <c r="DDD23" s="60"/>
      <c r="DDE23" s="60"/>
      <c r="DDF23" s="60"/>
      <c r="DDG23" s="60"/>
      <c r="DDH23" s="60"/>
      <c r="DDI23" s="60"/>
      <c r="DDJ23" s="60"/>
      <c r="DDK23" s="60"/>
      <c r="DDL23" s="60"/>
      <c r="DDM23" s="60"/>
      <c r="DDN23" s="60"/>
      <c r="DDO23" s="60"/>
      <c r="DDP23" s="60"/>
      <c r="DDQ23" s="60"/>
      <c r="DDR23" s="60"/>
      <c r="DDS23" s="60"/>
      <c r="DDT23" s="60"/>
      <c r="DDU23" s="60"/>
      <c r="DDV23" s="60"/>
      <c r="DDW23" s="60"/>
      <c r="DDX23" s="60"/>
      <c r="DDY23" s="60"/>
      <c r="DDZ23" s="60"/>
      <c r="DEA23" s="60"/>
      <c r="DEB23" s="60"/>
      <c r="DEC23" s="60"/>
      <c r="DED23" s="60"/>
      <c r="DEE23" s="60"/>
      <c r="DEF23" s="60"/>
      <c r="DEG23" s="60"/>
      <c r="DEH23" s="60"/>
      <c r="DEI23" s="60"/>
      <c r="DEJ23" s="60"/>
      <c r="DEK23" s="60"/>
      <c r="DEL23" s="60"/>
      <c r="DEM23" s="60"/>
      <c r="DEN23" s="60"/>
      <c r="DEO23" s="60"/>
      <c r="DEP23" s="60"/>
      <c r="DEQ23" s="60"/>
      <c r="DER23" s="60"/>
      <c r="DES23" s="60"/>
      <c r="DET23" s="60"/>
      <c r="DEU23" s="60"/>
      <c r="DEV23" s="60"/>
      <c r="DEW23" s="60"/>
      <c r="DEX23" s="60"/>
      <c r="DEY23" s="60"/>
      <c r="DEZ23" s="60"/>
      <c r="DFA23" s="60"/>
      <c r="DFB23" s="60"/>
      <c r="DFC23" s="60"/>
      <c r="DFD23" s="60"/>
      <c r="DFE23" s="60"/>
      <c r="DFF23" s="60"/>
      <c r="DFG23" s="60"/>
      <c r="DFH23" s="60"/>
      <c r="DFI23" s="60"/>
      <c r="DFJ23" s="60"/>
      <c r="DFK23" s="60"/>
      <c r="DFL23" s="60"/>
      <c r="DFM23" s="60"/>
      <c r="DFN23" s="60"/>
      <c r="DFO23" s="60"/>
      <c r="DFP23" s="60"/>
      <c r="DFQ23" s="60"/>
      <c r="DFR23" s="60"/>
      <c r="DFS23" s="60"/>
      <c r="DFT23" s="60"/>
      <c r="DFU23" s="60"/>
      <c r="DFV23" s="60"/>
      <c r="DFW23" s="60"/>
      <c r="DFX23" s="60"/>
      <c r="DFY23" s="60"/>
      <c r="DFZ23" s="60"/>
      <c r="DGA23" s="60"/>
      <c r="DGB23" s="60"/>
      <c r="DGC23" s="60"/>
      <c r="DGD23" s="60"/>
      <c r="DGE23" s="60"/>
      <c r="DGF23" s="60"/>
      <c r="DGG23" s="60"/>
      <c r="DGH23" s="60"/>
      <c r="DGI23" s="60"/>
      <c r="DGJ23" s="60"/>
      <c r="DGK23" s="60"/>
      <c r="DGL23" s="60"/>
      <c r="DGM23" s="60"/>
      <c r="DGN23" s="60"/>
      <c r="DGO23" s="60"/>
      <c r="DGP23" s="60"/>
      <c r="DGQ23" s="60"/>
      <c r="DGR23" s="60"/>
      <c r="DGS23" s="60"/>
      <c r="DGT23" s="60"/>
      <c r="DGU23" s="60"/>
      <c r="DGV23" s="60"/>
      <c r="DGW23" s="60"/>
      <c r="DGX23" s="60"/>
      <c r="DGY23" s="60"/>
      <c r="DGZ23" s="60"/>
      <c r="DHA23" s="60"/>
      <c r="DHB23" s="60"/>
      <c r="DHC23" s="60"/>
      <c r="DHD23" s="60"/>
      <c r="DHE23" s="60"/>
      <c r="DHF23" s="60"/>
      <c r="DHG23" s="60"/>
      <c r="DHH23" s="60"/>
      <c r="DHI23" s="60"/>
      <c r="DHJ23" s="60"/>
      <c r="DHK23" s="60"/>
      <c r="DHL23" s="60"/>
      <c r="DHM23" s="60"/>
      <c r="DHN23" s="60"/>
      <c r="DHO23" s="60"/>
      <c r="DHP23" s="60"/>
      <c r="DHQ23" s="60"/>
      <c r="DHR23" s="60"/>
      <c r="DHS23" s="60"/>
      <c r="DHT23" s="60"/>
      <c r="DHU23" s="60"/>
      <c r="DHV23" s="60"/>
      <c r="DHW23" s="60"/>
      <c r="DHX23" s="60"/>
      <c r="DHY23" s="60"/>
      <c r="DHZ23" s="60"/>
      <c r="DIA23" s="60"/>
      <c r="DIB23" s="60"/>
      <c r="DIC23" s="60"/>
      <c r="DID23" s="60"/>
      <c r="DIE23" s="60"/>
      <c r="DIF23" s="60"/>
      <c r="DIG23" s="60"/>
      <c r="DIH23" s="60"/>
      <c r="DII23" s="60"/>
      <c r="DIJ23" s="60"/>
      <c r="DIK23" s="60"/>
      <c r="DIL23" s="60"/>
      <c r="DIM23" s="60"/>
      <c r="DIN23" s="60"/>
      <c r="DIO23" s="60"/>
      <c r="DIP23" s="60"/>
      <c r="DIQ23" s="60"/>
      <c r="DIR23" s="60"/>
      <c r="DIS23" s="60"/>
      <c r="DIT23" s="60"/>
      <c r="DIU23" s="60"/>
      <c r="DIV23" s="60"/>
      <c r="DIW23" s="60"/>
      <c r="DIX23" s="60"/>
      <c r="DIY23" s="60"/>
      <c r="DIZ23" s="60"/>
      <c r="DJA23" s="60"/>
      <c r="DJB23" s="60"/>
      <c r="DJC23" s="60"/>
      <c r="DJD23" s="60"/>
      <c r="DJE23" s="60"/>
      <c r="DJF23" s="60"/>
      <c r="DJG23" s="60"/>
      <c r="DJH23" s="60"/>
      <c r="DJI23" s="60"/>
      <c r="DJJ23" s="60"/>
      <c r="DJK23" s="60"/>
      <c r="DJL23" s="60"/>
      <c r="DJM23" s="60"/>
      <c r="DJN23" s="60"/>
      <c r="DJO23" s="60"/>
      <c r="DJP23" s="60"/>
      <c r="DJQ23" s="60"/>
      <c r="DJR23" s="60"/>
      <c r="DJS23" s="60"/>
      <c r="DJT23" s="60"/>
      <c r="DJU23" s="60"/>
      <c r="DJV23" s="60"/>
      <c r="DJW23" s="60"/>
      <c r="DJX23" s="60"/>
      <c r="DJY23" s="60"/>
      <c r="DJZ23" s="60"/>
      <c r="DKA23" s="60"/>
      <c r="DKB23" s="60"/>
      <c r="DKC23" s="60"/>
      <c r="DKD23" s="60"/>
      <c r="DKE23" s="60"/>
      <c r="DKF23" s="60"/>
      <c r="DKG23" s="60"/>
      <c r="DKH23" s="60"/>
      <c r="DKI23" s="60"/>
      <c r="DKJ23" s="60"/>
      <c r="DKK23" s="60"/>
      <c r="DKL23" s="60"/>
      <c r="DKM23" s="60"/>
      <c r="DKN23" s="60"/>
      <c r="DKO23" s="60"/>
      <c r="DKP23" s="60"/>
      <c r="DKQ23" s="60"/>
      <c r="DKR23" s="60"/>
      <c r="DKS23" s="60"/>
      <c r="DKT23" s="60"/>
      <c r="DKU23" s="60"/>
      <c r="DKV23" s="60"/>
      <c r="DKW23" s="60"/>
      <c r="DKX23" s="60"/>
      <c r="DKY23" s="60"/>
      <c r="DKZ23" s="60"/>
      <c r="DLA23" s="60"/>
      <c r="DLB23" s="60"/>
      <c r="DLC23" s="60"/>
      <c r="DLD23" s="60"/>
      <c r="DLE23" s="60"/>
      <c r="DLF23" s="60"/>
      <c r="DLG23" s="60"/>
      <c r="DLH23" s="60"/>
      <c r="DLI23" s="60"/>
      <c r="DLJ23" s="60"/>
      <c r="DLK23" s="60"/>
      <c r="DLL23" s="60"/>
      <c r="DLM23" s="60"/>
      <c r="DLN23" s="60"/>
      <c r="DLO23" s="60"/>
      <c r="DLP23" s="60"/>
      <c r="DLQ23" s="60"/>
      <c r="DLR23" s="60"/>
      <c r="DLS23" s="60"/>
      <c r="DLT23" s="60"/>
      <c r="DLU23" s="60"/>
      <c r="DLV23" s="60"/>
      <c r="DLW23" s="60"/>
      <c r="DLX23" s="60"/>
      <c r="DLY23" s="60"/>
      <c r="DLZ23" s="60"/>
      <c r="DMA23" s="60"/>
      <c r="DMB23" s="60"/>
      <c r="DMC23" s="60"/>
      <c r="DMD23" s="60"/>
      <c r="DME23" s="60"/>
      <c r="DMF23" s="60"/>
      <c r="DMG23" s="60"/>
      <c r="DMH23" s="60"/>
      <c r="DMI23" s="60"/>
      <c r="DMJ23" s="60"/>
      <c r="DMK23" s="60"/>
      <c r="DML23" s="60"/>
      <c r="DMM23" s="60"/>
      <c r="DMN23" s="60"/>
      <c r="DMO23" s="60"/>
      <c r="DMP23" s="60"/>
      <c r="DMQ23" s="60"/>
      <c r="DMR23" s="60"/>
      <c r="DMS23" s="60"/>
      <c r="DMT23" s="60"/>
      <c r="DMU23" s="60"/>
      <c r="DMV23" s="60"/>
      <c r="DMW23" s="60"/>
      <c r="DMX23" s="60"/>
      <c r="DMY23" s="60"/>
      <c r="DMZ23" s="60"/>
      <c r="DNA23" s="60"/>
      <c r="DNB23" s="60"/>
      <c r="DNC23" s="60"/>
      <c r="DND23" s="60"/>
      <c r="DNE23" s="60"/>
      <c r="DNF23" s="60"/>
      <c r="DNG23" s="60"/>
      <c r="DNH23" s="60"/>
      <c r="DNI23" s="60"/>
      <c r="DNJ23" s="60"/>
      <c r="DNK23" s="60"/>
      <c r="DNL23" s="60"/>
      <c r="DNM23" s="60"/>
      <c r="DNN23" s="60"/>
      <c r="DNO23" s="60"/>
      <c r="DNP23" s="60"/>
      <c r="DNQ23" s="60"/>
      <c r="DNR23" s="60"/>
      <c r="DNS23" s="60"/>
      <c r="DNT23" s="60"/>
      <c r="DNU23" s="60"/>
      <c r="DNV23" s="60"/>
      <c r="DNW23" s="60"/>
      <c r="DNX23" s="60"/>
      <c r="DNY23" s="60"/>
      <c r="DNZ23" s="60"/>
      <c r="DOA23" s="60"/>
      <c r="DOB23" s="60"/>
      <c r="DOC23" s="60"/>
      <c r="DOD23" s="60"/>
      <c r="DOE23" s="60"/>
      <c r="DOF23" s="60"/>
      <c r="DOG23" s="60"/>
      <c r="DOH23" s="60"/>
      <c r="DOI23" s="60"/>
      <c r="DOJ23" s="60"/>
      <c r="DOK23" s="60"/>
      <c r="DOL23" s="60"/>
      <c r="DOM23" s="60"/>
      <c r="DON23" s="60"/>
      <c r="DOO23" s="60"/>
      <c r="DOP23" s="60"/>
      <c r="DOQ23" s="60"/>
      <c r="DOR23" s="60"/>
      <c r="DOS23" s="60"/>
      <c r="DOT23" s="60"/>
      <c r="DOU23" s="60"/>
      <c r="DOV23" s="60"/>
      <c r="DOW23" s="60"/>
      <c r="DOX23" s="60"/>
      <c r="DOY23" s="60"/>
      <c r="DOZ23" s="60"/>
      <c r="DPA23" s="60"/>
      <c r="DPB23" s="60"/>
      <c r="DPC23" s="60"/>
      <c r="DPD23" s="60"/>
      <c r="DPE23" s="60"/>
      <c r="DPF23" s="60"/>
      <c r="DPG23" s="60"/>
      <c r="DPH23" s="60"/>
      <c r="DPI23" s="60"/>
      <c r="DPJ23" s="60"/>
      <c r="DPK23" s="60"/>
      <c r="DPL23" s="60"/>
      <c r="DPM23" s="60"/>
      <c r="DPN23" s="60"/>
      <c r="DPO23" s="60"/>
      <c r="DPP23" s="60"/>
      <c r="DPQ23" s="60"/>
      <c r="DPR23" s="60"/>
      <c r="DPS23" s="60"/>
      <c r="DPT23" s="60"/>
      <c r="DPU23" s="60"/>
      <c r="DPV23" s="60"/>
      <c r="DPW23" s="60"/>
      <c r="DPX23" s="60"/>
      <c r="DPY23" s="60"/>
      <c r="DPZ23" s="60"/>
      <c r="DQA23" s="60"/>
      <c r="DQB23" s="60"/>
      <c r="DQC23" s="60"/>
      <c r="DQD23" s="60"/>
      <c r="DQE23" s="60"/>
      <c r="DQF23" s="60"/>
      <c r="DQG23" s="60"/>
      <c r="DQH23" s="60"/>
      <c r="DQI23" s="60"/>
      <c r="DQJ23" s="60"/>
      <c r="DQK23" s="60"/>
      <c r="DQL23" s="60"/>
      <c r="DQM23" s="60"/>
      <c r="DQN23" s="60"/>
      <c r="DQO23" s="60"/>
      <c r="DQP23" s="60"/>
      <c r="DQQ23" s="60"/>
      <c r="DQR23" s="60"/>
      <c r="DQS23" s="60"/>
      <c r="DQT23" s="60"/>
      <c r="DQU23" s="60"/>
      <c r="DQV23" s="60"/>
      <c r="DQW23" s="60"/>
      <c r="DQX23" s="60"/>
      <c r="DQY23" s="60"/>
      <c r="DQZ23" s="60"/>
      <c r="DRA23" s="60"/>
      <c r="DRB23" s="60"/>
      <c r="DRC23" s="60"/>
      <c r="DRD23" s="60"/>
      <c r="DRE23" s="60"/>
      <c r="DRF23" s="60"/>
      <c r="DRG23" s="60"/>
      <c r="DRH23" s="60"/>
      <c r="DRI23" s="60"/>
      <c r="DRJ23" s="60"/>
      <c r="DRK23" s="60"/>
      <c r="DRL23" s="60"/>
      <c r="DRM23" s="60"/>
      <c r="DRN23" s="60"/>
      <c r="DRO23" s="60"/>
      <c r="DRP23" s="60"/>
      <c r="DRQ23" s="60"/>
      <c r="DRR23" s="60"/>
      <c r="DRS23" s="60"/>
      <c r="DRT23" s="60"/>
      <c r="DRU23" s="60"/>
      <c r="DRV23" s="60"/>
      <c r="DRW23" s="60"/>
      <c r="DRX23" s="60"/>
      <c r="DRY23" s="60"/>
      <c r="DRZ23" s="60"/>
      <c r="DSA23" s="60"/>
      <c r="DSB23" s="60"/>
      <c r="DSC23" s="60"/>
      <c r="DSD23" s="60"/>
      <c r="DSE23" s="60"/>
      <c r="DSF23" s="60"/>
      <c r="DSG23" s="60"/>
      <c r="DSH23" s="60"/>
      <c r="DSI23" s="60"/>
      <c r="DSJ23" s="60"/>
      <c r="DSK23" s="60"/>
      <c r="DSL23" s="60"/>
      <c r="DSM23" s="60"/>
      <c r="DSN23" s="60"/>
      <c r="DSO23" s="60"/>
      <c r="DSP23" s="60"/>
      <c r="DSQ23" s="60"/>
      <c r="DSR23" s="60"/>
      <c r="DSS23" s="60"/>
      <c r="DST23" s="60"/>
      <c r="DSU23" s="60"/>
      <c r="DSV23" s="60"/>
      <c r="DSW23" s="60"/>
      <c r="DSX23" s="60"/>
      <c r="DSY23" s="60"/>
      <c r="DSZ23" s="60"/>
      <c r="DTA23" s="60"/>
      <c r="DTB23" s="60"/>
      <c r="DTC23" s="60"/>
      <c r="DTD23" s="60"/>
      <c r="DTE23" s="60"/>
      <c r="DTF23" s="60"/>
      <c r="DTG23" s="60"/>
      <c r="DTH23" s="60"/>
      <c r="DTI23" s="60"/>
      <c r="DTJ23" s="60"/>
      <c r="DTK23" s="60"/>
      <c r="DTL23" s="60"/>
      <c r="DTM23" s="60"/>
      <c r="DTN23" s="60"/>
      <c r="DTO23" s="60"/>
      <c r="DTP23" s="60"/>
      <c r="DTQ23" s="60"/>
      <c r="DTR23" s="60"/>
      <c r="DTS23" s="60"/>
      <c r="DTT23" s="60"/>
      <c r="DTU23" s="60"/>
      <c r="DTV23" s="60"/>
      <c r="DTW23" s="60"/>
      <c r="DTX23" s="60"/>
      <c r="DTY23" s="60"/>
      <c r="DTZ23" s="60"/>
      <c r="DUA23" s="60"/>
      <c r="DUB23" s="60"/>
      <c r="DUC23" s="60"/>
      <c r="DUD23" s="60"/>
      <c r="DUE23" s="60"/>
      <c r="DUF23" s="60"/>
      <c r="DUG23" s="60"/>
      <c r="DUH23" s="60"/>
      <c r="DUI23" s="60"/>
      <c r="DUJ23" s="60"/>
      <c r="DUK23" s="60"/>
      <c r="DUL23" s="60"/>
      <c r="DUM23" s="60"/>
      <c r="DUN23" s="60"/>
      <c r="DUO23" s="60"/>
      <c r="DUP23" s="60"/>
      <c r="DUQ23" s="60"/>
      <c r="DUR23" s="60"/>
      <c r="DUS23" s="60"/>
      <c r="DUT23" s="60"/>
      <c r="DUU23" s="60"/>
      <c r="DUV23" s="60"/>
      <c r="DUW23" s="60"/>
      <c r="DUX23" s="60"/>
      <c r="DUY23" s="60"/>
      <c r="DUZ23" s="60"/>
      <c r="DVA23" s="60"/>
      <c r="DVB23" s="60"/>
      <c r="DVC23" s="60"/>
      <c r="DVD23" s="60"/>
      <c r="DVE23" s="60"/>
      <c r="DVF23" s="60"/>
      <c r="DVG23" s="60"/>
      <c r="DVH23" s="60"/>
      <c r="DVI23" s="60"/>
      <c r="DVJ23" s="60"/>
      <c r="DVK23" s="60"/>
      <c r="DVL23" s="60"/>
      <c r="DVM23" s="60"/>
      <c r="DVN23" s="60"/>
      <c r="DVO23" s="60"/>
      <c r="DVP23" s="60"/>
      <c r="DVQ23" s="60"/>
      <c r="DVR23" s="60"/>
      <c r="DVS23" s="60"/>
      <c r="DVT23" s="60"/>
      <c r="DVU23" s="60"/>
      <c r="DVV23" s="60"/>
      <c r="DVW23" s="60"/>
      <c r="DVX23" s="60"/>
      <c r="DVY23" s="60"/>
      <c r="DVZ23" s="60"/>
      <c r="DWA23" s="60"/>
      <c r="DWB23" s="60"/>
      <c r="DWC23" s="60"/>
      <c r="DWD23" s="60"/>
      <c r="DWE23" s="60"/>
      <c r="DWF23" s="60"/>
      <c r="DWG23" s="60"/>
      <c r="DWH23" s="60"/>
      <c r="DWI23" s="60"/>
      <c r="DWJ23" s="60"/>
      <c r="DWK23" s="60"/>
      <c r="DWL23" s="60"/>
      <c r="DWM23" s="60"/>
      <c r="DWN23" s="60"/>
      <c r="DWO23" s="60"/>
      <c r="DWP23" s="60"/>
      <c r="DWQ23" s="60"/>
      <c r="DWR23" s="60"/>
      <c r="DWS23" s="60"/>
      <c r="DWT23" s="60"/>
      <c r="DWU23" s="60"/>
      <c r="DWV23" s="60"/>
      <c r="DWW23" s="60"/>
      <c r="DWX23" s="60"/>
      <c r="DWY23" s="60"/>
      <c r="DWZ23" s="60"/>
      <c r="DXA23" s="60"/>
      <c r="DXB23" s="60"/>
      <c r="DXC23" s="60"/>
      <c r="DXD23" s="60"/>
      <c r="DXE23" s="60"/>
      <c r="DXF23" s="60"/>
      <c r="DXG23" s="60"/>
      <c r="DXH23" s="60"/>
      <c r="DXI23" s="60"/>
      <c r="DXJ23" s="60"/>
      <c r="DXK23" s="60"/>
      <c r="DXL23" s="60"/>
      <c r="DXM23" s="60"/>
      <c r="DXN23" s="60"/>
      <c r="DXO23" s="60"/>
      <c r="DXP23" s="60"/>
      <c r="DXQ23" s="60"/>
      <c r="DXR23" s="60"/>
      <c r="DXS23" s="60"/>
      <c r="DXT23" s="60"/>
      <c r="DXU23" s="60"/>
      <c r="DXV23" s="60"/>
      <c r="DXW23" s="60"/>
      <c r="DXX23" s="60"/>
      <c r="DXY23" s="60"/>
      <c r="DXZ23" s="60"/>
      <c r="DYA23" s="60"/>
      <c r="DYB23" s="60"/>
      <c r="DYC23" s="60"/>
      <c r="DYD23" s="60"/>
      <c r="DYE23" s="60"/>
      <c r="DYF23" s="60"/>
      <c r="DYG23" s="60"/>
      <c r="DYH23" s="60"/>
      <c r="DYI23" s="60"/>
      <c r="DYJ23" s="60"/>
      <c r="DYK23" s="60"/>
      <c r="DYL23" s="60"/>
      <c r="DYM23" s="60"/>
      <c r="DYN23" s="60"/>
      <c r="DYO23" s="60"/>
      <c r="DYP23" s="60"/>
      <c r="DYQ23" s="60"/>
      <c r="DYR23" s="60"/>
      <c r="DYS23" s="60"/>
      <c r="DYT23" s="60"/>
      <c r="DYU23" s="60"/>
      <c r="DYV23" s="60"/>
      <c r="DYW23" s="60"/>
      <c r="DYX23" s="60"/>
      <c r="DYY23" s="60"/>
      <c r="DYZ23" s="60"/>
      <c r="DZA23" s="60"/>
      <c r="DZB23" s="60"/>
      <c r="DZC23" s="60"/>
      <c r="DZD23" s="60"/>
      <c r="DZE23" s="60"/>
      <c r="DZF23" s="60"/>
      <c r="DZG23" s="60"/>
      <c r="DZH23" s="60"/>
      <c r="DZI23" s="60"/>
      <c r="DZJ23" s="60"/>
      <c r="DZK23" s="60"/>
      <c r="DZL23" s="60"/>
      <c r="DZM23" s="60"/>
      <c r="DZN23" s="60"/>
      <c r="DZO23" s="60"/>
      <c r="DZP23" s="60"/>
      <c r="DZQ23" s="60"/>
      <c r="DZR23" s="60"/>
      <c r="DZS23" s="60"/>
      <c r="DZT23" s="60"/>
      <c r="DZU23" s="60"/>
      <c r="DZV23" s="60"/>
      <c r="DZW23" s="60"/>
      <c r="DZX23" s="60"/>
      <c r="DZY23" s="60"/>
      <c r="DZZ23" s="60"/>
      <c r="EAA23" s="60"/>
      <c r="EAB23" s="60"/>
      <c r="EAC23" s="60"/>
      <c r="EAD23" s="60"/>
      <c r="EAE23" s="60"/>
      <c r="EAF23" s="60"/>
      <c r="EAG23" s="60"/>
      <c r="EAH23" s="60"/>
      <c r="EAI23" s="60"/>
      <c r="EAJ23" s="60"/>
      <c r="EAK23" s="60"/>
      <c r="EAL23" s="60"/>
      <c r="EAM23" s="60"/>
      <c r="EAN23" s="60"/>
      <c r="EAO23" s="60"/>
      <c r="EAP23" s="60"/>
      <c r="EAQ23" s="60"/>
      <c r="EAR23" s="60"/>
      <c r="EAS23" s="60"/>
      <c r="EAT23" s="60"/>
      <c r="EAU23" s="60"/>
      <c r="EAV23" s="60"/>
      <c r="EAW23" s="60"/>
      <c r="EAX23" s="60"/>
      <c r="EAY23" s="60"/>
      <c r="EAZ23" s="60"/>
      <c r="EBA23" s="60"/>
      <c r="EBB23" s="60"/>
      <c r="EBC23" s="60"/>
      <c r="EBD23" s="60"/>
      <c r="EBE23" s="60"/>
      <c r="EBF23" s="60"/>
      <c r="EBG23" s="60"/>
      <c r="EBH23" s="60"/>
      <c r="EBI23" s="60"/>
      <c r="EBJ23" s="60"/>
      <c r="EBK23" s="60"/>
      <c r="EBL23" s="60"/>
      <c r="EBM23" s="60"/>
      <c r="EBN23" s="60"/>
      <c r="EBO23" s="60"/>
      <c r="EBP23" s="60"/>
      <c r="EBQ23" s="60"/>
      <c r="EBR23" s="60"/>
      <c r="EBS23" s="60"/>
      <c r="EBT23" s="60"/>
      <c r="EBU23" s="60"/>
      <c r="EBV23" s="60"/>
      <c r="EBW23" s="60"/>
      <c r="EBX23" s="60"/>
      <c r="EBY23" s="60"/>
      <c r="EBZ23" s="60"/>
      <c r="ECA23" s="60"/>
      <c r="ECB23" s="60"/>
      <c r="ECC23" s="60"/>
      <c r="ECD23" s="60"/>
      <c r="ECE23" s="60"/>
      <c r="ECF23" s="60"/>
      <c r="ECG23" s="60"/>
      <c r="ECH23" s="60"/>
      <c r="ECI23" s="60"/>
      <c r="ECJ23" s="60"/>
      <c r="ECK23" s="60"/>
      <c r="ECL23" s="60"/>
      <c r="ECM23" s="60"/>
      <c r="ECN23" s="60"/>
      <c r="ECO23" s="60"/>
      <c r="ECP23" s="60"/>
      <c r="ECQ23" s="60"/>
      <c r="ECR23" s="60"/>
      <c r="ECS23" s="60"/>
      <c r="ECT23" s="60"/>
      <c r="ECU23" s="60"/>
      <c r="ECV23" s="60"/>
      <c r="ECW23" s="60"/>
      <c r="ECX23" s="60"/>
      <c r="ECY23" s="60"/>
      <c r="ECZ23" s="60"/>
      <c r="EDA23" s="60"/>
      <c r="EDB23" s="60"/>
      <c r="EDC23" s="60"/>
      <c r="EDD23" s="60"/>
      <c r="EDE23" s="60"/>
      <c r="EDF23" s="60"/>
      <c r="EDG23" s="60"/>
      <c r="EDH23" s="60"/>
      <c r="EDI23" s="60"/>
      <c r="EDJ23" s="60"/>
      <c r="EDK23" s="60"/>
      <c r="EDL23" s="60"/>
      <c r="EDM23" s="60"/>
      <c r="EDN23" s="60"/>
      <c r="EDO23" s="60"/>
      <c r="EDP23" s="60"/>
      <c r="EDQ23" s="60"/>
      <c r="EDR23" s="60"/>
      <c r="EDS23" s="60"/>
      <c r="EDT23" s="60"/>
      <c r="EDU23" s="60"/>
      <c r="EDV23" s="60"/>
      <c r="EDW23" s="60"/>
      <c r="EDX23" s="60"/>
      <c r="EDY23" s="60"/>
      <c r="EDZ23" s="60"/>
      <c r="EEA23" s="60"/>
      <c r="EEB23" s="60"/>
      <c r="EEC23" s="60"/>
      <c r="EED23" s="60"/>
      <c r="EEE23" s="60"/>
      <c r="EEF23" s="60"/>
      <c r="EEG23" s="60"/>
      <c r="EEH23" s="60"/>
      <c r="EEI23" s="60"/>
      <c r="EEJ23" s="60"/>
      <c r="EEK23" s="60"/>
      <c r="EEL23" s="60"/>
      <c r="EEM23" s="60"/>
      <c r="EEN23" s="60"/>
      <c r="EEO23" s="60"/>
      <c r="EEP23" s="60"/>
      <c r="EEQ23" s="60"/>
      <c r="EER23" s="60"/>
      <c r="EES23" s="60"/>
      <c r="EET23" s="60"/>
      <c r="EEU23" s="60"/>
      <c r="EEV23" s="60"/>
      <c r="EEW23" s="60"/>
      <c r="EEX23" s="60"/>
      <c r="EEY23" s="60"/>
      <c r="EEZ23" s="60"/>
      <c r="EFA23" s="60"/>
      <c r="EFB23" s="60"/>
      <c r="EFC23" s="60"/>
      <c r="EFD23" s="60"/>
      <c r="EFE23" s="60"/>
      <c r="EFF23" s="60"/>
      <c r="EFG23" s="60"/>
      <c r="EFH23" s="60"/>
      <c r="EFI23" s="60"/>
      <c r="EFJ23" s="60"/>
      <c r="EFK23" s="60"/>
      <c r="EFL23" s="60"/>
      <c r="EFM23" s="60"/>
      <c r="EFN23" s="60"/>
      <c r="EFO23" s="60"/>
      <c r="EFP23" s="60"/>
      <c r="EFQ23" s="60"/>
      <c r="EFR23" s="60"/>
      <c r="EFS23" s="60"/>
      <c r="EFT23" s="60"/>
      <c r="EFU23" s="60"/>
      <c r="EFV23" s="60"/>
      <c r="EFW23" s="60"/>
      <c r="EFX23" s="60"/>
      <c r="EFY23" s="60"/>
      <c r="EFZ23" s="60"/>
      <c r="EGA23" s="60"/>
      <c r="EGB23" s="60"/>
      <c r="EGC23" s="60"/>
      <c r="EGD23" s="60"/>
      <c r="EGE23" s="60"/>
      <c r="EGF23" s="60"/>
      <c r="EGG23" s="60"/>
      <c r="EGH23" s="60"/>
      <c r="EGI23" s="60"/>
      <c r="EGJ23" s="60"/>
      <c r="EGK23" s="60"/>
      <c r="EGL23" s="60"/>
      <c r="EGM23" s="60"/>
      <c r="EGN23" s="60"/>
      <c r="EGO23" s="60"/>
      <c r="EGP23" s="60"/>
      <c r="EGQ23" s="60"/>
      <c r="EGR23" s="60"/>
      <c r="EGS23" s="60"/>
      <c r="EGT23" s="60"/>
      <c r="EGU23" s="60"/>
      <c r="EGV23" s="60"/>
      <c r="EGW23" s="60"/>
      <c r="EGX23" s="60"/>
      <c r="EGY23" s="60"/>
      <c r="EGZ23" s="60"/>
      <c r="EHA23" s="60"/>
      <c r="EHB23" s="60"/>
      <c r="EHC23" s="60"/>
      <c r="EHD23" s="60"/>
      <c r="EHE23" s="60"/>
      <c r="EHF23" s="60"/>
      <c r="EHG23" s="60"/>
      <c r="EHH23" s="60"/>
      <c r="EHI23" s="60"/>
      <c r="EHJ23" s="60"/>
      <c r="EHK23" s="60"/>
      <c r="EHL23" s="60"/>
      <c r="EHM23" s="60"/>
      <c r="EHN23" s="60"/>
      <c r="EHO23" s="60"/>
      <c r="EHP23" s="60"/>
      <c r="EHQ23" s="60"/>
      <c r="EHR23" s="60"/>
      <c r="EHS23" s="60"/>
      <c r="EHT23" s="60"/>
      <c r="EHU23" s="60"/>
      <c r="EHV23" s="60"/>
      <c r="EHW23" s="60"/>
      <c r="EHX23" s="60"/>
      <c r="EHY23" s="60"/>
      <c r="EHZ23" s="60"/>
      <c r="EIA23" s="60"/>
      <c r="EIB23" s="60"/>
      <c r="EIC23" s="60"/>
      <c r="EID23" s="60"/>
      <c r="EIE23" s="60"/>
      <c r="EIF23" s="60"/>
      <c r="EIG23" s="60"/>
      <c r="EIH23" s="60"/>
      <c r="EII23" s="60"/>
      <c r="EIJ23" s="60"/>
      <c r="EIK23" s="60"/>
      <c r="EIL23" s="60"/>
      <c r="EIM23" s="60"/>
      <c r="EIN23" s="60"/>
      <c r="EIO23" s="60"/>
      <c r="EIP23" s="60"/>
      <c r="EIQ23" s="60"/>
      <c r="EIR23" s="60"/>
      <c r="EIS23" s="60"/>
      <c r="EIT23" s="60"/>
      <c r="EIU23" s="60"/>
      <c r="EIV23" s="60"/>
      <c r="EIW23" s="60"/>
      <c r="EIX23" s="60"/>
      <c r="EIY23" s="60"/>
      <c r="EIZ23" s="60"/>
      <c r="EJA23" s="60"/>
      <c r="EJB23" s="60"/>
      <c r="EJC23" s="60"/>
      <c r="EJD23" s="60"/>
      <c r="EJE23" s="60"/>
      <c r="EJF23" s="60"/>
      <c r="EJG23" s="60"/>
      <c r="EJH23" s="60"/>
      <c r="EJI23" s="60"/>
      <c r="EJJ23" s="60"/>
      <c r="EJK23" s="60"/>
      <c r="EJL23" s="60"/>
      <c r="EJM23" s="60"/>
      <c r="EJN23" s="60"/>
      <c r="EJO23" s="60"/>
      <c r="EJP23" s="60"/>
      <c r="EJQ23" s="60"/>
      <c r="EJR23" s="60"/>
      <c r="EJS23" s="60"/>
      <c r="EJT23" s="60"/>
      <c r="EJU23" s="60"/>
      <c r="EJV23" s="60"/>
      <c r="EJW23" s="60"/>
      <c r="EJX23" s="60"/>
      <c r="EJY23" s="60"/>
      <c r="EJZ23" s="60"/>
      <c r="EKA23" s="60"/>
      <c r="EKB23" s="60"/>
      <c r="EKC23" s="60"/>
      <c r="EKD23" s="60"/>
      <c r="EKE23" s="60"/>
      <c r="EKF23" s="60"/>
      <c r="EKG23" s="60"/>
      <c r="EKH23" s="60"/>
      <c r="EKI23" s="60"/>
      <c r="EKJ23" s="60"/>
      <c r="EKK23" s="60"/>
      <c r="EKL23" s="60"/>
      <c r="EKM23" s="60"/>
      <c r="EKN23" s="60"/>
      <c r="EKO23" s="60"/>
      <c r="EKP23" s="60"/>
      <c r="EKQ23" s="60"/>
      <c r="EKR23" s="60"/>
      <c r="EKS23" s="60"/>
      <c r="EKT23" s="60"/>
      <c r="EKU23" s="60"/>
      <c r="EKV23" s="60"/>
      <c r="EKW23" s="60"/>
      <c r="EKX23" s="60"/>
      <c r="EKY23" s="60"/>
      <c r="EKZ23" s="60"/>
      <c r="ELA23" s="60"/>
      <c r="ELB23" s="60"/>
      <c r="ELC23" s="60"/>
      <c r="ELD23" s="60"/>
      <c r="ELE23" s="60"/>
      <c r="ELF23" s="60"/>
      <c r="ELG23" s="60"/>
      <c r="ELH23" s="60"/>
      <c r="ELI23" s="60"/>
      <c r="ELJ23" s="60"/>
      <c r="ELK23" s="60"/>
      <c r="ELL23" s="60"/>
      <c r="ELM23" s="60"/>
      <c r="ELN23" s="60"/>
      <c r="ELO23" s="60"/>
      <c r="ELP23" s="60"/>
      <c r="ELQ23" s="60"/>
      <c r="ELR23" s="60"/>
      <c r="ELS23" s="60"/>
      <c r="ELT23" s="60"/>
      <c r="ELU23" s="60"/>
      <c r="ELV23" s="60"/>
      <c r="ELW23" s="60"/>
      <c r="ELX23" s="60"/>
      <c r="ELY23" s="60"/>
      <c r="ELZ23" s="60"/>
      <c r="EMA23" s="60"/>
      <c r="EMB23" s="60"/>
      <c r="EMC23" s="60"/>
      <c r="EMD23" s="60"/>
      <c r="EME23" s="60"/>
      <c r="EMF23" s="60"/>
      <c r="EMG23" s="60"/>
      <c r="EMH23" s="60"/>
      <c r="EMI23" s="60"/>
      <c r="EMJ23" s="60"/>
      <c r="EMK23" s="60"/>
      <c r="EML23" s="60"/>
      <c r="EMM23" s="60"/>
      <c r="EMN23" s="60"/>
      <c r="EMO23" s="60"/>
      <c r="EMP23" s="60"/>
      <c r="EMQ23" s="60"/>
      <c r="EMR23" s="60"/>
      <c r="EMS23" s="60"/>
      <c r="EMT23" s="60"/>
      <c r="EMU23" s="60"/>
      <c r="EMV23" s="60"/>
      <c r="EMW23" s="60"/>
      <c r="EMX23" s="60"/>
      <c r="EMY23" s="60"/>
      <c r="EMZ23" s="60"/>
      <c r="ENA23" s="60"/>
      <c r="ENB23" s="60"/>
      <c r="ENC23" s="60"/>
      <c r="END23" s="60"/>
      <c r="ENE23" s="60"/>
      <c r="ENF23" s="60"/>
      <c r="ENG23" s="60"/>
      <c r="ENH23" s="60"/>
      <c r="ENI23" s="60"/>
      <c r="ENJ23" s="60"/>
      <c r="ENK23" s="60"/>
      <c r="ENL23" s="60"/>
      <c r="ENM23" s="60"/>
      <c r="ENN23" s="60"/>
      <c r="ENO23" s="60"/>
      <c r="ENP23" s="60"/>
      <c r="ENQ23" s="60"/>
      <c r="ENR23" s="60"/>
      <c r="ENS23" s="60"/>
      <c r="ENT23" s="60"/>
      <c r="ENU23" s="60"/>
      <c r="ENV23" s="60"/>
      <c r="ENW23" s="60"/>
      <c r="ENX23" s="60"/>
      <c r="ENY23" s="60"/>
      <c r="ENZ23" s="60"/>
      <c r="EOA23" s="60"/>
      <c r="EOB23" s="60"/>
      <c r="EOC23" s="60"/>
      <c r="EOD23" s="60"/>
      <c r="EOE23" s="60"/>
      <c r="EOF23" s="60"/>
      <c r="EOG23" s="60"/>
      <c r="EOH23" s="60"/>
      <c r="EOI23" s="60"/>
      <c r="EOJ23" s="60"/>
      <c r="EOK23" s="60"/>
      <c r="EOL23" s="60"/>
      <c r="EOM23" s="60"/>
      <c r="EON23" s="60"/>
      <c r="EOO23" s="60"/>
      <c r="EOP23" s="60"/>
      <c r="EOQ23" s="60"/>
      <c r="EOR23" s="60"/>
      <c r="EOS23" s="60"/>
      <c r="EOT23" s="60"/>
      <c r="EOU23" s="60"/>
      <c r="EOV23" s="60"/>
      <c r="EOW23" s="60"/>
      <c r="EOX23" s="60"/>
      <c r="EOY23" s="60"/>
      <c r="EOZ23" s="60"/>
      <c r="EPA23" s="60"/>
      <c r="EPB23" s="60"/>
      <c r="EPC23" s="60"/>
      <c r="EPD23" s="60"/>
      <c r="EPE23" s="60"/>
      <c r="EPF23" s="60"/>
      <c r="EPG23" s="60"/>
      <c r="EPH23" s="60"/>
      <c r="EPI23" s="60"/>
      <c r="EPJ23" s="60"/>
      <c r="EPK23" s="60"/>
      <c r="EPL23" s="60"/>
      <c r="EPM23" s="60"/>
      <c r="EPN23" s="60"/>
      <c r="EPO23" s="60"/>
      <c r="EPP23" s="60"/>
      <c r="EPQ23" s="60"/>
      <c r="EPR23" s="60"/>
      <c r="EPS23" s="60"/>
      <c r="EPT23" s="60"/>
      <c r="EPU23" s="60"/>
      <c r="EPV23" s="60"/>
      <c r="EPW23" s="60"/>
      <c r="EPX23" s="60"/>
      <c r="EPY23" s="60"/>
      <c r="EPZ23" s="60"/>
      <c r="EQA23" s="60"/>
      <c r="EQB23" s="60"/>
      <c r="EQC23" s="60"/>
      <c r="EQD23" s="60"/>
      <c r="EQE23" s="60"/>
      <c r="EQF23" s="60"/>
      <c r="EQG23" s="60"/>
      <c r="EQH23" s="60"/>
      <c r="EQI23" s="60"/>
      <c r="EQJ23" s="60"/>
      <c r="EQK23" s="60"/>
      <c r="EQL23" s="60"/>
      <c r="EQM23" s="60"/>
      <c r="EQN23" s="60"/>
      <c r="EQO23" s="60"/>
      <c r="EQP23" s="60"/>
      <c r="EQQ23" s="60"/>
      <c r="EQR23" s="60"/>
      <c r="EQS23" s="60"/>
      <c r="EQT23" s="60"/>
      <c r="EQU23" s="60"/>
      <c r="EQV23" s="60"/>
      <c r="EQW23" s="60"/>
      <c r="EQX23" s="60"/>
      <c r="EQY23" s="60"/>
      <c r="EQZ23" s="60"/>
      <c r="ERA23" s="60"/>
      <c r="ERB23" s="60"/>
      <c r="ERC23" s="60"/>
      <c r="ERD23" s="60"/>
      <c r="ERE23" s="60"/>
      <c r="ERF23" s="60"/>
      <c r="ERG23" s="60"/>
      <c r="ERH23" s="60"/>
      <c r="ERI23" s="60"/>
      <c r="ERJ23" s="60"/>
      <c r="ERK23" s="60"/>
      <c r="ERL23" s="60"/>
      <c r="ERM23" s="60"/>
      <c r="ERN23" s="60"/>
      <c r="ERO23" s="60"/>
      <c r="ERP23" s="60"/>
      <c r="ERQ23" s="60"/>
      <c r="ERR23" s="60"/>
      <c r="ERS23" s="60"/>
      <c r="ERT23" s="60"/>
      <c r="ERU23" s="60"/>
      <c r="ERV23" s="60"/>
      <c r="ERW23" s="60"/>
      <c r="ERX23" s="60"/>
      <c r="ERY23" s="60"/>
      <c r="ERZ23" s="60"/>
      <c r="ESA23" s="60"/>
      <c r="ESB23" s="60"/>
      <c r="ESC23" s="60"/>
      <c r="ESD23" s="60"/>
      <c r="ESE23" s="60"/>
      <c r="ESF23" s="60"/>
      <c r="ESG23" s="60"/>
      <c r="ESH23" s="60"/>
      <c r="ESI23" s="60"/>
      <c r="ESJ23" s="60"/>
      <c r="ESK23" s="60"/>
      <c r="ESL23" s="60"/>
      <c r="ESM23" s="60"/>
      <c r="ESN23" s="60"/>
      <c r="ESO23" s="60"/>
      <c r="ESP23" s="60"/>
      <c r="ESQ23" s="60"/>
      <c r="ESR23" s="60"/>
      <c r="ESS23" s="60"/>
      <c r="EST23" s="60"/>
      <c r="ESU23" s="60"/>
      <c r="ESV23" s="60"/>
      <c r="ESW23" s="60"/>
      <c r="ESX23" s="60"/>
      <c r="ESY23" s="60"/>
      <c r="ESZ23" s="60"/>
      <c r="ETA23" s="60"/>
      <c r="ETB23" s="60"/>
      <c r="ETC23" s="60"/>
      <c r="ETD23" s="60"/>
      <c r="ETE23" s="60"/>
      <c r="ETF23" s="60"/>
      <c r="ETG23" s="60"/>
      <c r="ETH23" s="60"/>
      <c r="ETI23" s="60"/>
      <c r="ETJ23" s="60"/>
      <c r="ETK23" s="60"/>
      <c r="ETL23" s="60"/>
      <c r="ETM23" s="60"/>
      <c r="ETN23" s="60"/>
      <c r="ETO23" s="60"/>
      <c r="ETP23" s="60"/>
      <c r="ETQ23" s="60"/>
      <c r="ETR23" s="60"/>
      <c r="ETS23" s="60"/>
      <c r="ETT23" s="60"/>
      <c r="ETU23" s="60"/>
      <c r="ETV23" s="60"/>
      <c r="ETW23" s="60"/>
      <c r="ETX23" s="60"/>
      <c r="ETY23" s="60"/>
      <c r="ETZ23" s="60"/>
      <c r="EUA23" s="60"/>
      <c r="EUB23" s="60"/>
      <c r="EUC23" s="60"/>
      <c r="EUD23" s="60"/>
      <c r="EUE23" s="60"/>
      <c r="EUF23" s="60"/>
      <c r="EUG23" s="60"/>
      <c r="EUH23" s="60"/>
      <c r="EUI23" s="60"/>
      <c r="EUJ23" s="60"/>
      <c r="EUK23" s="60"/>
      <c r="EUL23" s="60"/>
      <c r="EUM23" s="60"/>
      <c r="EUN23" s="60"/>
      <c r="EUO23" s="60"/>
      <c r="EUP23" s="60"/>
      <c r="EUQ23" s="60"/>
      <c r="EUR23" s="60"/>
      <c r="EUS23" s="60"/>
      <c r="EUT23" s="60"/>
      <c r="EUU23" s="60"/>
      <c r="EUV23" s="60"/>
      <c r="EUW23" s="60"/>
      <c r="EUX23" s="60"/>
      <c r="EUY23" s="60"/>
      <c r="EUZ23" s="60"/>
      <c r="EVA23" s="60"/>
      <c r="EVB23" s="60"/>
      <c r="EVC23" s="60"/>
      <c r="EVD23" s="60"/>
      <c r="EVE23" s="60"/>
      <c r="EVF23" s="60"/>
      <c r="EVG23" s="60"/>
      <c r="EVH23" s="60"/>
      <c r="EVI23" s="60"/>
      <c r="EVJ23" s="60"/>
      <c r="EVK23" s="60"/>
      <c r="EVL23" s="60"/>
      <c r="EVM23" s="60"/>
      <c r="EVN23" s="60"/>
      <c r="EVO23" s="60"/>
      <c r="EVP23" s="60"/>
      <c r="EVQ23" s="60"/>
      <c r="EVR23" s="60"/>
      <c r="EVS23" s="60"/>
      <c r="EVT23" s="60"/>
      <c r="EVU23" s="60"/>
      <c r="EVV23" s="60"/>
      <c r="EVW23" s="60"/>
      <c r="EVX23" s="60"/>
      <c r="EVY23" s="60"/>
      <c r="EVZ23" s="60"/>
      <c r="EWA23" s="60"/>
      <c r="EWB23" s="60"/>
      <c r="EWC23" s="60"/>
      <c r="EWD23" s="60"/>
      <c r="EWE23" s="60"/>
      <c r="EWF23" s="60"/>
      <c r="EWG23" s="60"/>
      <c r="EWH23" s="60"/>
      <c r="EWI23" s="60"/>
      <c r="EWJ23" s="60"/>
      <c r="EWK23" s="60"/>
      <c r="EWL23" s="60"/>
      <c r="EWM23" s="60"/>
      <c r="EWN23" s="60"/>
      <c r="EWO23" s="60"/>
      <c r="EWP23" s="60"/>
      <c r="EWQ23" s="60"/>
      <c r="EWR23" s="60"/>
      <c r="EWS23" s="60"/>
      <c r="EWT23" s="60"/>
      <c r="EWU23" s="60"/>
      <c r="EWV23" s="60"/>
      <c r="EWW23" s="60"/>
      <c r="EWX23" s="60"/>
      <c r="EWY23" s="60"/>
      <c r="EWZ23" s="60"/>
      <c r="EXA23" s="60"/>
      <c r="EXB23" s="60"/>
      <c r="EXC23" s="60"/>
      <c r="EXD23" s="60"/>
      <c r="EXE23" s="60"/>
      <c r="EXF23" s="60"/>
      <c r="EXG23" s="60"/>
      <c r="EXH23" s="60"/>
      <c r="EXI23" s="60"/>
      <c r="EXJ23" s="60"/>
      <c r="EXK23" s="60"/>
      <c r="EXL23" s="60"/>
      <c r="EXM23" s="60"/>
      <c r="EXN23" s="60"/>
      <c r="EXO23" s="60"/>
      <c r="EXP23" s="60"/>
      <c r="EXQ23" s="60"/>
      <c r="EXR23" s="60"/>
      <c r="EXS23" s="60"/>
      <c r="EXT23" s="60"/>
      <c r="EXU23" s="60"/>
      <c r="EXV23" s="60"/>
      <c r="EXW23" s="60"/>
      <c r="EXX23" s="60"/>
      <c r="EXY23" s="60"/>
      <c r="EXZ23" s="60"/>
      <c r="EYA23" s="60"/>
      <c r="EYB23" s="60"/>
      <c r="EYC23" s="60"/>
      <c r="EYD23" s="60"/>
      <c r="EYE23" s="60"/>
      <c r="EYF23" s="60"/>
      <c r="EYG23" s="60"/>
      <c r="EYH23" s="60"/>
      <c r="EYI23" s="60"/>
      <c r="EYJ23" s="60"/>
      <c r="EYK23" s="60"/>
      <c r="EYL23" s="60"/>
      <c r="EYM23" s="60"/>
      <c r="EYN23" s="60"/>
      <c r="EYO23" s="60"/>
      <c r="EYP23" s="60"/>
      <c r="EYQ23" s="60"/>
      <c r="EYR23" s="60"/>
      <c r="EYS23" s="60"/>
      <c r="EYT23" s="60"/>
      <c r="EYU23" s="60"/>
      <c r="EYV23" s="60"/>
      <c r="EYW23" s="60"/>
      <c r="EYX23" s="60"/>
      <c r="EYY23" s="60"/>
      <c r="EYZ23" s="60"/>
      <c r="EZA23" s="60"/>
      <c r="EZB23" s="60"/>
      <c r="EZC23" s="60"/>
      <c r="EZD23" s="60"/>
      <c r="EZE23" s="60"/>
      <c r="EZF23" s="60"/>
      <c r="EZG23" s="60"/>
      <c r="EZH23" s="60"/>
      <c r="EZI23" s="60"/>
      <c r="EZJ23" s="60"/>
      <c r="EZK23" s="60"/>
      <c r="EZL23" s="60"/>
      <c r="EZM23" s="60"/>
      <c r="EZN23" s="60"/>
      <c r="EZO23" s="60"/>
      <c r="EZP23" s="60"/>
      <c r="EZQ23" s="60"/>
      <c r="EZR23" s="60"/>
      <c r="EZS23" s="60"/>
      <c r="EZT23" s="60"/>
      <c r="EZU23" s="60"/>
      <c r="EZV23" s="60"/>
      <c r="EZW23" s="60"/>
      <c r="EZX23" s="60"/>
      <c r="EZY23" s="60"/>
      <c r="EZZ23" s="60"/>
      <c r="FAA23" s="60"/>
      <c r="FAB23" s="60"/>
      <c r="FAC23" s="60"/>
      <c r="FAD23" s="60"/>
      <c r="FAE23" s="60"/>
      <c r="FAF23" s="60"/>
      <c r="FAG23" s="60"/>
      <c r="FAH23" s="60"/>
      <c r="FAI23" s="60"/>
      <c r="FAJ23" s="60"/>
      <c r="FAK23" s="60"/>
      <c r="FAL23" s="60"/>
      <c r="FAM23" s="60"/>
      <c r="FAN23" s="60"/>
      <c r="FAO23" s="60"/>
      <c r="FAP23" s="60"/>
      <c r="FAQ23" s="60"/>
      <c r="FAR23" s="60"/>
      <c r="FAS23" s="60"/>
      <c r="FAT23" s="60"/>
      <c r="FAU23" s="60"/>
      <c r="FAV23" s="60"/>
      <c r="FAW23" s="60"/>
      <c r="FAX23" s="60"/>
      <c r="FAY23" s="60"/>
      <c r="FAZ23" s="60"/>
      <c r="FBA23" s="60"/>
      <c r="FBB23" s="60"/>
      <c r="FBC23" s="60"/>
      <c r="FBD23" s="60"/>
      <c r="FBE23" s="60"/>
      <c r="FBF23" s="60"/>
      <c r="FBG23" s="60"/>
      <c r="FBH23" s="60"/>
      <c r="FBI23" s="60"/>
      <c r="FBJ23" s="60"/>
      <c r="FBK23" s="60"/>
      <c r="FBL23" s="60"/>
      <c r="FBM23" s="60"/>
      <c r="FBN23" s="60"/>
      <c r="FBO23" s="60"/>
      <c r="FBP23" s="60"/>
      <c r="FBQ23" s="60"/>
      <c r="FBR23" s="60"/>
      <c r="FBS23" s="60"/>
      <c r="FBT23" s="60"/>
      <c r="FBU23" s="60"/>
      <c r="FBV23" s="60"/>
      <c r="FBW23" s="60"/>
      <c r="FBX23" s="60"/>
      <c r="FBY23" s="60"/>
      <c r="FBZ23" s="60"/>
      <c r="FCA23" s="60"/>
      <c r="FCB23" s="60"/>
      <c r="FCC23" s="60"/>
      <c r="FCD23" s="60"/>
      <c r="FCE23" s="60"/>
      <c r="FCF23" s="60"/>
      <c r="FCG23" s="60"/>
      <c r="FCH23" s="60"/>
      <c r="FCI23" s="60"/>
      <c r="FCJ23" s="60"/>
      <c r="FCK23" s="60"/>
      <c r="FCL23" s="60"/>
      <c r="FCM23" s="60"/>
      <c r="FCN23" s="60"/>
      <c r="FCO23" s="60"/>
      <c r="FCP23" s="60"/>
      <c r="FCQ23" s="60"/>
      <c r="FCR23" s="60"/>
      <c r="FCS23" s="60"/>
      <c r="FCT23" s="60"/>
      <c r="FCU23" s="60"/>
      <c r="FCV23" s="60"/>
      <c r="FCW23" s="60"/>
      <c r="FCX23" s="60"/>
      <c r="FCY23" s="60"/>
      <c r="FCZ23" s="60"/>
      <c r="FDA23" s="60"/>
      <c r="FDB23" s="60"/>
      <c r="FDC23" s="60"/>
      <c r="FDD23" s="60"/>
      <c r="FDE23" s="60"/>
      <c r="FDF23" s="60"/>
      <c r="FDG23" s="60"/>
      <c r="FDH23" s="60"/>
      <c r="FDI23" s="60"/>
      <c r="FDJ23" s="60"/>
      <c r="FDK23" s="60"/>
      <c r="FDL23" s="60"/>
      <c r="FDM23" s="60"/>
      <c r="FDN23" s="60"/>
      <c r="FDO23" s="60"/>
      <c r="FDP23" s="60"/>
      <c r="FDQ23" s="60"/>
      <c r="FDR23" s="60"/>
      <c r="FDS23" s="60"/>
      <c r="FDT23" s="60"/>
      <c r="FDU23" s="60"/>
      <c r="FDV23" s="60"/>
      <c r="FDW23" s="60"/>
      <c r="FDX23" s="60"/>
      <c r="FDY23" s="60"/>
      <c r="FDZ23" s="60"/>
      <c r="FEA23" s="60"/>
      <c r="FEB23" s="60"/>
      <c r="FEC23" s="60"/>
      <c r="FED23" s="60"/>
      <c r="FEE23" s="60"/>
      <c r="FEF23" s="60"/>
      <c r="FEG23" s="60"/>
      <c r="FEH23" s="60"/>
      <c r="FEI23" s="60"/>
      <c r="FEJ23" s="60"/>
      <c r="FEK23" s="60"/>
      <c r="FEL23" s="60"/>
      <c r="FEM23" s="60"/>
      <c r="FEN23" s="60"/>
      <c r="FEO23" s="60"/>
      <c r="FEP23" s="60"/>
      <c r="FEQ23" s="60"/>
      <c r="FER23" s="60"/>
      <c r="FES23" s="60"/>
      <c r="FET23" s="60"/>
      <c r="FEU23" s="60"/>
      <c r="FEV23" s="60"/>
      <c r="FEW23" s="60"/>
      <c r="FEX23" s="60"/>
      <c r="FEY23" s="60"/>
      <c r="FEZ23" s="60"/>
      <c r="FFA23" s="60"/>
      <c r="FFB23" s="60"/>
      <c r="FFC23" s="60"/>
      <c r="FFD23" s="60"/>
      <c r="FFE23" s="60"/>
      <c r="FFF23" s="60"/>
      <c r="FFG23" s="60"/>
      <c r="FFH23" s="60"/>
      <c r="FFI23" s="60"/>
      <c r="FFJ23" s="60"/>
      <c r="FFK23" s="60"/>
      <c r="FFL23" s="60"/>
      <c r="FFM23" s="60"/>
      <c r="FFN23" s="60"/>
      <c r="FFO23" s="60"/>
      <c r="FFP23" s="60"/>
      <c r="FFQ23" s="60"/>
      <c r="FFR23" s="60"/>
      <c r="FFS23" s="60"/>
      <c r="FFT23" s="60"/>
      <c r="FFU23" s="60"/>
      <c r="FFV23" s="60"/>
      <c r="FFW23" s="60"/>
      <c r="FFX23" s="60"/>
      <c r="FFY23" s="60"/>
      <c r="FFZ23" s="60"/>
      <c r="FGA23" s="60"/>
      <c r="FGB23" s="60"/>
      <c r="FGC23" s="60"/>
      <c r="FGD23" s="60"/>
      <c r="FGE23" s="60"/>
      <c r="FGF23" s="60"/>
      <c r="FGG23" s="60"/>
      <c r="FGH23" s="60"/>
      <c r="FGI23" s="60"/>
      <c r="FGJ23" s="60"/>
      <c r="FGK23" s="60"/>
      <c r="FGL23" s="60"/>
      <c r="FGM23" s="60"/>
      <c r="FGN23" s="60"/>
      <c r="FGO23" s="60"/>
      <c r="FGP23" s="60"/>
      <c r="FGQ23" s="60"/>
      <c r="FGR23" s="60"/>
      <c r="FGS23" s="60"/>
      <c r="FGT23" s="60"/>
      <c r="FGU23" s="60"/>
      <c r="FGV23" s="60"/>
      <c r="FGW23" s="60"/>
      <c r="FGX23" s="60"/>
      <c r="FGY23" s="60"/>
      <c r="FGZ23" s="60"/>
      <c r="FHA23" s="60"/>
      <c r="FHB23" s="60"/>
      <c r="FHC23" s="60"/>
      <c r="FHD23" s="60"/>
      <c r="FHE23" s="60"/>
      <c r="FHF23" s="60"/>
      <c r="FHG23" s="60"/>
      <c r="FHH23" s="60"/>
      <c r="FHI23" s="60"/>
      <c r="FHJ23" s="60"/>
      <c r="FHK23" s="60"/>
      <c r="FHL23" s="60"/>
      <c r="FHM23" s="60"/>
      <c r="FHN23" s="60"/>
      <c r="FHO23" s="60"/>
      <c r="FHP23" s="60"/>
      <c r="FHQ23" s="60"/>
      <c r="FHR23" s="60"/>
      <c r="FHS23" s="60"/>
      <c r="FHT23" s="60"/>
      <c r="FHU23" s="60"/>
      <c r="FHV23" s="60"/>
      <c r="FHW23" s="60"/>
      <c r="FHX23" s="60"/>
      <c r="FHY23" s="60"/>
      <c r="FHZ23" s="60"/>
      <c r="FIA23" s="60"/>
      <c r="FIB23" s="60"/>
      <c r="FIC23" s="60"/>
      <c r="FID23" s="60"/>
      <c r="FIE23" s="60"/>
      <c r="FIF23" s="60"/>
      <c r="FIG23" s="60"/>
      <c r="FIH23" s="60"/>
      <c r="FII23" s="60"/>
      <c r="FIJ23" s="60"/>
      <c r="FIK23" s="60"/>
      <c r="FIL23" s="60"/>
      <c r="FIM23" s="60"/>
      <c r="FIN23" s="60"/>
      <c r="FIO23" s="60"/>
      <c r="FIP23" s="60"/>
      <c r="FIQ23" s="60"/>
      <c r="FIR23" s="60"/>
      <c r="FIS23" s="60"/>
      <c r="FIT23" s="60"/>
      <c r="FIU23" s="60"/>
      <c r="FIV23" s="60"/>
      <c r="FIW23" s="60"/>
      <c r="FIX23" s="60"/>
      <c r="FIY23" s="60"/>
      <c r="FIZ23" s="60"/>
      <c r="FJA23" s="60"/>
      <c r="FJB23" s="60"/>
      <c r="FJC23" s="60"/>
      <c r="FJD23" s="60"/>
      <c r="FJE23" s="60"/>
      <c r="FJF23" s="60"/>
      <c r="FJG23" s="60"/>
      <c r="FJH23" s="60"/>
      <c r="FJI23" s="60"/>
      <c r="FJJ23" s="60"/>
      <c r="FJK23" s="60"/>
      <c r="FJL23" s="60"/>
      <c r="FJM23" s="60"/>
      <c r="FJN23" s="60"/>
      <c r="FJO23" s="60"/>
      <c r="FJP23" s="60"/>
      <c r="FJQ23" s="60"/>
      <c r="FJR23" s="60"/>
      <c r="FJS23" s="60"/>
      <c r="FJT23" s="60"/>
      <c r="FJU23" s="60"/>
      <c r="FJV23" s="60"/>
      <c r="FJW23" s="60"/>
      <c r="FJX23" s="60"/>
      <c r="FJY23" s="60"/>
      <c r="FJZ23" s="60"/>
      <c r="FKA23" s="60"/>
      <c r="FKB23" s="60"/>
      <c r="FKC23" s="60"/>
      <c r="FKD23" s="60"/>
      <c r="FKE23" s="60"/>
      <c r="FKF23" s="60"/>
      <c r="FKG23" s="60"/>
      <c r="FKH23" s="60"/>
      <c r="FKI23" s="60"/>
      <c r="FKJ23" s="60"/>
      <c r="FKK23" s="60"/>
      <c r="FKL23" s="60"/>
      <c r="FKM23" s="60"/>
      <c r="FKN23" s="60"/>
      <c r="FKO23" s="60"/>
      <c r="FKP23" s="60"/>
      <c r="FKQ23" s="60"/>
      <c r="FKR23" s="60"/>
      <c r="FKS23" s="60"/>
      <c r="FKT23" s="60"/>
      <c r="FKU23" s="60"/>
      <c r="FKV23" s="60"/>
      <c r="FKW23" s="60"/>
      <c r="FKX23" s="60"/>
      <c r="FKY23" s="60"/>
      <c r="FKZ23" s="60"/>
      <c r="FLA23" s="60"/>
      <c r="FLB23" s="60"/>
      <c r="FLC23" s="60"/>
      <c r="FLD23" s="60"/>
      <c r="FLE23" s="60"/>
      <c r="FLF23" s="60"/>
      <c r="FLG23" s="60"/>
      <c r="FLH23" s="60"/>
      <c r="FLI23" s="60"/>
      <c r="FLJ23" s="60"/>
      <c r="FLK23" s="60"/>
      <c r="FLL23" s="60"/>
      <c r="FLM23" s="60"/>
      <c r="FLN23" s="60"/>
      <c r="FLO23" s="60"/>
      <c r="FLP23" s="60"/>
      <c r="FLQ23" s="60"/>
      <c r="FLR23" s="60"/>
      <c r="FLS23" s="60"/>
      <c r="FLT23" s="60"/>
      <c r="FLU23" s="60"/>
      <c r="FLV23" s="60"/>
      <c r="FLW23" s="60"/>
      <c r="FLX23" s="60"/>
      <c r="FLY23" s="60"/>
      <c r="FLZ23" s="60"/>
      <c r="FMA23" s="60"/>
      <c r="FMB23" s="60"/>
      <c r="FMC23" s="60"/>
      <c r="FMD23" s="60"/>
      <c r="FME23" s="60"/>
      <c r="FMF23" s="60"/>
      <c r="FMG23" s="60"/>
      <c r="FMH23" s="60"/>
      <c r="FMI23" s="60"/>
      <c r="FMJ23" s="60"/>
      <c r="FMK23" s="60"/>
      <c r="FML23" s="60"/>
      <c r="FMM23" s="60"/>
      <c r="FMN23" s="60"/>
      <c r="FMO23" s="60"/>
      <c r="FMP23" s="60"/>
      <c r="FMQ23" s="60"/>
      <c r="FMR23" s="60"/>
      <c r="FMS23" s="60"/>
      <c r="FMT23" s="60"/>
      <c r="FMU23" s="60"/>
      <c r="FMV23" s="60"/>
      <c r="FMW23" s="60"/>
      <c r="FMX23" s="60"/>
      <c r="FMY23" s="60"/>
      <c r="FMZ23" s="60"/>
      <c r="FNA23" s="60"/>
      <c r="FNB23" s="60"/>
      <c r="FNC23" s="60"/>
      <c r="FND23" s="60"/>
      <c r="FNE23" s="60"/>
      <c r="FNF23" s="60"/>
      <c r="FNG23" s="60"/>
      <c r="FNH23" s="60"/>
      <c r="FNI23" s="60"/>
      <c r="FNJ23" s="60"/>
      <c r="FNK23" s="60"/>
      <c r="FNL23" s="60"/>
      <c r="FNM23" s="60"/>
      <c r="FNN23" s="60"/>
      <c r="FNO23" s="60"/>
      <c r="FNP23" s="60"/>
      <c r="FNQ23" s="60"/>
      <c r="FNR23" s="60"/>
      <c r="FNS23" s="60"/>
      <c r="FNT23" s="60"/>
      <c r="FNU23" s="60"/>
      <c r="FNV23" s="60"/>
      <c r="FNW23" s="60"/>
      <c r="FNX23" s="60"/>
      <c r="FNY23" s="60"/>
      <c r="FNZ23" s="60"/>
      <c r="FOA23" s="60"/>
      <c r="FOB23" s="60"/>
      <c r="FOC23" s="60"/>
      <c r="FOD23" s="60"/>
      <c r="FOE23" s="60"/>
      <c r="FOF23" s="60"/>
      <c r="FOG23" s="60"/>
      <c r="FOH23" s="60"/>
      <c r="FOI23" s="60"/>
      <c r="FOJ23" s="60"/>
      <c r="FOK23" s="60"/>
      <c r="FOL23" s="60"/>
      <c r="FOM23" s="60"/>
      <c r="FON23" s="60"/>
      <c r="FOO23" s="60"/>
      <c r="FOP23" s="60"/>
      <c r="FOQ23" s="60"/>
      <c r="FOR23" s="60"/>
      <c r="FOS23" s="60"/>
      <c r="FOT23" s="60"/>
      <c r="FOU23" s="60"/>
      <c r="FOV23" s="60"/>
      <c r="FOW23" s="60"/>
      <c r="FOX23" s="60"/>
      <c r="FOY23" s="60"/>
      <c r="FOZ23" s="60"/>
      <c r="FPA23" s="60"/>
      <c r="FPB23" s="60"/>
      <c r="FPC23" s="60"/>
      <c r="FPD23" s="60"/>
      <c r="FPE23" s="60"/>
      <c r="FPF23" s="60"/>
      <c r="FPG23" s="60"/>
      <c r="FPH23" s="60"/>
      <c r="FPI23" s="60"/>
      <c r="FPJ23" s="60"/>
      <c r="FPK23" s="60"/>
      <c r="FPL23" s="60"/>
      <c r="FPM23" s="60"/>
      <c r="FPN23" s="60"/>
      <c r="FPO23" s="60"/>
      <c r="FPP23" s="60"/>
      <c r="FPQ23" s="60"/>
      <c r="FPR23" s="60"/>
      <c r="FPS23" s="60"/>
      <c r="FPT23" s="60"/>
      <c r="FPU23" s="60"/>
      <c r="FPV23" s="60"/>
      <c r="FPW23" s="60"/>
      <c r="FPX23" s="60"/>
      <c r="FPY23" s="60"/>
      <c r="FPZ23" s="60"/>
      <c r="FQA23" s="60"/>
      <c r="FQB23" s="60"/>
      <c r="FQC23" s="60"/>
      <c r="FQD23" s="60"/>
      <c r="FQE23" s="60"/>
      <c r="FQF23" s="60"/>
      <c r="FQG23" s="60"/>
      <c r="FQH23" s="60"/>
      <c r="FQI23" s="60"/>
      <c r="FQJ23" s="60"/>
      <c r="FQK23" s="60"/>
      <c r="FQL23" s="60"/>
      <c r="FQM23" s="60"/>
      <c r="FQN23" s="60"/>
      <c r="FQO23" s="60"/>
      <c r="FQP23" s="60"/>
      <c r="FQQ23" s="60"/>
      <c r="FQR23" s="60"/>
      <c r="FQS23" s="60"/>
      <c r="FQT23" s="60"/>
      <c r="FQU23" s="60"/>
      <c r="FQV23" s="60"/>
      <c r="FQW23" s="60"/>
      <c r="FQX23" s="60"/>
      <c r="FQY23" s="60"/>
      <c r="FQZ23" s="60"/>
      <c r="FRA23" s="60"/>
      <c r="FRB23" s="60"/>
      <c r="FRC23" s="60"/>
      <c r="FRD23" s="60"/>
      <c r="FRE23" s="60"/>
      <c r="FRF23" s="60"/>
      <c r="FRG23" s="60"/>
      <c r="FRH23" s="60"/>
      <c r="FRI23" s="60"/>
      <c r="FRJ23" s="60"/>
      <c r="FRK23" s="60"/>
      <c r="FRL23" s="60"/>
      <c r="FRM23" s="60"/>
      <c r="FRN23" s="60"/>
      <c r="FRO23" s="60"/>
      <c r="FRP23" s="60"/>
      <c r="FRQ23" s="60"/>
      <c r="FRR23" s="60"/>
      <c r="FRS23" s="60"/>
      <c r="FRT23" s="60"/>
      <c r="FRU23" s="60"/>
      <c r="FRV23" s="60"/>
      <c r="FRW23" s="60"/>
      <c r="FRX23" s="60"/>
      <c r="FRY23" s="60"/>
      <c r="FRZ23" s="60"/>
      <c r="FSA23" s="60"/>
      <c r="FSB23" s="60"/>
      <c r="FSC23" s="60"/>
      <c r="FSD23" s="60"/>
      <c r="FSE23" s="60"/>
      <c r="FSF23" s="60"/>
      <c r="FSG23" s="60"/>
      <c r="FSH23" s="60"/>
      <c r="FSI23" s="60"/>
      <c r="FSJ23" s="60"/>
      <c r="FSK23" s="60"/>
      <c r="FSL23" s="60"/>
      <c r="FSM23" s="60"/>
      <c r="FSN23" s="60"/>
      <c r="FSO23" s="60"/>
      <c r="FSP23" s="60"/>
      <c r="FSQ23" s="60"/>
      <c r="FSR23" s="60"/>
      <c r="FSS23" s="60"/>
      <c r="FST23" s="60"/>
      <c r="FSU23" s="60"/>
      <c r="FSV23" s="60"/>
      <c r="FSW23" s="60"/>
      <c r="FSX23" s="60"/>
      <c r="FSY23" s="60"/>
      <c r="FSZ23" s="60"/>
      <c r="FTA23" s="60"/>
      <c r="FTB23" s="60"/>
      <c r="FTC23" s="60"/>
      <c r="FTD23" s="60"/>
      <c r="FTE23" s="60"/>
      <c r="FTF23" s="60"/>
      <c r="FTG23" s="60"/>
      <c r="FTH23" s="60"/>
      <c r="FTI23" s="60"/>
      <c r="FTJ23" s="60"/>
      <c r="FTK23" s="60"/>
      <c r="FTL23" s="60"/>
      <c r="FTM23" s="60"/>
      <c r="FTN23" s="60"/>
      <c r="FTO23" s="60"/>
      <c r="FTP23" s="60"/>
      <c r="FTQ23" s="60"/>
      <c r="FTR23" s="60"/>
      <c r="FTS23" s="60"/>
      <c r="FTT23" s="60"/>
      <c r="FTU23" s="60"/>
      <c r="FTV23" s="60"/>
      <c r="FTW23" s="60"/>
      <c r="FTX23" s="60"/>
      <c r="FTY23" s="60"/>
      <c r="FTZ23" s="60"/>
      <c r="FUA23" s="60"/>
      <c r="FUB23" s="60"/>
      <c r="FUC23" s="60"/>
      <c r="FUD23" s="60"/>
      <c r="FUE23" s="60"/>
      <c r="FUF23" s="60"/>
      <c r="FUG23" s="60"/>
      <c r="FUH23" s="60"/>
      <c r="FUI23" s="60"/>
      <c r="FUJ23" s="60"/>
      <c r="FUK23" s="60"/>
      <c r="FUL23" s="60"/>
      <c r="FUM23" s="60"/>
      <c r="FUN23" s="60"/>
      <c r="FUO23" s="60"/>
      <c r="FUP23" s="60"/>
      <c r="FUQ23" s="60"/>
      <c r="FUR23" s="60"/>
      <c r="FUS23" s="60"/>
      <c r="FUT23" s="60"/>
      <c r="FUU23" s="60"/>
      <c r="FUV23" s="60"/>
      <c r="FUW23" s="60"/>
      <c r="FUX23" s="60"/>
      <c r="FUY23" s="60"/>
      <c r="FUZ23" s="60"/>
      <c r="FVA23" s="60"/>
      <c r="FVB23" s="60"/>
      <c r="FVC23" s="60"/>
      <c r="FVD23" s="60"/>
      <c r="FVE23" s="60"/>
      <c r="FVF23" s="60"/>
      <c r="FVG23" s="60"/>
      <c r="FVH23" s="60"/>
      <c r="FVI23" s="60"/>
      <c r="FVJ23" s="60"/>
      <c r="FVK23" s="60"/>
      <c r="FVL23" s="60"/>
      <c r="FVM23" s="60"/>
      <c r="FVN23" s="60"/>
      <c r="FVO23" s="60"/>
      <c r="FVP23" s="60"/>
      <c r="FVQ23" s="60"/>
      <c r="FVR23" s="60"/>
      <c r="FVS23" s="60"/>
      <c r="FVT23" s="60"/>
      <c r="FVU23" s="60"/>
      <c r="FVV23" s="60"/>
      <c r="FVW23" s="60"/>
      <c r="FVX23" s="60"/>
      <c r="FVY23" s="60"/>
      <c r="FVZ23" s="60"/>
      <c r="FWA23" s="60"/>
      <c r="FWB23" s="60"/>
      <c r="FWC23" s="60"/>
      <c r="FWD23" s="60"/>
      <c r="FWE23" s="60"/>
      <c r="FWF23" s="60"/>
      <c r="FWG23" s="60"/>
      <c r="FWH23" s="60"/>
      <c r="FWI23" s="60"/>
      <c r="FWJ23" s="60"/>
      <c r="FWK23" s="60"/>
      <c r="FWL23" s="60"/>
      <c r="FWM23" s="60"/>
      <c r="FWN23" s="60"/>
      <c r="FWO23" s="60"/>
      <c r="FWP23" s="60"/>
      <c r="FWQ23" s="60"/>
      <c r="FWR23" s="60"/>
      <c r="FWS23" s="60"/>
      <c r="FWT23" s="60"/>
      <c r="FWU23" s="60"/>
      <c r="FWV23" s="60"/>
      <c r="FWW23" s="60"/>
      <c r="FWX23" s="60"/>
      <c r="FWY23" s="60"/>
      <c r="FWZ23" s="60"/>
      <c r="FXA23" s="60"/>
      <c r="FXB23" s="60"/>
      <c r="FXC23" s="60"/>
      <c r="FXD23" s="60"/>
      <c r="FXE23" s="60"/>
      <c r="FXF23" s="60"/>
      <c r="FXG23" s="60"/>
      <c r="FXH23" s="60"/>
      <c r="FXI23" s="60"/>
      <c r="FXJ23" s="60"/>
      <c r="FXK23" s="60"/>
      <c r="FXL23" s="60"/>
      <c r="FXM23" s="60"/>
      <c r="FXN23" s="60"/>
      <c r="FXO23" s="60"/>
      <c r="FXP23" s="60"/>
      <c r="FXQ23" s="60"/>
      <c r="FXR23" s="60"/>
      <c r="FXS23" s="60"/>
      <c r="FXT23" s="60"/>
      <c r="FXU23" s="60"/>
      <c r="FXV23" s="60"/>
      <c r="FXW23" s="60"/>
      <c r="FXX23" s="60"/>
      <c r="FXY23" s="60"/>
      <c r="FXZ23" s="60"/>
      <c r="FYA23" s="60"/>
      <c r="FYB23" s="60"/>
      <c r="FYC23" s="60"/>
      <c r="FYD23" s="60"/>
      <c r="FYE23" s="60"/>
      <c r="FYF23" s="60"/>
      <c r="FYG23" s="60"/>
      <c r="FYH23" s="60"/>
      <c r="FYI23" s="60"/>
      <c r="FYJ23" s="60"/>
      <c r="FYK23" s="60"/>
      <c r="FYL23" s="60"/>
      <c r="FYM23" s="60"/>
      <c r="FYN23" s="60"/>
      <c r="FYO23" s="60"/>
      <c r="FYP23" s="60"/>
      <c r="FYQ23" s="60"/>
      <c r="FYR23" s="60"/>
      <c r="FYS23" s="60"/>
      <c r="FYT23" s="60"/>
      <c r="FYU23" s="60"/>
      <c r="FYV23" s="60"/>
      <c r="FYW23" s="60"/>
      <c r="FYX23" s="60"/>
      <c r="FYY23" s="60"/>
      <c r="FYZ23" s="60"/>
      <c r="FZA23" s="60"/>
      <c r="FZB23" s="60"/>
      <c r="FZC23" s="60"/>
      <c r="FZD23" s="60"/>
      <c r="FZE23" s="60"/>
      <c r="FZF23" s="60"/>
      <c r="FZG23" s="60"/>
      <c r="FZH23" s="60"/>
      <c r="FZI23" s="60"/>
      <c r="FZJ23" s="60"/>
      <c r="FZK23" s="60"/>
      <c r="FZL23" s="60"/>
      <c r="FZM23" s="60"/>
      <c r="FZN23" s="60"/>
      <c r="FZO23" s="60"/>
      <c r="FZP23" s="60"/>
      <c r="FZQ23" s="60"/>
      <c r="FZR23" s="60"/>
      <c r="FZS23" s="60"/>
      <c r="FZT23" s="60"/>
      <c r="FZU23" s="60"/>
      <c r="FZV23" s="60"/>
      <c r="FZW23" s="60"/>
      <c r="FZX23" s="60"/>
      <c r="FZY23" s="60"/>
      <c r="FZZ23" s="60"/>
      <c r="GAA23" s="60"/>
      <c r="GAB23" s="60"/>
      <c r="GAC23" s="60"/>
      <c r="GAD23" s="60"/>
      <c r="GAE23" s="60"/>
      <c r="GAF23" s="60"/>
      <c r="GAG23" s="60"/>
      <c r="GAH23" s="60"/>
      <c r="GAI23" s="60"/>
      <c r="GAJ23" s="60"/>
      <c r="GAK23" s="60"/>
      <c r="GAL23" s="60"/>
      <c r="GAM23" s="60"/>
      <c r="GAN23" s="60"/>
      <c r="GAO23" s="60"/>
      <c r="GAP23" s="60"/>
      <c r="GAQ23" s="60"/>
      <c r="GAR23" s="60"/>
      <c r="GAS23" s="60"/>
      <c r="GAT23" s="60"/>
      <c r="GAU23" s="60"/>
      <c r="GAV23" s="60"/>
      <c r="GAW23" s="60"/>
      <c r="GAX23" s="60"/>
      <c r="GAY23" s="60"/>
      <c r="GAZ23" s="60"/>
      <c r="GBA23" s="60"/>
      <c r="GBB23" s="60"/>
      <c r="GBC23" s="60"/>
      <c r="GBD23" s="60"/>
      <c r="GBE23" s="60"/>
      <c r="GBF23" s="60"/>
      <c r="GBG23" s="60"/>
      <c r="GBH23" s="60"/>
      <c r="GBI23" s="60"/>
      <c r="GBJ23" s="60"/>
      <c r="GBK23" s="60"/>
      <c r="GBL23" s="60"/>
      <c r="GBM23" s="60"/>
      <c r="GBN23" s="60"/>
      <c r="GBO23" s="60"/>
      <c r="GBP23" s="60"/>
      <c r="GBQ23" s="60"/>
      <c r="GBR23" s="60"/>
      <c r="GBS23" s="60"/>
      <c r="GBT23" s="60"/>
      <c r="GBU23" s="60"/>
      <c r="GBV23" s="60"/>
      <c r="GBW23" s="60"/>
      <c r="GBX23" s="60"/>
      <c r="GBY23" s="60"/>
      <c r="GBZ23" s="60"/>
      <c r="GCA23" s="60"/>
      <c r="GCB23" s="60"/>
      <c r="GCC23" s="60"/>
      <c r="GCD23" s="60"/>
      <c r="GCE23" s="60"/>
      <c r="GCF23" s="60"/>
      <c r="GCG23" s="60"/>
      <c r="GCH23" s="60"/>
      <c r="GCI23" s="60"/>
      <c r="GCJ23" s="60"/>
      <c r="GCK23" s="60"/>
      <c r="GCL23" s="60"/>
      <c r="GCM23" s="60"/>
      <c r="GCN23" s="60"/>
      <c r="GCO23" s="60"/>
      <c r="GCP23" s="60"/>
      <c r="GCQ23" s="60"/>
      <c r="GCR23" s="60"/>
      <c r="GCS23" s="60"/>
      <c r="GCT23" s="60"/>
      <c r="GCU23" s="60"/>
      <c r="GCV23" s="60"/>
      <c r="GCW23" s="60"/>
      <c r="GCX23" s="60"/>
      <c r="GCY23" s="60"/>
      <c r="GCZ23" s="60"/>
      <c r="GDA23" s="60"/>
      <c r="GDB23" s="60"/>
      <c r="GDC23" s="60"/>
      <c r="GDD23" s="60"/>
      <c r="GDE23" s="60"/>
      <c r="GDF23" s="60"/>
      <c r="GDG23" s="60"/>
      <c r="GDH23" s="60"/>
      <c r="GDI23" s="60"/>
      <c r="GDJ23" s="60"/>
      <c r="GDK23" s="60"/>
      <c r="GDL23" s="60"/>
      <c r="GDM23" s="60"/>
      <c r="GDN23" s="60"/>
      <c r="GDO23" s="60"/>
      <c r="GDP23" s="60"/>
      <c r="GDQ23" s="60"/>
      <c r="GDR23" s="60"/>
      <c r="GDS23" s="60"/>
      <c r="GDT23" s="60"/>
      <c r="GDU23" s="60"/>
      <c r="GDV23" s="60"/>
      <c r="GDW23" s="60"/>
      <c r="GDX23" s="60"/>
      <c r="GDY23" s="60"/>
      <c r="GDZ23" s="60"/>
      <c r="GEA23" s="60"/>
      <c r="GEB23" s="60"/>
      <c r="GEC23" s="60"/>
      <c r="GED23" s="60"/>
      <c r="GEE23" s="60"/>
      <c r="GEF23" s="60"/>
      <c r="GEG23" s="60"/>
      <c r="GEH23" s="60"/>
      <c r="GEI23" s="60"/>
      <c r="GEJ23" s="60"/>
      <c r="GEK23" s="60"/>
      <c r="GEL23" s="60"/>
      <c r="GEM23" s="60"/>
      <c r="GEN23" s="60"/>
      <c r="GEO23" s="60"/>
      <c r="GEP23" s="60"/>
      <c r="GEQ23" s="60"/>
      <c r="GER23" s="60"/>
      <c r="GES23" s="60"/>
      <c r="GET23" s="60"/>
      <c r="GEU23" s="60"/>
      <c r="GEV23" s="60"/>
      <c r="GEW23" s="60"/>
      <c r="GEX23" s="60"/>
      <c r="GEY23" s="60"/>
      <c r="GEZ23" s="60"/>
      <c r="GFA23" s="60"/>
      <c r="GFB23" s="60"/>
      <c r="GFC23" s="60"/>
      <c r="GFD23" s="60"/>
      <c r="GFE23" s="60"/>
      <c r="GFF23" s="60"/>
      <c r="GFG23" s="60"/>
      <c r="GFH23" s="60"/>
      <c r="GFI23" s="60"/>
      <c r="GFJ23" s="60"/>
      <c r="GFK23" s="60"/>
      <c r="GFL23" s="60"/>
      <c r="GFM23" s="60"/>
      <c r="GFN23" s="60"/>
      <c r="GFO23" s="60"/>
      <c r="GFP23" s="60"/>
      <c r="GFQ23" s="60"/>
      <c r="GFR23" s="60"/>
      <c r="GFS23" s="60"/>
      <c r="GFT23" s="60"/>
      <c r="GFU23" s="60"/>
      <c r="GFV23" s="60"/>
      <c r="GFW23" s="60"/>
      <c r="GFX23" s="60"/>
      <c r="GFY23" s="60"/>
      <c r="GFZ23" s="60"/>
      <c r="GGA23" s="60"/>
      <c r="GGB23" s="60"/>
      <c r="GGC23" s="60"/>
      <c r="GGD23" s="60"/>
      <c r="GGE23" s="60"/>
      <c r="GGF23" s="60"/>
      <c r="GGG23" s="60"/>
      <c r="GGH23" s="60"/>
      <c r="GGI23" s="60"/>
      <c r="GGJ23" s="60"/>
      <c r="GGK23" s="60"/>
      <c r="GGL23" s="60"/>
      <c r="GGM23" s="60"/>
      <c r="GGN23" s="60"/>
      <c r="GGO23" s="60"/>
      <c r="GGP23" s="60"/>
      <c r="GGQ23" s="60"/>
      <c r="GGR23" s="60"/>
      <c r="GGS23" s="60"/>
      <c r="GGT23" s="60"/>
      <c r="GGU23" s="60"/>
      <c r="GGV23" s="60"/>
      <c r="GGW23" s="60"/>
      <c r="GGX23" s="60"/>
      <c r="GGY23" s="60"/>
      <c r="GGZ23" s="60"/>
      <c r="GHA23" s="60"/>
      <c r="GHB23" s="60"/>
      <c r="GHC23" s="60"/>
      <c r="GHD23" s="60"/>
      <c r="GHE23" s="60"/>
      <c r="GHF23" s="60"/>
      <c r="GHG23" s="60"/>
      <c r="GHH23" s="60"/>
      <c r="GHI23" s="60"/>
      <c r="GHJ23" s="60"/>
      <c r="GHK23" s="60"/>
      <c r="GHL23" s="60"/>
      <c r="GHM23" s="60"/>
      <c r="GHN23" s="60"/>
      <c r="GHO23" s="60"/>
      <c r="GHP23" s="60"/>
      <c r="GHQ23" s="60"/>
      <c r="GHR23" s="60"/>
      <c r="GHS23" s="60"/>
      <c r="GHT23" s="60"/>
      <c r="GHU23" s="60"/>
      <c r="GHV23" s="60"/>
      <c r="GHW23" s="60"/>
      <c r="GHX23" s="60"/>
      <c r="GHY23" s="60"/>
      <c r="GHZ23" s="60"/>
      <c r="GIA23" s="60"/>
      <c r="GIB23" s="60"/>
      <c r="GIC23" s="60"/>
      <c r="GID23" s="60"/>
      <c r="GIE23" s="60"/>
      <c r="GIF23" s="60"/>
      <c r="GIG23" s="60"/>
      <c r="GIH23" s="60"/>
      <c r="GII23" s="60"/>
      <c r="GIJ23" s="60"/>
      <c r="GIK23" s="60"/>
      <c r="GIL23" s="60"/>
      <c r="GIM23" s="60"/>
      <c r="GIN23" s="60"/>
      <c r="GIO23" s="60"/>
      <c r="GIP23" s="60"/>
      <c r="GIQ23" s="60"/>
      <c r="GIR23" s="60"/>
      <c r="GIS23" s="60"/>
      <c r="GIT23" s="60"/>
      <c r="GIU23" s="60"/>
      <c r="GIV23" s="60"/>
      <c r="GIW23" s="60"/>
      <c r="GIX23" s="60"/>
      <c r="GIY23" s="60"/>
      <c r="GIZ23" s="60"/>
      <c r="GJA23" s="60"/>
      <c r="GJB23" s="60"/>
      <c r="GJC23" s="60"/>
      <c r="GJD23" s="60"/>
      <c r="GJE23" s="60"/>
      <c r="GJF23" s="60"/>
      <c r="GJG23" s="60"/>
      <c r="GJH23" s="60"/>
      <c r="GJI23" s="60"/>
      <c r="GJJ23" s="60"/>
      <c r="GJK23" s="60"/>
      <c r="GJL23" s="60"/>
      <c r="GJM23" s="60"/>
      <c r="GJN23" s="60"/>
      <c r="GJO23" s="60"/>
      <c r="GJP23" s="60"/>
      <c r="GJQ23" s="60"/>
      <c r="GJR23" s="60"/>
      <c r="GJS23" s="60"/>
      <c r="GJT23" s="60"/>
      <c r="GJU23" s="60"/>
      <c r="GJV23" s="60"/>
      <c r="GJW23" s="60"/>
      <c r="GJX23" s="60"/>
      <c r="GJY23" s="60"/>
      <c r="GJZ23" s="60"/>
      <c r="GKA23" s="60"/>
      <c r="GKB23" s="60"/>
      <c r="GKC23" s="60"/>
      <c r="GKD23" s="60"/>
      <c r="GKE23" s="60"/>
      <c r="GKF23" s="60"/>
      <c r="GKG23" s="60"/>
      <c r="GKH23" s="60"/>
      <c r="GKI23" s="60"/>
      <c r="GKJ23" s="60"/>
      <c r="GKK23" s="60"/>
      <c r="GKL23" s="60"/>
      <c r="GKM23" s="60"/>
      <c r="GKN23" s="60"/>
      <c r="GKO23" s="60"/>
      <c r="GKP23" s="60"/>
      <c r="GKQ23" s="60"/>
      <c r="GKR23" s="60"/>
      <c r="GKS23" s="60"/>
      <c r="GKT23" s="60"/>
      <c r="GKU23" s="60"/>
      <c r="GKV23" s="60"/>
      <c r="GKW23" s="60"/>
      <c r="GKX23" s="60"/>
      <c r="GKY23" s="60"/>
      <c r="GKZ23" s="60"/>
      <c r="GLA23" s="60"/>
      <c r="GLB23" s="60"/>
      <c r="GLC23" s="60"/>
      <c r="GLD23" s="60"/>
      <c r="GLE23" s="60"/>
      <c r="GLF23" s="60"/>
      <c r="GLG23" s="60"/>
      <c r="GLH23" s="60"/>
      <c r="GLI23" s="60"/>
      <c r="GLJ23" s="60"/>
      <c r="GLK23" s="60"/>
      <c r="GLL23" s="60"/>
      <c r="GLM23" s="60"/>
      <c r="GLN23" s="60"/>
      <c r="GLO23" s="60"/>
      <c r="GLP23" s="60"/>
      <c r="GLQ23" s="60"/>
      <c r="GLR23" s="60"/>
      <c r="GLS23" s="60"/>
      <c r="GLT23" s="60"/>
      <c r="GLU23" s="60"/>
      <c r="GLV23" s="60"/>
      <c r="GLW23" s="60"/>
      <c r="GLX23" s="60"/>
      <c r="GLY23" s="60"/>
      <c r="GLZ23" s="60"/>
      <c r="GMA23" s="60"/>
      <c r="GMB23" s="60"/>
      <c r="GMC23" s="60"/>
      <c r="GMD23" s="60"/>
      <c r="GME23" s="60"/>
      <c r="GMF23" s="60"/>
      <c r="GMG23" s="60"/>
      <c r="GMH23" s="60"/>
      <c r="GMI23" s="60"/>
      <c r="GMJ23" s="60"/>
      <c r="GMK23" s="60"/>
      <c r="GML23" s="60"/>
      <c r="GMM23" s="60"/>
      <c r="GMN23" s="60"/>
      <c r="GMO23" s="60"/>
      <c r="GMP23" s="60"/>
      <c r="GMQ23" s="60"/>
      <c r="GMR23" s="60"/>
      <c r="GMS23" s="60"/>
      <c r="GMT23" s="60"/>
      <c r="GMU23" s="60"/>
      <c r="GMV23" s="60"/>
      <c r="GMW23" s="60"/>
      <c r="GMX23" s="60"/>
      <c r="GMY23" s="60"/>
      <c r="GMZ23" s="60"/>
      <c r="GNA23" s="60"/>
      <c r="GNB23" s="60"/>
      <c r="GNC23" s="60"/>
      <c r="GND23" s="60"/>
      <c r="GNE23" s="60"/>
      <c r="GNF23" s="60"/>
      <c r="GNG23" s="60"/>
      <c r="GNH23" s="60"/>
      <c r="GNI23" s="60"/>
      <c r="GNJ23" s="60"/>
      <c r="GNK23" s="60"/>
      <c r="GNL23" s="60"/>
      <c r="GNM23" s="60"/>
      <c r="GNN23" s="60"/>
      <c r="GNO23" s="60"/>
      <c r="GNP23" s="60"/>
      <c r="GNQ23" s="60"/>
      <c r="GNR23" s="60"/>
      <c r="GNS23" s="60"/>
      <c r="GNT23" s="60"/>
      <c r="GNU23" s="60"/>
      <c r="GNV23" s="60"/>
      <c r="GNW23" s="60"/>
      <c r="GNX23" s="60"/>
      <c r="GNY23" s="60"/>
      <c r="GNZ23" s="60"/>
      <c r="GOA23" s="60"/>
      <c r="GOB23" s="60"/>
      <c r="GOC23" s="60"/>
      <c r="GOD23" s="60"/>
      <c r="GOE23" s="60"/>
      <c r="GOF23" s="60"/>
      <c r="GOG23" s="60"/>
      <c r="GOH23" s="60"/>
      <c r="GOI23" s="60"/>
      <c r="GOJ23" s="60"/>
      <c r="GOK23" s="60"/>
      <c r="GOL23" s="60"/>
      <c r="GOM23" s="60"/>
      <c r="GON23" s="60"/>
      <c r="GOO23" s="60"/>
      <c r="GOP23" s="60"/>
      <c r="GOQ23" s="60"/>
      <c r="GOR23" s="60"/>
      <c r="GOS23" s="60"/>
      <c r="GOT23" s="60"/>
      <c r="GOU23" s="60"/>
      <c r="GOV23" s="60"/>
      <c r="GOW23" s="60"/>
      <c r="GOX23" s="60"/>
      <c r="GOY23" s="60"/>
      <c r="GOZ23" s="60"/>
      <c r="GPA23" s="60"/>
      <c r="GPB23" s="60"/>
      <c r="GPC23" s="60"/>
      <c r="GPD23" s="60"/>
      <c r="GPE23" s="60"/>
      <c r="GPF23" s="60"/>
      <c r="GPG23" s="60"/>
      <c r="GPH23" s="60"/>
      <c r="GPI23" s="60"/>
      <c r="GPJ23" s="60"/>
      <c r="GPK23" s="60"/>
      <c r="GPL23" s="60"/>
      <c r="GPM23" s="60"/>
      <c r="GPN23" s="60"/>
      <c r="GPO23" s="60"/>
      <c r="GPP23" s="60"/>
      <c r="GPQ23" s="60"/>
      <c r="GPR23" s="60"/>
      <c r="GPS23" s="60"/>
      <c r="GPT23" s="60"/>
      <c r="GPU23" s="60"/>
      <c r="GPV23" s="60"/>
      <c r="GPW23" s="60"/>
      <c r="GPX23" s="60"/>
      <c r="GPY23" s="60"/>
      <c r="GPZ23" s="60"/>
      <c r="GQA23" s="60"/>
      <c r="GQB23" s="60"/>
      <c r="GQC23" s="60"/>
      <c r="GQD23" s="60"/>
      <c r="GQE23" s="60"/>
      <c r="GQF23" s="60"/>
      <c r="GQG23" s="60"/>
      <c r="GQH23" s="60"/>
      <c r="GQI23" s="60"/>
      <c r="GQJ23" s="60"/>
      <c r="GQK23" s="60"/>
      <c r="GQL23" s="60"/>
      <c r="GQM23" s="60"/>
      <c r="GQN23" s="60"/>
      <c r="GQO23" s="60"/>
      <c r="GQP23" s="60"/>
      <c r="GQQ23" s="60"/>
      <c r="GQR23" s="60"/>
      <c r="GQS23" s="60"/>
      <c r="GQT23" s="60"/>
      <c r="GQU23" s="60"/>
      <c r="GQV23" s="60"/>
      <c r="GQW23" s="60"/>
      <c r="GQX23" s="60"/>
      <c r="GQY23" s="60"/>
      <c r="GQZ23" s="60"/>
      <c r="GRA23" s="60"/>
      <c r="GRB23" s="60"/>
      <c r="GRC23" s="60"/>
      <c r="GRD23" s="60"/>
      <c r="GRE23" s="60"/>
      <c r="GRF23" s="60"/>
      <c r="GRG23" s="60"/>
      <c r="GRH23" s="60"/>
      <c r="GRI23" s="60"/>
      <c r="GRJ23" s="60"/>
      <c r="GRK23" s="60"/>
      <c r="GRL23" s="60"/>
      <c r="GRM23" s="60"/>
      <c r="GRN23" s="60"/>
      <c r="GRO23" s="60"/>
      <c r="GRP23" s="60"/>
      <c r="GRQ23" s="60"/>
      <c r="GRR23" s="60"/>
      <c r="GRS23" s="60"/>
      <c r="GRT23" s="60"/>
      <c r="GRU23" s="60"/>
      <c r="GRV23" s="60"/>
      <c r="GRW23" s="60"/>
      <c r="GRX23" s="60"/>
      <c r="GRY23" s="60"/>
      <c r="GRZ23" s="60"/>
      <c r="GSA23" s="60"/>
      <c r="GSB23" s="60"/>
      <c r="GSC23" s="60"/>
      <c r="GSD23" s="60"/>
      <c r="GSE23" s="60"/>
      <c r="GSF23" s="60"/>
      <c r="GSG23" s="60"/>
      <c r="GSH23" s="60"/>
      <c r="GSI23" s="60"/>
      <c r="GSJ23" s="60"/>
      <c r="GSK23" s="60"/>
      <c r="GSL23" s="60"/>
      <c r="GSM23" s="60"/>
      <c r="GSN23" s="60"/>
      <c r="GSO23" s="60"/>
      <c r="GSP23" s="60"/>
      <c r="GSQ23" s="60"/>
      <c r="GSR23" s="60"/>
      <c r="GSS23" s="60"/>
      <c r="GST23" s="60"/>
      <c r="GSU23" s="60"/>
      <c r="GSV23" s="60"/>
      <c r="GSW23" s="60"/>
      <c r="GSX23" s="60"/>
      <c r="GSY23" s="60"/>
      <c r="GSZ23" s="60"/>
      <c r="GTA23" s="60"/>
      <c r="GTB23" s="60"/>
      <c r="GTC23" s="60"/>
      <c r="GTD23" s="60"/>
      <c r="GTE23" s="60"/>
      <c r="GTF23" s="60"/>
      <c r="GTG23" s="60"/>
      <c r="GTH23" s="60"/>
      <c r="GTI23" s="60"/>
      <c r="GTJ23" s="60"/>
      <c r="GTK23" s="60"/>
      <c r="GTL23" s="60"/>
      <c r="GTM23" s="60"/>
      <c r="GTN23" s="60"/>
      <c r="GTO23" s="60"/>
      <c r="GTP23" s="60"/>
      <c r="GTQ23" s="60"/>
      <c r="GTR23" s="60"/>
      <c r="GTS23" s="60"/>
      <c r="GTT23" s="60"/>
      <c r="GTU23" s="60"/>
      <c r="GTV23" s="60"/>
      <c r="GTW23" s="60"/>
      <c r="GTX23" s="60"/>
      <c r="GTY23" s="60"/>
      <c r="GTZ23" s="60"/>
      <c r="GUA23" s="60"/>
      <c r="GUB23" s="60"/>
      <c r="GUC23" s="60"/>
      <c r="GUD23" s="60"/>
      <c r="GUE23" s="60"/>
      <c r="GUF23" s="60"/>
      <c r="GUG23" s="60"/>
      <c r="GUH23" s="60"/>
      <c r="GUI23" s="60"/>
      <c r="GUJ23" s="60"/>
      <c r="GUK23" s="60"/>
      <c r="GUL23" s="60"/>
      <c r="GUM23" s="60"/>
      <c r="GUN23" s="60"/>
      <c r="GUO23" s="60"/>
      <c r="GUP23" s="60"/>
      <c r="GUQ23" s="60"/>
      <c r="GUR23" s="60"/>
      <c r="GUS23" s="60"/>
      <c r="GUT23" s="60"/>
      <c r="GUU23" s="60"/>
      <c r="GUV23" s="60"/>
      <c r="GUW23" s="60"/>
      <c r="GUX23" s="60"/>
      <c r="GUY23" s="60"/>
      <c r="GUZ23" s="60"/>
      <c r="GVA23" s="60"/>
      <c r="GVB23" s="60"/>
      <c r="GVC23" s="60"/>
      <c r="GVD23" s="60"/>
      <c r="GVE23" s="60"/>
      <c r="GVF23" s="60"/>
      <c r="GVG23" s="60"/>
      <c r="GVH23" s="60"/>
      <c r="GVI23" s="60"/>
      <c r="GVJ23" s="60"/>
      <c r="GVK23" s="60"/>
      <c r="GVL23" s="60"/>
      <c r="GVM23" s="60"/>
      <c r="GVN23" s="60"/>
      <c r="GVO23" s="60"/>
      <c r="GVP23" s="60"/>
      <c r="GVQ23" s="60"/>
      <c r="GVR23" s="60"/>
      <c r="GVS23" s="60"/>
      <c r="GVT23" s="60"/>
      <c r="GVU23" s="60"/>
      <c r="GVV23" s="60"/>
      <c r="GVW23" s="60"/>
      <c r="GVX23" s="60"/>
      <c r="GVY23" s="60"/>
      <c r="GVZ23" s="60"/>
      <c r="GWA23" s="60"/>
      <c r="GWB23" s="60"/>
      <c r="GWC23" s="60"/>
      <c r="GWD23" s="60"/>
      <c r="GWE23" s="60"/>
      <c r="GWF23" s="60"/>
      <c r="GWG23" s="60"/>
      <c r="GWH23" s="60"/>
      <c r="GWI23" s="60"/>
      <c r="GWJ23" s="60"/>
      <c r="GWK23" s="60"/>
      <c r="GWL23" s="60"/>
      <c r="GWM23" s="60"/>
      <c r="GWN23" s="60"/>
      <c r="GWO23" s="60"/>
      <c r="GWP23" s="60"/>
      <c r="GWQ23" s="60"/>
      <c r="GWR23" s="60"/>
      <c r="GWS23" s="60"/>
      <c r="GWT23" s="60"/>
      <c r="GWU23" s="60"/>
      <c r="GWV23" s="60"/>
      <c r="GWW23" s="60"/>
      <c r="GWX23" s="60"/>
      <c r="GWY23" s="60"/>
      <c r="GWZ23" s="60"/>
      <c r="GXA23" s="60"/>
      <c r="GXB23" s="60"/>
      <c r="GXC23" s="60"/>
      <c r="GXD23" s="60"/>
      <c r="GXE23" s="60"/>
      <c r="GXF23" s="60"/>
      <c r="GXG23" s="60"/>
      <c r="GXH23" s="60"/>
      <c r="GXI23" s="60"/>
      <c r="GXJ23" s="60"/>
      <c r="GXK23" s="60"/>
      <c r="GXL23" s="60"/>
      <c r="GXM23" s="60"/>
      <c r="GXN23" s="60"/>
      <c r="GXO23" s="60"/>
      <c r="GXP23" s="60"/>
      <c r="GXQ23" s="60"/>
      <c r="GXR23" s="60"/>
      <c r="GXS23" s="60"/>
      <c r="GXT23" s="60"/>
      <c r="GXU23" s="60"/>
      <c r="GXV23" s="60"/>
      <c r="GXW23" s="60"/>
      <c r="GXX23" s="60"/>
      <c r="GXY23" s="60"/>
      <c r="GXZ23" s="60"/>
      <c r="GYA23" s="60"/>
      <c r="GYB23" s="60"/>
      <c r="GYC23" s="60"/>
      <c r="GYD23" s="60"/>
      <c r="GYE23" s="60"/>
      <c r="GYF23" s="60"/>
      <c r="GYG23" s="60"/>
      <c r="GYH23" s="60"/>
      <c r="GYI23" s="60"/>
      <c r="GYJ23" s="60"/>
      <c r="GYK23" s="60"/>
      <c r="GYL23" s="60"/>
      <c r="GYM23" s="60"/>
      <c r="GYN23" s="60"/>
      <c r="GYO23" s="60"/>
      <c r="GYP23" s="60"/>
      <c r="GYQ23" s="60"/>
      <c r="GYR23" s="60"/>
      <c r="GYS23" s="60"/>
      <c r="GYT23" s="60"/>
      <c r="GYU23" s="60"/>
      <c r="GYV23" s="60"/>
      <c r="GYW23" s="60"/>
      <c r="GYX23" s="60"/>
      <c r="GYY23" s="60"/>
      <c r="GYZ23" s="60"/>
      <c r="GZA23" s="60"/>
      <c r="GZB23" s="60"/>
      <c r="GZC23" s="60"/>
      <c r="GZD23" s="60"/>
      <c r="GZE23" s="60"/>
      <c r="GZF23" s="60"/>
      <c r="GZG23" s="60"/>
      <c r="GZH23" s="60"/>
      <c r="GZI23" s="60"/>
      <c r="GZJ23" s="60"/>
      <c r="GZK23" s="60"/>
      <c r="GZL23" s="60"/>
      <c r="GZM23" s="60"/>
      <c r="GZN23" s="60"/>
      <c r="GZO23" s="60"/>
      <c r="GZP23" s="60"/>
      <c r="GZQ23" s="60"/>
      <c r="GZR23" s="60"/>
      <c r="GZS23" s="60"/>
      <c r="GZT23" s="60"/>
      <c r="GZU23" s="60"/>
      <c r="GZV23" s="60"/>
      <c r="GZW23" s="60"/>
      <c r="GZX23" s="60"/>
      <c r="GZY23" s="60"/>
      <c r="GZZ23" s="60"/>
      <c r="HAA23" s="60"/>
      <c r="HAB23" s="60"/>
      <c r="HAC23" s="60"/>
      <c r="HAD23" s="60"/>
      <c r="HAE23" s="60"/>
      <c r="HAF23" s="60"/>
      <c r="HAG23" s="60"/>
      <c r="HAH23" s="60"/>
      <c r="HAI23" s="60"/>
      <c r="HAJ23" s="60"/>
      <c r="HAK23" s="60"/>
      <c r="HAL23" s="60"/>
      <c r="HAM23" s="60"/>
      <c r="HAN23" s="60"/>
      <c r="HAO23" s="60"/>
      <c r="HAP23" s="60"/>
      <c r="HAQ23" s="60"/>
      <c r="HAR23" s="60"/>
      <c r="HAS23" s="60"/>
      <c r="HAT23" s="60"/>
      <c r="HAU23" s="60"/>
      <c r="HAV23" s="60"/>
      <c r="HAW23" s="60"/>
      <c r="HAX23" s="60"/>
      <c r="HAY23" s="60"/>
      <c r="HAZ23" s="60"/>
      <c r="HBA23" s="60"/>
      <c r="HBB23" s="60"/>
      <c r="HBC23" s="60"/>
      <c r="HBD23" s="60"/>
      <c r="HBE23" s="60"/>
      <c r="HBF23" s="60"/>
      <c r="HBG23" s="60"/>
      <c r="HBH23" s="60"/>
      <c r="HBI23" s="60"/>
      <c r="HBJ23" s="60"/>
      <c r="HBK23" s="60"/>
      <c r="HBL23" s="60"/>
      <c r="HBM23" s="60"/>
      <c r="HBN23" s="60"/>
      <c r="HBO23" s="60"/>
      <c r="HBP23" s="60"/>
      <c r="HBQ23" s="60"/>
      <c r="HBR23" s="60"/>
      <c r="HBS23" s="60"/>
      <c r="HBT23" s="60"/>
      <c r="HBU23" s="60"/>
      <c r="HBV23" s="60"/>
      <c r="HBW23" s="60"/>
      <c r="HBX23" s="60"/>
      <c r="HBY23" s="60"/>
      <c r="HBZ23" s="60"/>
      <c r="HCA23" s="60"/>
      <c r="HCB23" s="60"/>
      <c r="HCC23" s="60"/>
      <c r="HCD23" s="60"/>
      <c r="HCE23" s="60"/>
      <c r="HCF23" s="60"/>
      <c r="HCG23" s="60"/>
      <c r="HCH23" s="60"/>
      <c r="HCI23" s="60"/>
      <c r="HCJ23" s="60"/>
      <c r="HCK23" s="60"/>
      <c r="HCL23" s="60"/>
      <c r="HCM23" s="60"/>
      <c r="HCN23" s="60"/>
      <c r="HCO23" s="60"/>
      <c r="HCP23" s="60"/>
      <c r="HCQ23" s="60"/>
      <c r="HCR23" s="60"/>
      <c r="HCS23" s="60"/>
      <c r="HCT23" s="60"/>
      <c r="HCU23" s="60"/>
      <c r="HCV23" s="60"/>
      <c r="HCW23" s="60"/>
      <c r="HCX23" s="60"/>
      <c r="HCY23" s="60"/>
      <c r="HCZ23" s="60"/>
      <c r="HDA23" s="60"/>
      <c r="HDB23" s="60"/>
      <c r="HDC23" s="60"/>
      <c r="HDD23" s="60"/>
      <c r="HDE23" s="60"/>
      <c r="HDF23" s="60"/>
      <c r="HDG23" s="60"/>
      <c r="HDH23" s="60"/>
      <c r="HDI23" s="60"/>
      <c r="HDJ23" s="60"/>
      <c r="HDK23" s="60"/>
      <c r="HDL23" s="60"/>
      <c r="HDM23" s="60"/>
      <c r="HDN23" s="60"/>
      <c r="HDO23" s="60"/>
      <c r="HDP23" s="60"/>
      <c r="HDQ23" s="60"/>
      <c r="HDR23" s="60"/>
      <c r="HDS23" s="60"/>
      <c r="HDT23" s="60"/>
      <c r="HDU23" s="60"/>
      <c r="HDV23" s="60"/>
      <c r="HDW23" s="60"/>
      <c r="HDX23" s="60"/>
      <c r="HDY23" s="60"/>
      <c r="HDZ23" s="60"/>
      <c r="HEA23" s="60"/>
      <c r="HEB23" s="60"/>
      <c r="HEC23" s="60"/>
      <c r="HED23" s="60"/>
      <c r="HEE23" s="60"/>
      <c r="HEF23" s="60"/>
      <c r="HEG23" s="60"/>
      <c r="HEH23" s="60"/>
      <c r="HEI23" s="60"/>
      <c r="HEJ23" s="60"/>
      <c r="HEK23" s="60"/>
      <c r="HEL23" s="60"/>
      <c r="HEM23" s="60"/>
      <c r="HEN23" s="60"/>
      <c r="HEO23" s="60"/>
      <c r="HEP23" s="60"/>
      <c r="HEQ23" s="60"/>
      <c r="HER23" s="60"/>
      <c r="HES23" s="60"/>
      <c r="HET23" s="60"/>
      <c r="HEU23" s="60"/>
      <c r="HEV23" s="60"/>
      <c r="HEW23" s="60"/>
      <c r="HEX23" s="60"/>
      <c r="HEY23" s="60"/>
      <c r="HEZ23" s="60"/>
      <c r="HFA23" s="60"/>
      <c r="HFB23" s="60"/>
      <c r="HFC23" s="60"/>
      <c r="HFD23" s="60"/>
      <c r="HFE23" s="60"/>
      <c r="HFF23" s="60"/>
      <c r="HFG23" s="60"/>
      <c r="HFH23" s="60"/>
      <c r="HFI23" s="60"/>
      <c r="HFJ23" s="60"/>
      <c r="HFK23" s="60"/>
      <c r="HFL23" s="60"/>
      <c r="HFM23" s="60"/>
      <c r="HFN23" s="60"/>
      <c r="HFO23" s="60"/>
      <c r="HFP23" s="60"/>
      <c r="HFQ23" s="60"/>
      <c r="HFR23" s="60"/>
      <c r="HFS23" s="60"/>
      <c r="HFT23" s="60"/>
      <c r="HFU23" s="60"/>
      <c r="HFV23" s="60"/>
      <c r="HFW23" s="60"/>
      <c r="HFX23" s="60"/>
      <c r="HFY23" s="60"/>
      <c r="HFZ23" s="60"/>
      <c r="HGA23" s="60"/>
      <c r="HGB23" s="60"/>
      <c r="HGC23" s="60"/>
      <c r="HGD23" s="60"/>
      <c r="HGE23" s="60"/>
      <c r="HGF23" s="60"/>
      <c r="HGG23" s="60"/>
      <c r="HGH23" s="60"/>
      <c r="HGI23" s="60"/>
      <c r="HGJ23" s="60"/>
      <c r="HGK23" s="60"/>
      <c r="HGL23" s="60"/>
      <c r="HGM23" s="60"/>
      <c r="HGN23" s="60"/>
      <c r="HGO23" s="60"/>
      <c r="HGP23" s="60"/>
      <c r="HGQ23" s="60"/>
      <c r="HGR23" s="60"/>
      <c r="HGS23" s="60"/>
      <c r="HGT23" s="60"/>
      <c r="HGU23" s="60"/>
      <c r="HGV23" s="60"/>
      <c r="HGW23" s="60"/>
      <c r="HGX23" s="60"/>
      <c r="HGY23" s="60"/>
      <c r="HGZ23" s="60"/>
      <c r="HHA23" s="60"/>
      <c r="HHB23" s="60"/>
      <c r="HHC23" s="60"/>
      <c r="HHD23" s="60"/>
      <c r="HHE23" s="60"/>
      <c r="HHF23" s="60"/>
      <c r="HHG23" s="60"/>
      <c r="HHH23" s="60"/>
      <c r="HHI23" s="60"/>
      <c r="HHJ23" s="60"/>
      <c r="HHK23" s="60"/>
      <c r="HHL23" s="60"/>
      <c r="HHM23" s="60"/>
      <c r="HHN23" s="60"/>
      <c r="HHO23" s="60"/>
      <c r="HHP23" s="60"/>
      <c r="HHQ23" s="60"/>
      <c r="HHR23" s="60"/>
      <c r="HHS23" s="60"/>
      <c r="HHT23" s="60"/>
      <c r="HHU23" s="60"/>
      <c r="HHV23" s="60"/>
      <c r="HHW23" s="60"/>
      <c r="HHX23" s="60"/>
      <c r="HHY23" s="60"/>
      <c r="HHZ23" s="60"/>
      <c r="HIA23" s="60"/>
      <c r="HIB23" s="60"/>
      <c r="HIC23" s="60"/>
      <c r="HID23" s="60"/>
      <c r="HIE23" s="60"/>
      <c r="HIF23" s="60"/>
      <c r="HIG23" s="60"/>
      <c r="HIH23" s="60"/>
      <c r="HII23" s="60"/>
      <c r="HIJ23" s="60"/>
      <c r="HIK23" s="60"/>
      <c r="HIL23" s="60"/>
      <c r="HIM23" s="60"/>
      <c r="HIN23" s="60"/>
      <c r="HIO23" s="60"/>
      <c r="HIP23" s="60"/>
      <c r="HIQ23" s="60"/>
      <c r="HIR23" s="60"/>
      <c r="HIS23" s="60"/>
      <c r="HIT23" s="60"/>
      <c r="HIU23" s="60"/>
      <c r="HIV23" s="60"/>
      <c r="HIW23" s="60"/>
      <c r="HIX23" s="60"/>
      <c r="HIY23" s="60"/>
      <c r="HIZ23" s="60"/>
      <c r="HJA23" s="60"/>
      <c r="HJB23" s="60"/>
      <c r="HJC23" s="60"/>
      <c r="HJD23" s="60"/>
      <c r="HJE23" s="60"/>
      <c r="HJF23" s="60"/>
      <c r="HJG23" s="60"/>
      <c r="HJH23" s="60"/>
      <c r="HJI23" s="60"/>
      <c r="HJJ23" s="60"/>
      <c r="HJK23" s="60"/>
      <c r="HJL23" s="60"/>
      <c r="HJM23" s="60"/>
      <c r="HJN23" s="60"/>
      <c r="HJO23" s="60"/>
      <c r="HJP23" s="60"/>
      <c r="HJQ23" s="60"/>
      <c r="HJR23" s="60"/>
      <c r="HJS23" s="60"/>
      <c r="HJT23" s="60"/>
      <c r="HJU23" s="60"/>
      <c r="HJV23" s="60"/>
      <c r="HJW23" s="60"/>
      <c r="HJX23" s="60"/>
      <c r="HJY23" s="60"/>
      <c r="HJZ23" s="60"/>
      <c r="HKA23" s="60"/>
      <c r="HKB23" s="60"/>
      <c r="HKC23" s="60"/>
      <c r="HKD23" s="60"/>
      <c r="HKE23" s="60"/>
      <c r="HKF23" s="60"/>
      <c r="HKG23" s="60"/>
      <c r="HKH23" s="60"/>
      <c r="HKI23" s="60"/>
      <c r="HKJ23" s="60"/>
      <c r="HKK23" s="60"/>
      <c r="HKL23" s="60"/>
      <c r="HKM23" s="60"/>
      <c r="HKN23" s="60"/>
      <c r="HKO23" s="60"/>
      <c r="HKP23" s="60"/>
      <c r="HKQ23" s="60"/>
      <c r="HKR23" s="60"/>
      <c r="HKS23" s="60"/>
      <c r="HKT23" s="60"/>
      <c r="HKU23" s="60"/>
      <c r="HKV23" s="60"/>
      <c r="HKW23" s="60"/>
      <c r="HKX23" s="60"/>
      <c r="HKY23" s="60"/>
      <c r="HKZ23" s="60"/>
      <c r="HLA23" s="60"/>
      <c r="HLB23" s="60"/>
      <c r="HLC23" s="60"/>
      <c r="HLD23" s="60"/>
      <c r="HLE23" s="60"/>
      <c r="HLF23" s="60"/>
      <c r="HLG23" s="60"/>
      <c r="HLH23" s="60"/>
      <c r="HLI23" s="60"/>
      <c r="HLJ23" s="60"/>
      <c r="HLK23" s="60"/>
      <c r="HLL23" s="60"/>
      <c r="HLM23" s="60"/>
      <c r="HLN23" s="60"/>
      <c r="HLO23" s="60"/>
      <c r="HLP23" s="60"/>
      <c r="HLQ23" s="60"/>
      <c r="HLR23" s="60"/>
      <c r="HLS23" s="60"/>
      <c r="HLT23" s="60"/>
      <c r="HLU23" s="60"/>
      <c r="HLV23" s="60"/>
      <c r="HLW23" s="60"/>
      <c r="HLX23" s="60"/>
      <c r="HLY23" s="60"/>
      <c r="HLZ23" s="60"/>
      <c r="HMA23" s="60"/>
      <c r="HMB23" s="60"/>
      <c r="HMC23" s="60"/>
      <c r="HMD23" s="60"/>
      <c r="HME23" s="60"/>
      <c r="HMF23" s="60"/>
      <c r="HMG23" s="60"/>
      <c r="HMH23" s="60"/>
      <c r="HMI23" s="60"/>
      <c r="HMJ23" s="60"/>
      <c r="HMK23" s="60"/>
      <c r="HML23" s="60"/>
      <c r="HMM23" s="60"/>
      <c r="HMN23" s="60"/>
      <c r="HMO23" s="60"/>
      <c r="HMP23" s="60"/>
      <c r="HMQ23" s="60"/>
      <c r="HMR23" s="60"/>
      <c r="HMS23" s="60"/>
      <c r="HMT23" s="60"/>
      <c r="HMU23" s="60"/>
      <c r="HMV23" s="60"/>
      <c r="HMW23" s="60"/>
      <c r="HMX23" s="60"/>
      <c r="HMY23" s="60"/>
      <c r="HMZ23" s="60"/>
      <c r="HNA23" s="60"/>
      <c r="HNB23" s="60"/>
      <c r="HNC23" s="60"/>
      <c r="HND23" s="60"/>
      <c r="HNE23" s="60"/>
      <c r="HNF23" s="60"/>
      <c r="HNG23" s="60"/>
      <c r="HNH23" s="60"/>
      <c r="HNI23" s="60"/>
      <c r="HNJ23" s="60"/>
      <c r="HNK23" s="60"/>
      <c r="HNL23" s="60"/>
      <c r="HNM23" s="60"/>
      <c r="HNN23" s="60"/>
      <c r="HNO23" s="60"/>
      <c r="HNP23" s="60"/>
      <c r="HNQ23" s="60"/>
      <c r="HNR23" s="60"/>
      <c r="HNS23" s="60"/>
      <c r="HNT23" s="60"/>
      <c r="HNU23" s="60"/>
      <c r="HNV23" s="60"/>
      <c r="HNW23" s="60"/>
      <c r="HNX23" s="60"/>
      <c r="HNY23" s="60"/>
      <c r="HNZ23" s="60"/>
      <c r="HOA23" s="60"/>
      <c r="HOB23" s="60"/>
      <c r="HOC23" s="60"/>
      <c r="HOD23" s="60"/>
      <c r="HOE23" s="60"/>
      <c r="HOF23" s="60"/>
      <c r="HOG23" s="60"/>
      <c r="HOH23" s="60"/>
      <c r="HOI23" s="60"/>
      <c r="HOJ23" s="60"/>
      <c r="HOK23" s="60"/>
      <c r="HOL23" s="60"/>
      <c r="HOM23" s="60"/>
      <c r="HON23" s="60"/>
      <c r="HOO23" s="60"/>
      <c r="HOP23" s="60"/>
      <c r="HOQ23" s="60"/>
      <c r="HOR23" s="60"/>
      <c r="HOS23" s="60"/>
      <c r="HOT23" s="60"/>
      <c r="HOU23" s="60"/>
      <c r="HOV23" s="60"/>
      <c r="HOW23" s="60"/>
      <c r="HOX23" s="60"/>
      <c r="HOY23" s="60"/>
      <c r="HOZ23" s="60"/>
      <c r="HPA23" s="60"/>
      <c r="HPB23" s="60"/>
      <c r="HPC23" s="60"/>
      <c r="HPD23" s="60"/>
      <c r="HPE23" s="60"/>
      <c r="HPF23" s="60"/>
      <c r="HPG23" s="60"/>
      <c r="HPH23" s="60"/>
      <c r="HPI23" s="60"/>
      <c r="HPJ23" s="60"/>
      <c r="HPK23" s="60"/>
      <c r="HPL23" s="60"/>
      <c r="HPM23" s="60"/>
      <c r="HPN23" s="60"/>
      <c r="HPO23" s="60"/>
      <c r="HPP23" s="60"/>
      <c r="HPQ23" s="60"/>
      <c r="HPR23" s="60"/>
      <c r="HPS23" s="60"/>
      <c r="HPT23" s="60"/>
      <c r="HPU23" s="60"/>
      <c r="HPV23" s="60"/>
      <c r="HPW23" s="60"/>
      <c r="HPX23" s="60"/>
      <c r="HPY23" s="60"/>
      <c r="HPZ23" s="60"/>
      <c r="HQA23" s="60"/>
      <c r="HQB23" s="60"/>
      <c r="HQC23" s="60"/>
      <c r="HQD23" s="60"/>
      <c r="HQE23" s="60"/>
      <c r="HQF23" s="60"/>
      <c r="HQG23" s="60"/>
      <c r="HQH23" s="60"/>
      <c r="HQI23" s="60"/>
      <c r="HQJ23" s="60"/>
      <c r="HQK23" s="60"/>
      <c r="HQL23" s="60"/>
      <c r="HQM23" s="60"/>
      <c r="HQN23" s="60"/>
      <c r="HQO23" s="60"/>
      <c r="HQP23" s="60"/>
      <c r="HQQ23" s="60"/>
      <c r="HQR23" s="60"/>
      <c r="HQS23" s="60"/>
      <c r="HQT23" s="60"/>
      <c r="HQU23" s="60"/>
      <c r="HQV23" s="60"/>
      <c r="HQW23" s="60"/>
      <c r="HQX23" s="60"/>
      <c r="HQY23" s="60"/>
      <c r="HQZ23" s="60"/>
      <c r="HRA23" s="60"/>
      <c r="HRB23" s="60"/>
      <c r="HRC23" s="60"/>
      <c r="HRD23" s="60"/>
      <c r="HRE23" s="60"/>
      <c r="HRF23" s="60"/>
      <c r="HRG23" s="60"/>
      <c r="HRH23" s="60"/>
      <c r="HRI23" s="60"/>
      <c r="HRJ23" s="60"/>
      <c r="HRK23" s="60"/>
      <c r="HRL23" s="60"/>
      <c r="HRM23" s="60"/>
      <c r="HRN23" s="60"/>
      <c r="HRO23" s="60"/>
      <c r="HRP23" s="60"/>
      <c r="HRQ23" s="60"/>
      <c r="HRR23" s="60"/>
      <c r="HRS23" s="60"/>
      <c r="HRT23" s="60"/>
      <c r="HRU23" s="60"/>
      <c r="HRV23" s="60"/>
      <c r="HRW23" s="60"/>
      <c r="HRX23" s="60"/>
      <c r="HRY23" s="60"/>
      <c r="HRZ23" s="60"/>
      <c r="HSA23" s="60"/>
      <c r="HSB23" s="60"/>
      <c r="HSC23" s="60"/>
      <c r="HSD23" s="60"/>
      <c r="HSE23" s="60"/>
      <c r="HSF23" s="60"/>
      <c r="HSG23" s="60"/>
      <c r="HSH23" s="60"/>
      <c r="HSI23" s="60"/>
      <c r="HSJ23" s="60"/>
      <c r="HSK23" s="60"/>
      <c r="HSL23" s="60"/>
      <c r="HSM23" s="60"/>
      <c r="HSN23" s="60"/>
      <c r="HSO23" s="60"/>
      <c r="HSP23" s="60"/>
      <c r="HSQ23" s="60"/>
      <c r="HSR23" s="60"/>
      <c r="HSS23" s="60"/>
      <c r="HST23" s="60"/>
      <c r="HSU23" s="60"/>
      <c r="HSV23" s="60"/>
      <c r="HSW23" s="60"/>
      <c r="HSX23" s="60"/>
      <c r="HSY23" s="60"/>
      <c r="HSZ23" s="60"/>
      <c r="HTA23" s="60"/>
      <c r="HTB23" s="60"/>
      <c r="HTC23" s="60"/>
      <c r="HTD23" s="60"/>
      <c r="HTE23" s="60"/>
      <c r="HTF23" s="60"/>
      <c r="HTG23" s="60"/>
      <c r="HTH23" s="60"/>
      <c r="HTI23" s="60"/>
      <c r="HTJ23" s="60"/>
      <c r="HTK23" s="60"/>
      <c r="HTL23" s="60"/>
      <c r="HTM23" s="60"/>
      <c r="HTN23" s="60"/>
      <c r="HTO23" s="60"/>
      <c r="HTP23" s="60"/>
      <c r="HTQ23" s="60"/>
      <c r="HTR23" s="60"/>
      <c r="HTS23" s="60"/>
      <c r="HTT23" s="60"/>
      <c r="HTU23" s="60"/>
      <c r="HTV23" s="60"/>
      <c r="HTW23" s="60"/>
      <c r="HTX23" s="60"/>
      <c r="HTY23" s="60"/>
      <c r="HTZ23" s="60"/>
      <c r="HUA23" s="60"/>
      <c r="HUB23" s="60"/>
      <c r="HUC23" s="60"/>
      <c r="HUD23" s="60"/>
      <c r="HUE23" s="60"/>
      <c r="HUF23" s="60"/>
      <c r="HUG23" s="60"/>
      <c r="HUH23" s="60"/>
      <c r="HUI23" s="60"/>
      <c r="HUJ23" s="60"/>
      <c r="HUK23" s="60"/>
      <c r="HUL23" s="60"/>
      <c r="HUM23" s="60"/>
      <c r="HUN23" s="60"/>
      <c r="HUO23" s="60"/>
      <c r="HUP23" s="60"/>
      <c r="HUQ23" s="60"/>
      <c r="HUR23" s="60"/>
      <c r="HUS23" s="60"/>
      <c r="HUT23" s="60"/>
      <c r="HUU23" s="60"/>
      <c r="HUV23" s="60"/>
      <c r="HUW23" s="60"/>
      <c r="HUX23" s="60"/>
      <c r="HUY23" s="60"/>
      <c r="HUZ23" s="60"/>
      <c r="HVA23" s="60"/>
      <c r="HVB23" s="60"/>
      <c r="HVC23" s="60"/>
      <c r="HVD23" s="60"/>
      <c r="HVE23" s="60"/>
      <c r="HVF23" s="60"/>
      <c r="HVG23" s="60"/>
      <c r="HVH23" s="60"/>
      <c r="HVI23" s="60"/>
      <c r="HVJ23" s="60"/>
      <c r="HVK23" s="60"/>
      <c r="HVL23" s="60"/>
      <c r="HVM23" s="60"/>
      <c r="HVN23" s="60"/>
      <c r="HVO23" s="60"/>
      <c r="HVP23" s="60"/>
      <c r="HVQ23" s="60"/>
      <c r="HVR23" s="60"/>
      <c r="HVS23" s="60"/>
      <c r="HVT23" s="60"/>
      <c r="HVU23" s="60"/>
      <c r="HVV23" s="60"/>
      <c r="HVW23" s="60"/>
      <c r="HVX23" s="60"/>
      <c r="HVY23" s="60"/>
      <c r="HVZ23" s="60"/>
      <c r="HWA23" s="60"/>
      <c r="HWB23" s="60"/>
      <c r="HWC23" s="60"/>
      <c r="HWD23" s="60"/>
      <c r="HWE23" s="60"/>
      <c r="HWF23" s="60"/>
      <c r="HWG23" s="60"/>
      <c r="HWH23" s="60"/>
      <c r="HWI23" s="60"/>
      <c r="HWJ23" s="60"/>
      <c r="HWK23" s="60"/>
      <c r="HWL23" s="60"/>
      <c r="HWM23" s="60"/>
      <c r="HWN23" s="60"/>
      <c r="HWO23" s="60"/>
      <c r="HWP23" s="60"/>
      <c r="HWQ23" s="60"/>
      <c r="HWR23" s="60"/>
      <c r="HWS23" s="60"/>
      <c r="HWT23" s="60"/>
      <c r="HWU23" s="60"/>
      <c r="HWV23" s="60"/>
      <c r="HWW23" s="60"/>
      <c r="HWX23" s="60"/>
      <c r="HWY23" s="60"/>
      <c r="HWZ23" s="60"/>
      <c r="HXA23" s="60"/>
      <c r="HXB23" s="60"/>
      <c r="HXC23" s="60"/>
      <c r="HXD23" s="60"/>
      <c r="HXE23" s="60"/>
      <c r="HXF23" s="60"/>
      <c r="HXG23" s="60"/>
      <c r="HXH23" s="60"/>
      <c r="HXI23" s="60"/>
      <c r="HXJ23" s="60"/>
      <c r="HXK23" s="60"/>
      <c r="HXL23" s="60"/>
      <c r="HXM23" s="60"/>
      <c r="HXN23" s="60"/>
      <c r="HXO23" s="60"/>
      <c r="HXP23" s="60"/>
      <c r="HXQ23" s="60"/>
      <c r="HXR23" s="60"/>
      <c r="HXS23" s="60"/>
      <c r="HXT23" s="60"/>
      <c r="HXU23" s="60"/>
      <c r="HXV23" s="60"/>
      <c r="HXW23" s="60"/>
      <c r="HXX23" s="60"/>
      <c r="HXY23" s="60"/>
      <c r="HXZ23" s="60"/>
      <c r="HYA23" s="60"/>
      <c r="HYB23" s="60"/>
      <c r="HYC23" s="60"/>
      <c r="HYD23" s="60"/>
      <c r="HYE23" s="60"/>
      <c r="HYF23" s="60"/>
      <c r="HYG23" s="60"/>
      <c r="HYH23" s="60"/>
      <c r="HYI23" s="60"/>
      <c r="HYJ23" s="60"/>
      <c r="HYK23" s="60"/>
      <c r="HYL23" s="60"/>
      <c r="HYM23" s="60"/>
      <c r="HYN23" s="60"/>
      <c r="HYO23" s="60"/>
      <c r="HYP23" s="60"/>
      <c r="HYQ23" s="60"/>
      <c r="HYR23" s="60"/>
      <c r="HYS23" s="60"/>
      <c r="HYT23" s="60"/>
      <c r="HYU23" s="60"/>
      <c r="HYV23" s="60"/>
      <c r="HYW23" s="60"/>
      <c r="HYX23" s="60"/>
      <c r="HYY23" s="60"/>
      <c r="HYZ23" s="60"/>
      <c r="HZA23" s="60"/>
      <c r="HZB23" s="60"/>
      <c r="HZC23" s="60"/>
      <c r="HZD23" s="60"/>
      <c r="HZE23" s="60"/>
      <c r="HZF23" s="60"/>
      <c r="HZG23" s="60"/>
      <c r="HZH23" s="60"/>
      <c r="HZI23" s="60"/>
      <c r="HZJ23" s="60"/>
      <c r="HZK23" s="60"/>
      <c r="HZL23" s="60"/>
      <c r="HZM23" s="60"/>
      <c r="HZN23" s="60"/>
      <c r="HZO23" s="60"/>
      <c r="HZP23" s="60"/>
      <c r="HZQ23" s="60"/>
      <c r="HZR23" s="60"/>
      <c r="HZS23" s="60"/>
      <c r="HZT23" s="60"/>
      <c r="HZU23" s="60"/>
      <c r="HZV23" s="60"/>
      <c r="HZW23" s="60"/>
      <c r="HZX23" s="60"/>
      <c r="HZY23" s="60"/>
      <c r="HZZ23" s="60"/>
      <c r="IAA23" s="60"/>
      <c r="IAB23" s="60"/>
      <c r="IAC23" s="60"/>
      <c r="IAD23" s="60"/>
      <c r="IAE23" s="60"/>
      <c r="IAF23" s="60"/>
      <c r="IAG23" s="60"/>
      <c r="IAH23" s="60"/>
      <c r="IAI23" s="60"/>
      <c r="IAJ23" s="60"/>
      <c r="IAK23" s="60"/>
      <c r="IAL23" s="60"/>
      <c r="IAM23" s="60"/>
      <c r="IAN23" s="60"/>
      <c r="IAO23" s="60"/>
      <c r="IAP23" s="60"/>
      <c r="IAQ23" s="60"/>
      <c r="IAR23" s="60"/>
      <c r="IAS23" s="60"/>
      <c r="IAT23" s="60"/>
      <c r="IAU23" s="60"/>
      <c r="IAV23" s="60"/>
      <c r="IAW23" s="60"/>
      <c r="IAX23" s="60"/>
      <c r="IAY23" s="60"/>
      <c r="IAZ23" s="60"/>
      <c r="IBA23" s="60"/>
      <c r="IBB23" s="60"/>
      <c r="IBC23" s="60"/>
      <c r="IBD23" s="60"/>
      <c r="IBE23" s="60"/>
      <c r="IBF23" s="60"/>
      <c r="IBG23" s="60"/>
      <c r="IBH23" s="60"/>
      <c r="IBI23" s="60"/>
      <c r="IBJ23" s="60"/>
      <c r="IBK23" s="60"/>
      <c r="IBL23" s="60"/>
      <c r="IBM23" s="60"/>
      <c r="IBN23" s="60"/>
      <c r="IBO23" s="60"/>
      <c r="IBP23" s="60"/>
      <c r="IBQ23" s="60"/>
      <c r="IBR23" s="60"/>
      <c r="IBS23" s="60"/>
      <c r="IBT23" s="60"/>
      <c r="IBU23" s="60"/>
      <c r="IBV23" s="60"/>
      <c r="IBW23" s="60"/>
      <c r="IBX23" s="60"/>
      <c r="IBY23" s="60"/>
      <c r="IBZ23" s="60"/>
      <c r="ICA23" s="60"/>
      <c r="ICB23" s="60"/>
      <c r="ICC23" s="60"/>
      <c r="ICD23" s="60"/>
      <c r="ICE23" s="60"/>
      <c r="ICF23" s="60"/>
      <c r="ICG23" s="60"/>
      <c r="ICH23" s="60"/>
      <c r="ICI23" s="60"/>
      <c r="ICJ23" s="60"/>
      <c r="ICK23" s="60"/>
      <c r="ICL23" s="60"/>
      <c r="ICM23" s="60"/>
      <c r="ICN23" s="60"/>
      <c r="ICO23" s="60"/>
      <c r="ICP23" s="60"/>
      <c r="ICQ23" s="60"/>
      <c r="ICR23" s="60"/>
      <c r="ICS23" s="60"/>
      <c r="ICT23" s="60"/>
      <c r="ICU23" s="60"/>
      <c r="ICV23" s="60"/>
      <c r="ICW23" s="60"/>
      <c r="ICX23" s="60"/>
      <c r="ICY23" s="60"/>
      <c r="ICZ23" s="60"/>
      <c r="IDA23" s="60"/>
      <c r="IDB23" s="60"/>
      <c r="IDC23" s="60"/>
      <c r="IDD23" s="60"/>
      <c r="IDE23" s="60"/>
      <c r="IDF23" s="60"/>
      <c r="IDG23" s="60"/>
      <c r="IDH23" s="60"/>
      <c r="IDI23" s="60"/>
      <c r="IDJ23" s="60"/>
      <c r="IDK23" s="60"/>
      <c r="IDL23" s="60"/>
      <c r="IDM23" s="60"/>
      <c r="IDN23" s="60"/>
      <c r="IDO23" s="60"/>
      <c r="IDP23" s="60"/>
      <c r="IDQ23" s="60"/>
      <c r="IDR23" s="60"/>
      <c r="IDS23" s="60"/>
      <c r="IDT23" s="60"/>
      <c r="IDU23" s="60"/>
      <c r="IDV23" s="60"/>
      <c r="IDW23" s="60"/>
      <c r="IDX23" s="60"/>
      <c r="IDY23" s="60"/>
      <c r="IDZ23" s="60"/>
      <c r="IEA23" s="60"/>
      <c r="IEB23" s="60"/>
      <c r="IEC23" s="60"/>
      <c r="IED23" s="60"/>
      <c r="IEE23" s="60"/>
      <c r="IEF23" s="60"/>
      <c r="IEG23" s="60"/>
      <c r="IEH23" s="60"/>
      <c r="IEI23" s="60"/>
      <c r="IEJ23" s="60"/>
      <c r="IEK23" s="60"/>
      <c r="IEL23" s="60"/>
      <c r="IEM23" s="60"/>
      <c r="IEN23" s="60"/>
      <c r="IEO23" s="60"/>
      <c r="IEP23" s="60"/>
      <c r="IEQ23" s="60"/>
      <c r="IER23" s="60"/>
      <c r="IES23" s="60"/>
      <c r="IET23" s="60"/>
      <c r="IEU23" s="60"/>
      <c r="IEV23" s="60"/>
      <c r="IEW23" s="60"/>
      <c r="IEX23" s="60"/>
      <c r="IEY23" s="60"/>
      <c r="IEZ23" s="60"/>
      <c r="IFA23" s="60"/>
      <c r="IFB23" s="60"/>
      <c r="IFC23" s="60"/>
      <c r="IFD23" s="60"/>
      <c r="IFE23" s="60"/>
      <c r="IFF23" s="60"/>
      <c r="IFG23" s="60"/>
      <c r="IFH23" s="60"/>
      <c r="IFI23" s="60"/>
      <c r="IFJ23" s="60"/>
      <c r="IFK23" s="60"/>
      <c r="IFL23" s="60"/>
      <c r="IFM23" s="60"/>
      <c r="IFN23" s="60"/>
      <c r="IFO23" s="60"/>
      <c r="IFP23" s="60"/>
      <c r="IFQ23" s="60"/>
      <c r="IFR23" s="60"/>
      <c r="IFS23" s="60"/>
      <c r="IFT23" s="60"/>
      <c r="IFU23" s="60"/>
      <c r="IFV23" s="60"/>
      <c r="IFW23" s="60"/>
      <c r="IFX23" s="60"/>
      <c r="IFY23" s="60"/>
      <c r="IFZ23" s="60"/>
      <c r="IGA23" s="60"/>
      <c r="IGB23" s="60"/>
      <c r="IGC23" s="60"/>
      <c r="IGD23" s="60"/>
      <c r="IGE23" s="60"/>
      <c r="IGF23" s="60"/>
      <c r="IGG23" s="60"/>
      <c r="IGH23" s="60"/>
      <c r="IGI23" s="60"/>
      <c r="IGJ23" s="60"/>
      <c r="IGK23" s="60"/>
      <c r="IGL23" s="60"/>
      <c r="IGM23" s="60"/>
      <c r="IGN23" s="60"/>
      <c r="IGO23" s="60"/>
      <c r="IGP23" s="60"/>
      <c r="IGQ23" s="60"/>
      <c r="IGR23" s="60"/>
      <c r="IGS23" s="60"/>
      <c r="IGT23" s="60"/>
      <c r="IGU23" s="60"/>
      <c r="IGV23" s="60"/>
      <c r="IGW23" s="60"/>
      <c r="IGX23" s="60"/>
      <c r="IGY23" s="60"/>
      <c r="IGZ23" s="60"/>
      <c r="IHA23" s="60"/>
      <c r="IHB23" s="60"/>
      <c r="IHC23" s="60"/>
      <c r="IHD23" s="60"/>
      <c r="IHE23" s="60"/>
      <c r="IHF23" s="60"/>
      <c r="IHG23" s="60"/>
      <c r="IHH23" s="60"/>
      <c r="IHI23" s="60"/>
      <c r="IHJ23" s="60"/>
      <c r="IHK23" s="60"/>
      <c r="IHL23" s="60"/>
      <c r="IHM23" s="60"/>
      <c r="IHN23" s="60"/>
      <c r="IHO23" s="60"/>
      <c r="IHP23" s="60"/>
      <c r="IHQ23" s="60"/>
      <c r="IHR23" s="60"/>
      <c r="IHS23" s="60"/>
      <c r="IHT23" s="60"/>
      <c r="IHU23" s="60"/>
      <c r="IHV23" s="60"/>
      <c r="IHW23" s="60"/>
      <c r="IHX23" s="60"/>
      <c r="IHY23" s="60"/>
      <c r="IHZ23" s="60"/>
      <c r="IIA23" s="60"/>
      <c r="IIB23" s="60"/>
      <c r="IIC23" s="60"/>
      <c r="IID23" s="60"/>
      <c r="IIE23" s="60"/>
      <c r="IIF23" s="60"/>
      <c r="IIG23" s="60"/>
      <c r="IIH23" s="60"/>
      <c r="III23" s="60"/>
      <c r="IIJ23" s="60"/>
      <c r="IIK23" s="60"/>
      <c r="IIL23" s="60"/>
      <c r="IIM23" s="60"/>
      <c r="IIN23" s="60"/>
      <c r="IIO23" s="60"/>
      <c r="IIP23" s="60"/>
      <c r="IIQ23" s="60"/>
      <c r="IIR23" s="60"/>
      <c r="IIS23" s="60"/>
      <c r="IIT23" s="60"/>
      <c r="IIU23" s="60"/>
      <c r="IIV23" s="60"/>
      <c r="IIW23" s="60"/>
      <c r="IIX23" s="60"/>
      <c r="IIY23" s="60"/>
      <c r="IIZ23" s="60"/>
      <c r="IJA23" s="60"/>
      <c r="IJB23" s="60"/>
      <c r="IJC23" s="60"/>
      <c r="IJD23" s="60"/>
      <c r="IJE23" s="60"/>
      <c r="IJF23" s="60"/>
      <c r="IJG23" s="60"/>
      <c r="IJH23" s="60"/>
      <c r="IJI23" s="60"/>
      <c r="IJJ23" s="60"/>
      <c r="IJK23" s="60"/>
      <c r="IJL23" s="60"/>
      <c r="IJM23" s="60"/>
      <c r="IJN23" s="60"/>
      <c r="IJO23" s="60"/>
      <c r="IJP23" s="60"/>
      <c r="IJQ23" s="60"/>
      <c r="IJR23" s="60"/>
      <c r="IJS23" s="60"/>
      <c r="IJT23" s="60"/>
      <c r="IJU23" s="60"/>
      <c r="IJV23" s="60"/>
      <c r="IJW23" s="60"/>
      <c r="IJX23" s="60"/>
      <c r="IJY23" s="60"/>
      <c r="IJZ23" s="60"/>
      <c r="IKA23" s="60"/>
      <c r="IKB23" s="60"/>
      <c r="IKC23" s="60"/>
      <c r="IKD23" s="60"/>
      <c r="IKE23" s="60"/>
      <c r="IKF23" s="60"/>
      <c r="IKG23" s="60"/>
      <c r="IKH23" s="60"/>
      <c r="IKI23" s="60"/>
      <c r="IKJ23" s="60"/>
      <c r="IKK23" s="60"/>
      <c r="IKL23" s="60"/>
      <c r="IKM23" s="60"/>
      <c r="IKN23" s="60"/>
      <c r="IKO23" s="60"/>
      <c r="IKP23" s="60"/>
      <c r="IKQ23" s="60"/>
      <c r="IKR23" s="60"/>
      <c r="IKS23" s="60"/>
      <c r="IKT23" s="60"/>
      <c r="IKU23" s="60"/>
      <c r="IKV23" s="60"/>
      <c r="IKW23" s="60"/>
      <c r="IKX23" s="60"/>
      <c r="IKY23" s="60"/>
      <c r="IKZ23" s="60"/>
      <c r="ILA23" s="60"/>
      <c r="ILB23" s="60"/>
      <c r="ILC23" s="60"/>
      <c r="ILD23" s="60"/>
      <c r="ILE23" s="60"/>
      <c r="ILF23" s="60"/>
      <c r="ILG23" s="60"/>
      <c r="ILH23" s="60"/>
      <c r="ILI23" s="60"/>
      <c r="ILJ23" s="60"/>
      <c r="ILK23" s="60"/>
      <c r="ILL23" s="60"/>
      <c r="ILM23" s="60"/>
      <c r="ILN23" s="60"/>
      <c r="ILO23" s="60"/>
      <c r="ILP23" s="60"/>
      <c r="ILQ23" s="60"/>
      <c r="ILR23" s="60"/>
      <c r="ILS23" s="60"/>
      <c r="ILT23" s="60"/>
      <c r="ILU23" s="60"/>
      <c r="ILV23" s="60"/>
      <c r="ILW23" s="60"/>
      <c r="ILX23" s="60"/>
      <c r="ILY23" s="60"/>
      <c r="ILZ23" s="60"/>
      <c r="IMA23" s="60"/>
      <c r="IMB23" s="60"/>
      <c r="IMC23" s="60"/>
      <c r="IMD23" s="60"/>
      <c r="IME23" s="60"/>
      <c r="IMF23" s="60"/>
      <c r="IMG23" s="60"/>
      <c r="IMH23" s="60"/>
      <c r="IMI23" s="60"/>
      <c r="IMJ23" s="60"/>
      <c r="IMK23" s="60"/>
      <c r="IML23" s="60"/>
      <c r="IMM23" s="60"/>
      <c r="IMN23" s="60"/>
      <c r="IMO23" s="60"/>
      <c r="IMP23" s="60"/>
      <c r="IMQ23" s="60"/>
      <c r="IMR23" s="60"/>
      <c r="IMS23" s="60"/>
      <c r="IMT23" s="60"/>
      <c r="IMU23" s="60"/>
      <c r="IMV23" s="60"/>
      <c r="IMW23" s="60"/>
      <c r="IMX23" s="60"/>
      <c r="IMY23" s="60"/>
      <c r="IMZ23" s="60"/>
      <c r="INA23" s="60"/>
      <c r="INB23" s="60"/>
      <c r="INC23" s="60"/>
      <c r="IND23" s="60"/>
      <c r="INE23" s="60"/>
      <c r="INF23" s="60"/>
      <c r="ING23" s="60"/>
      <c r="INH23" s="60"/>
      <c r="INI23" s="60"/>
      <c r="INJ23" s="60"/>
      <c r="INK23" s="60"/>
      <c r="INL23" s="60"/>
      <c r="INM23" s="60"/>
      <c r="INN23" s="60"/>
      <c r="INO23" s="60"/>
      <c r="INP23" s="60"/>
      <c r="INQ23" s="60"/>
      <c r="INR23" s="60"/>
      <c r="INS23" s="60"/>
      <c r="INT23" s="60"/>
      <c r="INU23" s="60"/>
      <c r="INV23" s="60"/>
      <c r="INW23" s="60"/>
      <c r="INX23" s="60"/>
      <c r="INY23" s="60"/>
      <c r="INZ23" s="60"/>
      <c r="IOA23" s="60"/>
      <c r="IOB23" s="60"/>
      <c r="IOC23" s="60"/>
      <c r="IOD23" s="60"/>
      <c r="IOE23" s="60"/>
      <c r="IOF23" s="60"/>
      <c r="IOG23" s="60"/>
      <c r="IOH23" s="60"/>
      <c r="IOI23" s="60"/>
      <c r="IOJ23" s="60"/>
      <c r="IOK23" s="60"/>
      <c r="IOL23" s="60"/>
      <c r="IOM23" s="60"/>
      <c r="ION23" s="60"/>
      <c r="IOO23" s="60"/>
      <c r="IOP23" s="60"/>
      <c r="IOQ23" s="60"/>
      <c r="IOR23" s="60"/>
      <c r="IOS23" s="60"/>
      <c r="IOT23" s="60"/>
      <c r="IOU23" s="60"/>
      <c r="IOV23" s="60"/>
      <c r="IOW23" s="60"/>
      <c r="IOX23" s="60"/>
      <c r="IOY23" s="60"/>
      <c r="IOZ23" s="60"/>
      <c r="IPA23" s="60"/>
      <c r="IPB23" s="60"/>
      <c r="IPC23" s="60"/>
      <c r="IPD23" s="60"/>
      <c r="IPE23" s="60"/>
      <c r="IPF23" s="60"/>
      <c r="IPG23" s="60"/>
      <c r="IPH23" s="60"/>
      <c r="IPI23" s="60"/>
      <c r="IPJ23" s="60"/>
      <c r="IPK23" s="60"/>
      <c r="IPL23" s="60"/>
      <c r="IPM23" s="60"/>
      <c r="IPN23" s="60"/>
      <c r="IPO23" s="60"/>
      <c r="IPP23" s="60"/>
      <c r="IPQ23" s="60"/>
      <c r="IPR23" s="60"/>
      <c r="IPS23" s="60"/>
      <c r="IPT23" s="60"/>
      <c r="IPU23" s="60"/>
      <c r="IPV23" s="60"/>
      <c r="IPW23" s="60"/>
      <c r="IPX23" s="60"/>
      <c r="IPY23" s="60"/>
      <c r="IPZ23" s="60"/>
      <c r="IQA23" s="60"/>
      <c r="IQB23" s="60"/>
      <c r="IQC23" s="60"/>
      <c r="IQD23" s="60"/>
      <c r="IQE23" s="60"/>
      <c r="IQF23" s="60"/>
      <c r="IQG23" s="60"/>
      <c r="IQH23" s="60"/>
      <c r="IQI23" s="60"/>
      <c r="IQJ23" s="60"/>
      <c r="IQK23" s="60"/>
      <c r="IQL23" s="60"/>
      <c r="IQM23" s="60"/>
      <c r="IQN23" s="60"/>
      <c r="IQO23" s="60"/>
      <c r="IQP23" s="60"/>
      <c r="IQQ23" s="60"/>
      <c r="IQR23" s="60"/>
      <c r="IQS23" s="60"/>
      <c r="IQT23" s="60"/>
      <c r="IQU23" s="60"/>
      <c r="IQV23" s="60"/>
      <c r="IQW23" s="60"/>
      <c r="IQX23" s="60"/>
      <c r="IQY23" s="60"/>
      <c r="IQZ23" s="60"/>
      <c r="IRA23" s="60"/>
      <c r="IRB23" s="60"/>
      <c r="IRC23" s="60"/>
      <c r="IRD23" s="60"/>
      <c r="IRE23" s="60"/>
      <c r="IRF23" s="60"/>
      <c r="IRG23" s="60"/>
      <c r="IRH23" s="60"/>
      <c r="IRI23" s="60"/>
      <c r="IRJ23" s="60"/>
      <c r="IRK23" s="60"/>
      <c r="IRL23" s="60"/>
      <c r="IRM23" s="60"/>
      <c r="IRN23" s="60"/>
      <c r="IRO23" s="60"/>
      <c r="IRP23" s="60"/>
      <c r="IRQ23" s="60"/>
      <c r="IRR23" s="60"/>
      <c r="IRS23" s="60"/>
      <c r="IRT23" s="60"/>
      <c r="IRU23" s="60"/>
      <c r="IRV23" s="60"/>
      <c r="IRW23" s="60"/>
      <c r="IRX23" s="60"/>
      <c r="IRY23" s="60"/>
      <c r="IRZ23" s="60"/>
      <c r="ISA23" s="60"/>
      <c r="ISB23" s="60"/>
      <c r="ISC23" s="60"/>
      <c r="ISD23" s="60"/>
      <c r="ISE23" s="60"/>
      <c r="ISF23" s="60"/>
      <c r="ISG23" s="60"/>
      <c r="ISH23" s="60"/>
      <c r="ISI23" s="60"/>
      <c r="ISJ23" s="60"/>
      <c r="ISK23" s="60"/>
      <c r="ISL23" s="60"/>
      <c r="ISM23" s="60"/>
      <c r="ISN23" s="60"/>
      <c r="ISO23" s="60"/>
      <c r="ISP23" s="60"/>
      <c r="ISQ23" s="60"/>
      <c r="ISR23" s="60"/>
      <c r="ISS23" s="60"/>
      <c r="IST23" s="60"/>
      <c r="ISU23" s="60"/>
      <c r="ISV23" s="60"/>
      <c r="ISW23" s="60"/>
      <c r="ISX23" s="60"/>
      <c r="ISY23" s="60"/>
      <c r="ISZ23" s="60"/>
      <c r="ITA23" s="60"/>
      <c r="ITB23" s="60"/>
      <c r="ITC23" s="60"/>
      <c r="ITD23" s="60"/>
      <c r="ITE23" s="60"/>
      <c r="ITF23" s="60"/>
      <c r="ITG23" s="60"/>
      <c r="ITH23" s="60"/>
      <c r="ITI23" s="60"/>
      <c r="ITJ23" s="60"/>
      <c r="ITK23" s="60"/>
      <c r="ITL23" s="60"/>
      <c r="ITM23" s="60"/>
      <c r="ITN23" s="60"/>
      <c r="ITO23" s="60"/>
      <c r="ITP23" s="60"/>
      <c r="ITQ23" s="60"/>
      <c r="ITR23" s="60"/>
      <c r="ITS23" s="60"/>
      <c r="ITT23" s="60"/>
      <c r="ITU23" s="60"/>
      <c r="ITV23" s="60"/>
      <c r="ITW23" s="60"/>
      <c r="ITX23" s="60"/>
      <c r="ITY23" s="60"/>
      <c r="ITZ23" s="60"/>
      <c r="IUA23" s="60"/>
      <c r="IUB23" s="60"/>
      <c r="IUC23" s="60"/>
      <c r="IUD23" s="60"/>
      <c r="IUE23" s="60"/>
      <c r="IUF23" s="60"/>
      <c r="IUG23" s="60"/>
      <c r="IUH23" s="60"/>
      <c r="IUI23" s="60"/>
      <c r="IUJ23" s="60"/>
      <c r="IUK23" s="60"/>
      <c r="IUL23" s="60"/>
      <c r="IUM23" s="60"/>
      <c r="IUN23" s="60"/>
      <c r="IUO23" s="60"/>
      <c r="IUP23" s="60"/>
      <c r="IUQ23" s="60"/>
      <c r="IUR23" s="60"/>
      <c r="IUS23" s="60"/>
      <c r="IUT23" s="60"/>
      <c r="IUU23" s="60"/>
      <c r="IUV23" s="60"/>
      <c r="IUW23" s="60"/>
      <c r="IUX23" s="60"/>
      <c r="IUY23" s="60"/>
      <c r="IUZ23" s="60"/>
      <c r="IVA23" s="60"/>
      <c r="IVB23" s="60"/>
      <c r="IVC23" s="60"/>
      <c r="IVD23" s="60"/>
      <c r="IVE23" s="60"/>
      <c r="IVF23" s="60"/>
      <c r="IVG23" s="60"/>
      <c r="IVH23" s="60"/>
      <c r="IVI23" s="60"/>
      <c r="IVJ23" s="60"/>
      <c r="IVK23" s="60"/>
      <c r="IVL23" s="60"/>
      <c r="IVM23" s="60"/>
      <c r="IVN23" s="60"/>
      <c r="IVO23" s="60"/>
      <c r="IVP23" s="60"/>
      <c r="IVQ23" s="60"/>
      <c r="IVR23" s="60"/>
      <c r="IVS23" s="60"/>
      <c r="IVT23" s="60"/>
      <c r="IVU23" s="60"/>
      <c r="IVV23" s="60"/>
      <c r="IVW23" s="60"/>
      <c r="IVX23" s="60"/>
      <c r="IVY23" s="60"/>
      <c r="IVZ23" s="60"/>
      <c r="IWA23" s="60"/>
      <c r="IWB23" s="60"/>
      <c r="IWC23" s="60"/>
      <c r="IWD23" s="60"/>
      <c r="IWE23" s="60"/>
      <c r="IWF23" s="60"/>
      <c r="IWG23" s="60"/>
      <c r="IWH23" s="60"/>
      <c r="IWI23" s="60"/>
      <c r="IWJ23" s="60"/>
      <c r="IWK23" s="60"/>
      <c r="IWL23" s="60"/>
      <c r="IWM23" s="60"/>
      <c r="IWN23" s="60"/>
      <c r="IWO23" s="60"/>
      <c r="IWP23" s="60"/>
      <c r="IWQ23" s="60"/>
      <c r="IWR23" s="60"/>
      <c r="IWS23" s="60"/>
      <c r="IWT23" s="60"/>
      <c r="IWU23" s="60"/>
      <c r="IWV23" s="60"/>
      <c r="IWW23" s="60"/>
      <c r="IWX23" s="60"/>
      <c r="IWY23" s="60"/>
      <c r="IWZ23" s="60"/>
      <c r="IXA23" s="60"/>
      <c r="IXB23" s="60"/>
      <c r="IXC23" s="60"/>
      <c r="IXD23" s="60"/>
      <c r="IXE23" s="60"/>
      <c r="IXF23" s="60"/>
      <c r="IXG23" s="60"/>
      <c r="IXH23" s="60"/>
      <c r="IXI23" s="60"/>
      <c r="IXJ23" s="60"/>
      <c r="IXK23" s="60"/>
      <c r="IXL23" s="60"/>
      <c r="IXM23" s="60"/>
      <c r="IXN23" s="60"/>
      <c r="IXO23" s="60"/>
      <c r="IXP23" s="60"/>
      <c r="IXQ23" s="60"/>
      <c r="IXR23" s="60"/>
      <c r="IXS23" s="60"/>
      <c r="IXT23" s="60"/>
      <c r="IXU23" s="60"/>
      <c r="IXV23" s="60"/>
      <c r="IXW23" s="60"/>
      <c r="IXX23" s="60"/>
      <c r="IXY23" s="60"/>
      <c r="IXZ23" s="60"/>
      <c r="IYA23" s="60"/>
      <c r="IYB23" s="60"/>
      <c r="IYC23" s="60"/>
      <c r="IYD23" s="60"/>
      <c r="IYE23" s="60"/>
      <c r="IYF23" s="60"/>
      <c r="IYG23" s="60"/>
      <c r="IYH23" s="60"/>
      <c r="IYI23" s="60"/>
      <c r="IYJ23" s="60"/>
      <c r="IYK23" s="60"/>
      <c r="IYL23" s="60"/>
      <c r="IYM23" s="60"/>
      <c r="IYN23" s="60"/>
      <c r="IYO23" s="60"/>
      <c r="IYP23" s="60"/>
      <c r="IYQ23" s="60"/>
      <c r="IYR23" s="60"/>
      <c r="IYS23" s="60"/>
      <c r="IYT23" s="60"/>
      <c r="IYU23" s="60"/>
      <c r="IYV23" s="60"/>
      <c r="IYW23" s="60"/>
      <c r="IYX23" s="60"/>
      <c r="IYY23" s="60"/>
      <c r="IYZ23" s="60"/>
      <c r="IZA23" s="60"/>
      <c r="IZB23" s="60"/>
      <c r="IZC23" s="60"/>
      <c r="IZD23" s="60"/>
      <c r="IZE23" s="60"/>
      <c r="IZF23" s="60"/>
      <c r="IZG23" s="60"/>
      <c r="IZH23" s="60"/>
      <c r="IZI23" s="60"/>
      <c r="IZJ23" s="60"/>
      <c r="IZK23" s="60"/>
      <c r="IZL23" s="60"/>
      <c r="IZM23" s="60"/>
      <c r="IZN23" s="60"/>
      <c r="IZO23" s="60"/>
      <c r="IZP23" s="60"/>
      <c r="IZQ23" s="60"/>
      <c r="IZR23" s="60"/>
      <c r="IZS23" s="60"/>
      <c r="IZT23" s="60"/>
      <c r="IZU23" s="60"/>
      <c r="IZV23" s="60"/>
      <c r="IZW23" s="60"/>
      <c r="IZX23" s="60"/>
      <c r="IZY23" s="60"/>
      <c r="IZZ23" s="60"/>
      <c r="JAA23" s="60"/>
      <c r="JAB23" s="60"/>
      <c r="JAC23" s="60"/>
      <c r="JAD23" s="60"/>
      <c r="JAE23" s="60"/>
      <c r="JAF23" s="60"/>
      <c r="JAG23" s="60"/>
      <c r="JAH23" s="60"/>
      <c r="JAI23" s="60"/>
      <c r="JAJ23" s="60"/>
      <c r="JAK23" s="60"/>
      <c r="JAL23" s="60"/>
      <c r="JAM23" s="60"/>
      <c r="JAN23" s="60"/>
      <c r="JAO23" s="60"/>
      <c r="JAP23" s="60"/>
      <c r="JAQ23" s="60"/>
      <c r="JAR23" s="60"/>
      <c r="JAS23" s="60"/>
      <c r="JAT23" s="60"/>
      <c r="JAU23" s="60"/>
      <c r="JAV23" s="60"/>
      <c r="JAW23" s="60"/>
      <c r="JAX23" s="60"/>
      <c r="JAY23" s="60"/>
      <c r="JAZ23" s="60"/>
      <c r="JBA23" s="60"/>
      <c r="JBB23" s="60"/>
      <c r="JBC23" s="60"/>
      <c r="JBD23" s="60"/>
      <c r="JBE23" s="60"/>
      <c r="JBF23" s="60"/>
      <c r="JBG23" s="60"/>
      <c r="JBH23" s="60"/>
      <c r="JBI23" s="60"/>
      <c r="JBJ23" s="60"/>
      <c r="JBK23" s="60"/>
      <c r="JBL23" s="60"/>
      <c r="JBM23" s="60"/>
      <c r="JBN23" s="60"/>
      <c r="JBO23" s="60"/>
      <c r="JBP23" s="60"/>
      <c r="JBQ23" s="60"/>
      <c r="JBR23" s="60"/>
      <c r="JBS23" s="60"/>
      <c r="JBT23" s="60"/>
      <c r="JBU23" s="60"/>
      <c r="JBV23" s="60"/>
      <c r="JBW23" s="60"/>
      <c r="JBX23" s="60"/>
      <c r="JBY23" s="60"/>
      <c r="JBZ23" s="60"/>
      <c r="JCA23" s="60"/>
      <c r="JCB23" s="60"/>
      <c r="JCC23" s="60"/>
      <c r="JCD23" s="60"/>
      <c r="JCE23" s="60"/>
      <c r="JCF23" s="60"/>
      <c r="JCG23" s="60"/>
      <c r="JCH23" s="60"/>
      <c r="JCI23" s="60"/>
      <c r="JCJ23" s="60"/>
      <c r="JCK23" s="60"/>
      <c r="JCL23" s="60"/>
      <c r="JCM23" s="60"/>
      <c r="JCN23" s="60"/>
      <c r="JCO23" s="60"/>
      <c r="JCP23" s="60"/>
      <c r="JCQ23" s="60"/>
      <c r="JCR23" s="60"/>
      <c r="JCS23" s="60"/>
      <c r="JCT23" s="60"/>
      <c r="JCU23" s="60"/>
      <c r="JCV23" s="60"/>
      <c r="JCW23" s="60"/>
      <c r="JCX23" s="60"/>
      <c r="JCY23" s="60"/>
      <c r="JCZ23" s="60"/>
      <c r="JDA23" s="60"/>
      <c r="JDB23" s="60"/>
      <c r="JDC23" s="60"/>
      <c r="JDD23" s="60"/>
      <c r="JDE23" s="60"/>
      <c r="JDF23" s="60"/>
      <c r="JDG23" s="60"/>
      <c r="JDH23" s="60"/>
      <c r="JDI23" s="60"/>
      <c r="JDJ23" s="60"/>
      <c r="JDK23" s="60"/>
      <c r="JDL23" s="60"/>
      <c r="JDM23" s="60"/>
      <c r="JDN23" s="60"/>
      <c r="JDO23" s="60"/>
      <c r="JDP23" s="60"/>
      <c r="JDQ23" s="60"/>
      <c r="JDR23" s="60"/>
      <c r="JDS23" s="60"/>
      <c r="JDT23" s="60"/>
      <c r="JDU23" s="60"/>
      <c r="JDV23" s="60"/>
      <c r="JDW23" s="60"/>
      <c r="JDX23" s="60"/>
      <c r="JDY23" s="60"/>
      <c r="JDZ23" s="60"/>
      <c r="JEA23" s="60"/>
      <c r="JEB23" s="60"/>
      <c r="JEC23" s="60"/>
      <c r="JED23" s="60"/>
      <c r="JEE23" s="60"/>
      <c r="JEF23" s="60"/>
      <c r="JEG23" s="60"/>
      <c r="JEH23" s="60"/>
      <c r="JEI23" s="60"/>
      <c r="JEJ23" s="60"/>
      <c r="JEK23" s="60"/>
      <c r="JEL23" s="60"/>
      <c r="JEM23" s="60"/>
      <c r="JEN23" s="60"/>
      <c r="JEO23" s="60"/>
      <c r="JEP23" s="60"/>
      <c r="JEQ23" s="60"/>
      <c r="JER23" s="60"/>
      <c r="JES23" s="60"/>
      <c r="JET23" s="60"/>
      <c r="JEU23" s="60"/>
      <c r="JEV23" s="60"/>
      <c r="JEW23" s="60"/>
      <c r="JEX23" s="60"/>
      <c r="JEY23" s="60"/>
      <c r="JEZ23" s="60"/>
      <c r="JFA23" s="60"/>
      <c r="JFB23" s="60"/>
      <c r="JFC23" s="60"/>
      <c r="JFD23" s="60"/>
      <c r="JFE23" s="60"/>
      <c r="JFF23" s="60"/>
      <c r="JFG23" s="60"/>
      <c r="JFH23" s="60"/>
      <c r="JFI23" s="60"/>
      <c r="JFJ23" s="60"/>
      <c r="JFK23" s="60"/>
      <c r="JFL23" s="60"/>
      <c r="JFM23" s="60"/>
      <c r="JFN23" s="60"/>
      <c r="JFO23" s="60"/>
      <c r="JFP23" s="60"/>
      <c r="JFQ23" s="60"/>
      <c r="JFR23" s="60"/>
      <c r="JFS23" s="60"/>
      <c r="JFT23" s="60"/>
      <c r="JFU23" s="60"/>
      <c r="JFV23" s="60"/>
      <c r="JFW23" s="60"/>
      <c r="JFX23" s="60"/>
      <c r="JFY23" s="60"/>
      <c r="JFZ23" s="60"/>
      <c r="JGA23" s="60"/>
      <c r="JGB23" s="60"/>
      <c r="JGC23" s="60"/>
      <c r="JGD23" s="60"/>
      <c r="JGE23" s="60"/>
      <c r="JGF23" s="60"/>
      <c r="JGG23" s="60"/>
      <c r="JGH23" s="60"/>
      <c r="JGI23" s="60"/>
      <c r="JGJ23" s="60"/>
      <c r="JGK23" s="60"/>
      <c r="JGL23" s="60"/>
      <c r="JGM23" s="60"/>
      <c r="JGN23" s="60"/>
      <c r="JGO23" s="60"/>
      <c r="JGP23" s="60"/>
      <c r="JGQ23" s="60"/>
      <c r="JGR23" s="60"/>
      <c r="JGS23" s="60"/>
      <c r="JGT23" s="60"/>
      <c r="JGU23" s="60"/>
      <c r="JGV23" s="60"/>
      <c r="JGW23" s="60"/>
      <c r="JGX23" s="60"/>
      <c r="JGY23" s="60"/>
      <c r="JGZ23" s="60"/>
      <c r="JHA23" s="60"/>
      <c r="JHB23" s="60"/>
      <c r="JHC23" s="60"/>
      <c r="JHD23" s="60"/>
      <c r="JHE23" s="60"/>
      <c r="JHF23" s="60"/>
      <c r="JHG23" s="60"/>
      <c r="JHH23" s="60"/>
      <c r="JHI23" s="60"/>
      <c r="JHJ23" s="60"/>
      <c r="JHK23" s="60"/>
      <c r="JHL23" s="60"/>
      <c r="JHM23" s="60"/>
      <c r="JHN23" s="60"/>
      <c r="JHO23" s="60"/>
      <c r="JHP23" s="60"/>
      <c r="JHQ23" s="60"/>
      <c r="JHR23" s="60"/>
      <c r="JHS23" s="60"/>
      <c r="JHT23" s="60"/>
      <c r="JHU23" s="60"/>
      <c r="JHV23" s="60"/>
      <c r="JHW23" s="60"/>
      <c r="JHX23" s="60"/>
      <c r="JHY23" s="60"/>
      <c r="JHZ23" s="60"/>
      <c r="JIA23" s="60"/>
      <c r="JIB23" s="60"/>
      <c r="JIC23" s="60"/>
      <c r="JID23" s="60"/>
      <c r="JIE23" s="60"/>
      <c r="JIF23" s="60"/>
      <c r="JIG23" s="60"/>
      <c r="JIH23" s="60"/>
      <c r="JII23" s="60"/>
      <c r="JIJ23" s="60"/>
      <c r="JIK23" s="60"/>
      <c r="JIL23" s="60"/>
      <c r="JIM23" s="60"/>
      <c r="JIN23" s="60"/>
      <c r="JIO23" s="60"/>
      <c r="JIP23" s="60"/>
      <c r="JIQ23" s="60"/>
      <c r="JIR23" s="60"/>
      <c r="JIS23" s="60"/>
      <c r="JIT23" s="60"/>
      <c r="JIU23" s="60"/>
      <c r="JIV23" s="60"/>
      <c r="JIW23" s="60"/>
      <c r="JIX23" s="60"/>
      <c r="JIY23" s="60"/>
      <c r="JIZ23" s="60"/>
      <c r="JJA23" s="60"/>
      <c r="JJB23" s="60"/>
      <c r="JJC23" s="60"/>
      <c r="JJD23" s="60"/>
      <c r="JJE23" s="60"/>
      <c r="JJF23" s="60"/>
      <c r="JJG23" s="60"/>
      <c r="JJH23" s="60"/>
      <c r="JJI23" s="60"/>
      <c r="JJJ23" s="60"/>
      <c r="JJK23" s="60"/>
      <c r="JJL23" s="60"/>
      <c r="JJM23" s="60"/>
      <c r="JJN23" s="60"/>
      <c r="JJO23" s="60"/>
      <c r="JJP23" s="60"/>
      <c r="JJQ23" s="60"/>
      <c r="JJR23" s="60"/>
      <c r="JJS23" s="60"/>
      <c r="JJT23" s="60"/>
      <c r="JJU23" s="60"/>
      <c r="JJV23" s="60"/>
      <c r="JJW23" s="60"/>
      <c r="JJX23" s="60"/>
      <c r="JJY23" s="60"/>
      <c r="JJZ23" s="60"/>
      <c r="JKA23" s="60"/>
      <c r="JKB23" s="60"/>
      <c r="JKC23" s="60"/>
      <c r="JKD23" s="60"/>
      <c r="JKE23" s="60"/>
      <c r="JKF23" s="60"/>
      <c r="JKG23" s="60"/>
      <c r="JKH23" s="60"/>
      <c r="JKI23" s="60"/>
      <c r="JKJ23" s="60"/>
      <c r="JKK23" s="60"/>
      <c r="JKL23" s="60"/>
      <c r="JKM23" s="60"/>
      <c r="JKN23" s="60"/>
      <c r="JKO23" s="60"/>
      <c r="JKP23" s="60"/>
      <c r="JKQ23" s="60"/>
      <c r="JKR23" s="60"/>
      <c r="JKS23" s="60"/>
      <c r="JKT23" s="60"/>
      <c r="JKU23" s="60"/>
      <c r="JKV23" s="60"/>
      <c r="JKW23" s="60"/>
      <c r="JKX23" s="60"/>
      <c r="JKY23" s="60"/>
      <c r="JKZ23" s="60"/>
      <c r="JLA23" s="60"/>
      <c r="JLB23" s="60"/>
      <c r="JLC23" s="60"/>
      <c r="JLD23" s="60"/>
      <c r="JLE23" s="60"/>
      <c r="JLF23" s="60"/>
      <c r="JLG23" s="60"/>
      <c r="JLH23" s="60"/>
      <c r="JLI23" s="60"/>
      <c r="JLJ23" s="60"/>
      <c r="JLK23" s="60"/>
      <c r="JLL23" s="60"/>
      <c r="JLM23" s="60"/>
      <c r="JLN23" s="60"/>
      <c r="JLO23" s="60"/>
      <c r="JLP23" s="60"/>
      <c r="JLQ23" s="60"/>
      <c r="JLR23" s="60"/>
      <c r="JLS23" s="60"/>
      <c r="JLT23" s="60"/>
      <c r="JLU23" s="60"/>
      <c r="JLV23" s="60"/>
      <c r="JLW23" s="60"/>
      <c r="JLX23" s="60"/>
      <c r="JLY23" s="60"/>
      <c r="JLZ23" s="60"/>
      <c r="JMA23" s="60"/>
      <c r="JMB23" s="60"/>
      <c r="JMC23" s="60"/>
      <c r="JMD23" s="60"/>
      <c r="JME23" s="60"/>
      <c r="JMF23" s="60"/>
      <c r="JMG23" s="60"/>
      <c r="JMH23" s="60"/>
      <c r="JMI23" s="60"/>
      <c r="JMJ23" s="60"/>
      <c r="JMK23" s="60"/>
      <c r="JML23" s="60"/>
      <c r="JMM23" s="60"/>
      <c r="JMN23" s="60"/>
      <c r="JMO23" s="60"/>
      <c r="JMP23" s="60"/>
      <c r="JMQ23" s="60"/>
      <c r="JMR23" s="60"/>
      <c r="JMS23" s="60"/>
      <c r="JMT23" s="60"/>
      <c r="JMU23" s="60"/>
      <c r="JMV23" s="60"/>
      <c r="JMW23" s="60"/>
      <c r="JMX23" s="60"/>
      <c r="JMY23" s="60"/>
      <c r="JMZ23" s="60"/>
      <c r="JNA23" s="60"/>
      <c r="JNB23" s="60"/>
      <c r="JNC23" s="60"/>
      <c r="JND23" s="60"/>
      <c r="JNE23" s="60"/>
      <c r="JNF23" s="60"/>
      <c r="JNG23" s="60"/>
      <c r="JNH23" s="60"/>
      <c r="JNI23" s="60"/>
      <c r="JNJ23" s="60"/>
      <c r="JNK23" s="60"/>
      <c r="JNL23" s="60"/>
      <c r="JNM23" s="60"/>
      <c r="JNN23" s="60"/>
      <c r="JNO23" s="60"/>
      <c r="JNP23" s="60"/>
      <c r="JNQ23" s="60"/>
      <c r="JNR23" s="60"/>
      <c r="JNS23" s="60"/>
      <c r="JNT23" s="60"/>
      <c r="JNU23" s="60"/>
      <c r="JNV23" s="60"/>
      <c r="JNW23" s="60"/>
      <c r="JNX23" s="60"/>
      <c r="JNY23" s="60"/>
      <c r="JNZ23" s="60"/>
      <c r="JOA23" s="60"/>
      <c r="JOB23" s="60"/>
      <c r="JOC23" s="60"/>
      <c r="JOD23" s="60"/>
      <c r="JOE23" s="60"/>
      <c r="JOF23" s="60"/>
      <c r="JOG23" s="60"/>
      <c r="JOH23" s="60"/>
      <c r="JOI23" s="60"/>
      <c r="JOJ23" s="60"/>
      <c r="JOK23" s="60"/>
      <c r="JOL23" s="60"/>
      <c r="JOM23" s="60"/>
      <c r="JON23" s="60"/>
      <c r="JOO23" s="60"/>
      <c r="JOP23" s="60"/>
      <c r="JOQ23" s="60"/>
      <c r="JOR23" s="60"/>
      <c r="JOS23" s="60"/>
      <c r="JOT23" s="60"/>
      <c r="JOU23" s="60"/>
      <c r="JOV23" s="60"/>
      <c r="JOW23" s="60"/>
      <c r="JOX23" s="60"/>
      <c r="JOY23" s="60"/>
      <c r="JOZ23" s="60"/>
      <c r="JPA23" s="60"/>
      <c r="JPB23" s="60"/>
      <c r="JPC23" s="60"/>
      <c r="JPD23" s="60"/>
      <c r="JPE23" s="60"/>
      <c r="JPF23" s="60"/>
      <c r="JPG23" s="60"/>
      <c r="JPH23" s="60"/>
      <c r="JPI23" s="60"/>
      <c r="JPJ23" s="60"/>
      <c r="JPK23" s="60"/>
      <c r="JPL23" s="60"/>
      <c r="JPM23" s="60"/>
      <c r="JPN23" s="60"/>
      <c r="JPO23" s="60"/>
      <c r="JPP23" s="60"/>
      <c r="JPQ23" s="60"/>
      <c r="JPR23" s="60"/>
      <c r="JPS23" s="60"/>
      <c r="JPT23" s="60"/>
      <c r="JPU23" s="60"/>
      <c r="JPV23" s="60"/>
      <c r="JPW23" s="60"/>
      <c r="JPX23" s="60"/>
      <c r="JPY23" s="60"/>
      <c r="JPZ23" s="60"/>
      <c r="JQA23" s="60"/>
      <c r="JQB23" s="60"/>
      <c r="JQC23" s="60"/>
      <c r="JQD23" s="60"/>
      <c r="JQE23" s="60"/>
      <c r="JQF23" s="60"/>
      <c r="JQG23" s="60"/>
      <c r="JQH23" s="60"/>
      <c r="JQI23" s="60"/>
      <c r="JQJ23" s="60"/>
      <c r="JQK23" s="60"/>
      <c r="JQL23" s="60"/>
      <c r="JQM23" s="60"/>
      <c r="JQN23" s="60"/>
      <c r="JQO23" s="60"/>
      <c r="JQP23" s="60"/>
      <c r="JQQ23" s="60"/>
      <c r="JQR23" s="60"/>
      <c r="JQS23" s="60"/>
      <c r="JQT23" s="60"/>
      <c r="JQU23" s="60"/>
      <c r="JQV23" s="60"/>
      <c r="JQW23" s="60"/>
      <c r="JQX23" s="60"/>
      <c r="JQY23" s="60"/>
      <c r="JQZ23" s="60"/>
      <c r="JRA23" s="60"/>
      <c r="JRB23" s="60"/>
      <c r="JRC23" s="60"/>
      <c r="JRD23" s="60"/>
      <c r="JRE23" s="60"/>
      <c r="JRF23" s="60"/>
      <c r="JRG23" s="60"/>
      <c r="JRH23" s="60"/>
      <c r="JRI23" s="60"/>
      <c r="JRJ23" s="60"/>
      <c r="JRK23" s="60"/>
      <c r="JRL23" s="60"/>
      <c r="JRM23" s="60"/>
      <c r="JRN23" s="60"/>
      <c r="JRO23" s="60"/>
      <c r="JRP23" s="60"/>
      <c r="JRQ23" s="60"/>
      <c r="JRR23" s="60"/>
      <c r="JRS23" s="60"/>
      <c r="JRT23" s="60"/>
      <c r="JRU23" s="60"/>
      <c r="JRV23" s="60"/>
      <c r="JRW23" s="60"/>
      <c r="JRX23" s="60"/>
      <c r="JRY23" s="60"/>
      <c r="JRZ23" s="60"/>
      <c r="JSA23" s="60"/>
      <c r="JSB23" s="60"/>
      <c r="JSC23" s="60"/>
      <c r="JSD23" s="60"/>
      <c r="JSE23" s="60"/>
      <c r="JSF23" s="60"/>
      <c r="JSG23" s="60"/>
      <c r="JSH23" s="60"/>
      <c r="JSI23" s="60"/>
      <c r="JSJ23" s="60"/>
      <c r="JSK23" s="60"/>
      <c r="JSL23" s="60"/>
      <c r="JSM23" s="60"/>
      <c r="JSN23" s="60"/>
      <c r="JSO23" s="60"/>
      <c r="JSP23" s="60"/>
      <c r="JSQ23" s="60"/>
      <c r="JSR23" s="60"/>
      <c r="JSS23" s="60"/>
      <c r="JST23" s="60"/>
      <c r="JSU23" s="60"/>
      <c r="JSV23" s="60"/>
      <c r="JSW23" s="60"/>
      <c r="JSX23" s="60"/>
      <c r="JSY23" s="60"/>
      <c r="JSZ23" s="60"/>
      <c r="JTA23" s="60"/>
      <c r="JTB23" s="60"/>
      <c r="JTC23" s="60"/>
      <c r="JTD23" s="60"/>
      <c r="JTE23" s="60"/>
      <c r="JTF23" s="60"/>
      <c r="JTG23" s="60"/>
      <c r="JTH23" s="60"/>
      <c r="JTI23" s="60"/>
      <c r="JTJ23" s="60"/>
      <c r="JTK23" s="60"/>
      <c r="JTL23" s="60"/>
      <c r="JTM23" s="60"/>
      <c r="JTN23" s="60"/>
      <c r="JTO23" s="60"/>
      <c r="JTP23" s="60"/>
      <c r="JTQ23" s="60"/>
      <c r="JTR23" s="60"/>
      <c r="JTS23" s="60"/>
      <c r="JTT23" s="60"/>
      <c r="JTU23" s="60"/>
      <c r="JTV23" s="60"/>
      <c r="JTW23" s="60"/>
      <c r="JTX23" s="60"/>
      <c r="JTY23" s="60"/>
      <c r="JTZ23" s="60"/>
      <c r="JUA23" s="60"/>
      <c r="JUB23" s="60"/>
      <c r="JUC23" s="60"/>
      <c r="JUD23" s="60"/>
      <c r="JUE23" s="60"/>
      <c r="JUF23" s="60"/>
      <c r="JUG23" s="60"/>
      <c r="JUH23" s="60"/>
      <c r="JUI23" s="60"/>
      <c r="JUJ23" s="60"/>
      <c r="JUK23" s="60"/>
      <c r="JUL23" s="60"/>
      <c r="JUM23" s="60"/>
      <c r="JUN23" s="60"/>
      <c r="JUO23" s="60"/>
      <c r="JUP23" s="60"/>
      <c r="JUQ23" s="60"/>
      <c r="JUR23" s="60"/>
      <c r="JUS23" s="60"/>
      <c r="JUT23" s="60"/>
      <c r="JUU23" s="60"/>
      <c r="JUV23" s="60"/>
      <c r="JUW23" s="60"/>
      <c r="JUX23" s="60"/>
      <c r="JUY23" s="60"/>
      <c r="JUZ23" s="60"/>
      <c r="JVA23" s="60"/>
      <c r="JVB23" s="60"/>
      <c r="JVC23" s="60"/>
      <c r="JVD23" s="60"/>
      <c r="JVE23" s="60"/>
      <c r="JVF23" s="60"/>
      <c r="JVG23" s="60"/>
      <c r="JVH23" s="60"/>
      <c r="JVI23" s="60"/>
      <c r="JVJ23" s="60"/>
      <c r="JVK23" s="60"/>
      <c r="JVL23" s="60"/>
      <c r="JVM23" s="60"/>
      <c r="JVN23" s="60"/>
      <c r="JVO23" s="60"/>
      <c r="JVP23" s="60"/>
      <c r="JVQ23" s="60"/>
      <c r="JVR23" s="60"/>
      <c r="JVS23" s="60"/>
      <c r="JVT23" s="60"/>
      <c r="JVU23" s="60"/>
      <c r="JVV23" s="60"/>
      <c r="JVW23" s="60"/>
      <c r="JVX23" s="60"/>
      <c r="JVY23" s="60"/>
      <c r="JVZ23" s="60"/>
      <c r="JWA23" s="60"/>
      <c r="JWB23" s="60"/>
      <c r="JWC23" s="60"/>
      <c r="JWD23" s="60"/>
      <c r="JWE23" s="60"/>
      <c r="JWF23" s="60"/>
      <c r="JWG23" s="60"/>
      <c r="JWH23" s="60"/>
      <c r="JWI23" s="60"/>
      <c r="JWJ23" s="60"/>
      <c r="JWK23" s="60"/>
      <c r="JWL23" s="60"/>
      <c r="JWM23" s="60"/>
      <c r="JWN23" s="60"/>
      <c r="JWO23" s="60"/>
      <c r="JWP23" s="60"/>
      <c r="JWQ23" s="60"/>
      <c r="JWR23" s="60"/>
      <c r="JWS23" s="60"/>
      <c r="JWT23" s="60"/>
      <c r="JWU23" s="60"/>
      <c r="JWV23" s="60"/>
      <c r="JWW23" s="60"/>
      <c r="JWX23" s="60"/>
      <c r="JWY23" s="60"/>
      <c r="JWZ23" s="60"/>
      <c r="JXA23" s="60"/>
      <c r="JXB23" s="60"/>
      <c r="JXC23" s="60"/>
      <c r="JXD23" s="60"/>
      <c r="JXE23" s="60"/>
      <c r="JXF23" s="60"/>
      <c r="JXG23" s="60"/>
      <c r="JXH23" s="60"/>
      <c r="JXI23" s="60"/>
      <c r="JXJ23" s="60"/>
      <c r="JXK23" s="60"/>
      <c r="JXL23" s="60"/>
      <c r="JXM23" s="60"/>
      <c r="JXN23" s="60"/>
      <c r="JXO23" s="60"/>
      <c r="JXP23" s="60"/>
      <c r="JXQ23" s="60"/>
      <c r="JXR23" s="60"/>
      <c r="JXS23" s="60"/>
      <c r="JXT23" s="60"/>
      <c r="JXU23" s="60"/>
      <c r="JXV23" s="60"/>
      <c r="JXW23" s="60"/>
      <c r="JXX23" s="60"/>
      <c r="JXY23" s="60"/>
      <c r="JXZ23" s="60"/>
      <c r="JYA23" s="60"/>
      <c r="JYB23" s="60"/>
      <c r="JYC23" s="60"/>
      <c r="JYD23" s="60"/>
      <c r="JYE23" s="60"/>
      <c r="JYF23" s="60"/>
      <c r="JYG23" s="60"/>
      <c r="JYH23" s="60"/>
      <c r="JYI23" s="60"/>
      <c r="JYJ23" s="60"/>
      <c r="JYK23" s="60"/>
      <c r="JYL23" s="60"/>
      <c r="JYM23" s="60"/>
      <c r="JYN23" s="60"/>
      <c r="JYO23" s="60"/>
      <c r="JYP23" s="60"/>
      <c r="JYQ23" s="60"/>
      <c r="JYR23" s="60"/>
      <c r="JYS23" s="60"/>
      <c r="JYT23" s="60"/>
      <c r="JYU23" s="60"/>
      <c r="JYV23" s="60"/>
      <c r="JYW23" s="60"/>
      <c r="JYX23" s="60"/>
      <c r="JYY23" s="60"/>
      <c r="JYZ23" s="60"/>
      <c r="JZA23" s="60"/>
      <c r="JZB23" s="60"/>
      <c r="JZC23" s="60"/>
      <c r="JZD23" s="60"/>
      <c r="JZE23" s="60"/>
      <c r="JZF23" s="60"/>
      <c r="JZG23" s="60"/>
      <c r="JZH23" s="60"/>
      <c r="JZI23" s="60"/>
      <c r="JZJ23" s="60"/>
      <c r="JZK23" s="60"/>
      <c r="JZL23" s="60"/>
      <c r="JZM23" s="60"/>
      <c r="JZN23" s="60"/>
      <c r="JZO23" s="60"/>
      <c r="JZP23" s="60"/>
      <c r="JZQ23" s="60"/>
      <c r="JZR23" s="60"/>
      <c r="JZS23" s="60"/>
      <c r="JZT23" s="60"/>
      <c r="JZU23" s="60"/>
      <c r="JZV23" s="60"/>
      <c r="JZW23" s="60"/>
      <c r="JZX23" s="60"/>
      <c r="JZY23" s="60"/>
      <c r="JZZ23" s="60"/>
      <c r="KAA23" s="60"/>
      <c r="KAB23" s="60"/>
      <c r="KAC23" s="60"/>
      <c r="KAD23" s="60"/>
      <c r="KAE23" s="60"/>
      <c r="KAF23" s="60"/>
      <c r="KAG23" s="60"/>
      <c r="KAH23" s="60"/>
      <c r="KAI23" s="60"/>
      <c r="KAJ23" s="60"/>
      <c r="KAK23" s="60"/>
      <c r="KAL23" s="60"/>
      <c r="KAM23" s="60"/>
      <c r="KAN23" s="60"/>
      <c r="KAO23" s="60"/>
      <c r="KAP23" s="60"/>
      <c r="KAQ23" s="60"/>
      <c r="KAR23" s="60"/>
      <c r="KAS23" s="60"/>
      <c r="KAT23" s="60"/>
      <c r="KAU23" s="60"/>
      <c r="KAV23" s="60"/>
      <c r="KAW23" s="60"/>
      <c r="KAX23" s="60"/>
      <c r="KAY23" s="60"/>
      <c r="KAZ23" s="60"/>
      <c r="KBA23" s="60"/>
      <c r="KBB23" s="60"/>
      <c r="KBC23" s="60"/>
      <c r="KBD23" s="60"/>
      <c r="KBE23" s="60"/>
      <c r="KBF23" s="60"/>
      <c r="KBG23" s="60"/>
      <c r="KBH23" s="60"/>
      <c r="KBI23" s="60"/>
      <c r="KBJ23" s="60"/>
      <c r="KBK23" s="60"/>
      <c r="KBL23" s="60"/>
      <c r="KBM23" s="60"/>
      <c r="KBN23" s="60"/>
      <c r="KBO23" s="60"/>
      <c r="KBP23" s="60"/>
      <c r="KBQ23" s="60"/>
      <c r="KBR23" s="60"/>
      <c r="KBS23" s="60"/>
      <c r="KBT23" s="60"/>
      <c r="KBU23" s="60"/>
      <c r="KBV23" s="60"/>
      <c r="KBW23" s="60"/>
      <c r="KBX23" s="60"/>
      <c r="KBY23" s="60"/>
      <c r="KBZ23" s="60"/>
      <c r="KCA23" s="60"/>
      <c r="KCB23" s="60"/>
      <c r="KCC23" s="60"/>
      <c r="KCD23" s="60"/>
      <c r="KCE23" s="60"/>
      <c r="KCF23" s="60"/>
      <c r="KCG23" s="60"/>
      <c r="KCH23" s="60"/>
      <c r="KCI23" s="60"/>
      <c r="KCJ23" s="60"/>
      <c r="KCK23" s="60"/>
      <c r="KCL23" s="60"/>
      <c r="KCM23" s="60"/>
      <c r="KCN23" s="60"/>
      <c r="KCO23" s="60"/>
      <c r="KCP23" s="60"/>
      <c r="KCQ23" s="60"/>
      <c r="KCR23" s="60"/>
      <c r="KCS23" s="60"/>
      <c r="KCT23" s="60"/>
      <c r="KCU23" s="60"/>
      <c r="KCV23" s="60"/>
      <c r="KCW23" s="60"/>
      <c r="KCX23" s="60"/>
      <c r="KCY23" s="60"/>
      <c r="KCZ23" s="60"/>
      <c r="KDA23" s="60"/>
      <c r="KDB23" s="60"/>
      <c r="KDC23" s="60"/>
      <c r="KDD23" s="60"/>
      <c r="KDE23" s="60"/>
      <c r="KDF23" s="60"/>
      <c r="KDG23" s="60"/>
      <c r="KDH23" s="60"/>
      <c r="KDI23" s="60"/>
      <c r="KDJ23" s="60"/>
      <c r="KDK23" s="60"/>
      <c r="KDL23" s="60"/>
      <c r="KDM23" s="60"/>
      <c r="KDN23" s="60"/>
      <c r="KDO23" s="60"/>
      <c r="KDP23" s="60"/>
      <c r="KDQ23" s="60"/>
      <c r="KDR23" s="60"/>
      <c r="KDS23" s="60"/>
      <c r="KDT23" s="60"/>
      <c r="KDU23" s="60"/>
      <c r="KDV23" s="60"/>
      <c r="KDW23" s="60"/>
      <c r="KDX23" s="60"/>
      <c r="KDY23" s="60"/>
      <c r="KDZ23" s="60"/>
      <c r="KEA23" s="60"/>
      <c r="KEB23" s="60"/>
      <c r="KEC23" s="60"/>
      <c r="KED23" s="60"/>
      <c r="KEE23" s="60"/>
      <c r="KEF23" s="60"/>
      <c r="KEG23" s="60"/>
      <c r="KEH23" s="60"/>
      <c r="KEI23" s="60"/>
      <c r="KEJ23" s="60"/>
      <c r="KEK23" s="60"/>
      <c r="KEL23" s="60"/>
      <c r="KEM23" s="60"/>
      <c r="KEN23" s="60"/>
      <c r="KEO23" s="60"/>
      <c r="KEP23" s="60"/>
      <c r="KEQ23" s="60"/>
      <c r="KER23" s="60"/>
      <c r="KES23" s="60"/>
      <c r="KET23" s="60"/>
      <c r="KEU23" s="60"/>
      <c r="KEV23" s="60"/>
      <c r="KEW23" s="60"/>
      <c r="KEX23" s="60"/>
      <c r="KEY23" s="60"/>
      <c r="KEZ23" s="60"/>
      <c r="KFA23" s="60"/>
      <c r="KFB23" s="60"/>
      <c r="KFC23" s="60"/>
      <c r="KFD23" s="60"/>
      <c r="KFE23" s="60"/>
      <c r="KFF23" s="60"/>
      <c r="KFG23" s="60"/>
      <c r="KFH23" s="60"/>
      <c r="KFI23" s="60"/>
      <c r="KFJ23" s="60"/>
      <c r="KFK23" s="60"/>
      <c r="KFL23" s="60"/>
      <c r="KFM23" s="60"/>
      <c r="KFN23" s="60"/>
      <c r="KFO23" s="60"/>
      <c r="KFP23" s="60"/>
      <c r="KFQ23" s="60"/>
      <c r="KFR23" s="60"/>
      <c r="KFS23" s="60"/>
      <c r="KFT23" s="60"/>
      <c r="KFU23" s="60"/>
      <c r="KFV23" s="60"/>
      <c r="KFW23" s="60"/>
      <c r="KFX23" s="60"/>
      <c r="KFY23" s="60"/>
      <c r="KFZ23" s="60"/>
      <c r="KGA23" s="60"/>
      <c r="KGB23" s="60"/>
      <c r="KGC23" s="60"/>
      <c r="KGD23" s="60"/>
      <c r="KGE23" s="60"/>
      <c r="KGF23" s="60"/>
      <c r="KGG23" s="60"/>
      <c r="KGH23" s="60"/>
      <c r="KGI23" s="60"/>
      <c r="KGJ23" s="60"/>
      <c r="KGK23" s="60"/>
      <c r="KGL23" s="60"/>
      <c r="KGM23" s="60"/>
      <c r="KGN23" s="60"/>
      <c r="KGO23" s="60"/>
      <c r="KGP23" s="60"/>
      <c r="KGQ23" s="60"/>
      <c r="KGR23" s="60"/>
      <c r="KGS23" s="60"/>
      <c r="KGT23" s="60"/>
      <c r="KGU23" s="60"/>
      <c r="KGV23" s="60"/>
      <c r="KGW23" s="60"/>
      <c r="KGX23" s="60"/>
      <c r="KGY23" s="60"/>
      <c r="KGZ23" s="60"/>
      <c r="KHA23" s="60"/>
      <c r="KHB23" s="60"/>
      <c r="KHC23" s="60"/>
      <c r="KHD23" s="60"/>
      <c r="KHE23" s="60"/>
      <c r="KHF23" s="60"/>
      <c r="KHG23" s="60"/>
      <c r="KHH23" s="60"/>
      <c r="KHI23" s="60"/>
      <c r="KHJ23" s="60"/>
      <c r="KHK23" s="60"/>
      <c r="KHL23" s="60"/>
      <c r="KHM23" s="60"/>
      <c r="KHN23" s="60"/>
      <c r="KHO23" s="60"/>
      <c r="KHP23" s="60"/>
      <c r="KHQ23" s="60"/>
      <c r="KHR23" s="60"/>
      <c r="KHS23" s="60"/>
      <c r="KHT23" s="60"/>
      <c r="KHU23" s="60"/>
      <c r="KHV23" s="60"/>
      <c r="KHW23" s="60"/>
      <c r="KHX23" s="60"/>
      <c r="KHY23" s="60"/>
      <c r="KHZ23" s="60"/>
      <c r="KIA23" s="60"/>
      <c r="KIB23" s="60"/>
      <c r="KIC23" s="60"/>
      <c r="KID23" s="60"/>
      <c r="KIE23" s="60"/>
      <c r="KIF23" s="60"/>
      <c r="KIG23" s="60"/>
      <c r="KIH23" s="60"/>
      <c r="KII23" s="60"/>
      <c r="KIJ23" s="60"/>
      <c r="KIK23" s="60"/>
      <c r="KIL23" s="60"/>
      <c r="KIM23" s="60"/>
      <c r="KIN23" s="60"/>
      <c r="KIO23" s="60"/>
      <c r="KIP23" s="60"/>
      <c r="KIQ23" s="60"/>
      <c r="KIR23" s="60"/>
      <c r="KIS23" s="60"/>
      <c r="KIT23" s="60"/>
      <c r="KIU23" s="60"/>
      <c r="KIV23" s="60"/>
      <c r="KIW23" s="60"/>
      <c r="KIX23" s="60"/>
      <c r="KIY23" s="60"/>
      <c r="KIZ23" s="60"/>
      <c r="KJA23" s="60"/>
      <c r="KJB23" s="60"/>
      <c r="KJC23" s="60"/>
      <c r="KJD23" s="60"/>
      <c r="KJE23" s="60"/>
      <c r="KJF23" s="60"/>
      <c r="KJG23" s="60"/>
      <c r="KJH23" s="60"/>
      <c r="KJI23" s="60"/>
      <c r="KJJ23" s="60"/>
      <c r="KJK23" s="60"/>
      <c r="KJL23" s="60"/>
      <c r="KJM23" s="60"/>
      <c r="KJN23" s="60"/>
      <c r="KJO23" s="60"/>
      <c r="KJP23" s="60"/>
      <c r="KJQ23" s="60"/>
      <c r="KJR23" s="60"/>
      <c r="KJS23" s="60"/>
      <c r="KJT23" s="60"/>
      <c r="KJU23" s="60"/>
      <c r="KJV23" s="60"/>
      <c r="KJW23" s="60"/>
      <c r="KJX23" s="60"/>
      <c r="KJY23" s="60"/>
      <c r="KJZ23" s="60"/>
      <c r="KKA23" s="60"/>
      <c r="KKB23" s="60"/>
      <c r="KKC23" s="60"/>
      <c r="KKD23" s="60"/>
      <c r="KKE23" s="60"/>
      <c r="KKF23" s="60"/>
      <c r="KKG23" s="60"/>
      <c r="KKH23" s="60"/>
      <c r="KKI23" s="60"/>
      <c r="KKJ23" s="60"/>
      <c r="KKK23" s="60"/>
      <c r="KKL23" s="60"/>
      <c r="KKM23" s="60"/>
      <c r="KKN23" s="60"/>
      <c r="KKO23" s="60"/>
      <c r="KKP23" s="60"/>
      <c r="KKQ23" s="60"/>
      <c r="KKR23" s="60"/>
      <c r="KKS23" s="60"/>
      <c r="KKT23" s="60"/>
      <c r="KKU23" s="60"/>
      <c r="KKV23" s="60"/>
      <c r="KKW23" s="60"/>
      <c r="KKX23" s="60"/>
      <c r="KKY23" s="60"/>
      <c r="KKZ23" s="60"/>
      <c r="KLA23" s="60"/>
      <c r="KLB23" s="60"/>
      <c r="KLC23" s="60"/>
      <c r="KLD23" s="60"/>
      <c r="KLE23" s="60"/>
      <c r="KLF23" s="60"/>
      <c r="KLG23" s="60"/>
      <c r="KLH23" s="60"/>
      <c r="KLI23" s="60"/>
      <c r="KLJ23" s="60"/>
      <c r="KLK23" s="60"/>
      <c r="KLL23" s="60"/>
      <c r="KLM23" s="60"/>
      <c r="KLN23" s="60"/>
      <c r="KLO23" s="60"/>
      <c r="KLP23" s="60"/>
      <c r="KLQ23" s="60"/>
      <c r="KLR23" s="60"/>
      <c r="KLS23" s="60"/>
      <c r="KLT23" s="60"/>
      <c r="KLU23" s="60"/>
      <c r="KLV23" s="60"/>
      <c r="KLW23" s="60"/>
      <c r="KLX23" s="60"/>
      <c r="KLY23" s="60"/>
      <c r="KLZ23" s="60"/>
      <c r="KMA23" s="60"/>
      <c r="KMB23" s="60"/>
      <c r="KMC23" s="60"/>
      <c r="KMD23" s="60"/>
      <c r="KME23" s="60"/>
      <c r="KMF23" s="60"/>
      <c r="KMG23" s="60"/>
      <c r="KMH23" s="60"/>
      <c r="KMI23" s="60"/>
      <c r="KMJ23" s="60"/>
      <c r="KMK23" s="60"/>
      <c r="KML23" s="60"/>
      <c r="KMM23" s="60"/>
      <c r="KMN23" s="60"/>
      <c r="KMO23" s="60"/>
      <c r="KMP23" s="60"/>
      <c r="KMQ23" s="60"/>
      <c r="KMR23" s="60"/>
      <c r="KMS23" s="60"/>
      <c r="KMT23" s="60"/>
      <c r="KMU23" s="60"/>
      <c r="KMV23" s="60"/>
      <c r="KMW23" s="60"/>
      <c r="KMX23" s="60"/>
      <c r="KMY23" s="60"/>
      <c r="KMZ23" s="60"/>
      <c r="KNA23" s="60"/>
      <c r="KNB23" s="60"/>
      <c r="KNC23" s="60"/>
      <c r="KND23" s="60"/>
      <c r="KNE23" s="60"/>
      <c r="KNF23" s="60"/>
      <c r="KNG23" s="60"/>
      <c r="KNH23" s="60"/>
      <c r="KNI23" s="60"/>
      <c r="KNJ23" s="60"/>
      <c r="KNK23" s="60"/>
      <c r="KNL23" s="60"/>
      <c r="KNM23" s="60"/>
      <c r="KNN23" s="60"/>
      <c r="KNO23" s="60"/>
      <c r="KNP23" s="60"/>
      <c r="KNQ23" s="60"/>
      <c r="KNR23" s="60"/>
      <c r="KNS23" s="60"/>
      <c r="KNT23" s="60"/>
      <c r="KNU23" s="60"/>
      <c r="KNV23" s="60"/>
      <c r="KNW23" s="60"/>
      <c r="KNX23" s="60"/>
      <c r="KNY23" s="60"/>
      <c r="KNZ23" s="60"/>
      <c r="KOA23" s="60"/>
      <c r="KOB23" s="60"/>
      <c r="KOC23" s="60"/>
      <c r="KOD23" s="60"/>
      <c r="KOE23" s="60"/>
      <c r="KOF23" s="60"/>
      <c r="KOG23" s="60"/>
      <c r="KOH23" s="60"/>
      <c r="KOI23" s="60"/>
      <c r="KOJ23" s="60"/>
      <c r="KOK23" s="60"/>
      <c r="KOL23" s="60"/>
      <c r="KOM23" s="60"/>
      <c r="KON23" s="60"/>
      <c r="KOO23" s="60"/>
      <c r="KOP23" s="60"/>
      <c r="KOQ23" s="60"/>
      <c r="KOR23" s="60"/>
      <c r="KOS23" s="60"/>
      <c r="KOT23" s="60"/>
      <c r="KOU23" s="60"/>
      <c r="KOV23" s="60"/>
      <c r="KOW23" s="60"/>
      <c r="KOX23" s="60"/>
      <c r="KOY23" s="60"/>
      <c r="KOZ23" s="60"/>
      <c r="KPA23" s="60"/>
      <c r="KPB23" s="60"/>
      <c r="KPC23" s="60"/>
      <c r="KPD23" s="60"/>
      <c r="KPE23" s="60"/>
      <c r="KPF23" s="60"/>
      <c r="KPG23" s="60"/>
      <c r="KPH23" s="60"/>
      <c r="KPI23" s="60"/>
      <c r="KPJ23" s="60"/>
      <c r="KPK23" s="60"/>
      <c r="KPL23" s="60"/>
      <c r="KPM23" s="60"/>
      <c r="KPN23" s="60"/>
      <c r="KPO23" s="60"/>
      <c r="KPP23" s="60"/>
      <c r="KPQ23" s="60"/>
      <c r="KPR23" s="60"/>
      <c r="KPS23" s="60"/>
      <c r="KPT23" s="60"/>
      <c r="KPU23" s="60"/>
      <c r="KPV23" s="60"/>
      <c r="KPW23" s="60"/>
      <c r="KPX23" s="60"/>
      <c r="KPY23" s="60"/>
      <c r="KPZ23" s="60"/>
      <c r="KQA23" s="60"/>
      <c r="KQB23" s="60"/>
      <c r="KQC23" s="60"/>
      <c r="KQD23" s="60"/>
      <c r="KQE23" s="60"/>
      <c r="KQF23" s="60"/>
      <c r="KQG23" s="60"/>
      <c r="KQH23" s="60"/>
      <c r="KQI23" s="60"/>
      <c r="KQJ23" s="60"/>
      <c r="KQK23" s="60"/>
      <c r="KQL23" s="60"/>
      <c r="KQM23" s="60"/>
      <c r="KQN23" s="60"/>
      <c r="KQO23" s="60"/>
      <c r="KQP23" s="60"/>
      <c r="KQQ23" s="60"/>
      <c r="KQR23" s="60"/>
      <c r="KQS23" s="60"/>
      <c r="KQT23" s="60"/>
      <c r="KQU23" s="60"/>
      <c r="KQV23" s="60"/>
      <c r="KQW23" s="60"/>
      <c r="KQX23" s="60"/>
      <c r="KQY23" s="60"/>
      <c r="KQZ23" s="60"/>
      <c r="KRA23" s="60"/>
      <c r="KRB23" s="60"/>
      <c r="KRC23" s="60"/>
      <c r="KRD23" s="60"/>
      <c r="KRE23" s="60"/>
      <c r="KRF23" s="60"/>
      <c r="KRG23" s="60"/>
      <c r="KRH23" s="60"/>
      <c r="KRI23" s="60"/>
      <c r="KRJ23" s="60"/>
      <c r="KRK23" s="60"/>
      <c r="KRL23" s="60"/>
      <c r="KRM23" s="60"/>
      <c r="KRN23" s="60"/>
      <c r="KRO23" s="60"/>
      <c r="KRP23" s="60"/>
      <c r="KRQ23" s="60"/>
      <c r="KRR23" s="60"/>
      <c r="KRS23" s="60"/>
      <c r="KRT23" s="60"/>
      <c r="KRU23" s="60"/>
      <c r="KRV23" s="60"/>
      <c r="KRW23" s="60"/>
      <c r="KRX23" s="60"/>
      <c r="KRY23" s="60"/>
      <c r="KRZ23" s="60"/>
      <c r="KSA23" s="60"/>
      <c r="KSB23" s="60"/>
      <c r="KSC23" s="60"/>
      <c r="KSD23" s="60"/>
      <c r="KSE23" s="60"/>
      <c r="KSF23" s="60"/>
      <c r="KSG23" s="60"/>
      <c r="KSH23" s="60"/>
      <c r="KSI23" s="60"/>
      <c r="KSJ23" s="60"/>
      <c r="KSK23" s="60"/>
      <c r="KSL23" s="60"/>
      <c r="KSM23" s="60"/>
      <c r="KSN23" s="60"/>
      <c r="KSO23" s="60"/>
      <c r="KSP23" s="60"/>
      <c r="KSQ23" s="60"/>
      <c r="KSR23" s="60"/>
      <c r="KSS23" s="60"/>
      <c r="KST23" s="60"/>
      <c r="KSU23" s="60"/>
      <c r="KSV23" s="60"/>
      <c r="KSW23" s="60"/>
      <c r="KSX23" s="60"/>
      <c r="KSY23" s="60"/>
      <c r="KSZ23" s="60"/>
      <c r="KTA23" s="60"/>
      <c r="KTB23" s="60"/>
      <c r="KTC23" s="60"/>
      <c r="KTD23" s="60"/>
      <c r="KTE23" s="60"/>
      <c r="KTF23" s="60"/>
      <c r="KTG23" s="60"/>
      <c r="KTH23" s="60"/>
      <c r="KTI23" s="60"/>
      <c r="KTJ23" s="60"/>
      <c r="KTK23" s="60"/>
      <c r="KTL23" s="60"/>
      <c r="KTM23" s="60"/>
      <c r="KTN23" s="60"/>
      <c r="KTO23" s="60"/>
      <c r="KTP23" s="60"/>
      <c r="KTQ23" s="60"/>
      <c r="KTR23" s="60"/>
      <c r="KTS23" s="60"/>
      <c r="KTT23" s="60"/>
      <c r="KTU23" s="60"/>
      <c r="KTV23" s="60"/>
      <c r="KTW23" s="60"/>
      <c r="KTX23" s="60"/>
      <c r="KTY23" s="60"/>
      <c r="KTZ23" s="60"/>
      <c r="KUA23" s="60"/>
      <c r="KUB23" s="60"/>
      <c r="KUC23" s="60"/>
      <c r="KUD23" s="60"/>
      <c r="KUE23" s="60"/>
      <c r="KUF23" s="60"/>
      <c r="KUG23" s="60"/>
      <c r="KUH23" s="60"/>
      <c r="KUI23" s="60"/>
      <c r="KUJ23" s="60"/>
      <c r="KUK23" s="60"/>
      <c r="KUL23" s="60"/>
      <c r="KUM23" s="60"/>
      <c r="KUN23" s="60"/>
      <c r="KUO23" s="60"/>
      <c r="KUP23" s="60"/>
      <c r="KUQ23" s="60"/>
      <c r="KUR23" s="60"/>
      <c r="KUS23" s="60"/>
      <c r="KUT23" s="60"/>
      <c r="KUU23" s="60"/>
      <c r="KUV23" s="60"/>
      <c r="KUW23" s="60"/>
      <c r="KUX23" s="60"/>
      <c r="KUY23" s="60"/>
      <c r="KUZ23" s="60"/>
      <c r="KVA23" s="60"/>
      <c r="KVB23" s="60"/>
      <c r="KVC23" s="60"/>
      <c r="KVD23" s="60"/>
      <c r="KVE23" s="60"/>
      <c r="KVF23" s="60"/>
      <c r="KVG23" s="60"/>
      <c r="KVH23" s="60"/>
      <c r="KVI23" s="60"/>
      <c r="KVJ23" s="60"/>
      <c r="KVK23" s="60"/>
      <c r="KVL23" s="60"/>
      <c r="KVM23" s="60"/>
      <c r="KVN23" s="60"/>
      <c r="KVO23" s="60"/>
      <c r="KVP23" s="60"/>
      <c r="KVQ23" s="60"/>
      <c r="KVR23" s="60"/>
      <c r="KVS23" s="60"/>
      <c r="KVT23" s="60"/>
      <c r="KVU23" s="60"/>
      <c r="KVV23" s="60"/>
      <c r="KVW23" s="60"/>
      <c r="KVX23" s="60"/>
      <c r="KVY23" s="60"/>
      <c r="KVZ23" s="60"/>
      <c r="KWA23" s="60"/>
      <c r="KWB23" s="60"/>
      <c r="KWC23" s="60"/>
      <c r="KWD23" s="60"/>
      <c r="KWE23" s="60"/>
      <c r="KWF23" s="60"/>
      <c r="KWG23" s="60"/>
      <c r="KWH23" s="60"/>
      <c r="KWI23" s="60"/>
      <c r="KWJ23" s="60"/>
      <c r="KWK23" s="60"/>
      <c r="KWL23" s="60"/>
      <c r="KWM23" s="60"/>
      <c r="KWN23" s="60"/>
      <c r="KWO23" s="60"/>
      <c r="KWP23" s="60"/>
      <c r="KWQ23" s="60"/>
      <c r="KWR23" s="60"/>
      <c r="KWS23" s="60"/>
      <c r="KWT23" s="60"/>
      <c r="KWU23" s="60"/>
      <c r="KWV23" s="60"/>
      <c r="KWW23" s="60"/>
      <c r="KWX23" s="60"/>
      <c r="KWY23" s="60"/>
      <c r="KWZ23" s="60"/>
      <c r="KXA23" s="60"/>
      <c r="KXB23" s="60"/>
      <c r="KXC23" s="60"/>
      <c r="KXD23" s="60"/>
      <c r="KXE23" s="60"/>
      <c r="KXF23" s="60"/>
      <c r="KXG23" s="60"/>
      <c r="KXH23" s="60"/>
      <c r="KXI23" s="60"/>
      <c r="KXJ23" s="60"/>
      <c r="KXK23" s="60"/>
      <c r="KXL23" s="60"/>
      <c r="KXM23" s="60"/>
      <c r="KXN23" s="60"/>
      <c r="KXO23" s="60"/>
      <c r="KXP23" s="60"/>
      <c r="KXQ23" s="60"/>
      <c r="KXR23" s="60"/>
      <c r="KXS23" s="60"/>
      <c r="KXT23" s="60"/>
      <c r="KXU23" s="60"/>
      <c r="KXV23" s="60"/>
      <c r="KXW23" s="60"/>
      <c r="KXX23" s="60"/>
      <c r="KXY23" s="60"/>
      <c r="KXZ23" s="60"/>
      <c r="KYA23" s="60"/>
      <c r="KYB23" s="60"/>
      <c r="KYC23" s="60"/>
      <c r="KYD23" s="60"/>
      <c r="KYE23" s="60"/>
      <c r="KYF23" s="60"/>
      <c r="KYG23" s="60"/>
      <c r="KYH23" s="60"/>
      <c r="KYI23" s="60"/>
      <c r="KYJ23" s="60"/>
      <c r="KYK23" s="60"/>
      <c r="KYL23" s="60"/>
      <c r="KYM23" s="60"/>
      <c r="KYN23" s="60"/>
      <c r="KYO23" s="60"/>
      <c r="KYP23" s="60"/>
      <c r="KYQ23" s="60"/>
      <c r="KYR23" s="60"/>
      <c r="KYS23" s="60"/>
      <c r="KYT23" s="60"/>
      <c r="KYU23" s="60"/>
      <c r="KYV23" s="60"/>
      <c r="KYW23" s="60"/>
      <c r="KYX23" s="60"/>
      <c r="KYY23" s="60"/>
      <c r="KYZ23" s="60"/>
      <c r="KZA23" s="60"/>
      <c r="KZB23" s="60"/>
      <c r="KZC23" s="60"/>
      <c r="KZD23" s="60"/>
      <c r="KZE23" s="60"/>
      <c r="KZF23" s="60"/>
      <c r="KZG23" s="60"/>
      <c r="KZH23" s="60"/>
      <c r="KZI23" s="60"/>
      <c r="KZJ23" s="60"/>
      <c r="KZK23" s="60"/>
      <c r="KZL23" s="60"/>
      <c r="KZM23" s="60"/>
      <c r="KZN23" s="60"/>
      <c r="KZO23" s="60"/>
      <c r="KZP23" s="60"/>
      <c r="KZQ23" s="60"/>
      <c r="KZR23" s="60"/>
      <c r="KZS23" s="60"/>
      <c r="KZT23" s="60"/>
      <c r="KZU23" s="60"/>
      <c r="KZV23" s="60"/>
      <c r="KZW23" s="60"/>
      <c r="KZX23" s="60"/>
      <c r="KZY23" s="60"/>
      <c r="KZZ23" s="60"/>
      <c r="LAA23" s="60"/>
      <c r="LAB23" s="60"/>
      <c r="LAC23" s="60"/>
      <c r="LAD23" s="60"/>
      <c r="LAE23" s="60"/>
      <c r="LAF23" s="60"/>
      <c r="LAG23" s="60"/>
      <c r="LAH23" s="60"/>
      <c r="LAI23" s="60"/>
      <c r="LAJ23" s="60"/>
      <c r="LAK23" s="60"/>
      <c r="LAL23" s="60"/>
      <c r="LAM23" s="60"/>
      <c r="LAN23" s="60"/>
      <c r="LAO23" s="60"/>
      <c r="LAP23" s="60"/>
      <c r="LAQ23" s="60"/>
      <c r="LAR23" s="60"/>
      <c r="LAS23" s="60"/>
      <c r="LAT23" s="60"/>
      <c r="LAU23" s="60"/>
      <c r="LAV23" s="60"/>
      <c r="LAW23" s="60"/>
      <c r="LAX23" s="60"/>
      <c r="LAY23" s="60"/>
      <c r="LAZ23" s="60"/>
      <c r="LBA23" s="60"/>
      <c r="LBB23" s="60"/>
      <c r="LBC23" s="60"/>
      <c r="LBD23" s="60"/>
      <c r="LBE23" s="60"/>
      <c r="LBF23" s="60"/>
      <c r="LBG23" s="60"/>
      <c r="LBH23" s="60"/>
      <c r="LBI23" s="60"/>
      <c r="LBJ23" s="60"/>
      <c r="LBK23" s="60"/>
      <c r="LBL23" s="60"/>
      <c r="LBM23" s="60"/>
      <c r="LBN23" s="60"/>
      <c r="LBO23" s="60"/>
      <c r="LBP23" s="60"/>
      <c r="LBQ23" s="60"/>
      <c r="LBR23" s="60"/>
      <c r="LBS23" s="60"/>
      <c r="LBT23" s="60"/>
      <c r="LBU23" s="60"/>
      <c r="LBV23" s="60"/>
      <c r="LBW23" s="60"/>
      <c r="LBX23" s="60"/>
      <c r="LBY23" s="60"/>
      <c r="LBZ23" s="60"/>
      <c r="LCA23" s="60"/>
      <c r="LCB23" s="60"/>
      <c r="LCC23" s="60"/>
      <c r="LCD23" s="60"/>
      <c r="LCE23" s="60"/>
      <c r="LCF23" s="60"/>
      <c r="LCG23" s="60"/>
      <c r="LCH23" s="60"/>
      <c r="LCI23" s="60"/>
      <c r="LCJ23" s="60"/>
      <c r="LCK23" s="60"/>
      <c r="LCL23" s="60"/>
      <c r="LCM23" s="60"/>
      <c r="LCN23" s="60"/>
      <c r="LCO23" s="60"/>
      <c r="LCP23" s="60"/>
      <c r="LCQ23" s="60"/>
      <c r="LCR23" s="60"/>
      <c r="LCS23" s="60"/>
      <c r="LCT23" s="60"/>
      <c r="LCU23" s="60"/>
      <c r="LCV23" s="60"/>
      <c r="LCW23" s="60"/>
      <c r="LCX23" s="60"/>
      <c r="LCY23" s="60"/>
      <c r="LCZ23" s="60"/>
      <c r="LDA23" s="60"/>
      <c r="LDB23" s="60"/>
      <c r="LDC23" s="60"/>
      <c r="LDD23" s="60"/>
      <c r="LDE23" s="60"/>
      <c r="LDF23" s="60"/>
      <c r="LDG23" s="60"/>
      <c r="LDH23" s="60"/>
      <c r="LDI23" s="60"/>
      <c r="LDJ23" s="60"/>
      <c r="LDK23" s="60"/>
      <c r="LDL23" s="60"/>
      <c r="LDM23" s="60"/>
      <c r="LDN23" s="60"/>
      <c r="LDO23" s="60"/>
      <c r="LDP23" s="60"/>
      <c r="LDQ23" s="60"/>
      <c r="LDR23" s="60"/>
      <c r="LDS23" s="60"/>
      <c r="LDT23" s="60"/>
      <c r="LDU23" s="60"/>
      <c r="LDV23" s="60"/>
      <c r="LDW23" s="60"/>
      <c r="LDX23" s="60"/>
      <c r="LDY23" s="60"/>
      <c r="LDZ23" s="60"/>
      <c r="LEA23" s="60"/>
      <c r="LEB23" s="60"/>
      <c r="LEC23" s="60"/>
      <c r="LED23" s="60"/>
      <c r="LEE23" s="60"/>
      <c r="LEF23" s="60"/>
      <c r="LEG23" s="60"/>
      <c r="LEH23" s="60"/>
      <c r="LEI23" s="60"/>
      <c r="LEJ23" s="60"/>
      <c r="LEK23" s="60"/>
      <c r="LEL23" s="60"/>
      <c r="LEM23" s="60"/>
      <c r="LEN23" s="60"/>
      <c r="LEO23" s="60"/>
      <c r="LEP23" s="60"/>
      <c r="LEQ23" s="60"/>
      <c r="LER23" s="60"/>
      <c r="LES23" s="60"/>
      <c r="LET23" s="60"/>
      <c r="LEU23" s="60"/>
      <c r="LEV23" s="60"/>
      <c r="LEW23" s="60"/>
      <c r="LEX23" s="60"/>
      <c r="LEY23" s="60"/>
      <c r="LEZ23" s="60"/>
      <c r="LFA23" s="60"/>
      <c r="LFB23" s="60"/>
      <c r="LFC23" s="60"/>
      <c r="LFD23" s="60"/>
      <c r="LFE23" s="60"/>
      <c r="LFF23" s="60"/>
      <c r="LFG23" s="60"/>
      <c r="LFH23" s="60"/>
      <c r="LFI23" s="60"/>
      <c r="LFJ23" s="60"/>
      <c r="LFK23" s="60"/>
      <c r="LFL23" s="60"/>
      <c r="LFM23" s="60"/>
      <c r="LFN23" s="60"/>
      <c r="LFO23" s="60"/>
      <c r="LFP23" s="60"/>
      <c r="LFQ23" s="60"/>
      <c r="LFR23" s="60"/>
      <c r="LFS23" s="60"/>
      <c r="LFT23" s="60"/>
      <c r="LFU23" s="60"/>
      <c r="LFV23" s="60"/>
      <c r="LFW23" s="60"/>
      <c r="LFX23" s="60"/>
      <c r="LFY23" s="60"/>
      <c r="LFZ23" s="60"/>
      <c r="LGA23" s="60"/>
      <c r="LGB23" s="60"/>
      <c r="LGC23" s="60"/>
      <c r="LGD23" s="60"/>
      <c r="LGE23" s="60"/>
      <c r="LGF23" s="60"/>
      <c r="LGG23" s="60"/>
      <c r="LGH23" s="60"/>
      <c r="LGI23" s="60"/>
      <c r="LGJ23" s="60"/>
      <c r="LGK23" s="60"/>
      <c r="LGL23" s="60"/>
      <c r="LGM23" s="60"/>
      <c r="LGN23" s="60"/>
      <c r="LGO23" s="60"/>
      <c r="LGP23" s="60"/>
      <c r="LGQ23" s="60"/>
      <c r="LGR23" s="60"/>
      <c r="LGS23" s="60"/>
      <c r="LGT23" s="60"/>
      <c r="LGU23" s="60"/>
      <c r="LGV23" s="60"/>
      <c r="LGW23" s="60"/>
      <c r="LGX23" s="60"/>
      <c r="LGY23" s="60"/>
      <c r="LGZ23" s="60"/>
      <c r="LHA23" s="60"/>
      <c r="LHB23" s="60"/>
      <c r="LHC23" s="60"/>
      <c r="LHD23" s="60"/>
      <c r="LHE23" s="60"/>
      <c r="LHF23" s="60"/>
      <c r="LHG23" s="60"/>
      <c r="LHH23" s="60"/>
      <c r="LHI23" s="60"/>
      <c r="LHJ23" s="60"/>
      <c r="LHK23" s="60"/>
      <c r="LHL23" s="60"/>
      <c r="LHM23" s="60"/>
      <c r="LHN23" s="60"/>
      <c r="LHO23" s="60"/>
      <c r="LHP23" s="60"/>
      <c r="LHQ23" s="60"/>
      <c r="LHR23" s="60"/>
      <c r="LHS23" s="60"/>
      <c r="LHT23" s="60"/>
      <c r="LHU23" s="60"/>
      <c r="LHV23" s="60"/>
      <c r="LHW23" s="60"/>
      <c r="LHX23" s="60"/>
      <c r="LHY23" s="60"/>
      <c r="LHZ23" s="60"/>
      <c r="LIA23" s="60"/>
      <c r="LIB23" s="60"/>
      <c r="LIC23" s="60"/>
      <c r="LID23" s="60"/>
      <c r="LIE23" s="60"/>
      <c r="LIF23" s="60"/>
      <c r="LIG23" s="60"/>
      <c r="LIH23" s="60"/>
      <c r="LII23" s="60"/>
      <c r="LIJ23" s="60"/>
      <c r="LIK23" s="60"/>
      <c r="LIL23" s="60"/>
      <c r="LIM23" s="60"/>
      <c r="LIN23" s="60"/>
      <c r="LIO23" s="60"/>
      <c r="LIP23" s="60"/>
      <c r="LIQ23" s="60"/>
      <c r="LIR23" s="60"/>
      <c r="LIS23" s="60"/>
      <c r="LIT23" s="60"/>
      <c r="LIU23" s="60"/>
      <c r="LIV23" s="60"/>
      <c r="LIW23" s="60"/>
      <c r="LIX23" s="60"/>
      <c r="LIY23" s="60"/>
      <c r="LIZ23" s="60"/>
      <c r="LJA23" s="60"/>
      <c r="LJB23" s="60"/>
      <c r="LJC23" s="60"/>
      <c r="LJD23" s="60"/>
      <c r="LJE23" s="60"/>
      <c r="LJF23" s="60"/>
      <c r="LJG23" s="60"/>
      <c r="LJH23" s="60"/>
      <c r="LJI23" s="60"/>
      <c r="LJJ23" s="60"/>
      <c r="LJK23" s="60"/>
      <c r="LJL23" s="60"/>
      <c r="LJM23" s="60"/>
      <c r="LJN23" s="60"/>
      <c r="LJO23" s="60"/>
      <c r="LJP23" s="60"/>
      <c r="LJQ23" s="60"/>
      <c r="LJR23" s="60"/>
      <c r="LJS23" s="60"/>
      <c r="LJT23" s="60"/>
      <c r="LJU23" s="60"/>
      <c r="LJV23" s="60"/>
      <c r="LJW23" s="60"/>
      <c r="LJX23" s="60"/>
      <c r="LJY23" s="60"/>
      <c r="LJZ23" s="60"/>
      <c r="LKA23" s="60"/>
      <c r="LKB23" s="60"/>
      <c r="LKC23" s="60"/>
      <c r="LKD23" s="60"/>
      <c r="LKE23" s="60"/>
      <c r="LKF23" s="60"/>
      <c r="LKG23" s="60"/>
      <c r="LKH23" s="60"/>
      <c r="LKI23" s="60"/>
      <c r="LKJ23" s="60"/>
      <c r="LKK23" s="60"/>
      <c r="LKL23" s="60"/>
      <c r="LKM23" s="60"/>
      <c r="LKN23" s="60"/>
      <c r="LKO23" s="60"/>
      <c r="LKP23" s="60"/>
      <c r="LKQ23" s="60"/>
      <c r="LKR23" s="60"/>
      <c r="LKS23" s="60"/>
      <c r="LKT23" s="60"/>
      <c r="LKU23" s="60"/>
      <c r="LKV23" s="60"/>
      <c r="LKW23" s="60"/>
      <c r="LKX23" s="60"/>
      <c r="LKY23" s="60"/>
      <c r="LKZ23" s="60"/>
      <c r="LLA23" s="60"/>
      <c r="LLB23" s="60"/>
      <c r="LLC23" s="60"/>
      <c r="LLD23" s="60"/>
      <c r="LLE23" s="60"/>
      <c r="LLF23" s="60"/>
      <c r="LLG23" s="60"/>
      <c r="LLH23" s="60"/>
      <c r="LLI23" s="60"/>
      <c r="LLJ23" s="60"/>
      <c r="LLK23" s="60"/>
      <c r="LLL23" s="60"/>
      <c r="LLM23" s="60"/>
      <c r="LLN23" s="60"/>
      <c r="LLO23" s="60"/>
      <c r="LLP23" s="60"/>
      <c r="LLQ23" s="60"/>
      <c r="LLR23" s="60"/>
      <c r="LLS23" s="60"/>
      <c r="LLT23" s="60"/>
      <c r="LLU23" s="60"/>
      <c r="LLV23" s="60"/>
      <c r="LLW23" s="60"/>
      <c r="LLX23" s="60"/>
      <c r="LLY23" s="60"/>
      <c r="LLZ23" s="60"/>
      <c r="LMA23" s="60"/>
      <c r="LMB23" s="60"/>
      <c r="LMC23" s="60"/>
      <c r="LMD23" s="60"/>
      <c r="LME23" s="60"/>
      <c r="LMF23" s="60"/>
      <c r="LMG23" s="60"/>
      <c r="LMH23" s="60"/>
      <c r="LMI23" s="60"/>
      <c r="LMJ23" s="60"/>
      <c r="LMK23" s="60"/>
      <c r="LML23" s="60"/>
      <c r="LMM23" s="60"/>
      <c r="LMN23" s="60"/>
      <c r="LMO23" s="60"/>
      <c r="LMP23" s="60"/>
      <c r="LMQ23" s="60"/>
      <c r="LMR23" s="60"/>
      <c r="LMS23" s="60"/>
      <c r="LMT23" s="60"/>
      <c r="LMU23" s="60"/>
      <c r="LMV23" s="60"/>
      <c r="LMW23" s="60"/>
      <c r="LMX23" s="60"/>
      <c r="LMY23" s="60"/>
      <c r="LMZ23" s="60"/>
      <c r="LNA23" s="60"/>
      <c r="LNB23" s="60"/>
      <c r="LNC23" s="60"/>
      <c r="LND23" s="60"/>
      <c r="LNE23" s="60"/>
      <c r="LNF23" s="60"/>
      <c r="LNG23" s="60"/>
      <c r="LNH23" s="60"/>
      <c r="LNI23" s="60"/>
      <c r="LNJ23" s="60"/>
      <c r="LNK23" s="60"/>
      <c r="LNL23" s="60"/>
      <c r="LNM23" s="60"/>
      <c r="LNN23" s="60"/>
      <c r="LNO23" s="60"/>
      <c r="LNP23" s="60"/>
      <c r="LNQ23" s="60"/>
      <c r="LNR23" s="60"/>
      <c r="LNS23" s="60"/>
      <c r="LNT23" s="60"/>
      <c r="LNU23" s="60"/>
      <c r="LNV23" s="60"/>
      <c r="LNW23" s="60"/>
      <c r="LNX23" s="60"/>
      <c r="LNY23" s="60"/>
      <c r="LNZ23" s="60"/>
      <c r="LOA23" s="60"/>
      <c r="LOB23" s="60"/>
      <c r="LOC23" s="60"/>
      <c r="LOD23" s="60"/>
      <c r="LOE23" s="60"/>
      <c r="LOF23" s="60"/>
      <c r="LOG23" s="60"/>
      <c r="LOH23" s="60"/>
      <c r="LOI23" s="60"/>
      <c r="LOJ23" s="60"/>
      <c r="LOK23" s="60"/>
      <c r="LOL23" s="60"/>
      <c r="LOM23" s="60"/>
      <c r="LON23" s="60"/>
      <c r="LOO23" s="60"/>
      <c r="LOP23" s="60"/>
      <c r="LOQ23" s="60"/>
      <c r="LOR23" s="60"/>
      <c r="LOS23" s="60"/>
      <c r="LOT23" s="60"/>
      <c r="LOU23" s="60"/>
      <c r="LOV23" s="60"/>
      <c r="LOW23" s="60"/>
      <c r="LOX23" s="60"/>
      <c r="LOY23" s="60"/>
      <c r="LOZ23" s="60"/>
      <c r="LPA23" s="60"/>
      <c r="LPB23" s="60"/>
      <c r="LPC23" s="60"/>
      <c r="LPD23" s="60"/>
      <c r="LPE23" s="60"/>
      <c r="LPF23" s="60"/>
      <c r="LPG23" s="60"/>
      <c r="LPH23" s="60"/>
      <c r="LPI23" s="60"/>
      <c r="LPJ23" s="60"/>
      <c r="LPK23" s="60"/>
      <c r="LPL23" s="60"/>
      <c r="LPM23" s="60"/>
      <c r="LPN23" s="60"/>
      <c r="LPO23" s="60"/>
      <c r="LPP23" s="60"/>
      <c r="LPQ23" s="60"/>
      <c r="LPR23" s="60"/>
      <c r="LPS23" s="60"/>
      <c r="LPT23" s="60"/>
      <c r="LPU23" s="60"/>
      <c r="LPV23" s="60"/>
      <c r="LPW23" s="60"/>
      <c r="LPX23" s="60"/>
      <c r="LPY23" s="60"/>
      <c r="LPZ23" s="60"/>
      <c r="LQA23" s="60"/>
      <c r="LQB23" s="60"/>
      <c r="LQC23" s="60"/>
      <c r="LQD23" s="60"/>
      <c r="LQE23" s="60"/>
      <c r="LQF23" s="60"/>
      <c r="LQG23" s="60"/>
      <c r="LQH23" s="60"/>
      <c r="LQI23" s="60"/>
      <c r="LQJ23" s="60"/>
      <c r="LQK23" s="60"/>
      <c r="LQL23" s="60"/>
      <c r="LQM23" s="60"/>
      <c r="LQN23" s="60"/>
      <c r="LQO23" s="60"/>
      <c r="LQP23" s="60"/>
      <c r="LQQ23" s="60"/>
      <c r="LQR23" s="60"/>
      <c r="LQS23" s="60"/>
      <c r="LQT23" s="60"/>
      <c r="LQU23" s="60"/>
      <c r="LQV23" s="60"/>
      <c r="LQW23" s="60"/>
      <c r="LQX23" s="60"/>
      <c r="LQY23" s="60"/>
      <c r="LQZ23" s="60"/>
      <c r="LRA23" s="60"/>
      <c r="LRB23" s="60"/>
      <c r="LRC23" s="60"/>
      <c r="LRD23" s="60"/>
      <c r="LRE23" s="60"/>
      <c r="LRF23" s="60"/>
      <c r="LRG23" s="60"/>
      <c r="LRH23" s="60"/>
      <c r="LRI23" s="60"/>
      <c r="LRJ23" s="60"/>
      <c r="LRK23" s="60"/>
      <c r="LRL23" s="60"/>
      <c r="LRM23" s="60"/>
      <c r="LRN23" s="60"/>
      <c r="LRO23" s="60"/>
      <c r="LRP23" s="60"/>
      <c r="LRQ23" s="60"/>
      <c r="LRR23" s="60"/>
      <c r="LRS23" s="60"/>
      <c r="LRT23" s="60"/>
      <c r="LRU23" s="60"/>
      <c r="LRV23" s="60"/>
      <c r="LRW23" s="60"/>
      <c r="LRX23" s="60"/>
      <c r="LRY23" s="60"/>
      <c r="LRZ23" s="60"/>
      <c r="LSA23" s="60"/>
      <c r="LSB23" s="60"/>
      <c r="LSC23" s="60"/>
      <c r="LSD23" s="60"/>
      <c r="LSE23" s="60"/>
      <c r="LSF23" s="60"/>
      <c r="LSG23" s="60"/>
      <c r="LSH23" s="60"/>
      <c r="LSI23" s="60"/>
      <c r="LSJ23" s="60"/>
      <c r="LSK23" s="60"/>
      <c r="LSL23" s="60"/>
      <c r="LSM23" s="60"/>
      <c r="LSN23" s="60"/>
      <c r="LSO23" s="60"/>
      <c r="LSP23" s="60"/>
      <c r="LSQ23" s="60"/>
      <c r="LSR23" s="60"/>
      <c r="LSS23" s="60"/>
      <c r="LST23" s="60"/>
      <c r="LSU23" s="60"/>
      <c r="LSV23" s="60"/>
      <c r="LSW23" s="60"/>
      <c r="LSX23" s="60"/>
      <c r="LSY23" s="60"/>
      <c r="LSZ23" s="60"/>
      <c r="LTA23" s="60"/>
      <c r="LTB23" s="60"/>
      <c r="LTC23" s="60"/>
      <c r="LTD23" s="60"/>
      <c r="LTE23" s="60"/>
      <c r="LTF23" s="60"/>
      <c r="LTG23" s="60"/>
      <c r="LTH23" s="60"/>
      <c r="LTI23" s="60"/>
      <c r="LTJ23" s="60"/>
      <c r="LTK23" s="60"/>
      <c r="LTL23" s="60"/>
      <c r="LTM23" s="60"/>
      <c r="LTN23" s="60"/>
      <c r="LTO23" s="60"/>
      <c r="LTP23" s="60"/>
      <c r="LTQ23" s="60"/>
      <c r="LTR23" s="60"/>
      <c r="LTS23" s="60"/>
      <c r="LTT23" s="60"/>
      <c r="LTU23" s="60"/>
      <c r="LTV23" s="60"/>
      <c r="LTW23" s="60"/>
      <c r="LTX23" s="60"/>
      <c r="LTY23" s="60"/>
      <c r="LTZ23" s="60"/>
      <c r="LUA23" s="60"/>
      <c r="LUB23" s="60"/>
      <c r="LUC23" s="60"/>
      <c r="LUD23" s="60"/>
      <c r="LUE23" s="60"/>
      <c r="LUF23" s="60"/>
      <c r="LUG23" s="60"/>
      <c r="LUH23" s="60"/>
      <c r="LUI23" s="60"/>
      <c r="LUJ23" s="60"/>
      <c r="LUK23" s="60"/>
      <c r="LUL23" s="60"/>
      <c r="LUM23" s="60"/>
      <c r="LUN23" s="60"/>
      <c r="LUO23" s="60"/>
      <c r="LUP23" s="60"/>
      <c r="LUQ23" s="60"/>
      <c r="LUR23" s="60"/>
      <c r="LUS23" s="60"/>
      <c r="LUT23" s="60"/>
      <c r="LUU23" s="60"/>
      <c r="LUV23" s="60"/>
      <c r="LUW23" s="60"/>
      <c r="LUX23" s="60"/>
      <c r="LUY23" s="60"/>
      <c r="LUZ23" s="60"/>
      <c r="LVA23" s="60"/>
      <c r="LVB23" s="60"/>
      <c r="LVC23" s="60"/>
      <c r="LVD23" s="60"/>
      <c r="LVE23" s="60"/>
      <c r="LVF23" s="60"/>
      <c r="LVG23" s="60"/>
      <c r="LVH23" s="60"/>
      <c r="LVI23" s="60"/>
      <c r="LVJ23" s="60"/>
      <c r="LVK23" s="60"/>
      <c r="LVL23" s="60"/>
      <c r="LVM23" s="60"/>
      <c r="LVN23" s="60"/>
      <c r="LVO23" s="60"/>
      <c r="LVP23" s="60"/>
      <c r="LVQ23" s="60"/>
      <c r="LVR23" s="60"/>
      <c r="LVS23" s="60"/>
      <c r="LVT23" s="60"/>
      <c r="LVU23" s="60"/>
      <c r="LVV23" s="60"/>
      <c r="LVW23" s="60"/>
      <c r="LVX23" s="60"/>
      <c r="LVY23" s="60"/>
      <c r="LVZ23" s="60"/>
      <c r="LWA23" s="60"/>
      <c r="LWB23" s="60"/>
      <c r="LWC23" s="60"/>
      <c r="LWD23" s="60"/>
      <c r="LWE23" s="60"/>
      <c r="LWF23" s="60"/>
      <c r="LWG23" s="60"/>
      <c r="LWH23" s="60"/>
      <c r="LWI23" s="60"/>
      <c r="LWJ23" s="60"/>
      <c r="LWK23" s="60"/>
      <c r="LWL23" s="60"/>
      <c r="LWM23" s="60"/>
      <c r="LWN23" s="60"/>
      <c r="LWO23" s="60"/>
      <c r="LWP23" s="60"/>
      <c r="LWQ23" s="60"/>
      <c r="LWR23" s="60"/>
      <c r="LWS23" s="60"/>
      <c r="LWT23" s="60"/>
      <c r="LWU23" s="60"/>
      <c r="LWV23" s="60"/>
      <c r="LWW23" s="60"/>
      <c r="LWX23" s="60"/>
      <c r="LWY23" s="60"/>
      <c r="LWZ23" s="60"/>
      <c r="LXA23" s="60"/>
      <c r="LXB23" s="60"/>
      <c r="LXC23" s="60"/>
      <c r="LXD23" s="60"/>
      <c r="LXE23" s="60"/>
      <c r="LXF23" s="60"/>
      <c r="LXG23" s="60"/>
      <c r="LXH23" s="60"/>
      <c r="LXI23" s="60"/>
      <c r="LXJ23" s="60"/>
      <c r="LXK23" s="60"/>
      <c r="LXL23" s="60"/>
      <c r="LXM23" s="60"/>
      <c r="LXN23" s="60"/>
      <c r="LXO23" s="60"/>
      <c r="LXP23" s="60"/>
      <c r="LXQ23" s="60"/>
      <c r="LXR23" s="60"/>
      <c r="LXS23" s="60"/>
      <c r="LXT23" s="60"/>
      <c r="LXU23" s="60"/>
      <c r="LXV23" s="60"/>
      <c r="LXW23" s="60"/>
      <c r="LXX23" s="60"/>
      <c r="LXY23" s="60"/>
      <c r="LXZ23" s="60"/>
      <c r="LYA23" s="60"/>
      <c r="LYB23" s="60"/>
      <c r="LYC23" s="60"/>
      <c r="LYD23" s="60"/>
      <c r="LYE23" s="60"/>
      <c r="LYF23" s="60"/>
      <c r="LYG23" s="60"/>
      <c r="LYH23" s="60"/>
      <c r="LYI23" s="60"/>
      <c r="LYJ23" s="60"/>
      <c r="LYK23" s="60"/>
      <c r="LYL23" s="60"/>
      <c r="LYM23" s="60"/>
      <c r="LYN23" s="60"/>
      <c r="LYO23" s="60"/>
      <c r="LYP23" s="60"/>
      <c r="LYQ23" s="60"/>
      <c r="LYR23" s="60"/>
      <c r="LYS23" s="60"/>
      <c r="LYT23" s="60"/>
      <c r="LYU23" s="60"/>
      <c r="LYV23" s="60"/>
      <c r="LYW23" s="60"/>
      <c r="LYX23" s="60"/>
      <c r="LYY23" s="60"/>
      <c r="LYZ23" s="60"/>
      <c r="LZA23" s="60"/>
      <c r="LZB23" s="60"/>
      <c r="LZC23" s="60"/>
      <c r="LZD23" s="60"/>
      <c r="LZE23" s="60"/>
      <c r="LZF23" s="60"/>
      <c r="LZG23" s="60"/>
      <c r="LZH23" s="60"/>
      <c r="LZI23" s="60"/>
      <c r="LZJ23" s="60"/>
      <c r="LZK23" s="60"/>
      <c r="LZL23" s="60"/>
      <c r="LZM23" s="60"/>
      <c r="LZN23" s="60"/>
      <c r="LZO23" s="60"/>
      <c r="LZP23" s="60"/>
      <c r="LZQ23" s="60"/>
      <c r="LZR23" s="60"/>
      <c r="LZS23" s="60"/>
      <c r="LZT23" s="60"/>
      <c r="LZU23" s="60"/>
      <c r="LZV23" s="60"/>
      <c r="LZW23" s="60"/>
      <c r="LZX23" s="60"/>
      <c r="LZY23" s="60"/>
      <c r="LZZ23" s="60"/>
      <c r="MAA23" s="60"/>
      <c r="MAB23" s="60"/>
      <c r="MAC23" s="60"/>
      <c r="MAD23" s="60"/>
      <c r="MAE23" s="60"/>
      <c r="MAF23" s="60"/>
      <c r="MAG23" s="60"/>
      <c r="MAH23" s="60"/>
      <c r="MAI23" s="60"/>
      <c r="MAJ23" s="60"/>
      <c r="MAK23" s="60"/>
      <c r="MAL23" s="60"/>
      <c r="MAM23" s="60"/>
      <c r="MAN23" s="60"/>
      <c r="MAO23" s="60"/>
      <c r="MAP23" s="60"/>
      <c r="MAQ23" s="60"/>
      <c r="MAR23" s="60"/>
      <c r="MAS23" s="60"/>
      <c r="MAT23" s="60"/>
      <c r="MAU23" s="60"/>
      <c r="MAV23" s="60"/>
      <c r="MAW23" s="60"/>
      <c r="MAX23" s="60"/>
      <c r="MAY23" s="60"/>
      <c r="MAZ23" s="60"/>
      <c r="MBA23" s="60"/>
      <c r="MBB23" s="60"/>
      <c r="MBC23" s="60"/>
      <c r="MBD23" s="60"/>
      <c r="MBE23" s="60"/>
      <c r="MBF23" s="60"/>
      <c r="MBG23" s="60"/>
      <c r="MBH23" s="60"/>
      <c r="MBI23" s="60"/>
      <c r="MBJ23" s="60"/>
      <c r="MBK23" s="60"/>
      <c r="MBL23" s="60"/>
      <c r="MBM23" s="60"/>
      <c r="MBN23" s="60"/>
      <c r="MBO23" s="60"/>
      <c r="MBP23" s="60"/>
      <c r="MBQ23" s="60"/>
      <c r="MBR23" s="60"/>
      <c r="MBS23" s="60"/>
      <c r="MBT23" s="60"/>
      <c r="MBU23" s="60"/>
      <c r="MBV23" s="60"/>
      <c r="MBW23" s="60"/>
      <c r="MBX23" s="60"/>
      <c r="MBY23" s="60"/>
      <c r="MBZ23" s="60"/>
      <c r="MCA23" s="60"/>
      <c r="MCB23" s="60"/>
      <c r="MCC23" s="60"/>
      <c r="MCD23" s="60"/>
      <c r="MCE23" s="60"/>
      <c r="MCF23" s="60"/>
      <c r="MCG23" s="60"/>
      <c r="MCH23" s="60"/>
      <c r="MCI23" s="60"/>
      <c r="MCJ23" s="60"/>
      <c r="MCK23" s="60"/>
      <c r="MCL23" s="60"/>
      <c r="MCM23" s="60"/>
      <c r="MCN23" s="60"/>
      <c r="MCO23" s="60"/>
      <c r="MCP23" s="60"/>
      <c r="MCQ23" s="60"/>
      <c r="MCR23" s="60"/>
      <c r="MCS23" s="60"/>
      <c r="MCT23" s="60"/>
      <c r="MCU23" s="60"/>
      <c r="MCV23" s="60"/>
      <c r="MCW23" s="60"/>
      <c r="MCX23" s="60"/>
      <c r="MCY23" s="60"/>
      <c r="MCZ23" s="60"/>
      <c r="MDA23" s="60"/>
      <c r="MDB23" s="60"/>
      <c r="MDC23" s="60"/>
      <c r="MDD23" s="60"/>
      <c r="MDE23" s="60"/>
      <c r="MDF23" s="60"/>
      <c r="MDG23" s="60"/>
      <c r="MDH23" s="60"/>
      <c r="MDI23" s="60"/>
      <c r="MDJ23" s="60"/>
      <c r="MDK23" s="60"/>
      <c r="MDL23" s="60"/>
      <c r="MDM23" s="60"/>
      <c r="MDN23" s="60"/>
      <c r="MDO23" s="60"/>
      <c r="MDP23" s="60"/>
      <c r="MDQ23" s="60"/>
      <c r="MDR23" s="60"/>
      <c r="MDS23" s="60"/>
      <c r="MDT23" s="60"/>
      <c r="MDU23" s="60"/>
      <c r="MDV23" s="60"/>
      <c r="MDW23" s="60"/>
      <c r="MDX23" s="60"/>
      <c r="MDY23" s="60"/>
      <c r="MDZ23" s="60"/>
      <c r="MEA23" s="60"/>
      <c r="MEB23" s="60"/>
      <c r="MEC23" s="60"/>
      <c r="MED23" s="60"/>
      <c r="MEE23" s="60"/>
      <c r="MEF23" s="60"/>
      <c r="MEG23" s="60"/>
      <c r="MEH23" s="60"/>
      <c r="MEI23" s="60"/>
      <c r="MEJ23" s="60"/>
      <c r="MEK23" s="60"/>
      <c r="MEL23" s="60"/>
      <c r="MEM23" s="60"/>
      <c r="MEN23" s="60"/>
      <c r="MEO23" s="60"/>
      <c r="MEP23" s="60"/>
      <c r="MEQ23" s="60"/>
      <c r="MER23" s="60"/>
      <c r="MES23" s="60"/>
      <c r="MET23" s="60"/>
      <c r="MEU23" s="60"/>
      <c r="MEV23" s="60"/>
      <c r="MEW23" s="60"/>
      <c r="MEX23" s="60"/>
      <c r="MEY23" s="60"/>
      <c r="MEZ23" s="60"/>
      <c r="MFA23" s="60"/>
      <c r="MFB23" s="60"/>
      <c r="MFC23" s="60"/>
      <c r="MFD23" s="60"/>
      <c r="MFE23" s="60"/>
      <c r="MFF23" s="60"/>
      <c r="MFG23" s="60"/>
      <c r="MFH23" s="60"/>
      <c r="MFI23" s="60"/>
      <c r="MFJ23" s="60"/>
      <c r="MFK23" s="60"/>
      <c r="MFL23" s="60"/>
      <c r="MFM23" s="60"/>
      <c r="MFN23" s="60"/>
      <c r="MFO23" s="60"/>
      <c r="MFP23" s="60"/>
      <c r="MFQ23" s="60"/>
      <c r="MFR23" s="60"/>
      <c r="MFS23" s="60"/>
      <c r="MFT23" s="60"/>
      <c r="MFU23" s="60"/>
      <c r="MFV23" s="60"/>
      <c r="MFW23" s="60"/>
      <c r="MFX23" s="60"/>
      <c r="MFY23" s="60"/>
      <c r="MFZ23" s="60"/>
      <c r="MGA23" s="60"/>
      <c r="MGB23" s="60"/>
      <c r="MGC23" s="60"/>
      <c r="MGD23" s="60"/>
      <c r="MGE23" s="60"/>
      <c r="MGF23" s="60"/>
      <c r="MGG23" s="60"/>
      <c r="MGH23" s="60"/>
      <c r="MGI23" s="60"/>
      <c r="MGJ23" s="60"/>
      <c r="MGK23" s="60"/>
      <c r="MGL23" s="60"/>
      <c r="MGM23" s="60"/>
      <c r="MGN23" s="60"/>
      <c r="MGO23" s="60"/>
      <c r="MGP23" s="60"/>
      <c r="MGQ23" s="60"/>
      <c r="MGR23" s="60"/>
      <c r="MGS23" s="60"/>
      <c r="MGT23" s="60"/>
      <c r="MGU23" s="60"/>
      <c r="MGV23" s="60"/>
      <c r="MGW23" s="60"/>
      <c r="MGX23" s="60"/>
      <c r="MGY23" s="60"/>
      <c r="MGZ23" s="60"/>
      <c r="MHA23" s="60"/>
      <c r="MHB23" s="60"/>
      <c r="MHC23" s="60"/>
      <c r="MHD23" s="60"/>
      <c r="MHE23" s="60"/>
      <c r="MHF23" s="60"/>
      <c r="MHG23" s="60"/>
      <c r="MHH23" s="60"/>
      <c r="MHI23" s="60"/>
      <c r="MHJ23" s="60"/>
      <c r="MHK23" s="60"/>
      <c r="MHL23" s="60"/>
      <c r="MHM23" s="60"/>
      <c r="MHN23" s="60"/>
      <c r="MHO23" s="60"/>
      <c r="MHP23" s="60"/>
      <c r="MHQ23" s="60"/>
      <c r="MHR23" s="60"/>
      <c r="MHS23" s="60"/>
      <c r="MHT23" s="60"/>
      <c r="MHU23" s="60"/>
      <c r="MHV23" s="60"/>
      <c r="MHW23" s="60"/>
      <c r="MHX23" s="60"/>
      <c r="MHY23" s="60"/>
      <c r="MHZ23" s="60"/>
      <c r="MIA23" s="60"/>
      <c r="MIB23" s="60"/>
      <c r="MIC23" s="60"/>
      <c r="MID23" s="60"/>
      <c r="MIE23" s="60"/>
      <c r="MIF23" s="60"/>
      <c r="MIG23" s="60"/>
      <c r="MIH23" s="60"/>
      <c r="MII23" s="60"/>
      <c r="MIJ23" s="60"/>
      <c r="MIK23" s="60"/>
      <c r="MIL23" s="60"/>
      <c r="MIM23" s="60"/>
      <c r="MIN23" s="60"/>
      <c r="MIO23" s="60"/>
      <c r="MIP23" s="60"/>
      <c r="MIQ23" s="60"/>
      <c r="MIR23" s="60"/>
      <c r="MIS23" s="60"/>
      <c r="MIT23" s="60"/>
      <c r="MIU23" s="60"/>
      <c r="MIV23" s="60"/>
      <c r="MIW23" s="60"/>
      <c r="MIX23" s="60"/>
      <c r="MIY23" s="60"/>
      <c r="MIZ23" s="60"/>
      <c r="MJA23" s="60"/>
      <c r="MJB23" s="60"/>
      <c r="MJC23" s="60"/>
      <c r="MJD23" s="60"/>
      <c r="MJE23" s="60"/>
      <c r="MJF23" s="60"/>
      <c r="MJG23" s="60"/>
      <c r="MJH23" s="60"/>
      <c r="MJI23" s="60"/>
      <c r="MJJ23" s="60"/>
      <c r="MJK23" s="60"/>
      <c r="MJL23" s="60"/>
      <c r="MJM23" s="60"/>
      <c r="MJN23" s="60"/>
      <c r="MJO23" s="60"/>
      <c r="MJP23" s="60"/>
      <c r="MJQ23" s="60"/>
      <c r="MJR23" s="60"/>
      <c r="MJS23" s="60"/>
      <c r="MJT23" s="60"/>
      <c r="MJU23" s="60"/>
      <c r="MJV23" s="60"/>
      <c r="MJW23" s="60"/>
      <c r="MJX23" s="60"/>
      <c r="MJY23" s="60"/>
      <c r="MJZ23" s="60"/>
      <c r="MKA23" s="60"/>
      <c r="MKB23" s="60"/>
      <c r="MKC23" s="60"/>
      <c r="MKD23" s="60"/>
      <c r="MKE23" s="60"/>
      <c r="MKF23" s="60"/>
      <c r="MKG23" s="60"/>
      <c r="MKH23" s="60"/>
      <c r="MKI23" s="60"/>
      <c r="MKJ23" s="60"/>
      <c r="MKK23" s="60"/>
      <c r="MKL23" s="60"/>
      <c r="MKM23" s="60"/>
      <c r="MKN23" s="60"/>
      <c r="MKO23" s="60"/>
      <c r="MKP23" s="60"/>
      <c r="MKQ23" s="60"/>
      <c r="MKR23" s="60"/>
      <c r="MKS23" s="60"/>
      <c r="MKT23" s="60"/>
      <c r="MKU23" s="60"/>
      <c r="MKV23" s="60"/>
      <c r="MKW23" s="60"/>
      <c r="MKX23" s="60"/>
      <c r="MKY23" s="60"/>
      <c r="MKZ23" s="60"/>
      <c r="MLA23" s="60"/>
      <c r="MLB23" s="60"/>
      <c r="MLC23" s="60"/>
      <c r="MLD23" s="60"/>
      <c r="MLE23" s="60"/>
      <c r="MLF23" s="60"/>
      <c r="MLG23" s="60"/>
      <c r="MLH23" s="60"/>
      <c r="MLI23" s="60"/>
      <c r="MLJ23" s="60"/>
      <c r="MLK23" s="60"/>
      <c r="MLL23" s="60"/>
      <c r="MLM23" s="60"/>
      <c r="MLN23" s="60"/>
      <c r="MLO23" s="60"/>
      <c r="MLP23" s="60"/>
      <c r="MLQ23" s="60"/>
      <c r="MLR23" s="60"/>
      <c r="MLS23" s="60"/>
      <c r="MLT23" s="60"/>
      <c r="MLU23" s="60"/>
      <c r="MLV23" s="60"/>
      <c r="MLW23" s="60"/>
      <c r="MLX23" s="60"/>
      <c r="MLY23" s="60"/>
      <c r="MLZ23" s="60"/>
      <c r="MMA23" s="60"/>
      <c r="MMB23" s="60"/>
      <c r="MMC23" s="60"/>
      <c r="MMD23" s="60"/>
      <c r="MME23" s="60"/>
      <c r="MMF23" s="60"/>
      <c r="MMG23" s="60"/>
      <c r="MMH23" s="60"/>
      <c r="MMI23" s="60"/>
      <c r="MMJ23" s="60"/>
      <c r="MMK23" s="60"/>
      <c r="MML23" s="60"/>
      <c r="MMM23" s="60"/>
      <c r="MMN23" s="60"/>
      <c r="MMO23" s="60"/>
      <c r="MMP23" s="60"/>
      <c r="MMQ23" s="60"/>
      <c r="MMR23" s="60"/>
      <c r="MMS23" s="60"/>
      <c r="MMT23" s="60"/>
      <c r="MMU23" s="60"/>
      <c r="MMV23" s="60"/>
      <c r="MMW23" s="60"/>
      <c r="MMX23" s="60"/>
      <c r="MMY23" s="60"/>
      <c r="MMZ23" s="60"/>
      <c r="MNA23" s="60"/>
      <c r="MNB23" s="60"/>
      <c r="MNC23" s="60"/>
      <c r="MND23" s="60"/>
      <c r="MNE23" s="60"/>
      <c r="MNF23" s="60"/>
      <c r="MNG23" s="60"/>
      <c r="MNH23" s="60"/>
      <c r="MNI23" s="60"/>
      <c r="MNJ23" s="60"/>
      <c r="MNK23" s="60"/>
      <c r="MNL23" s="60"/>
      <c r="MNM23" s="60"/>
      <c r="MNN23" s="60"/>
      <c r="MNO23" s="60"/>
      <c r="MNP23" s="60"/>
      <c r="MNQ23" s="60"/>
      <c r="MNR23" s="60"/>
      <c r="MNS23" s="60"/>
      <c r="MNT23" s="60"/>
      <c r="MNU23" s="60"/>
      <c r="MNV23" s="60"/>
      <c r="MNW23" s="60"/>
      <c r="MNX23" s="60"/>
      <c r="MNY23" s="60"/>
      <c r="MNZ23" s="60"/>
      <c r="MOA23" s="60"/>
      <c r="MOB23" s="60"/>
      <c r="MOC23" s="60"/>
      <c r="MOD23" s="60"/>
      <c r="MOE23" s="60"/>
      <c r="MOF23" s="60"/>
      <c r="MOG23" s="60"/>
      <c r="MOH23" s="60"/>
      <c r="MOI23" s="60"/>
      <c r="MOJ23" s="60"/>
      <c r="MOK23" s="60"/>
      <c r="MOL23" s="60"/>
      <c r="MOM23" s="60"/>
      <c r="MON23" s="60"/>
      <c r="MOO23" s="60"/>
      <c r="MOP23" s="60"/>
      <c r="MOQ23" s="60"/>
      <c r="MOR23" s="60"/>
      <c r="MOS23" s="60"/>
      <c r="MOT23" s="60"/>
      <c r="MOU23" s="60"/>
      <c r="MOV23" s="60"/>
      <c r="MOW23" s="60"/>
      <c r="MOX23" s="60"/>
      <c r="MOY23" s="60"/>
      <c r="MOZ23" s="60"/>
      <c r="MPA23" s="60"/>
      <c r="MPB23" s="60"/>
      <c r="MPC23" s="60"/>
      <c r="MPD23" s="60"/>
      <c r="MPE23" s="60"/>
      <c r="MPF23" s="60"/>
      <c r="MPG23" s="60"/>
      <c r="MPH23" s="60"/>
      <c r="MPI23" s="60"/>
      <c r="MPJ23" s="60"/>
      <c r="MPK23" s="60"/>
      <c r="MPL23" s="60"/>
      <c r="MPM23" s="60"/>
      <c r="MPN23" s="60"/>
      <c r="MPO23" s="60"/>
      <c r="MPP23" s="60"/>
      <c r="MPQ23" s="60"/>
      <c r="MPR23" s="60"/>
      <c r="MPS23" s="60"/>
      <c r="MPT23" s="60"/>
      <c r="MPU23" s="60"/>
      <c r="MPV23" s="60"/>
      <c r="MPW23" s="60"/>
      <c r="MPX23" s="60"/>
      <c r="MPY23" s="60"/>
      <c r="MPZ23" s="60"/>
      <c r="MQA23" s="60"/>
      <c r="MQB23" s="60"/>
      <c r="MQC23" s="60"/>
      <c r="MQD23" s="60"/>
      <c r="MQE23" s="60"/>
      <c r="MQF23" s="60"/>
      <c r="MQG23" s="60"/>
      <c r="MQH23" s="60"/>
      <c r="MQI23" s="60"/>
      <c r="MQJ23" s="60"/>
      <c r="MQK23" s="60"/>
      <c r="MQL23" s="60"/>
      <c r="MQM23" s="60"/>
      <c r="MQN23" s="60"/>
      <c r="MQO23" s="60"/>
      <c r="MQP23" s="60"/>
      <c r="MQQ23" s="60"/>
      <c r="MQR23" s="60"/>
      <c r="MQS23" s="60"/>
      <c r="MQT23" s="60"/>
      <c r="MQU23" s="60"/>
      <c r="MQV23" s="60"/>
      <c r="MQW23" s="60"/>
      <c r="MQX23" s="60"/>
      <c r="MQY23" s="60"/>
      <c r="MQZ23" s="60"/>
      <c r="MRA23" s="60"/>
      <c r="MRB23" s="60"/>
      <c r="MRC23" s="60"/>
      <c r="MRD23" s="60"/>
      <c r="MRE23" s="60"/>
      <c r="MRF23" s="60"/>
      <c r="MRG23" s="60"/>
      <c r="MRH23" s="60"/>
      <c r="MRI23" s="60"/>
      <c r="MRJ23" s="60"/>
      <c r="MRK23" s="60"/>
      <c r="MRL23" s="60"/>
      <c r="MRM23" s="60"/>
      <c r="MRN23" s="60"/>
      <c r="MRO23" s="60"/>
      <c r="MRP23" s="60"/>
      <c r="MRQ23" s="60"/>
      <c r="MRR23" s="60"/>
      <c r="MRS23" s="60"/>
      <c r="MRT23" s="60"/>
      <c r="MRU23" s="60"/>
      <c r="MRV23" s="60"/>
      <c r="MRW23" s="60"/>
      <c r="MRX23" s="60"/>
      <c r="MRY23" s="60"/>
      <c r="MRZ23" s="60"/>
      <c r="MSA23" s="60"/>
      <c r="MSB23" s="60"/>
      <c r="MSC23" s="60"/>
      <c r="MSD23" s="60"/>
      <c r="MSE23" s="60"/>
      <c r="MSF23" s="60"/>
      <c r="MSG23" s="60"/>
      <c r="MSH23" s="60"/>
      <c r="MSI23" s="60"/>
      <c r="MSJ23" s="60"/>
      <c r="MSK23" s="60"/>
      <c r="MSL23" s="60"/>
      <c r="MSM23" s="60"/>
      <c r="MSN23" s="60"/>
      <c r="MSO23" s="60"/>
      <c r="MSP23" s="60"/>
      <c r="MSQ23" s="60"/>
      <c r="MSR23" s="60"/>
      <c r="MSS23" s="60"/>
      <c r="MST23" s="60"/>
      <c r="MSU23" s="60"/>
      <c r="MSV23" s="60"/>
      <c r="MSW23" s="60"/>
      <c r="MSX23" s="60"/>
      <c r="MSY23" s="60"/>
      <c r="MSZ23" s="60"/>
      <c r="MTA23" s="60"/>
      <c r="MTB23" s="60"/>
      <c r="MTC23" s="60"/>
      <c r="MTD23" s="60"/>
      <c r="MTE23" s="60"/>
      <c r="MTF23" s="60"/>
      <c r="MTG23" s="60"/>
      <c r="MTH23" s="60"/>
      <c r="MTI23" s="60"/>
      <c r="MTJ23" s="60"/>
      <c r="MTK23" s="60"/>
      <c r="MTL23" s="60"/>
      <c r="MTM23" s="60"/>
      <c r="MTN23" s="60"/>
      <c r="MTO23" s="60"/>
      <c r="MTP23" s="60"/>
      <c r="MTQ23" s="60"/>
      <c r="MTR23" s="60"/>
      <c r="MTS23" s="60"/>
      <c r="MTT23" s="60"/>
      <c r="MTU23" s="60"/>
      <c r="MTV23" s="60"/>
      <c r="MTW23" s="60"/>
      <c r="MTX23" s="60"/>
      <c r="MTY23" s="60"/>
      <c r="MTZ23" s="60"/>
      <c r="MUA23" s="60"/>
      <c r="MUB23" s="60"/>
      <c r="MUC23" s="60"/>
      <c r="MUD23" s="60"/>
      <c r="MUE23" s="60"/>
      <c r="MUF23" s="60"/>
      <c r="MUG23" s="60"/>
      <c r="MUH23" s="60"/>
      <c r="MUI23" s="60"/>
      <c r="MUJ23" s="60"/>
      <c r="MUK23" s="60"/>
      <c r="MUL23" s="60"/>
      <c r="MUM23" s="60"/>
      <c r="MUN23" s="60"/>
      <c r="MUO23" s="60"/>
      <c r="MUP23" s="60"/>
      <c r="MUQ23" s="60"/>
      <c r="MUR23" s="60"/>
      <c r="MUS23" s="60"/>
      <c r="MUT23" s="60"/>
      <c r="MUU23" s="60"/>
      <c r="MUV23" s="60"/>
      <c r="MUW23" s="60"/>
      <c r="MUX23" s="60"/>
      <c r="MUY23" s="60"/>
      <c r="MUZ23" s="60"/>
      <c r="MVA23" s="60"/>
      <c r="MVB23" s="60"/>
      <c r="MVC23" s="60"/>
      <c r="MVD23" s="60"/>
      <c r="MVE23" s="60"/>
      <c r="MVF23" s="60"/>
      <c r="MVG23" s="60"/>
      <c r="MVH23" s="60"/>
      <c r="MVI23" s="60"/>
      <c r="MVJ23" s="60"/>
      <c r="MVK23" s="60"/>
      <c r="MVL23" s="60"/>
      <c r="MVM23" s="60"/>
      <c r="MVN23" s="60"/>
      <c r="MVO23" s="60"/>
      <c r="MVP23" s="60"/>
      <c r="MVQ23" s="60"/>
      <c r="MVR23" s="60"/>
      <c r="MVS23" s="60"/>
      <c r="MVT23" s="60"/>
      <c r="MVU23" s="60"/>
      <c r="MVV23" s="60"/>
      <c r="MVW23" s="60"/>
      <c r="MVX23" s="60"/>
      <c r="MVY23" s="60"/>
      <c r="MVZ23" s="60"/>
      <c r="MWA23" s="60"/>
      <c r="MWB23" s="60"/>
      <c r="MWC23" s="60"/>
      <c r="MWD23" s="60"/>
      <c r="MWE23" s="60"/>
      <c r="MWF23" s="60"/>
      <c r="MWG23" s="60"/>
      <c r="MWH23" s="60"/>
      <c r="MWI23" s="60"/>
      <c r="MWJ23" s="60"/>
      <c r="MWK23" s="60"/>
      <c r="MWL23" s="60"/>
      <c r="MWM23" s="60"/>
      <c r="MWN23" s="60"/>
      <c r="MWO23" s="60"/>
      <c r="MWP23" s="60"/>
      <c r="MWQ23" s="60"/>
      <c r="MWR23" s="60"/>
      <c r="MWS23" s="60"/>
      <c r="MWT23" s="60"/>
      <c r="MWU23" s="60"/>
      <c r="MWV23" s="60"/>
      <c r="MWW23" s="60"/>
      <c r="MWX23" s="60"/>
      <c r="MWY23" s="60"/>
      <c r="MWZ23" s="60"/>
      <c r="MXA23" s="60"/>
      <c r="MXB23" s="60"/>
      <c r="MXC23" s="60"/>
      <c r="MXD23" s="60"/>
      <c r="MXE23" s="60"/>
      <c r="MXF23" s="60"/>
      <c r="MXG23" s="60"/>
      <c r="MXH23" s="60"/>
      <c r="MXI23" s="60"/>
      <c r="MXJ23" s="60"/>
      <c r="MXK23" s="60"/>
      <c r="MXL23" s="60"/>
      <c r="MXM23" s="60"/>
      <c r="MXN23" s="60"/>
      <c r="MXO23" s="60"/>
      <c r="MXP23" s="60"/>
      <c r="MXQ23" s="60"/>
      <c r="MXR23" s="60"/>
      <c r="MXS23" s="60"/>
      <c r="MXT23" s="60"/>
      <c r="MXU23" s="60"/>
      <c r="MXV23" s="60"/>
      <c r="MXW23" s="60"/>
      <c r="MXX23" s="60"/>
      <c r="MXY23" s="60"/>
      <c r="MXZ23" s="60"/>
      <c r="MYA23" s="60"/>
      <c r="MYB23" s="60"/>
      <c r="MYC23" s="60"/>
      <c r="MYD23" s="60"/>
      <c r="MYE23" s="60"/>
      <c r="MYF23" s="60"/>
      <c r="MYG23" s="60"/>
      <c r="MYH23" s="60"/>
      <c r="MYI23" s="60"/>
      <c r="MYJ23" s="60"/>
      <c r="MYK23" s="60"/>
      <c r="MYL23" s="60"/>
      <c r="MYM23" s="60"/>
      <c r="MYN23" s="60"/>
      <c r="MYO23" s="60"/>
      <c r="MYP23" s="60"/>
      <c r="MYQ23" s="60"/>
      <c r="MYR23" s="60"/>
      <c r="MYS23" s="60"/>
      <c r="MYT23" s="60"/>
      <c r="MYU23" s="60"/>
      <c r="MYV23" s="60"/>
      <c r="MYW23" s="60"/>
      <c r="MYX23" s="60"/>
      <c r="MYY23" s="60"/>
      <c r="MYZ23" s="60"/>
      <c r="MZA23" s="60"/>
      <c r="MZB23" s="60"/>
      <c r="MZC23" s="60"/>
      <c r="MZD23" s="60"/>
      <c r="MZE23" s="60"/>
      <c r="MZF23" s="60"/>
      <c r="MZG23" s="60"/>
      <c r="MZH23" s="60"/>
      <c r="MZI23" s="60"/>
      <c r="MZJ23" s="60"/>
      <c r="MZK23" s="60"/>
      <c r="MZL23" s="60"/>
      <c r="MZM23" s="60"/>
      <c r="MZN23" s="60"/>
      <c r="MZO23" s="60"/>
      <c r="MZP23" s="60"/>
      <c r="MZQ23" s="60"/>
      <c r="MZR23" s="60"/>
      <c r="MZS23" s="60"/>
      <c r="MZT23" s="60"/>
      <c r="MZU23" s="60"/>
      <c r="MZV23" s="60"/>
      <c r="MZW23" s="60"/>
      <c r="MZX23" s="60"/>
      <c r="MZY23" s="60"/>
      <c r="MZZ23" s="60"/>
      <c r="NAA23" s="60"/>
      <c r="NAB23" s="60"/>
      <c r="NAC23" s="60"/>
      <c r="NAD23" s="60"/>
      <c r="NAE23" s="60"/>
      <c r="NAF23" s="60"/>
      <c r="NAG23" s="60"/>
      <c r="NAH23" s="60"/>
      <c r="NAI23" s="60"/>
      <c r="NAJ23" s="60"/>
      <c r="NAK23" s="60"/>
      <c r="NAL23" s="60"/>
      <c r="NAM23" s="60"/>
      <c r="NAN23" s="60"/>
      <c r="NAO23" s="60"/>
      <c r="NAP23" s="60"/>
      <c r="NAQ23" s="60"/>
      <c r="NAR23" s="60"/>
      <c r="NAS23" s="60"/>
      <c r="NAT23" s="60"/>
      <c r="NAU23" s="60"/>
      <c r="NAV23" s="60"/>
      <c r="NAW23" s="60"/>
      <c r="NAX23" s="60"/>
      <c r="NAY23" s="60"/>
      <c r="NAZ23" s="60"/>
      <c r="NBA23" s="60"/>
      <c r="NBB23" s="60"/>
      <c r="NBC23" s="60"/>
      <c r="NBD23" s="60"/>
      <c r="NBE23" s="60"/>
      <c r="NBF23" s="60"/>
      <c r="NBG23" s="60"/>
      <c r="NBH23" s="60"/>
      <c r="NBI23" s="60"/>
      <c r="NBJ23" s="60"/>
      <c r="NBK23" s="60"/>
      <c r="NBL23" s="60"/>
      <c r="NBM23" s="60"/>
      <c r="NBN23" s="60"/>
      <c r="NBO23" s="60"/>
      <c r="NBP23" s="60"/>
      <c r="NBQ23" s="60"/>
      <c r="NBR23" s="60"/>
      <c r="NBS23" s="60"/>
      <c r="NBT23" s="60"/>
      <c r="NBU23" s="60"/>
      <c r="NBV23" s="60"/>
      <c r="NBW23" s="60"/>
      <c r="NBX23" s="60"/>
      <c r="NBY23" s="60"/>
      <c r="NBZ23" s="60"/>
      <c r="NCA23" s="60"/>
      <c r="NCB23" s="60"/>
      <c r="NCC23" s="60"/>
      <c r="NCD23" s="60"/>
      <c r="NCE23" s="60"/>
      <c r="NCF23" s="60"/>
      <c r="NCG23" s="60"/>
      <c r="NCH23" s="60"/>
      <c r="NCI23" s="60"/>
      <c r="NCJ23" s="60"/>
      <c r="NCK23" s="60"/>
      <c r="NCL23" s="60"/>
      <c r="NCM23" s="60"/>
      <c r="NCN23" s="60"/>
      <c r="NCO23" s="60"/>
      <c r="NCP23" s="60"/>
      <c r="NCQ23" s="60"/>
      <c r="NCR23" s="60"/>
      <c r="NCS23" s="60"/>
      <c r="NCT23" s="60"/>
      <c r="NCU23" s="60"/>
      <c r="NCV23" s="60"/>
      <c r="NCW23" s="60"/>
      <c r="NCX23" s="60"/>
      <c r="NCY23" s="60"/>
      <c r="NCZ23" s="60"/>
      <c r="NDA23" s="60"/>
      <c r="NDB23" s="60"/>
      <c r="NDC23" s="60"/>
      <c r="NDD23" s="60"/>
      <c r="NDE23" s="60"/>
      <c r="NDF23" s="60"/>
      <c r="NDG23" s="60"/>
      <c r="NDH23" s="60"/>
      <c r="NDI23" s="60"/>
      <c r="NDJ23" s="60"/>
      <c r="NDK23" s="60"/>
      <c r="NDL23" s="60"/>
      <c r="NDM23" s="60"/>
      <c r="NDN23" s="60"/>
      <c r="NDO23" s="60"/>
      <c r="NDP23" s="60"/>
      <c r="NDQ23" s="60"/>
      <c r="NDR23" s="60"/>
      <c r="NDS23" s="60"/>
      <c r="NDT23" s="60"/>
      <c r="NDU23" s="60"/>
      <c r="NDV23" s="60"/>
      <c r="NDW23" s="60"/>
      <c r="NDX23" s="60"/>
      <c r="NDY23" s="60"/>
      <c r="NDZ23" s="60"/>
      <c r="NEA23" s="60"/>
      <c r="NEB23" s="60"/>
      <c r="NEC23" s="60"/>
      <c r="NED23" s="60"/>
      <c r="NEE23" s="60"/>
      <c r="NEF23" s="60"/>
      <c r="NEG23" s="60"/>
      <c r="NEH23" s="60"/>
      <c r="NEI23" s="60"/>
      <c r="NEJ23" s="60"/>
      <c r="NEK23" s="60"/>
      <c r="NEL23" s="60"/>
      <c r="NEM23" s="60"/>
      <c r="NEN23" s="60"/>
      <c r="NEO23" s="60"/>
      <c r="NEP23" s="60"/>
      <c r="NEQ23" s="60"/>
      <c r="NER23" s="60"/>
      <c r="NES23" s="60"/>
      <c r="NET23" s="60"/>
      <c r="NEU23" s="60"/>
      <c r="NEV23" s="60"/>
      <c r="NEW23" s="60"/>
      <c r="NEX23" s="60"/>
      <c r="NEY23" s="60"/>
      <c r="NEZ23" s="60"/>
      <c r="NFA23" s="60"/>
      <c r="NFB23" s="60"/>
      <c r="NFC23" s="60"/>
      <c r="NFD23" s="60"/>
      <c r="NFE23" s="60"/>
      <c r="NFF23" s="60"/>
      <c r="NFG23" s="60"/>
      <c r="NFH23" s="60"/>
      <c r="NFI23" s="60"/>
      <c r="NFJ23" s="60"/>
      <c r="NFK23" s="60"/>
      <c r="NFL23" s="60"/>
      <c r="NFM23" s="60"/>
      <c r="NFN23" s="60"/>
      <c r="NFO23" s="60"/>
      <c r="NFP23" s="60"/>
      <c r="NFQ23" s="60"/>
      <c r="NFR23" s="60"/>
      <c r="NFS23" s="60"/>
      <c r="NFT23" s="60"/>
      <c r="NFU23" s="60"/>
      <c r="NFV23" s="60"/>
      <c r="NFW23" s="60"/>
      <c r="NFX23" s="60"/>
      <c r="NFY23" s="60"/>
      <c r="NFZ23" s="60"/>
      <c r="NGA23" s="60"/>
      <c r="NGB23" s="60"/>
      <c r="NGC23" s="60"/>
      <c r="NGD23" s="60"/>
      <c r="NGE23" s="60"/>
      <c r="NGF23" s="60"/>
      <c r="NGG23" s="60"/>
      <c r="NGH23" s="60"/>
      <c r="NGI23" s="60"/>
      <c r="NGJ23" s="60"/>
      <c r="NGK23" s="60"/>
      <c r="NGL23" s="60"/>
      <c r="NGM23" s="60"/>
      <c r="NGN23" s="60"/>
      <c r="NGO23" s="60"/>
      <c r="NGP23" s="60"/>
      <c r="NGQ23" s="60"/>
      <c r="NGR23" s="60"/>
      <c r="NGS23" s="60"/>
      <c r="NGT23" s="60"/>
      <c r="NGU23" s="60"/>
      <c r="NGV23" s="60"/>
      <c r="NGW23" s="60"/>
      <c r="NGX23" s="60"/>
      <c r="NGY23" s="60"/>
      <c r="NGZ23" s="60"/>
      <c r="NHA23" s="60"/>
      <c r="NHB23" s="60"/>
      <c r="NHC23" s="60"/>
      <c r="NHD23" s="60"/>
      <c r="NHE23" s="60"/>
      <c r="NHF23" s="60"/>
      <c r="NHG23" s="60"/>
      <c r="NHH23" s="60"/>
      <c r="NHI23" s="60"/>
      <c r="NHJ23" s="60"/>
      <c r="NHK23" s="60"/>
      <c r="NHL23" s="60"/>
      <c r="NHM23" s="60"/>
      <c r="NHN23" s="60"/>
      <c r="NHO23" s="60"/>
      <c r="NHP23" s="60"/>
      <c r="NHQ23" s="60"/>
      <c r="NHR23" s="60"/>
      <c r="NHS23" s="60"/>
      <c r="NHT23" s="60"/>
      <c r="NHU23" s="60"/>
      <c r="NHV23" s="60"/>
      <c r="NHW23" s="60"/>
      <c r="NHX23" s="60"/>
      <c r="NHY23" s="60"/>
      <c r="NHZ23" s="60"/>
      <c r="NIA23" s="60"/>
      <c r="NIB23" s="60"/>
      <c r="NIC23" s="60"/>
      <c r="NID23" s="60"/>
      <c r="NIE23" s="60"/>
      <c r="NIF23" s="60"/>
      <c r="NIG23" s="60"/>
      <c r="NIH23" s="60"/>
      <c r="NII23" s="60"/>
      <c r="NIJ23" s="60"/>
      <c r="NIK23" s="60"/>
      <c r="NIL23" s="60"/>
      <c r="NIM23" s="60"/>
      <c r="NIN23" s="60"/>
      <c r="NIO23" s="60"/>
      <c r="NIP23" s="60"/>
      <c r="NIQ23" s="60"/>
      <c r="NIR23" s="60"/>
      <c r="NIS23" s="60"/>
      <c r="NIT23" s="60"/>
      <c r="NIU23" s="60"/>
      <c r="NIV23" s="60"/>
      <c r="NIW23" s="60"/>
      <c r="NIX23" s="60"/>
      <c r="NIY23" s="60"/>
      <c r="NIZ23" s="60"/>
      <c r="NJA23" s="60"/>
      <c r="NJB23" s="60"/>
      <c r="NJC23" s="60"/>
      <c r="NJD23" s="60"/>
      <c r="NJE23" s="60"/>
      <c r="NJF23" s="60"/>
      <c r="NJG23" s="60"/>
      <c r="NJH23" s="60"/>
      <c r="NJI23" s="60"/>
      <c r="NJJ23" s="60"/>
      <c r="NJK23" s="60"/>
      <c r="NJL23" s="60"/>
      <c r="NJM23" s="60"/>
      <c r="NJN23" s="60"/>
      <c r="NJO23" s="60"/>
      <c r="NJP23" s="60"/>
      <c r="NJQ23" s="60"/>
      <c r="NJR23" s="60"/>
      <c r="NJS23" s="60"/>
      <c r="NJT23" s="60"/>
      <c r="NJU23" s="60"/>
      <c r="NJV23" s="60"/>
      <c r="NJW23" s="60"/>
      <c r="NJX23" s="60"/>
      <c r="NJY23" s="60"/>
      <c r="NJZ23" s="60"/>
      <c r="NKA23" s="60"/>
      <c r="NKB23" s="60"/>
      <c r="NKC23" s="60"/>
      <c r="NKD23" s="60"/>
      <c r="NKE23" s="60"/>
      <c r="NKF23" s="60"/>
      <c r="NKG23" s="60"/>
      <c r="NKH23" s="60"/>
      <c r="NKI23" s="60"/>
      <c r="NKJ23" s="60"/>
      <c r="NKK23" s="60"/>
      <c r="NKL23" s="60"/>
      <c r="NKM23" s="60"/>
      <c r="NKN23" s="60"/>
      <c r="NKO23" s="60"/>
      <c r="NKP23" s="60"/>
      <c r="NKQ23" s="60"/>
      <c r="NKR23" s="60"/>
      <c r="NKS23" s="60"/>
      <c r="NKT23" s="60"/>
      <c r="NKU23" s="60"/>
      <c r="NKV23" s="60"/>
      <c r="NKW23" s="60"/>
      <c r="NKX23" s="60"/>
      <c r="NKY23" s="60"/>
      <c r="NKZ23" s="60"/>
      <c r="NLA23" s="60"/>
      <c r="NLB23" s="60"/>
      <c r="NLC23" s="60"/>
      <c r="NLD23" s="60"/>
      <c r="NLE23" s="60"/>
      <c r="NLF23" s="60"/>
      <c r="NLG23" s="60"/>
      <c r="NLH23" s="60"/>
      <c r="NLI23" s="60"/>
      <c r="NLJ23" s="60"/>
      <c r="NLK23" s="60"/>
      <c r="NLL23" s="60"/>
      <c r="NLM23" s="60"/>
      <c r="NLN23" s="60"/>
      <c r="NLO23" s="60"/>
      <c r="NLP23" s="60"/>
      <c r="NLQ23" s="60"/>
      <c r="NLR23" s="60"/>
      <c r="NLS23" s="60"/>
      <c r="NLT23" s="60"/>
      <c r="NLU23" s="60"/>
      <c r="NLV23" s="60"/>
      <c r="NLW23" s="60"/>
      <c r="NLX23" s="60"/>
      <c r="NLY23" s="60"/>
      <c r="NLZ23" s="60"/>
      <c r="NMA23" s="60"/>
      <c r="NMB23" s="60"/>
      <c r="NMC23" s="60"/>
      <c r="NMD23" s="60"/>
      <c r="NME23" s="60"/>
      <c r="NMF23" s="60"/>
      <c r="NMG23" s="60"/>
      <c r="NMH23" s="60"/>
      <c r="NMI23" s="60"/>
      <c r="NMJ23" s="60"/>
      <c r="NMK23" s="60"/>
      <c r="NML23" s="60"/>
      <c r="NMM23" s="60"/>
      <c r="NMN23" s="60"/>
      <c r="NMO23" s="60"/>
      <c r="NMP23" s="60"/>
      <c r="NMQ23" s="60"/>
      <c r="NMR23" s="60"/>
      <c r="NMS23" s="60"/>
      <c r="NMT23" s="60"/>
      <c r="NMU23" s="60"/>
      <c r="NMV23" s="60"/>
      <c r="NMW23" s="60"/>
      <c r="NMX23" s="60"/>
      <c r="NMY23" s="60"/>
      <c r="NMZ23" s="60"/>
      <c r="NNA23" s="60"/>
      <c r="NNB23" s="60"/>
      <c r="NNC23" s="60"/>
      <c r="NND23" s="60"/>
      <c r="NNE23" s="60"/>
      <c r="NNF23" s="60"/>
      <c r="NNG23" s="60"/>
      <c r="NNH23" s="60"/>
      <c r="NNI23" s="60"/>
      <c r="NNJ23" s="60"/>
      <c r="NNK23" s="60"/>
      <c r="NNL23" s="60"/>
      <c r="NNM23" s="60"/>
      <c r="NNN23" s="60"/>
      <c r="NNO23" s="60"/>
      <c r="NNP23" s="60"/>
      <c r="NNQ23" s="60"/>
      <c r="NNR23" s="60"/>
      <c r="NNS23" s="60"/>
      <c r="NNT23" s="60"/>
      <c r="NNU23" s="60"/>
      <c r="NNV23" s="60"/>
      <c r="NNW23" s="60"/>
      <c r="NNX23" s="60"/>
      <c r="NNY23" s="60"/>
      <c r="NNZ23" s="60"/>
      <c r="NOA23" s="60"/>
      <c r="NOB23" s="60"/>
      <c r="NOC23" s="60"/>
      <c r="NOD23" s="60"/>
      <c r="NOE23" s="60"/>
      <c r="NOF23" s="60"/>
      <c r="NOG23" s="60"/>
      <c r="NOH23" s="60"/>
      <c r="NOI23" s="60"/>
      <c r="NOJ23" s="60"/>
      <c r="NOK23" s="60"/>
      <c r="NOL23" s="60"/>
      <c r="NOM23" s="60"/>
      <c r="NON23" s="60"/>
      <c r="NOO23" s="60"/>
      <c r="NOP23" s="60"/>
      <c r="NOQ23" s="60"/>
      <c r="NOR23" s="60"/>
      <c r="NOS23" s="60"/>
      <c r="NOT23" s="60"/>
      <c r="NOU23" s="60"/>
      <c r="NOV23" s="60"/>
      <c r="NOW23" s="60"/>
      <c r="NOX23" s="60"/>
      <c r="NOY23" s="60"/>
      <c r="NOZ23" s="60"/>
      <c r="NPA23" s="60"/>
      <c r="NPB23" s="60"/>
      <c r="NPC23" s="60"/>
      <c r="NPD23" s="60"/>
      <c r="NPE23" s="60"/>
      <c r="NPF23" s="60"/>
      <c r="NPG23" s="60"/>
      <c r="NPH23" s="60"/>
      <c r="NPI23" s="60"/>
      <c r="NPJ23" s="60"/>
      <c r="NPK23" s="60"/>
      <c r="NPL23" s="60"/>
      <c r="NPM23" s="60"/>
      <c r="NPN23" s="60"/>
      <c r="NPO23" s="60"/>
      <c r="NPP23" s="60"/>
      <c r="NPQ23" s="60"/>
      <c r="NPR23" s="60"/>
      <c r="NPS23" s="60"/>
      <c r="NPT23" s="60"/>
      <c r="NPU23" s="60"/>
      <c r="NPV23" s="60"/>
      <c r="NPW23" s="60"/>
      <c r="NPX23" s="60"/>
      <c r="NPY23" s="60"/>
      <c r="NPZ23" s="60"/>
      <c r="NQA23" s="60"/>
      <c r="NQB23" s="60"/>
      <c r="NQC23" s="60"/>
      <c r="NQD23" s="60"/>
      <c r="NQE23" s="60"/>
      <c r="NQF23" s="60"/>
      <c r="NQG23" s="60"/>
      <c r="NQH23" s="60"/>
      <c r="NQI23" s="60"/>
      <c r="NQJ23" s="60"/>
      <c r="NQK23" s="60"/>
      <c r="NQL23" s="60"/>
      <c r="NQM23" s="60"/>
      <c r="NQN23" s="60"/>
      <c r="NQO23" s="60"/>
      <c r="NQP23" s="60"/>
      <c r="NQQ23" s="60"/>
      <c r="NQR23" s="60"/>
      <c r="NQS23" s="60"/>
      <c r="NQT23" s="60"/>
      <c r="NQU23" s="60"/>
      <c r="NQV23" s="60"/>
      <c r="NQW23" s="60"/>
      <c r="NQX23" s="60"/>
      <c r="NQY23" s="60"/>
      <c r="NQZ23" s="60"/>
      <c r="NRA23" s="60"/>
      <c r="NRB23" s="60"/>
      <c r="NRC23" s="60"/>
      <c r="NRD23" s="60"/>
      <c r="NRE23" s="60"/>
      <c r="NRF23" s="60"/>
      <c r="NRG23" s="60"/>
      <c r="NRH23" s="60"/>
      <c r="NRI23" s="60"/>
      <c r="NRJ23" s="60"/>
      <c r="NRK23" s="60"/>
      <c r="NRL23" s="60"/>
      <c r="NRM23" s="60"/>
      <c r="NRN23" s="60"/>
      <c r="NRO23" s="60"/>
      <c r="NRP23" s="60"/>
      <c r="NRQ23" s="60"/>
      <c r="NRR23" s="60"/>
      <c r="NRS23" s="60"/>
      <c r="NRT23" s="60"/>
      <c r="NRU23" s="60"/>
      <c r="NRV23" s="60"/>
      <c r="NRW23" s="60"/>
      <c r="NRX23" s="60"/>
      <c r="NRY23" s="60"/>
      <c r="NRZ23" s="60"/>
      <c r="NSA23" s="60"/>
      <c r="NSB23" s="60"/>
      <c r="NSC23" s="60"/>
      <c r="NSD23" s="60"/>
      <c r="NSE23" s="60"/>
      <c r="NSF23" s="60"/>
      <c r="NSG23" s="60"/>
      <c r="NSH23" s="60"/>
      <c r="NSI23" s="60"/>
      <c r="NSJ23" s="60"/>
      <c r="NSK23" s="60"/>
      <c r="NSL23" s="60"/>
      <c r="NSM23" s="60"/>
      <c r="NSN23" s="60"/>
      <c r="NSO23" s="60"/>
      <c r="NSP23" s="60"/>
      <c r="NSQ23" s="60"/>
      <c r="NSR23" s="60"/>
      <c r="NSS23" s="60"/>
      <c r="NST23" s="60"/>
      <c r="NSU23" s="60"/>
      <c r="NSV23" s="60"/>
      <c r="NSW23" s="60"/>
      <c r="NSX23" s="60"/>
      <c r="NSY23" s="60"/>
      <c r="NSZ23" s="60"/>
      <c r="NTA23" s="60"/>
      <c r="NTB23" s="60"/>
      <c r="NTC23" s="60"/>
      <c r="NTD23" s="60"/>
      <c r="NTE23" s="60"/>
      <c r="NTF23" s="60"/>
      <c r="NTG23" s="60"/>
      <c r="NTH23" s="60"/>
      <c r="NTI23" s="60"/>
      <c r="NTJ23" s="60"/>
      <c r="NTK23" s="60"/>
      <c r="NTL23" s="60"/>
      <c r="NTM23" s="60"/>
      <c r="NTN23" s="60"/>
      <c r="NTO23" s="60"/>
      <c r="NTP23" s="60"/>
      <c r="NTQ23" s="60"/>
      <c r="NTR23" s="60"/>
      <c r="NTS23" s="60"/>
      <c r="NTT23" s="60"/>
      <c r="NTU23" s="60"/>
      <c r="NTV23" s="60"/>
      <c r="NTW23" s="60"/>
      <c r="NTX23" s="60"/>
      <c r="NTY23" s="60"/>
      <c r="NTZ23" s="60"/>
      <c r="NUA23" s="60"/>
      <c r="NUB23" s="60"/>
      <c r="NUC23" s="60"/>
      <c r="NUD23" s="60"/>
      <c r="NUE23" s="60"/>
      <c r="NUF23" s="60"/>
      <c r="NUG23" s="60"/>
      <c r="NUH23" s="60"/>
      <c r="NUI23" s="60"/>
      <c r="NUJ23" s="60"/>
      <c r="NUK23" s="60"/>
      <c r="NUL23" s="60"/>
      <c r="NUM23" s="60"/>
      <c r="NUN23" s="60"/>
      <c r="NUO23" s="60"/>
      <c r="NUP23" s="60"/>
      <c r="NUQ23" s="60"/>
      <c r="NUR23" s="60"/>
      <c r="NUS23" s="60"/>
      <c r="NUT23" s="60"/>
      <c r="NUU23" s="60"/>
      <c r="NUV23" s="60"/>
      <c r="NUW23" s="60"/>
      <c r="NUX23" s="60"/>
      <c r="NUY23" s="60"/>
      <c r="NUZ23" s="60"/>
      <c r="NVA23" s="60"/>
      <c r="NVB23" s="60"/>
      <c r="NVC23" s="60"/>
      <c r="NVD23" s="60"/>
      <c r="NVE23" s="60"/>
      <c r="NVF23" s="60"/>
      <c r="NVG23" s="60"/>
      <c r="NVH23" s="60"/>
      <c r="NVI23" s="60"/>
      <c r="NVJ23" s="60"/>
      <c r="NVK23" s="60"/>
      <c r="NVL23" s="60"/>
      <c r="NVM23" s="60"/>
      <c r="NVN23" s="60"/>
      <c r="NVO23" s="60"/>
      <c r="NVP23" s="60"/>
      <c r="NVQ23" s="60"/>
      <c r="NVR23" s="60"/>
      <c r="NVS23" s="60"/>
      <c r="NVT23" s="60"/>
      <c r="NVU23" s="60"/>
      <c r="NVV23" s="60"/>
      <c r="NVW23" s="60"/>
      <c r="NVX23" s="60"/>
      <c r="NVY23" s="60"/>
      <c r="NVZ23" s="60"/>
      <c r="NWA23" s="60"/>
      <c r="NWB23" s="60"/>
      <c r="NWC23" s="60"/>
      <c r="NWD23" s="60"/>
      <c r="NWE23" s="60"/>
      <c r="NWF23" s="60"/>
      <c r="NWG23" s="60"/>
      <c r="NWH23" s="60"/>
      <c r="NWI23" s="60"/>
      <c r="NWJ23" s="60"/>
      <c r="NWK23" s="60"/>
      <c r="NWL23" s="60"/>
      <c r="NWM23" s="60"/>
      <c r="NWN23" s="60"/>
      <c r="NWO23" s="60"/>
      <c r="NWP23" s="60"/>
      <c r="NWQ23" s="60"/>
      <c r="NWR23" s="60"/>
      <c r="NWS23" s="60"/>
      <c r="NWT23" s="60"/>
      <c r="NWU23" s="60"/>
      <c r="NWV23" s="60"/>
      <c r="NWW23" s="60"/>
      <c r="NWX23" s="60"/>
      <c r="NWY23" s="60"/>
      <c r="NWZ23" s="60"/>
      <c r="NXA23" s="60"/>
      <c r="NXB23" s="60"/>
      <c r="NXC23" s="60"/>
      <c r="NXD23" s="60"/>
      <c r="NXE23" s="60"/>
      <c r="NXF23" s="60"/>
      <c r="NXG23" s="60"/>
      <c r="NXH23" s="60"/>
      <c r="NXI23" s="60"/>
      <c r="NXJ23" s="60"/>
      <c r="NXK23" s="60"/>
      <c r="NXL23" s="60"/>
      <c r="NXM23" s="60"/>
      <c r="NXN23" s="60"/>
      <c r="NXO23" s="60"/>
      <c r="NXP23" s="60"/>
      <c r="NXQ23" s="60"/>
      <c r="NXR23" s="60"/>
      <c r="NXS23" s="60"/>
      <c r="NXT23" s="60"/>
      <c r="NXU23" s="60"/>
      <c r="NXV23" s="60"/>
      <c r="NXW23" s="60"/>
      <c r="NXX23" s="60"/>
      <c r="NXY23" s="60"/>
      <c r="NXZ23" s="60"/>
      <c r="NYA23" s="60"/>
      <c r="NYB23" s="60"/>
      <c r="NYC23" s="60"/>
      <c r="NYD23" s="60"/>
      <c r="NYE23" s="60"/>
      <c r="NYF23" s="60"/>
      <c r="NYG23" s="60"/>
      <c r="NYH23" s="60"/>
      <c r="NYI23" s="60"/>
      <c r="NYJ23" s="60"/>
      <c r="NYK23" s="60"/>
      <c r="NYL23" s="60"/>
      <c r="NYM23" s="60"/>
      <c r="NYN23" s="60"/>
      <c r="NYO23" s="60"/>
      <c r="NYP23" s="60"/>
      <c r="NYQ23" s="60"/>
      <c r="NYR23" s="60"/>
      <c r="NYS23" s="60"/>
      <c r="NYT23" s="60"/>
      <c r="NYU23" s="60"/>
      <c r="NYV23" s="60"/>
      <c r="NYW23" s="60"/>
      <c r="NYX23" s="60"/>
      <c r="NYY23" s="60"/>
      <c r="NYZ23" s="60"/>
      <c r="NZA23" s="60"/>
      <c r="NZB23" s="60"/>
      <c r="NZC23" s="60"/>
      <c r="NZD23" s="60"/>
      <c r="NZE23" s="60"/>
      <c r="NZF23" s="60"/>
      <c r="NZG23" s="60"/>
      <c r="NZH23" s="60"/>
      <c r="NZI23" s="60"/>
      <c r="NZJ23" s="60"/>
      <c r="NZK23" s="60"/>
      <c r="NZL23" s="60"/>
      <c r="NZM23" s="60"/>
      <c r="NZN23" s="60"/>
      <c r="NZO23" s="60"/>
      <c r="NZP23" s="60"/>
      <c r="NZQ23" s="60"/>
      <c r="NZR23" s="60"/>
      <c r="NZS23" s="60"/>
      <c r="NZT23" s="60"/>
      <c r="NZU23" s="60"/>
      <c r="NZV23" s="60"/>
      <c r="NZW23" s="60"/>
      <c r="NZX23" s="60"/>
      <c r="NZY23" s="60"/>
      <c r="NZZ23" s="60"/>
      <c r="OAA23" s="60"/>
      <c r="OAB23" s="60"/>
      <c r="OAC23" s="60"/>
      <c r="OAD23" s="60"/>
      <c r="OAE23" s="60"/>
      <c r="OAF23" s="60"/>
      <c r="OAG23" s="60"/>
      <c r="OAH23" s="60"/>
      <c r="OAI23" s="60"/>
      <c r="OAJ23" s="60"/>
      <c r="OAK23" s="60"/>
      <c r="OAL23" s="60"/>
      <c r="OAM23" s="60"/>
      <c r="OAN23" s="60"/>
      <c r="OAO23" s="60"/>
      <c r="OAP23" s="60"/>
      <c r="OAQ23" s="60"/>
      <c r="OAR23" s="60"/>
      <c r="OAS23" s="60"/>
      <c r="OAT23" s="60"/>
      <c r="OAU23" s="60"/>
      <c r="OAV23" s="60"/>
      <c r="OAW23" s="60"/>
      <c r="OAX23" s="60"/>
      <c r="OAY23" s="60"/>
      <c r="OAZ23" s="60"/>
      <c r="OBA23" s="60"/>
      <c r="OBB23" s="60"/>
      <c r="OBC23" s="60"/>
      <c r="OBD23" s="60"/>
      <c r="OBE23" s="60"/>
      <c r="OBF23" s="60"/>
      <c r="OBG23" s="60"/>
      <c r="OBH23" s="60"/>
      <c r="OBI23" s="60"/>
      <c r="OBJ23" s="60"/>
      <c r="OBK23" s="60"/>
      <c r="OBL23" s="60"/>
      <c r="OBM23" s="60"/>
      <c r="OBN23" s="60"/>
      <c r="OBO23" s="60"/>
      <c r="OBP23" s="60"/>
      <c r="OBQ23" s="60"/>
      <c r="OBR23" s="60"/>
      <c r="OBS23" s="60"/>
      <c r="OBT23" s="60"/>
      <c r="OBU23" s="60"/>
      <c r="OBV23" s="60"/>
      <c r="OBW23" s="60"/>
      <c r="OBX23" s="60"/>
      <c r="OBY23" s="60"/>
      <c r="OBZ23" s="60"/>
      <c r="OCA23" s="60"/>
      <c r="OCB23" s="60"/>
      <c r="OCC23" s="60"/>
      <c r="OCD23" s="60"/>
      <c r="OCE23" s="60"/>
      <c r="OCF23" s="60"/>
      <c r="OCG23" s="60"/>
      <c r="OCH23" s="60"/>
      <c r="OCI23" s="60"/>
      <c r="OCJ23" s="60"/>
      <c r="OCK23" s="60"/>
      <c r="OCL23" s="60"/>
      <c r="OCM23" s="60"/>
      <c r="OCN23" s="60"/>
      <c r="OCO23" s="60"/>
      <c r="OCP23" s="60"/>
      <c r="OCQ23" s="60"/>
      <c r="OCR23" s="60"/>
      <c r="OCS23" s="60"/>
      <c r="OCT23" s="60"/>
      <c r="OCU23" s="60"/>
      <c r="OCV23" s="60"/>
      <c r="OCW23" s="60"/>
      <c r="OCX23" s="60"/>
      <c r="OCY23" s="60"/>
      <c r="OCZ23" s="60"/>
      <c r="ODA23" s="60"/>
      <c r="ODB23" s="60"/>
      <c r="ODC23" s="60"/>
      <c r="ODD23" s="60"/>
      <c r="ODE23" s="60"/>
      <c r="ODF23" s="60"/>
      <c r="ODG23" s="60"/>
      <c r="ODH23" s="60"/>
      <c r="ODI23" s="60"/>
      <c r="ODJ23" s="60"/>
      <c r="ODK23" s="60"/>
      <c r="ODL23" s="60"/>
      <c r="ODM23" s="60"/>
      <c r="ODN23" s="60"/>
      <c r="ODO23" s="60"/>
      <c r="ODP23" s="60"/>
      <c r="ODQ23" s="60"/>
      <c r="ODR23" s="60"/>
      <c r="ODS23" s="60"/>
      <c r="ODT23" s="60"/>
      <c r="ODU23" s="60"/>
      <c r="ODV23" s="60"/>
      <c r="ODW23" s="60"/>
      <c r="ODX23" s="60"/>
      <c r="ODY23" s="60"/>
      <c r="ODZ23" s="60"/>
      <c r="OEA23" s="60"/>
      <c r="OEB23" s="60"/>
      <c r="OEC23" s="60"/>
      <c r="OED23" s="60"/>
      <c r="OEE23" s="60"/>
      <c r="OEF23" s="60"/>
      <c r="OEG23" s="60"/>
      <c r="OEH23" s="60"/>
      <c r="OEI23" s="60"/>
      <c r="OEJ23" s="60"/>
      <c r="OEK23" s="60"/>
      <c r="OEL23" s="60"/>
      <c r="OEM23" s="60"/>
      <c r="OEN23" s="60"/>
      <c r="OEO23" s="60"/>
      <c r="OEP23" s="60"/>
      <c r="OEQ23" s="60"/>
      <c r="OER23" s="60"/>
      <c r="OES23" s="60"/>
      <c r="OET23" s="60"/>
      <c r="OEU23" s="60"/>
      <c r="OEV23" s="60"/>
      <c r="OEW23" s="60"/>
      <c r="OEX23" s="60"/>
      <c r="OEY23" s="60"/>
      <c r="OEZ23" s="60"/>
      <c r="OFA23" s="60"/>
      <c r="OFB23" s="60"/>
      <c r="OFC23" s="60"/>
      <c r="OFD23" s="60"/>
      <c r="OFE23" s="60"/>
      <c r="OFF23" s="60"/>
      <c r="OFG23" s="60"/>
      <c r="OFH23" s="60"/>
      <c r="OFI23" s="60"/>
      <c r="OFJ23" s="60"/>
      <c r="OFK23" s="60"/>
      <c r="OFL23" s="60"/>
      <c r="OFM23" s="60"/>
      <c r="OFN23" s="60"/>
      <c r="OFO23" s="60"/>
      <c r="OFP23" s="60"/>
      <c r="OFQ23" s="60"/>
      <c r="OFR23" s="60"/>
      <c r="OFS23" s="60"/>
      <c r="OFT23" s="60"/>
      <c r="OFU23" s="60"/>
      <c r="OFV23" s="60"/>
      <c r="OFW23" s="60"/>
      <c r="OFX23" s="60"/>
      <c r="OFY23" s="60"/>
      <c r="OFZ23" s="60"/>
      <c r="OGA23" s="60"/>
      <c r="OGB23" s="60"/>
      <c r="OGC23" s="60"/>
      <c r="OGD23" s="60"/>
      <c r="OGE23" s="60"/>
      <c r="OGF23" s="60"/>
      <c r="OGG23" s="60"/>
      <c r="OGH23" s="60"/>
      <c r="OGI23" s="60"/>
      <c r="OGJ23" s="60"/>
      <c r="OGK23" s="60"/>
      <c r="OGL23" s="60"/>
      <c r="OGM23" s="60"/>
      <c r="OGN23" s="60"/>
      <c r="OGO23" s="60"/>
      <c r="OGP23" s="60"/>
      <c r="OGQ23" s="60"/>
      <c r="OGR23" s="60"/>
      <c r="OGS23" s="60"/>
      <c r="OGT23" s="60"/>
      <c r="OGU23" s="60"/>
      <c r="OGV23" s="60"/>
      <c r="OGW23" s="60"/>
      <c r="OGX23" s="60"/>
      <c r="OGY23" s="60"/>
      <c r="OGZ23" s="60"/>
      <c r="OHA23" s="60"/>
      <c r="OHB23" s="60"/>
      <c r="OHC23" s="60"/>
      <c r="OHD23" s="60"/>
      <c r="OHE23" s="60"/>
      <c r="OHF23" s="60"/>
      <c r="OHG23" s="60"/>
      <c r="OHH23" s="60"/>
      <c r="OHI23" s="60"/>
      <c r="OHJ23" s="60"/>
      <c r="OHK23" s="60"/>
      <c r="OHL23" s="60"/>
      <c r="OHM23" s="60"/>
      <c r="OHN23" s="60"/>
      <c r="OHO23" s="60"/>
      <c r="OHP23" s="60"/>
      <c r="OHQ23" s="60"/>
      <c r="OHR23" s="60"/>
      <c r="OHS23" s="60"/>
      <c r="OHT23" s="60"/>
      <c r="OHU23" s="60"/>
      <c r="OHV23" s="60"/>
      <c r="OHW23" s="60"/>
      <c r="OHX23" s="60"/>
      <c r="OHY23" s="60"/>
      <c r="OHZ23" s="60"/>
      <c r="OIA23" s="60"/>
      <c r="OIB23" s="60"/>
      <c r="OIC23" s="60"/>
      <c r="OID23" s="60"/>
      <c r="OIE23" s="60"/>
      <c r="OIF23" s="60"/>
      <c r="OIG23" s="60"/>
      <c r="OIH23" s="60"/>
      <c r="OII23" s="60"/>
      <c r="OIJ23" s="60"/>
      <c r="OIK23" s="60"/>
      <c r="OIL23" s="60"/>
      <c r="OIM23" s="60"/>
      <c r="OIN23" s="60"/>
      <c r="OIO23" s="60"/>
      <c r="OIP23" s="60"/>
      <c r="OIQ23" s="60"/>
      <c r="OIR23" s="60"/>
      <c r="OIS23" s="60"/>
      <c r="OIT23" s="60"/>
      <c r="OIU23" s="60"/>
      <c r="OIV23" s="60"/>
      <c r="OIW23" s="60"/>
      <c r="OIX23" s="60"/>
      <c r="OIY23" s="60"/>
      <c r="OIZ23" s="60"/>
      <c r="OJA23" s="60"/>
      <c r="OJB23" s="60"/>
      <c r="OJC23" s="60"/>
      <c r="OJD23" s="60"/>
      <c r="OJE23" s="60"/>
      <c r="OJF23" s="60"/>
      <c r="OJG23" s="60"/>
      <c r="OJH23" s="60"/>
      <c r="OJI23" s="60"/>
      <c r="OJJ23" s="60"/>
      <c r="OJK23" s="60"/>
      <c r="OJL23" s="60"/>
      <c r="OJM23" s="60"/>
      <c r="OJN23" s="60"/>
      <c r="OJO23" s="60"/>
      <c r="OJP23" s="60"/>
      <c r="OJQ23" s="60"/>
      <c r="OJR23" s="60"/>
      <c r="OJS23" s="60"/>
      <c r="OJT23" s="60"/>
      <c r="OJU23" s="60"/>
      <c r="OJV23" s="60"/>
      <c r="OJW23" s="60"/>
      <c r="OJX23" s="60"/>
      <c r="OJY23" s="60"/>
      <c r="OJZ23" s="60"/>
      <c r="OKA23" s="60"/>
      <c r="OKB23" s="60"/>
      <c r="OKC23" s="60"/>
      <c r="OKD23" s="60"/>
      <c r="OKE23" s="60"/>
      <c r="OKF23" s="60"/>
      <c r="OKG23" s="60"/>
      <c r="OKH23" s="60"/>
      <c r="OKI23" s="60"/>
      <c r="OKJ23" s="60"/>
      <c r="OKK23" s="60"/>
      <c r="OKL23" s="60"/>
      <c r="OKM23" s="60"/>
      <c r="OKN23" s="60"/>
      <c r="OKO23" s="60"/>
      <c r="OKP23" s="60"/>
      <c r="OKQ23" s="60"/>
      <c r="OKR23" s="60"/>
      <c r="OKS23" s="60"/>
      <c r="OKT23" s="60"/>
      <c r="OKU23" s="60"/>
      <c r="OKV23" s="60"/>
      <c r="OKW23" s="60"/>
      <c r="OKX23" s="60"/>
      <c r="OKY23" s="60"/>
      <c r="OKZ23" s="60"/>
      <c r="OLA23" s="60"/>
      <c r="OLB23" s="60"/>
      <c r="OLC23" s="60"/>
      <c r="OLD23" s="60"/>
      <c r="OLE23" s="60"/>
      <c r="OLF23" s="60"/>
      <c r="OLG23" s="60"/>
      <c r="OLH23" s="60"/>
      <c r="OLI23" s="60"/>
      <c r="OLJ23" s="60"/>
      <c r="OLK23" s="60"/>
      <c r="OLL23" s="60"/>
      <c r="OLM23" s="60"/>
      <c r="OLN23" s="60"/>
      <c r="OLO23" s="60"/>
      <c r="OLP23" s="60"/>
      <c r="OLQ23" s="60"/>
      <c r="OLR23" s="60"/>
      <c r="OLS23" s="60"/>
      <c r="OLT23" s="60"/>
      <c r="OLU23" s="60"/>
      <c r="OLV23" s="60"/>
      <c r="OLW23" s="60"/>
      <c r="OLX23" s="60"/>
      <c r="OLY23" s="60"/>
      <c r="OLZ23" s="60"/>
      <c r="OMA23" s="60"/>
      <c r="OMB23" s="60"/>
      <c r="OMC23" s="60"/>
      <c r="OMD23" s="60"/>
      <c r="OME23" s="60"/>
      <c r="OMF23" s="60"/>
      <c r="OMG23" s="60"/>
      <c r="OMH23" s="60"/>
      <c r="OMI23" s="60"/>
      <c r="OMJ23" s="60"/>
      <c r="OMK23" s="60"/>
      <c r="OML23" s="60"/>
      <c r="OMM23" s="60"/>
      <c r="OMN23" s="60"/>
      <c r="OMO23" s="60"/>
      <c r="OMP23" s="60"/>
      <c r="OMQ23" s="60"/>
      <c r="OMR23" s="60"/>
      <c r="OMS23" s="60"/>
      <c r="OMT23" s="60"/>
      <c r="OMU23" s="60"/>
      <c r="OMV23" s="60"/>
      <c r="OMW23" s="60"/>
      <c r="OMX23" s="60"/>
      <c r="OMY23" s="60"/>
      <c r="OMZ23" s="60"/>
      <c r="ONA23" s="60"/>
      <c r="ONB23" s="60"/>
      <c r="ONC23" s="60"/>
      <c r="OND23" s="60"/>
      <c r="ONE23" s="60"/>
      <c r="ONF23" s="60"/>
      <c r="ONG23" s="60"/>
      <c r="ONH23" s="60"/>
      <c r="ONI23" s="60"/>
      <c r="ONJ23" s="60"/>
      <c r="ONK23" s="60"/>
      <c r="ONL23" s="60"/>
      <c r="ONM23" s="60"/>
      <c r="ONN23" s="60"/>
      <c r="ONO23" s="60"/>
      <c r="ONP23" s="60"/>
      <c r="ONQ23" s="60"/>
      <c r="ONR23" s="60"/>
      <c r="ONS23" s="60"/>
      <c r="ONT23" s="60"/>
      <c r="ONU23" s="60"/>
      <c r="ONV23" s="60"/>
      <c r="ONW23" s="60"/>
      <c r="ONX23" s="60"/>
      <c r="ONY23" s="60"/>
      <c r="ONZ23" s="60"/>
      <c r="OOA23" s="60"/>
      <c r="OOB23" s="60"/>
      <c r="OOC23" s="60"/>
      <c r="OOD23" s="60"/>
      <c r="OOE23" s="60"/>
      <c r="OOF23" s="60"/>
      <c r="OOG23" s="60"/>
      <c r="OOH23" s="60"/>
      <c r="OOI23" s="60"/>
      <c r="OOJ23" s="60"/>
      <c r="OOK23" s="60"/>
      <c r="OOL23" s="60"/>
      <c r="OOM23" s="60"/>
      <c r="OON23" s="60"/>
      <c r="OOO23" s="60"/>
      <c r="OOP23" s="60"/>
      <c r="OOQ23" s="60"/>
      <c r="OOR23" s="60"/>
      <c r="OOS23" s="60"/>
      <c r="OOT23" s="60"/>
      <c r="OOU23" s="60"/>
      <c r="OOV23" s="60"/>
      <c r="OOW23" s="60"/>
      <c r="OOX23" s="60"/>
      <c r="OOY23" s="60"/>
      <c r="OOZ23" s="60"/>
      <c r="OPA23" s="60"/>
      <c r="OPB23" s="60"/>
      <c r="OPC23" s="60"/>
      <c r="OPD23" s="60"/>
      <c r="OPE23" s="60"/>
      <c r="OPF23" s="60"/>
      <c r="OPG23" s="60"/>
      <c r="OPH23" s="60"/>
      <c r="OPI23" s="60"/>
      <c r="OPJ23" s="60"/>
      <c r="OPK23" s="60"/>
      <c r="OPL23" s="60"/>
      <c r="OPM23" s="60"/>
      <c r="OPN23" s="60"/>
      <c r="OPO23" s="60"/>
      <c r="OPP23" s="60"/>
      <c r="OPQ23" s="60"/>
      <c r="OPR23" s="60"/>
      <c r="OPS23" s="60"/>
      <c r="OPT23" s="60"/>
      <c r="OPU23" s="60"/>
      <c r="OPV23" s="60"/>
      <c r="OPW23" s="60"/>
      <c r="OPX23" s="60"/>
      <c r="OPY23" s="60"/>
      <c r="OPZ23" s="60"/>
      <c r="OQA23" s="60"/>
      <c r="OQB23" s="60"/>
      <c r="OQC23" s="60"/>
      <c r="OQD23" s="60"/>
      <c r="OQE23" s="60"/>
      <c r="OQF23" s="60"/>
      <c r="OQG23" s="60"/>
      <c r="OQH23" s="60"/>
      <c r="OQI23" s="60"/>
      <c r="OQJ23" s="60"/>
      <c r="OQK23" s="60"/>
      <c r="OQL23" s="60"/>
      <c r="OQM23" s="60"/>
      <c r="OQN23" s="60"/>
      <c r="OQO23" s="60"/>
      <c r="OQP23" s="60"/>
      <c r="OQQ23" s="60"/>
      <c r="OQR23" s="60"/>
      <c r="OQS23" s="60"/>
      <c r="OQT23" s="60"/>
      <c r="OQU23" s="60"/>
      <c r="OQV23" s="60"/>
      <c r="OQW23" s="60"/>
      <c r="OQX23" s="60"/>
      <c r="OQY23" s="60"/>
      <c r="OQZ23" s="60"/>
      <c r="ORA23" s="60"/>
      <c r="ORB23" s="60"/>
      <c r="ORC23" s="60"/>
      <c r="ORD23" s="60"/>
      <c r="ORE23" s="60"/>
      <c r="ORF23" s="60"/>
      <c r="ORG23" s="60"/>
      <c r="ORH23" s="60"/>
      <c r="ORI23" s="60"/>
      <c r="ORJ23" s="60"/>
      <c r="ORK23" s="60"/>
      <c r="ORL23" s="60"/>
      <c r="ORM23" s="60"/>
      <c r="ORN23" s="60"/>
      <c r="ORO23" s="60"/>
      <c r="ORP23" s="60"/>
      <c r="ORQ23" s="60"/>
      <c r="ORR23" s="60"/>
      <c r="ORS23" s="60"/>
      <c r="ORT23" s="60"/>
      <c r="ORU23" s="60"/>
      <c r="ORV23" s="60"/>
      <c r="ORW23" s="60"/>
      <c r="ORX23" s="60"/>
      <c r="ORY23" s="60"/>
      <c r="ORZ23" s="60"/>
      <c r="OSA23" s="60"/>
      <c r="OSB23" s="60"/>
      <c r="OSC23" s="60"/>
      <c r="OSD23" s="60"/>
      <c r="OSE23" s="60"/>
      <c r="OSF23" s="60"/>
      <c r="OSG23" s="60"/>
      <c r="OSH23" s="60"/>
      <c r="OSI23" s="60"/>
      <c r="OSJ23" s="60"/>
      <c r="OSK23" s="60"/>
      <c r="OSL23" s="60"/>
      <c r="OSM23" s="60"/>
      <c r="OSN23" s="60"/>
      <c r="OSO23" s="60"/>
      <c r="OSP23" s="60"/>
      <c r="OSQ23" s="60"/>
      <c r="OSR23" s="60"/>
      <c r="OSS23" s="60"/>
      <c r="OST23" s="60"/>
      <c r="OSU23" s="60"/>
      <c r="OSV23" s="60"/>
      <c r="OSW23" s="60"/>
      <c r="OSX23" s="60"/>
      <c r="OSY23" s="60"/>
      <c r="OSZ23" s="60"/>
      <c r="OTA23" s="60"/>
      <c r="OTB23" s="60"/>
      <c r="OTC23" s="60"/>
      <c r="OTD23" s="60"/>
      <c r="OTE23" s="60"/>
      <c r="OTF23" s="60"/>
      <c r="OTG23" s="60"/>
      <c r="OTH23" s="60"/>
      <c r="OTI23" s="60"/>
      <c r="OTJ23" s="60"/>
      <c r="OTK23" s="60"/>
      <c r="OTL23" s="60"/>
      <c r="OTM23" s="60"/>
      <c r="OTN23" s="60"/>
      <c r="OTO23" s="60"/>
      <c r="OTP23" s="60"/>
      <c r="OTQ23" s="60"/>
      <c r="OTR23" s="60"/>
      <c r="OTS23" s="60"/>
      <c r="OTT23" s="60"/>
      <c r="OTU23" s="60"/>
      <c r="OTV23" s="60"/>
      <c r="OTW23" s="60"/>
      <c r="OTX23" s="60"/>
      <c r="OTY23" s="60"/>
      <c r="OTZ23" s="60"/>
      <c r="OUA23" s="60"/>
      <c r="OUB23" s="60"/>
      <c r="OUC23" s="60"/>
      <c r="OUD23" s="60"/>
      <c r="OUE23" s="60"/>
      <c r="OUF23" s="60"/>
      <c r="OUG23" s="60"/>
      <c r="OUH23" s="60"/>
      <c r="OUI23" s="60"/>
      <c r="OUJ23" s="60"/>
      <c r="OUK23" s="60"/>
      <c r="OUL23" s="60"/>
      <c r="OUM23" s="60"/>
      <c r="OUN23" s="60"/>
      <c r="OUO23" s="60"/>
      <c r="OUP23" s="60"/>
      <c r="OUQ23" s="60"/>
      <c r="OUR23" s="60"/>
      <c r="OUS23" s="60"/>
      <c r="OUT23" s="60"/>
      <c r="OUU23" s="60"/>
      <c r="OUV23" s="60"/>
      <c r="OUW23" s="60"/>
      <c r="OUX23" s="60"/>
      <c r="OUY23" s="60"/>
      <c r="OUZ23" s="60"/>
      <c r="OVA23" s="60"/>
      <c r="OVB23" s="60"/>
      <c r="OVC23" s="60"/>
      <c r="OVD23" s="60"/>
      <c r="OVE23" s="60"/>
      <c r="OVF23" s="60"/>
      <c r="OVG23" s="60"/>
      <c r="OVH23" s="60"/>
      <c r="OVI23" s="60"/>
      <c r="OVJ23" s="60"/>
      <c r="OVK23" s="60"/>
      <c r="OVL23" s="60"/>
      <c r="OVM23" s="60"/>
      <c r="OVN23" s="60"/>
      <c r="OVO23" s="60"/>
      <c r="OVP23" s="60"/>
      <c r="OVQ23" s="60"/>
      <c r="OVR23" s="60"/>
      <c r="OVS23" s="60"/>
      <c r="OVT23" s="60"/>
      <c r="OVU23" s="60"/>
      <c r="OVV23" s="60"/>
      <c r="OVW23" s="60"/>
      <c r="OVX23" s="60"/>
      <c r="OVY23" s="60"/>
      <c r="OVZ23" s="60"/>
      <c r="OWA23" s="60"/>
      <c r="OWB23" s="60"/>
      <c r="OWC23" s="60"/>
      <c r="OWD23" s="60"/>
      <c r="OWE23" s="60"/>
      <c r="OWF23" s="60"/>
      <c r="OWG23" s="60"/>
      <c r="OWH23" s="60"/>
      <c r="OWI23" s="60"/>
      <c r="OWJ23" s="60"/>
      <c r="OWK23" s="60"/>
      <c r="OWL23" s="60"/>
      <c r="OWM23" s="60"/>
      <c r="OWN23" s="60"/>
      <c r="OWO23" s="60"/>
      <c r="OWP23" s="60"/>
      <c r="OWQ23" s="60"/>
      <c r="OWR23" s="60"/>
      <c r="OWS23" s="60"/>
      <c r="OWT23" s="60"/>
      <c r="OWU23" s="60"/>
      <c r="OWV23" s="60"/>
      <c r="OWW23" s="60"/>
      <c r="OWX23" s="60"/>
      <c r="OWY23" s="60"/>
      <c r="OWZ23" s="60"/>
      <c r="OXA23" s="60"/>
      <c r="OXB23" s="60"/>
      <c r="OXC23" s="60"/>
      <c r="OXD23" s="60"/>
      <c r="OXE23" s="60"/>
      <c r="OXF23" s="60"/>
      <c r="OXG23" s="60"/>
      <c r="OXH23" s="60"/>
      <c r="OXI23" s="60"/>
      <c r="OXJ23" s="60"/>
      <c r="OXK23" s="60"/>
      <c r="OXL23" s="60"/>
      <c r="OXM23" s="60"/>
      <c r="OXN23" s="60"/>
      <c r="OXO23" s="60"/>
      <c r="OXP23" s="60"/>
      <c r="OXQ23" s="60"/>
      <c r="OXR23" s="60"/>
      <c r="OXS23" s="60"/>
      <c r="OXT23" s="60"/>
      <c r="OXU23" s="60"/>
      <c r="OXV23" s="60"/>
      <c r="OXW23" s="60"/>
      <c r="OXX23" s="60"/>
      <c r="OXY23" s="60"/>
      <c r="OXZ23" s="60"/>
      <c r="OYA23" s="60"/>
      <c r="OYB23" s="60"/>
      <c r="OYC23" s="60"/>
      <c r="OYD23" s="60"/>
      <c r="OYE23" s="60"/>
      <c r="OYF23" s="60"/>
      <c r="OYG23" s="60"/>
      <c r="OYH23" s="60"/>
      <c r="OYI23" s="60"/>
      <c r="OYJ23" s="60"/>
      <c r="OYK23" s="60"/>
      <c r="OYL23" s="60"/>
      <c r="OYM23" s="60"/>
      <c r="OYN23" s="60"/>
      <c r="OYO23" s="60"/>
      <c r="OYP23" s="60"/>
      <c r="OYQ23" s="60"/>
      <c r="OYR23" s="60"/>
      <c r="OYS23" s="60"/>
      <c r="OYT23" s="60"/>
      <c r="OYU23" s="60"/>
      <c r="OYV23" s="60"/>
      <c r="OYW23" s="60"/>
      <c r="OYX23" s="60"/>
      <c r="OYY23" s="60"/>
      <c r="OYZ23" s="60"/>
      <c r="OZA23" s="60"/>
      <c r="OZB23" s="60"/>
      <c r="OZC23" s="60"/>
      <c r="OZD23" s="60"/>
      <c r="OZE23" s="60"/>
      <c r="OZF23" s="60"/>
      <c r="OZG23" s="60"/>
      <c r="OZH23" s="60"/>
      <c r="OZI23" s="60"/>
      <c r="OZJ23" s="60"/>
      <c r="OZK23" s="60"/>
      <c r="OZL23" s="60"/>
      <c r="OZM23" s="60"/>
      <c r="OZN23" s="60"/>
      <c r="OZO23" s="60"/>
      <c r="OZP23" s="60"/>
      <c r="OZQ23" s="60"/>
      <c r="OZR23" s="60"/>
      <c r="OZS23" s="60"/>
      <c r="OZT23" s="60"/>
      <c r="OZU23" s="60"/>
      <c r="OZV23" s="60"/>
      <c r="OZW23" s="60"/>
      <c r="OZX23" s="60"/>
      <c r="OZY23" s="60"/>
      <c r="OZZ23" s="60"/>
      <c r="PAA23" s="60"/>
      <c r="PAB23" s="60"/>
      <c r="PAC23" s="60"/>
      <c r="PAD23" s="60"/>
      <c r="PAE23" s="60"/>
      <c r="PAF23" s="60"/>
      <c r="PAG23" s="60"/>
      <c r="PAH23" s="60"/>
      <c r="PAI23" s="60"/>
      <c r="PAJ23" s="60"/>
      <c r="PAK23" s="60"/>
      <c r="PAL23" s="60"/>
      <c r="PAM23" s="60"/>
      <c r="PAN23" s="60"/>
      <c r="PAO23" s="60"/>
      <c r="PAP23" s="60"/>
      <c r="PAQ23" s="60"/>
      <c r="PAR23" s="60"/>
      <c r="PAS23" s="60"/>
      <c r="PAT23" s="60"/>
      <c r="PAU23" s="60"/>
      <c r="PAV23" s="60"/>
      <c r="PAW23" s="60"/>
      <c r="PAX23" s="60"/>
      <c r="PAY23" s="60"/>
      <c r="PAZ23" s="60"/>
      <c r="PBA23" s="60"/>
      <c r="PBB23" s="60"/>
      <c r="PBC23" s="60"/>
      <c r="PBD23" s="60"/>
      <c r="PBE23" s="60"/>
      <c r="PBF23" s="60"/>
      <c r="PBG23" s="60"/>
      <c r="PBH23" s="60"/>
      <c r="PBI23" s="60"/>
      <c r="PBJ23" s="60"/>
      <c r="PBK23" s="60"/>
      <c r="PBL23" s="60"/>
      <c r="PBM23" s="60"/>
      <c r="PBN23" s="60"/>
      <c r="PBO23" s="60"/>
      <c r="PBP23" s="60"/>
      <c r="PBQ23" s="60"/>
      <c r="PBR23" s="60"/>
      <c r="PBS23" s="60"/>
      <c r="PBT23" s="60"/>
      <c r="PBU23" s="60"/>
      <c r="PBV23" s="60"/>
      <c r="PBW23" s="60"/>
      <c r="PBX23" s="60"/>
      <c r="PBY23" s="60"/>
      <c r="PBZ23" s="60"/>
      <c r="PCA23" s="60"/>
      <c r="PCB23" s="60"/>
      <c r="PCC23" s="60"/>
      <c r="PCD23" s="60"/>
      <c r="PCE23" s="60"/>
      <c r="PCF23" s="60"/>
      <c r="PCG23" s="60"/>
      <c r="PCH23" s="60"/>
      <c r="PCI23" s="60"/>
      <c r="PCJ23" s="60"/>
      <c r="PCK23" s="60"/>
      <c r="PCL23" s="60"/>
      <c r="PCM23" s="60"/>
      <c r="PCN23" s="60"/>
      <c r="PCO23" s="60"/>
      <c r="PCP23" s="60"/>
      <c r="PCQ23" s="60"/>
      <c r="PCR23" s="60"/>
      <c r="PCS23" s="60"/>
      <c r="PCT23" s="60"/>
      <c r="PCU23" s="60"/>
      <c r="PCV23" s="60"/>
      <c r="PCW23" s="60"/>
      <c r="PCX23" s="60"/>
      <c r="PCY23" s="60"/>
      <c r="PCZ23" s="60"/>
      <c r="PDA23" s="60"/>
      <c r="PDB23" s="60"/>
      <c r="PDC23" s="60"/>
      <c r="PDD23" s="60"/>
      <c r="PDE23" s="60"/>
      <c r="PDF23" s="60"/>
      <c r="PDG23" s="60"/>
      <c r="PDH23" s="60"/>
      <c r="PDI23" s="60"/>
      <c r="PDJ23" s="60"/>
      <c r="PDK23" s="60"/>
      <c r="PDL23" s="60"/>
      <c r="PDM23" s="60"/>
      <c r="PDN23" s="60"/>
      <c r="PDO23" s="60"/>
      <c r="PDP23" s="60"/>
      <c r="PDQ23" s="60"/>
      <c r="PDR23" s="60"/>
      <c r="PDS23" s="60"/>
      <c r="PDT23" s="60"/>
      <c r="PDU23" s="60"/>
      <c r="PDV23" s="60"/>
      <c r="PDW23" s="60"/>
      <c r="PDX23" s="60"/>
      <c r="PDY23" s="60"/>
      <c r="PDZ23" s="60"/>
      <c r="PEA23" s="60"/>
      <c r="PEB23" s="60"/>
      <c r="PEC23" s="60"/>
      <c r="PED23" s="60"/>
      <c r="PEE23" s="60"/>
      <c r="PEF23" s="60"/>
      <c r="PEG23" s="60"/>
      <c r="PEH23" s="60"/>
      <c r="PEI23" s="60"/>
      <c r="PEJ23" s="60"/>
      <c r="PEK23" s="60"/>
      <c r="PEL23" s="60"/>
      <c r="PEM23" s="60"/>
      <c r="PEN23" s="60"/>
      <c r="PEO23" s="60"/>
      <c r="PEP23" s="60"/>
      <c r="PEQ23" s="60"/>
      <c r="PER23" s="60"/>
      <c r="PES23" s="60"/>
      <c r="PET23" s="60"/>
      <c r="PEU23" s="60"/>
      <c r="PEV23" s="60"/>
      <c r="PEW23" s="60"/>
      <c r="PEX23" s="60"/>
      <c r="PEY23" s="60"/>
      <c r="PEZ23" s="60"/>
      <c r="PFA23" s="60"/>
      <c r="PFB23" s="60"/>
      <c r="PFC23" s="60"/>
      <c r="PFD23" s="60"/>
      <c r="PFE23" s="60"/>
      <c r="PFF23" s="60"/>
      <c r="PFG23" s="60"/>
      <c r="PFH23" s="60"/>
      <c r="PFI23" s="60"/>
      <c r="PFJ23" s="60"/>
      <c r="PFK23" s="60"/>
      <c r="PFL23" s="60"/>
      <c r="PFM23" s="60"/>
      <c r="PFN23" s="60"/>
      <c r="PFO23" s="60"/>
      <c r="PFP23" s="60"/>
      <c r="PFQ23" s="60"/>
      <c r="PFR23" s="60"/>
      <c r="PFS23" s="60"/>
      <c r="PFT23" s="60"/>
      <c r="PFU23" s="60"/>
      <c r="PFV23" s="60"/>
      <c r="PFW23" s="60"/>
      <c r="PFX23" s="60"/>
      <c r="PFY23" s="60"/>
      <c r="PFZ23" s="60"/>
      <c r="PGA23" s="60"/>
      <c r="PGB23" s="60"/>
      <c r="PGC23" s="60"/>
      <c r="PGD23" s="60"/>
      <c r="PGE23" s="60"/>
      <c r="PGF23" s="60"/>
      <c r="PGG23" s="60"/>
      <c r="PGH23" s="60"/>
      <c r="PGI23" s="60"/>
      <c r="PGJ23" s="60"/>
      <c r="PGK23" s="60"/>
      <c r="PGL23" s="60"/>
      <c r="PGM23" s="60"/>
      <c r="PGN23" s="60"/>
      <c r="PGO23" s="60"/>
      <c r="PGP23" s="60"/>
      <c r="PGQ23" s="60"/>
      <c r="PGR23" s="60"/>
      <c r="PGS23" s="60"/>
      <c r="PGT23" s="60"/>
      <c r="PGU23" s="60"/>
      <c r="PGV23" s="60"/>
      <c r="PGW23" s="60"/>
      <c r="PGX23" s="60"/>
      <c r="PGY23" s="60"/>
      <c r="PGZ23" s="60"/>
      <c r="PHA23" s="60"/>
      <c r="PHB23" s="60"/>
      <c r="PHC23" s="60"/>
      <c r="PHD23" s="60"/>
      <c r="PHE23" s="60"/>
      <c r="PHF23" s="60"/>
      <c r="PHG23" s="60"/>
      <c r="PHH23" s="60"/>
      <c r="PHI23" s="60"/>
      <c r="PHJ23" s="60"/>
      <c r="PHK23" s="60"/>
      <c r="PHL23" s="60"/>
      <c r="PHM23" s="60"/>
      <c r="PHN23" s="60"/>
      <c r="PHO23" s="60"/>
      <c r="PHP23" s="60"/>
      <c r="PHQ23" s="60"/>
      <c r="PHR23" s="60"/>
      <c r="PHS23" s="60"/>
      <c r="PHT23" s="60"/>
      <c r="PHU23" s="60"/>
      <c r="PHV23" s="60"/>
      <c r="PHW23" s="60"/>
      <c r="PHX23" s="60"/>
      <c r="PHY23" s="60"/>
      <c r="PHZ23" s="60"/>
      <c r="PIA23" s="60"/>
      <c r="PIB23" s="60"/>
      <c r="PIC23" s="60"/>
      <c r="PID23" s="60"/>
      <c r="PIE23" s="60"/>
      <c r="PIF23" s="60"/>
      <c r="PIG23" s="60"/>
      <c r="PIH23" s="60"/>
      <c r="PII23" s="60"/>
      <c r="PIJ23" s="60"/>
      <c r="PIK23" s="60"/>
      <c r="PIL23" s="60"/>
      <c r="PIM23" s="60"/>
      <c r="PIN23" s="60"/>
      <c r="PIO23" s="60"/>
      <c r="PIP23" s="60"/>
      <c r="PIQ23" s="60"/>
      <c r="PIR23" s="60"/>
      <c r="PIS23" s="60"/>
      <c r="PIT23" s="60"/>
      <c r="PIU23" s="60"/>
      <c r="PIV23" s="60"/>
      <c r="PIW23" s="60"/>
      <c r="PIX23" s="60"/>
      <c r="PIY23" s="60"/>
      <c r="PIZ23" s="60"/>
      <c r="PJA23" s="60"/>
      <c r="PJB23" s="60"/>
      <c r="PJC23" s="60"/>
      <c r="PJD23" s="60"/>
      <c r="PJE23" s="60"/>
      <c r="PJF23" s="60"/>
      <c r="PJG23" s="60"/>
      <c r="PJH23" s="60"/>
      <c r="PJI23" s="60"/>
      <c r="PJJ23" s="60"/>
      <c r="PJK23" s="60"/>
      <c r="PJL23" s="60"/>
      <c r="PJM23" s="60"/>
      <c r="PJN23" s="60"/>
      <c r="PJO23" s="60"/>
      <c r="PJP23" s="60"/>
      <c r="PJQ23" s="60"/>
      <c r="PJR23" s="60"/>
      <c r="PJS23" s="60"/>
      <c r="PJT23" s="60"/>
      <c r="PJU23" s="60"/>
      <c r="PJV23" s="60"/>
      <c r="PJW23" s="60"/>
      <c r="PJX23" s="60"/>
      <c r="PJY23" s="60"/>
      <c r="PJZ23" s="60"/>
      <c r="PKA23" s="60"/>
      <c r="PKB23" s="60"/>
      <c r="PKC23" s="60"/>
      <c r="PKD23" s="60"/>
      <c r="PKE23" s="60"/>
      <c r="PKF23" s="60"/>
      <c r="PKG23" s="60"/>
      <c r="PKH23" s="60"/>
      <c r="PKI23" s="60"/>
      <c r="PKJ23" s="60"/>
      <c r="PKK23" s="60"/>
      <c r="PKL23" s="60"/>
      <c r="PKM23" s="60"/>
      <c r="PKN23" s="60"/>
      <c r="PKO23" s="60"/>
      <c r="PKP23" s="60"/>
      <c r="PKQ23" s="60"/>
      <c r="PKR23" s="60"/>
      <c r="PKS23" s="60"/>
      <c r="PKT23" s="60"/>
      <c r="PKU23" s="60"/>
      <c r="PKV23" s="60"/>
      <c r="PKW23" s="60"/>
      <c r="PKX23" s="60"/>
      <c r="PKY23" s="60"/>
      <c r="PKZ23" s="60"/>
      <c r="PLA23" s="60"/>
      <c r="PLB23" s="60"/>
      <c r="PLC23" s="60"/>
      <c r="PLD23" s="60"/>
      <c r="PLE23" s="60"/>
      <c r="PLF23" s="60"/>
      <c r="PLG23" s="60"/>
      <c r="PLH23" s="60"/>
      <c r="PLI23" s="60"/>
      <c r="PLJ23" s="60"/>
      <c r="PLK23" s="60"/>
      <c r="PLL23" s="60"/>
      <c r="PLM23" s="60"/>
      <c r="PLN23" s="60"/>
      <c r="PLO23" s="60"/>
      <c r="PLP23" s="60"/>
      <c r="PLQ23" s="60"/>
      <c r="PLR23" s="60"/>
      <c r="PLS23" s="60"/>
      <c r="PLT23" s="60"/>
      <c r="PLU23" s="60"/>
      <c r="PLV23" s="60"/>
      <c r="PLW23" s="60"/>
      <c r="PLX23" s="60"/>
      <c r="PLY23" s="60"/>
      <c r="PLZ23" s="60"/>
      <c r="PMA23" s="60"/>
      <c r="PMB23" s="60"/>
      <c r="PMC23" s="60"/>
      <c r="PMD23" s="60"/>
      <c r="PME23" s="60"/>
      <c r="PMF23" s="60"/>
      <c r="PMG23" s="60"/>
      <c r="PMH23" s="60"/>
      <c r="PMI23" s="60"/>
      <c r="PMJ23" s="60"/>
      <c r="PMK23" s="60"/>
      <c r="PML23" s="60"/>
      <c r="PMM23" s="60"/>
      <c r="PMN23" s="60"/>
      <c r="PMO23" s="60"/>
      <c r="PMP23" s="60"/>
      <c r="PMQ23" s="60"/>
      <c r="PMR23" s="60"/>
      <c r="PMS23" s="60"/>
      <c r="PMT23" s="60"/>
      <c r="PMU23" s="60"/>
      <c r="PMV23" s="60"/>
      <c r="PMW23" s="60"/>
      <c r="PMX23" s="60"/>
      <c r="PMY23" s="60"/>
      <c r="PMZ23" s="60"/>
      <c r="PNA23" s="60"/>
      <c r="PNB23" s="60"/>
      <c r="PNC23" s="60"/>
      <c r="PND23" s="60"/>
      <c r="PNE23" s="60"/>
      <c r="PNF23" s="60"/>
      <c r="PNG23" s="60"/>
      <c r="PNH23" s="60"/>
      <c r="PNI23" s="60"/>
      <c r="PNJ23" s="60"/>
      <c r="PNK23" s="60"/>
      <c r="PNL23" s="60"/>
      <c r="PNM23" s="60"/>
      <c r="PNN23" s="60"/>
      <c r="PNO23" s="60"/>
      <c r="PNP23" s="60"/>
      <c r="PNQ23" s="60"/>
      <c r="PNR23" s="60"/>
      <c r="PNS23" s="60"/>
      <c r="PNT23" s="60"/>
      <c r="PNU23" s="60"/>
      <c r="PNV23" s="60"/>
      <c r="PNW23" s="60"/>
      <c r="PNX23" s="60"/>
      <c r="PNY23" s="60"/>
      <c r="PNZ23" s="60"/>
      <c r="POA23" s="60"/>
      <c r="POB23" s="60"/>
      <c r="POC23" s="60"/>
      <c r="POD23" s="60"/>
      <c r="POE23" s="60"/>
      <c r="POF23" s="60"/>
      <c r="POG23" s="60"/>
      <c r="POH23" s="60"/>
      <c r="POI23" s="60"/>
      <c r="POJ23" s="60"/>
      <c r="POK23" s="60"/>
      <c r="POL23" s="60"/>
      <c r="POM23" s="60"/>
      <c r="PON23" s="60"/>
      <c r="POO23" s="60"/>
      <c r="POP23" s="60"/>
      <c r="POQ23" s="60"/>
      <c r="POR23" s="60"/>
      <c r="POS23" s="60"/>
      <c r="POT23" s="60"/>
      <c r="POU23" s="60"/>
      <c r="POV23" s="60"/>
      <c r="POW23" s="60"/>
      <c r="POX23" s="60"/>
      <c r="POY23" s="60"/>
      <c r="POZ23" s="60"/>
      <c r="PPA23" s="60"/>
      <c r="PPB23" s="60"/>
      <c r="PPC23" s="60"/>
      <c r="PPD23" s="60"/>
      <c r="PPE23" s="60"/>
      <c r="PPF23" s="60"/>
      <c r="PPG23" s="60"/>
      <c r="PPH23" s="60"/>
      <c r="PPI23" s="60"/>
      <c r="PPJ23" s="60"/>
      <c r="PPK23" s="60"/>
      <c r="PPL23" s="60"/>
      <c r="PPM23" s="60"/>
      <c r="PPN23" s="60"/>
      <c r="PPO23" s="60"/>
      <c r="PPP23" s="60"/>
      <c r="PPQ23" s="60"/>
      <c r="PPR23" s="60"/>
      <c r="PPS23" s="60"/>
      <c r="PPT23" s="60"/>
      <c r="PPU23" s="60"/>
      <c r="PPV23" s="60"/>
      <c r="PPW23" s="60"/>
      <c r="PPX23" s="60"/>
      <c r="PPY23" s="60"/>
      <c r="PPZ23" s="60"/>
      <c r="PQA23" s="60"/>
      <c r="PQB23" s="60"/>
      <c r="PQC23" s="60"/>
      <c r="PQD23" s="60"/>
      <c r="PQE23" s="60"/>
      <c r="PQF23" s="60"/>
      <c r="PQG23" s="60"/>
      <c r="PQH23" s="60"/>
      <c r="PQI23" s="60"/>
      <c r="PQJ23" s="60"/>
      <c r="PQK23" s="60"/>
      <c r="PQL23" s="60"/>
      <c r="PQM23" s="60"/>
      <c r="PQN23" s="60"/>
      <c r="PQO23" s="60"/>
      <c r="PQP23" s="60"/>
      <c r="PQQ23" s="60"/>
      <c r="PQR23" s="60"/>
      <c r="PQS23" s="60"/>
      <c r="PQT23" s="60"/>
      <c r="PQU23" s="60"/>
      <c r="PQV23" s="60"/>
      <c r="PQW23" s="60"/>
      <c r="PQX23" s="60"/>
      <c r="PQY23" s="60"/>
      <c r="PQZ23" s="60"/>
      <c r="PRA23" s="60"/>
      <c r="PRB23" s="60"/>
      <c r="PRC23" s="60"/>
      <c r="PRD23" s="60"/>
      <c r="PRE23" s="60"/>
      <c r="PRF23" s="60"/>
      <c r="PRG23" s="60"/>
      <c r="PRH23" s="60"/>
      <c r="PRI23" s="60"/>
      <c r="PRJ23" s="60"/>
      <c r="PRK23" s="60"/>
      <c r="PRL23" s="60"/>
      <c r="PRM23" s="60"/>
      <c r="PRN23" s="60"/>
      <c r="PRO23" s="60"/>
      <c r="PRP23" s="60"/>
      <c r="PRQ23" s="60"/>
      <c r="PRR23" s="60"/>
      <c r="PRS23" s="60"/>
      <c r="PRT23" s="60"/>
      <c r="PRU23" s="60"/>
      <c r="PRV23" s="60"/>
      <c r="PRW23" s="60"/>
      <c r="PRX23" s="60"/>
      <c r="PRY23" s="60"/>
      <c r="PRZ23" s="60"/>
      <c r="PSA23" s="60"/>
      <c r="PSB23" s="60"/>
      <c r="PSC23" s="60"/>
      <c r="PSD23" s="60"/>
      <c r="PSE23" s="60"/>
      <c r="PSF23" s="60"/>
      <c r="PSG23" s="60"/>
      <c r="PSH23" s="60"/>
      <c r="PSI23" s="60"/>
      <c r="PSJ23" s="60"/>
      <c r="PSK23" s="60"/>
      <c r="PSL23" s="60"/>
      <c r="PSM23" s="60"/>
      <c r="PSN23" s="60"/>
      <c r="PSO23" s="60"/>
      <c r="PSP23" s="60"/>
      <c r="PSQ23" s="60"/>
      <c r="PSR23" s="60"/>
      <c r="PSS23" s="60"/>
      <c r="PST23" s="60"/>
      <c r="PSU23" s="60"/>
      <c r="PSV23" s="60"/>
      <c r="PSW23" s="60"/>
      <c r="PSX23" s="60"/>
      <c r="PSY23" s="60"/>
      <c r="PSZ23" s="60"/>
      <c r="PTA23" s="60"/>
      <c r="PTB23" s="60"/>
      <c r="PTC23" s="60"/>
      <c r="PTD23" s="60"/>
      <c r="PTE23" s="60"/>
      <c r="PTF23" s="60"/>
      <c r="PTG23" s="60"/>
      <c r="PTH23" s="60"/>
      <c r="PTI23" s="60"/>
      <c r="PTJ23" s="60"/>
      <c r="PTK23" s="60"/>
      <c r="PTL23" s="60"/>
      <c r="PTM23" s="60"/>
      <c r="PTN23" s="60"/>
      <c r="PTO23" s="60"/>
      <c r="PTP23" s="60"/>
      <c r="PTQ23" s="60"/>
      <c r="PTR23" s="60"/>
      <c r="PTS23" s="60"/>
      <c r="PTT23" s="60"/>
      <c r="PTU23" s="60"/>
      <c r="PTV23" s="60"/>
      <c r="PTW23" s="60"/>
      <c r="PTX23" s="60"/>
      <c r="PTY23" s="60"/>
      <c r="PTZ23" s="60"/>
      <c r="PUA23" s="60"/>
      <c r="PUB23" s="60"/>
      <c r="PUC23" s="60"/>
      <c r="PUD23" s="60"/>
      <c r="PUE23" s="60"/>
      <c r="PUF23" s="60"/>
      <c r="PUG23" s="60"/>
      <c r="PUH23" s="60"/>
      <c r="PUI23" s="60"/>
      <c r="PUJ23" s="60"/>
      <c r="PUK23" s="60"/>
      <c r="PUL23" s="60"/>
      <c r="PUM23" s="60"/>
      <c r="PUN23" s="60"/>
      <c r="PUO23" s="60"/>
      <c r="PUP23" s="60"/>
      <c r="PUQ23" s="60"/>
      <c r="PUR23" s="60"/>
      <c r="PUS23" s="60"/>
      <c r="PUT23" s="60"/>
      <c r="PUU23" s="60"/>
      <c r="PUV23" s="60"/>
      <c r="PUW23" s="60"/>
      <c r="PUX23" s="60"/>
      <c r="PUY23" s="60"/>
      <c r="PUZ23" s="60"/>
      <c r="PVA23" s="60"/>
      <c r="PVB23" s="60"/>
      <c r="PVC23" s="60"/>
      <c r="PVD23" s="60"/>
      <c r="PVE23" s="60"/>
      <c r="PVF23" s="60"/>
      <c r="PVG23" s="60"/>
      <c r="PVH23" s="60"/>
      <c r="PVI23" s="60"/>
      <c r="PVJ23" s="60"/>
      <c r="PVK23" s="60"/>
      <c r="PVL23" s="60"/>
      <c r="PVM23" s="60"/>
      <c r="PVN23" s="60"/>
      <c r="PVO23" s="60"/>
      <c r="PVP23" s="60"/>
      <c r="PVQ23" s="60"/>
      <c r="PVR23" s="60"/>
      <c r="PVS23" s="60"/>
      <c r="PVT23" s="60"/>
      <c r="PVU23" s="60"/>
      <c r="PVV23" s="60"/>
      <c r="PVW23" s="60"/>
      <c r="PVX23" s="60"/>
      <c r="PVY23" s="60"/>
      <c r="PVZ23" s="60"/>
      <c r="PWA23" s="60"/>
      <c r="PWB23" s="60"/>
      <c r="PWC23" s="60"/>
      <c r="PWD23" s="60"/>
      <c r="PWE23" s="60"/>
      <c r="PWF23" s="60"/>
      <c r="PWG23" s="60"/>
      <c r="PWH23" s="60"/>
      <c r="PWI23" s="60"/>
      <c r="PWJ23" s="60"/>
      <c r="PWK23" s="60"/>
      <c r="PWL23" s="60"/>
      <c r="PWM23" s="60"/>
      <c r="PWN23" s="60"/>
      <c r="PWO23" s="60"/>
      <c r="PWP23" s="60"/>
      <c r="PWQ23" s="60"/>
      <c r="PWR23" s="60"/>
      <c r="PWS23" s="60"/>
      <c r="PWT23" s="60"/>
      <c r="PWU23" s="60"/>
      <c r="PWV23" s="60"/>
      <c r="PWW23" s="60"/>
      <c r="PWX23" s="60"/>
      <c r="PWY23" s="60"/>
      <c r="PWZ23" s="60"/>
      <c r="PXA23" s="60"/>
      <c r="PXB23" s="60"/>
      <c r="PXC23" s="60"/>
      <c r="PXD23" s="60"/>
      <c r="PXE23" s="60"/>
      <c r="PXF23" s="60"/>
      <c r="PXG23" s="60"/>
      <c r="PXH23" s="60"/>
      <c r="PXI23" s="60"/>
      <c r="PXJ23" s="60"/>
      <c r="PXK23" s="60"/>
      <c r="PXL23" s="60"/>
      <c r="PXM23" s="60"/>
      <c r="PXN23" s="60"/>
      <c r="PXO23" s="60"/>
      <c r="PXP23" s="60"/>
      <c r="PXQ23" s="60"/>
      <c r="PXR23" s="60"/>
      <c r="PXS23" s="60"/>
      <c r="PXT23" s="60"/>
      <c r="PXU23" s="60"/>
      <c r="PXV23" s="60"/>
      <c r="PXW23" s="60"/>
      <c r="PXX23" s="60"/>
      <c r="PXY23" s="60"/>
      <c r="PXZ23" s="60"/>
      <c r="PYA23" s="60"/>
      <c r="PYB23" s="60"/>
      <c r="PYC23" s="60"/>
      <c r="PYD23" s="60"/>
      <c r="PYE23" s="60"/>
      <c r="PYF23" s="60"/>
      <c r="PYG23" s="60"/>
      <c r="PYH23" s="60"/>
      <c r="PYI23" s="60"/>
      <c r="PYJ23" s="60"/>
      <c r="PYK23" s="60"/>
      <c r="PYL23" s="60"/>
      <c r="PYM23" s="60"/>
      <c r="PYN23" s="60"/>
      <c r="PYO23" s="60"/>
      <c r="PYP23" s="60"/>
      <c r="PYQ23" s="60"/>
      <c r="PYR23" s="60"/>
      <c r="PYS23" s="60"/>
      <c r="PYT23" s="60"/>
      <c r="PYU23" s="60"/>
      <c r="PYV23" s="60"/>
      <c r="PYW23" s="60"/>
      <c r="PYX23" s="60"/>
      <c r="PYY23" s="60"/>
      <c r="PYZ23" s="60"/>
      <c r="PZA23" s="60"/>
      <c r="PZB23" s="60"/>
      <c r="PZC23" s="60"/>
      <c r="PZD23" s="60"/>
      <c r="PZE23" s="60"/>
      <c r="PZF23" s="60"/>
      <c r="PZG23" s="60"/>
      <c r="PZH23" s="60"/>
      <c r="PZI23" s="60"/>
      <c r="PZJ23" s="60"/>
      <c r="PZK23" s="60"/>
      <c r="PZL23" s="60"/>
      <c r="PZM23" s="60"/>
      <c r="PZN23" s="60"/>
      <c r="PZO23" s="60"/>
      <c r="PZP23" s="60"/>
      <c r="PZQ23" s="60"/>
      <c r="PZR23" s="60"/>
      <c r="PZS23" s="60"/>
      <c r="PZT23" s="60"/>
      <c r="PZU23" s="60"/>
      <c r="PZV23" s="60"/>
      <c r="PZW23" s="60"/>
      <c r="PZX23" s="60"/>
      <c r="PZY23" s="60"/>
      <c r="PZZ23" s="60"/>
      <c r="QAA23" s="60"/>
      <c r="QAB23" s="60"/>
      <c r="QAC23" s="60"/>
      <c r="QAD23" s="60"/>
      <c r="QAE23" s="60"/>
      <c r="QAF23" s="60"/>
      <c r="QAG23" s="60"/>
      <c r="QAH23" s="60"/>
      <c r="QAI23" s="60"/>
      <c r="QAJ23" s="60"/>
      <c r="QAK23" s="60"/>
      <c r="QAL23" s="60"/>
      <c r="QAM23" s="60"/>
      <c r="QAN23" s="60"/>
      <c r="QAO23" s="60"/>
      <c r="QAP23" s="60"/>
      <c r="QAQ23" s="60"/>
      <c r="QAR23" s="60"/>
      <c r="QAS23" s="60"/>
      <c r="QAT23" s="60"/>
      <c r="QAU23" s="60"/>
      <c r="QAV23" s="60"/>
      <c r="QAW23" s="60"/>
      <c r="QAX23" s="60"/>
      <c r="QAY23" s="60"/>
      <c r="QAZ23" s="60"/>
      <c r="QBA23" s="60"/>
      <c r="QBB23" s="60"/>
      <c r="QBC23" s="60"/>
      <c r="QBD23" s="60"/>
      <c r="QBE23" s="60"/>
      <c r="QBF23" s="60"/>
      <c r="QBG23" s="60"/>
      <c r="QBH23" s="60"/>
      <c r="QBI23" s="60"/>
      <c r="QBJ23" s="60"/>
      <c r="QBK23" s="60"/>
      <c r="QBL23" s="60"/>
      <c r="QBM23" s="60"/>
      <c r="QBN23" s="60"/>
      <c r="QBO23" s="60"/>
      <c r="QBP23" s="60"/>
      <c r="QBQ23" s="60"/>
      <c r="QBR23" s="60"/>
      <c r="QBS23" s="60"/>
      <c r="QBT23" s="60"/>
      <c r="QBU23" s="60"/>
      <c r="QBV23" s="60"/>
      <c r="QBW23" s="60"/>
      <c r="QBX23" s="60"/>
      <c r="QBY23" s="60"/>
      <c r="QBZ23" s="60"/>
      <c r="QCA23" s="60"/>
      <c r="QCB23" s="60"/>
      <c r="QCC23" s="60"/>
      <c r="QCD23" s="60"/>
      <c r="QCE23" s="60"/>
      <c r="QCF23" s="60"/>
      <c r="QCG23" s="60"/>
      <c r="QCH23" s="60"/>
      <c r="QCI23" s="60"/>
      <c r="QCJ23" s="60"/>
      <c r="QCK23" s="60"/>
      <c r="QCL23" s="60"/>
      <c r="QCM23" s="60"/>
      <c r="QCN23" s="60"/>
      <c r="QCO23" s="60"/>
      <c r="QCP23" s="60"/>
      <c r="QCQ23" s="60"/>
      <c r="QCR23" s="60"/>
      <c r="QCS23" s="60"/>
      <c r="QCT23" s="60"/>
      <c r="QCU23" s="60"/>
      <c r="QCV23" s="60"/>
      <c r="QCW23" s="60"/>
      <c r="QCX23" s="60"/>
      <c r="QCY23" s="60"/>
      <c r="QCZ23" s="60"/>
      <c r="QDA23" s="60"/>
      <c r="QDB23" s="60"/>
      <c r="QDC23" s="60"/>
      <c r="QDD23" s="60"/>
      <c r="QDE23" s="60"/>
      <c r="QDF23" s="60"/>
      <c r="QDG23" s="60"/>
      <c r="QDH23" s="60"/>
      <c r="QDI23" s="60"/>
      <c r="QDJ23" s="60"/>
      <c r="QDK23" s="60"/>
      <c r="QDL23" s="60"/>
      <c r="QDM23" s="60"/>
      <c r="QDN23" s="60"/>
      <c r="QDO23" s="60"/>
      <c r="QDP23" s="60"/>
      <c r="QDQ23" s="60"/>
      <c r="QDR23" s="60"/>
      <c r="QDS23" s="60"/>
      <c r="QDT23" s="60"/>
      <c r="QDU23" s="60"/>
      <c r="QDV23" s="60"/>
      <c r="QDW23" s="60"/>
      <c r="QDX23" s="60"/>
      <c r="QDY23" s="60"/>
      <c r="QDZ23" s="60"/>
      <c r="QEA23" s="60"/>
      <c r="QEB23" s="60"/>
      <c r="QEC23" s="60"/>
      <c r="QED23" s="60"/>
      <c r="QEE23" s="60"/>
      <c r="QEF23" s="60"/>
      <c r="QEG23" s="60"/>
      <c r="QEH23" s="60"/>
      <c r="QEI23" s="60"/>
      <c r="QEJ23" s="60"/>
      <c r="QEK23" s="60"/>
      <c r="QEL23" s="60"/>
      <c r="QEM23" s="60"/>
      <c r="QEN23" s="60"/>
      <c r="QEO23" s="60"/>
      <c r="QEP23" s="60"/>
      <c r="QEQ23" s="60"/>
      <c r="QER23" s="60"/>
      <c r="QES23" s="60"/>
      <c r="QET23" s="60"/>
      <c r="QEU23" s="60"/>
      <c r="QEV23" s="60"/>
      <c r="QEW23" s="60"/>
      <c r="QEX23" s="60"/>
      <c r="QEY23" s="60"/>
      <c r="QEZ23" s="60"/>
      <c r="QFA23" s="60"/>
      <c r="QFB23" s="60"/>
      <c r="QFC23" s="60"/>
      <c r="QFD23" s="60"/>
      <c r="QFE23" s="60"/>
      <c r="QFF23" s="60"/>
      <c r="QFG23" s="60"/>
      <c r="QFH23" s="60"/>
      <c r="QFI23" s="60"/>
      <c r="QFJ23" s="60"/>
      <c r="QFK23" s="60"/>
      <c r="QFL23" s="60"/>
      <c r="QFM23" s="60"/>
      <c r="QFN23" s="60"/>
      <c r="QFO23" s="60"/>
      <c r="QFP23" s="60"/>
      <c r="QFQ23" s="60"/>
      <c r="QFR23" s="60"/>
      <c r="QFS23" s="60"/>
      <c r="QFT23" s="60"/>
      <c r="QFU23" s="60"/>
      <c r="QFV23" s="60"/>
      <c r="QFW23" s="60"/>
      <c r="QFX23" s="60"/>
      <c r="QFY23" s="60"/>
      <c r="QFZ23" s="60"/>
      <c r="QGA23" s="60"/>
      <c r="QGB23" s="60"/>
      <c r="QGC23" s="60"/>
      <c r="QGD23" s="60"/>
      <c r="QGE23" s="60"/>
      <c r="QGF23" s="60"/>
      <c r="QGG23" s="60"/>
      <c r="QGH23" s="60"/>
      <c r="QGI23" s="60"/>
      <c r="QGJ23" s="60"/>
      <c r="QGK23" s="60"/>
      <c r="QGL23" s="60"/>
      <c r="QGM23" s="60"/>
      <c r="QGN23" s="60"/>
      <c r="QGO23" s="60"/>
      <c r="QGP23" s="60"/>
      <c r="QGQ23" s="60"/>
      <c r="QGR23" s="60"/>
      <c r="QGS23" s="60"/>
      <c r="QGT23" s="60"/>
      <c r="QGU23" s="60"/>
      <c r="QGV23" s="60"/>
      <c r="QGW23" s="60"/>
      <c r="QGX23" s="60"/>
      <c r="QGY23" s="60"/>
      <c r="QGZ23" s="60"/>
      <c r="QHA23" s="60"/>
      <c r="QHB23" s="60"/>
      <c r="QHC23" s="60"/>
      <c r="QHD23" s="60"/>
      <c r="QHE23" s="60"/>
      <c r="QHF23" s="60"/>
      <c r="QHG23" s="60"/>
      <c r="QHH23" s="60"/>
      <c r="QHI23" s="60"/>
      <c r="QHJ23" s="60"/>
      <c r="QHK23" s="60"/>
      <c r="QHL23" s="60"/>
      <c r="QHM23" s="60"/>
      <c r="QHN23" s="60"/>
      <c r="QHO23" s="60"/>
      <c r="QHP23" s="60"/>
      <c r="QHQ23" s="60"/>
      <c r="QHR23" s="60"/>
      <c r="QHS23" s="60"/>
      <c r="QHT23" s="60"/>
      <c r="QHU23" s="60"/>
      <c r="QHV23" s="60"/>
      <c r="QHW23" s="60"/>
      <c r="QHX23" s="60"/>
      <c r="QHY23" s="60"/>
      <c r="QHZ23" s="60"/>
      <c r="QIA23" s="60"/>
      <c r="QIB23" s="60"/>
      <c r="QIC23" s="60"/>
      <c r="QID23" s="60"/>
      <c r="QIE23" s="60"/>
      <c r="QIF23" s="60"/>
      <c r="QIG23" s="60"/>
      <c r="QIH23" s="60"/>
      <c r="QII23" s="60"/>
      <c r="QIJ23" s="60"/>
      <c r="QIK23" s="60"/>
      <c r="QIL23" s="60"/>
      <c r="QIM23" s="60"/>
      <c r="QIN23" s="60"/>
      <c r="QIO23" s="60"/>
      <c r="QIP23" s="60"/>
      <c r="QIQ23" s="60"/>
      <c r="QIR23" s="60"/>
      <c r="QIS23" s="60"/>
      <c r="QIT23" s="60"/>
      <c r="QIU23" s="60"/>
      <c r="QIV23" s="60"/>
      <c r="QIW23" s="60"/>
      <c r="QIX23" s="60"/>
      <c r="QIY23" s="60"/>
      <c r="QIZ23" s="60"/>
      <c r="QJA23" s="60"/>
      <c r="QJB23" s="60"/>
      <c r="QJC23" s="60"/>
      <c r="QJD23" s="60"/>
      <c r="QJE23" s="60"/>
      <c r="QJF23" s="60"/>
      <c r="QJG23" s="60"/>
      <c r="QJH23" s="60"/>
      <c r="QJI23" s="60"/>
      <c r="QJJ23" s="60"/>
      <c r="QJK23" s="60"/>
      <c r="QJL23" s="60"/>
      <c r="QJM23" s="60"/>
      <c r="QJN23" s="60"/>
      <c r="QJO23" s="60"/>
      <c r="QJP23" s="60"/>
      <c r="QJQ23" s="60"/>
      <c r="QJR23" s="60"/>
      <c r="QJS23" s="60"/>
      <c r="QJT23" s="60"/>
      <c r="QJU23" s="60"/>
      <c r="QJV23" s="60"/>
      <c r="QJW23" s="60"/>
      <c r="QJX23" s="60"/>
      <c r="QJY23" s="60"/>
      <c r="QJZ23" s="60"/>
      <c r="QKA23" s="60"/>
      <c r="QKB23" s="60"/>
      <c r="QKC23" s="60"/>
      <c r="QKD23" s="60"/>
      <c r="QKE23" s="60"/>
      <c r="QKF23" s="60"/>
      <c r="QKG23" s="60"/>
      <c r="QKH23" s="60"/>
      <c r="QKI23" s="60"/>
      <c r="QKJ23" s="60"/>
      <c r="QKK23" s="60"/>
      <c r="QKL23" s="60"/>
      <c r="QKM23" s="60"/>
      <c r="QKN23" s="60"/>
      <c r="QKO23" s="60"/>
      <c r="QKP23" s="60"/>
      <c r="QKQ23" s="60"/>
      <c r="QKR23" s="60"/>
      <c r="QKS23" s="60"/>
      <c r="QKT23" s="60"/>
      <c r="QKU23" s="60"/>
      <c r="QKV23" s="60"/>
      <c r="QKW23" s="60"/>
      <c r="QKX23" s="60"/>
      <c r="QKY23" s="60"/>
      <c r="QKZ23" s="60"/>
      <c r="QLA23" s="60"/>
      <c r="QLB23" s="60"/>
      <c r="QLC23" s="60"/>
      <c r="QLD23" s="60"/>
      <c r="QLE23" s="60"/>
      <c r="QLF23" s="60"/>
      <c r="QLG23" s="60"/>
      <c r="QLH23" s="60"/>
      <c r="QLI23" s="60"/>
      <c r="QLJ23" s="60"/>
      <c r="QLK23" s="60"/>
      <c r="QLL23" s="60"/>
      <c r="QLM23" s="60"/>
      <c r="QLN23" s="60"/>
      <c r="QLO23" s="60"/>
      <c r="QLP23" s="60"/>
      <c r="QLQ23" s="60"/>
      <c r="QLR23" s="60"/>
      <c r="QLS23" s="60"/>
      <c r="QLT23" s="60"/>
      <c r="QLU23" s="60"/>
      <c r="QLV23" s="60"/>
      <c r="QLW23" s="60"/>
      <c r="QLX23" s="60"/>
      <c r="QLY23" s="60"/>
      <c r="QLZ23" s="60"/>
      <c r="QMA23" s="60"/>
      <c r="QMB23" s="60"/>
      <c r="QMC23" s="60"/>
      <c r="QMD23" s="60"/>
      <c r="QME23" s="60"/>
      <c r="QMF23" s="60"/>
      <c r="QMG23" s="60"/>
      <c r="QMH23" s="60"/>
      <c r="QMI23" s="60"/>
      <c r="QMJ23" s="60"/>
      <c r="QMK23" s="60"/>
      <c r="QML23" s="60"/>
      <c r="QMM23" s="60"/>
      <c r="QMN23" s="60"/>
      <c r="QMO23" s="60"/>
      <c r="QMP23" s="60"/>
      <c r="QMQ23" s="60"/>
      <c r="QMR23" s="60"/>
      <c r="QMS23" s="60"/>
      <c r="QMT23" s="60"/>
      <c r="QMU23" s="60"/>
      <c r="QMV23" s="60"/>
      <c r="QMW23" s="60"/>
      <c r="QMX23" s="60"/>
      <c r="QMY23" s="60"/>
      <c r="QMZ23" s="60"/>
      <c r="QNA23" s="60"/>
      <c r="QNB23" s="60"/>
      <c r="QNC23" s="60"/>
      <c r="QND23" s="60"/>
      <c r="QNE23" s="60"/>
      <c r="QNF23" s="60"/>
      <c r="QNG23" s="60"/>
      <c r="QNH23" s="60"/>
      <c r="QNI23" s="60"/>
      <c r="QNJ23" s="60"/>
      <c r="QNK23" s="60"/>
      <c r="QNL23" s="60"/>
      <c r="QNM23" s="60"/>
      <c r="QNN23" s="60"/>
      <c r="QNO23" s="60"/>
      <c r="QNP23" s="60"/>
      <c r="QNQ23" s="60"/>
      <c r="QNR23" s="60"/>
      <c r="QNS23" s="60"/>
      <c r="QNT23" s="60"/>
      <c r="QNU23" s="60"/>
      <c r="QNV23" s="60"/>
      <c r="QNW23" s="60"/>
      <c r="QNX23" s="60"/>
      <c r="QNY23" s="60"/>
      <c r="QNZ23" s="60"/>
      <c r="QOA23" s="60"/>
      <c r="QOB23" s="60"/>
      <c r="QOC23" s="60"/>
      <c r="QOD23" s="60"/>
      <c r="QOE23" s="60"/>
      <c r="QOF23" s="60"/>
      <c r="QOG23" s="60"/>
      <c r="QOH23" s="60"/>
      <c r="QOI23" s="60"/>
      <c r="QOJ23" s="60"/>
      <c r="QOK23" s="60"/>
      <c r="QOL23" s="60"/>
      <c r="QOM23" s="60"/>
      <c r="QON23" s="60"/>
      <c r="QOO23" s="60"/>
      <c r="QOP23" s="60"/>
      <c r="QOQ23" s="60"/>
      <c r="QOR23" s="60"/>
      <c r="QOS23" s="60"/>
      <c r="QOT23" s="60"/>
      <c r="QOU23" s="60"/>
      <c r="QOV23" s="60"/>
      <c r="QOW23" s="60"/>
      <c r="QOX23" s="60"/>
      <c r="QOY23" s="60"/>
      <c r="QOZ23" s="60"/>
      <c r="QPA23" s="60"/>
      <c r="QPB23" s="60"/>
      <c r="QPC23" s="60"/>
      <c r="QPD23" s="60"/>
      <c r="QPE23" s="60"/>
      <c r="QPF23" s="60"/>
      <c r="QPG23" s="60"/>
      <c r="QPH23" s="60"/>
      <c r="QPI23" s="60"/>
      <c r="QPJ23" s="60"/>
      <c r="QPK23" s="60"/>
      <c r="QPL23" s="60"/>
      <c r="QPM23" s="60"/>
      <c r="QPN23" s="60"/>
      <c r="QPO23" s="60"/>
      <c r="QPP23" s="60"/>
      <c r="QPQ23" s="60"/>
      <c r="QPR23" s="60"/>
      <c r="QPS23" s="60"/>
      <c r="QPT23" s="60"/>
      <c r="QPU23" s="60"/>
      <c r="QPV23" s="60"/>
      <c r="QPW23" s="60"/>
      <c r="QPX23" s="60"/>
      <c r="QPY23" s="60"/>
      <c r="QPZ23" s="60"/>
      <c r="QQA23" s="60"/>
      <c r="QQB23" s="60"/>
      <c r="QQC23" s="60"/>
      <c r="QQD23" s="60"/>
      <c r="QQE23" s="60"/>
      <c r="QQF23" s="60"/>
      <c r="QQG23" s="60"/>
      <c r="QQH23" s="60"/>
      <c r="QQI23" s="60"/>
      <c r="QQJ23" s="60"/>
      <c r="QQK23" s="60"/>
      <c r="QQL23" s="60"/>
      <c r="QQM23" s="60"/>
      <c r="QQN23" s="60"/>
      <c r="QQO23" s="60"/>
      <c r="QQP23" s="60"/>
      <c r="QQQ23" s="60"/>
      <c r="QQR23" s="60"/>
      <c r="QQS23" s="60"/>
      <c r="QQT23" s="60"/>
      <c r="QQU23" s="60"/>
      <c r="QQV23" s="60"/>
      <c r="QQW23" s="60"/>
      <c r="QQX23" s="60"/>
      <c r="QQY23" s="60"/>
      <c r="QQZ23" s="60"/>
      <c r="QRA23" s="60"/>
      <c r="QRB23" s="60"/>
      <c r="QRC23" s="60"/>
      <c r="QRD23" s="60"/>
      <c r="QRE23" s="60"/>
      <c r="QRF23" s="60"/>
      <c r="QRG23" s="60"/>
      <c r="QRH23" s="60"/>
      <c r="QRI23" s="60"/>
      <c r="QRJ23" s="60"/>
      <c r="QRK23" s="60"/>
      <c r="QRL23" s="60"/>
      <c r="QRM23" s="60"/>
      <c r="QRN23" s="60"/>
      <c r="QRO23" s="60"/>
      <c r="QRP23" s="60"/>
      <c r="QRQ23" s="60"/>
      <c r="QRR23" s="60"/>
      <c r="QRS23" s="60"/>
      <c r="QRT23" s="60"/>
      <c r="QRU23" s="60"/>
      <c r="QRV23" s="60"/>
      <c r="QRW23" s="60"/>
      <c r="QRX23" s="60"/>
      <c r="QRY23" s="60"/>
      <c r="QRZ23" s="60"/>
      <c r="QSA23" s="60"/>
      <c r="QSB23" s="60"/>
      <c r="QSC23" s="60"/>
      <c r="QSD23" s="60"/>
      <c r="QSE23" s="60"/>
      <c r="QSF23" s="60"/>
      <c r="QSG23" s="60"/>
      <c r="QSH23" s="60"/>
      <c r="QSI23" s="60"/>
      <c r="QSJ23" s="60"/>
      <c r="QSK23" s="60"/>
      <c r="QSL23" s="60"/>
      <c r="QSM23" s="60"/>
      <c r="QSN23" s="60"/>
      <c r="QSO23" s="60"/>
      <c r="QSP23" s="60"/>
      <c r="QSQ23" s="60"/>
      <c r="QSR23" s="60"/>
      <c r="QSS23" s="60"/>
      <c r="QST23" s="60"/>
      <c r="QSU23" s="60"/>
      <c r="QSV23" s="60"/>
      <c r="QSW23" s="60"/>
      <c r="QSX23" s="60"/>
      <c r="QSY23" s="60"/>
      <c r="QSZ23" s="60"/>
      <c r="QTA23" s="60"/>
      <c r="QTB23" s="60"/>
      <c r="QTC23" s="60"/>
      <c r="QTD23" s="60"/>
      <c r="QTE23" s="60"/>
      <c r="QTF23" s="60"/>
      <c r="QTG23" s="60"/>
      <c r="QTH23" s="60"/>
      <c r="QTI23" s="60"/>
      <c r="QTJ23" s="60"/>
      <c r="QTK23" s="60"/>
      <c r="QTL23" s="60"/>
      <c r="QTM23" s="60"/>
      <c r="QTN23" s="60"/>
      <c r="QTO23" s="60"/>
      <c r="QTP23" s="60"/>
      <c r="QTQ23" s="60"/>
      <c r="QTR23" s="60"/>
      <c r="QTS23" s="60"/>
      <c r="QTT23" s="60"/>
      <c r="QTU23" s="60"/>
      <c r="QTV23" s="60"/>
      <c r="QTW23" s="60"/>
      <c r="QTX23" s="60"/>
      <c r="QTY23" s="60"/>
      <c r="QTZ23" s="60"/>
      <c r="QUA23" s="60"/>
      <c r="QUB23" s="60"/>
      <c r="QUC23" s="60"/>
      <c r="QUD23" s="60"/>
      <c r="QUE23" s="60"/>
      <c r="QUF23" s="60"/>
      <c r="QUG23" s="60"/>
      <c r="QUH23" s="60"/>
      <c r="QUI23" s="60"/>
      <c r="QUJ23" s="60"/>
      <c r="QUK23" s="60"/>
      <c r="QUL23" s="60"/>
      <c r="QUM23" s="60"/>
      <c r="QUN23" s="60"/>
      <c r="QUO23" s="60"/>
      <c r="QUP23" s="60"/>
      <c r="QUQ23" s="60"/>
      <c r="QUR23" s="60"/>
      <c r="QUS23" s="60"/>
      <c r="QUT23" s="60"/>
      <c r="QUU23" s="60"/>
      <c r="QUV23" s="60"/>
      <c r="QUW23" s="60"/>
      <c r="QUX23" s="60"/>
      <c r="QUY23" s="60"/>
      <c r="QUZ23" s="60"/>
      <c r="QVA23" s="60"/>
      <c r="QVB23" s="60"/>
      <c r="QVC23" s="60"/>
      <c r="QVD23" s="60"/>
      <c r="QVE23" s="60"/>
      <c r="QVF23" s="60"/>
      <c r="QVG23" s="60"/>
      <c r="QVH23" s="60"/>
      <c r="QVI23" s="60"/>
      <c r="QVJ23" s="60"/>
      <c r="QVK23" s="60"/>
      <c r="QVL23" s="60"/>
      <c r="QVM23" s="60"/>
      <c r="QVN23" s="60"/>
      <c r="QVO23" s="60"/>
      <c r="QVP23" s="60"/>
      <c r="QVQ23" s="60"/>
      <c r="QVR23" s="60"/>
      <c r="QVS23" s="60"/>
      <c r="QVT23" s="60"/>
      <c r="QVU23" s="60"/>
      <c r="QVV23" s="60"/>
      <c r="QVW23" s="60"/>
      <c r="QVX23" s="60"/>
      <c r="QVY23" s="60"/>
      <c r="QVZ23" s="60"/>
      <c r="QWA23" s="60"/>
      <c r="QWB23" s="60"/>
      <c r="QWC23" s="60"/>
      <c r="QWD23" s="60"/>
      <c r="QWE23" s="60"/>
      <c r="QWF23" s="60"/>
      <c r="QWG23" s="60"/>
      <c r="QWH23" s="60"/>
      <c r="QWI23" s="60"/>
      <c r="QWJ23" s="60"/>
      <c r="QWK23" s="60"/>
      <c r="QWL23" s="60"/>
      <c r="QWM23" s="60"/>
      <c r="QWN23" s="60"/>
      <c r="QWO23" s="60"/>
      <c r="QWP23" s="60"/>
      <c r="QWQ23" s="60"/>
      <c r="QWR23" s="60"/>
      <c r="QWS23" s="60"/>
      <c r="QWT23" s="60"/>
      <c r="QWU23" s="60"/>
      <c r="QWV23" s="60"/>
      <c r="QWW23" s="60"/>
      <c r="QWX23" s="60"/>
      <c r="QWY23" s="60"/>
      <c r="QWZ23" s="60"/>
      <c r="QXA23" s="60"/>
      <c r="QXB23" s="60"/>
      <c r="QXC23" s="60"/>
      <c r="QXD23" s="60"/>
      <c r="QXE23" s="60"/>
      <c r="QXF23" s="60"/>
      <c r="QXG23" s="60"/>
      <c r="QXH23" s="60"/>
      <c r="QXI23" s="60"/>
      <c r="QXJ23" s="60"/>
      <c r="QXK23" s="60"/>
      <c r="QXL23" s="60"/>
      <c r="QXM23" s="60"/>
      <c r="QXN23" s="60"/>
      <c r="QXO23" s="60"/>
      <c r="QXP23" s="60"/>
      <c r="QXQ23" s="60"/>
      <c r="QXR23" s="60"/>
      <c r="QXS23" s="60"/>
      <c r="QXT23" s="60"/>
      <c r="QXU23" s="60"/>
      <c r="QXV23" s="60"/>
      <c r="QXW23" s="60"/>
      <c r="QXX23" s="60"/>
      <c r="QXY23" s="60"/>
      <c r="QXZ23" s="60"/>
      <c r="QYA23" s="60"/>
      <c r="QYB23" s="60"/>
      <c r="QYC23" s="60"/>
      <c r="QYD23" s="60"/>
      <c r="QYE23" s="60"/>
      <c r="QYF23" s="60"/>
      <c r="QYG23" s="60"/>
      <c r="QYH23" s="60"/>
      <c r="QYI23" s="60"/>
      <c r="QYJ23" s="60"/>
      <c r="QYK23" s="60"/>
      <c r="QYL23" s="60"/>
      <c r="QYM23" s="60"/>
      <c r="QYN23" s="60"/>
      <c r="QYO23" s="60"/>
      <c r="QYP23" s="60"/>
      <c r="QYQ23" s="60"/>
      <c r="QYR23" s="60"/>
      <c r="QYS23" s="60"/>
      <c r="QYT23" s="60"/>
      <c r="QYU23" s="60"/>
      <c r="QYV23" s="60"/>
      <c r="QYW23" s="60"/>
      <c r="QYX23" s="60"/>
      <c r="QYY23" s="60"/>
      <c r="QYZ23" s="60"/>
      <c r="QZA23" s="60"/>
      <c r="QZB23" s="60"/>
      <c r="QZC23" s="60"/>
      <c r="QZD23" s="60"/>
      <c r="QZE23" s="60"/>
      <c r="QZF23" s="60"/>
      <c r="QZG23" s="60"/>
      <c r="QZH23" s="60"/>
      <c r="QZI23" s="60"/>
      <c r="QZJ23" s="60"/>
      <c r="QZK23" s="60"/>
      <c r="QZL23" s="60"/>
      <c r="QZM23" s="60"/>
      <c r="QZN23" s="60"/>
      <c r="QZO23" s="60"/>
      <c r="QZP23" s="60"/>
      <c r="QZQ23" s="60"/>
      <c r="QZR23" s="60"/>
      <c r="QZS23" s="60"/>
      <c r="QZT23" s="60"/>
      <c r="QZU23" s="60"/>
      <c r="QZV23" s="60"/>
      <c r="QZW23" s="60"/>
      <c r="QZX23" s="60"/>
      <c r="QZY23" s="60"/>
      <c r="QZZ23" s="60"/>
      <c r="RAA23" s="60"/>
      <c r="RAB23" s="60"/>
      <c r="RAC23" s="60"/>
      <c r="RAD23" s="60"/>
      <c r="RAE23" s="60"/>
      <c r="RAF23" s="60"/>
      <c r="RAG23" s="60"/>
      <c r="RAH23" s="60"/>
      <c r="RAI23" s="60"/>
      <c r="RAJ23" s="60"/>
      <c r="RAK23" s="60"/>
      <c r="RAL23" s="60"/>
      <c r="RAM23" s="60"/>
      <c r="RAN23" s="60"/>
      <c r="RAO23" s="60"/>
      <c r="RAP23" s="60"/>
      <c r="RAQ23" s="60"/>
      <c r="RAR23" s="60"/>
      <c r="RAS23" s="60"/>
      <c r="RAT23" s="60"/>
      <c r="RAU23" s="60"/>
      <c r="RAV23" s="60"/>
      <c r="RAW23" s="60"/>
      <c r="RAX23" s="60"/>
      <c r="RAY23" s="60"/>
      <c r="RAZ23" s="60"/>
      <c r="RBA23" s="60"/>
      <c r="RBB23" s="60"/>
      <c r="RBC23" s="60"/>
      <c r="RBD23" s="60"/>
      <c r="RBE23" s="60"/>
      <c r="RBF23" s="60"/>
      <c r="RBG23" s="60"/>
      <c r="RBH23" s="60"/>
      <c r="RBI23" s="60"/>
      <c r="RBJ23" s="60"/>
      <c r="RBK23" s="60"/>
      <c r="RBL23" s="60"/>
      <c r="RBM23" s="60"/>
      <c r="RBN23" s="60"/>
      <c r="RBO23" s="60"/>
      <c r="RBP23" s="60"/>
      <c r="RBQ23" s="60"/>
      <c r="RBR23" s="60"/>
      <c r="RBS23" s="60"/>
      <c r="RBT23" s="60"/>
      <c r="RBU23" s="60"/>
      <c r="RBV23" s="60"/>
      <c r="RBW23" s="60"/>
      <c r="RBX23" s="60"/>
      <c r="RBY23" s="60"/>
      <c r="RBZ23" s="60"/>
      <c r="RCA23" s="60"/>
      <c r="RCB23" s="60"/>
      <c r="RCC23" s="60"/>
      <c r="RCD23" s="60"/>
      <c r="RCE23" s="60"/>
      <c r="RCF23" s="60"/>
      <c r="RCG23" s="60"/>
      <c r="RCH23" s="60"/>
      <c r="RCI23" s="60"/>
      <c r="RCJ23" s="60"/>
      <c r="RCK23" s="60"/>
      <c r="RCL23" s="60"/>
      <c r="RCM23" s="60"/>
      <c r="RCN23" s="60"/>
      <c r="RCO23" s="60"/>
      <c r="RCP23" s="60"/>
      <c r="RCQ23" s="60"/>
      <c r="RCR23" s="60"/>
      <c r="RCS23" s="60"/>
      <c r="RCT23" s="60"/>
      <c r="RCU23" s="60"/>
      <c r="RCV23" s="60"/>
      <c r="RCW23" s="60"/>
      <c r="RCX23" s="60"/>
      <c r="RCY23" s="60"/>
      <c r="RCZ23" s="60"/>
      <c r="RDA23" s="60"/>
      <c r="RDB23" s="60"/>
      <c r="RDC23" s="60"/>
      <c r="RDD23" s="60"/>
      <c r="RDE23" s="60"/>
      <c r="RDF23" s="60"/>
      <c r="RDG23" s="60"/>
      <c r="RDH23" s="60"/>
      <c r="RDI23" s="60"/>
      <c r="RDJ23" s="60"/>
      <c r="RDK23" s="60"/>
      <c r="RDL23" s="60"/>
      <c r="RDM23" s="60"/>
      <c r="RDN23" s="60"/>
      <c r="RDO23" s="60"/>
      <c r="RDP23" s="60"/>
      <c r="RDQ23" s="60"/>
      <c r="RDR23" s="60"/>
      <c r="RDS23" s="60"/>
      <c r="RDT23" s="60"/>
      <c r="RDU23" s="60"/>
      <c r="RDV23" s="60"/>
      <c r="RDW23" s="60"/>
      <c r="RDX23" s="60"/>
      <c r="RDY23" s="60"/>
      <c r="RDZ23" s="60"/>
      <c r="REA23" s="60"/>
      <c r="REB23" s="60"/>
      <c r="REC23" s="60"/>
      <c r="RED23" s="60"/>
      <c r="REE23" s="60"/>
      <c r="REF23" s="60"/>
      <c r="REG23" s="60"/>
      <c r="REH23" s="60"/>
      <c r="REI23" s="60"/>
      <c r="REJ23" s="60"/>
      <c r="REK23" s="60"/>
      <c r="REL23" s="60"/>
      <c r="REM23" s="60"/>
      <c r="REN23" s="60"/>
      <c r="REO23" s="60"/>
      <c r="REP23" s="60"/>
      <c r="REQ23" s="60"/>
      <c r="RER23" s="60"/>
      <c r="RES23" s="60"/>
      <c r="RET23" s="60"/>
      <c r="REU23" s="60"/>
      <c r="REV23" s="60"/>
      <c r="REW23" s="60"/>
      <c r="REX23" s="60"/>
      <c r="REY23" s="60"/>
      <c r="REZ23" s="60"/>
      <c r="RFA23" s="60"/>
      <c r="RFB23" s="60"/>
      <c r="RFC23" s="60"/>
      <c r="RFD23" s="60"/>
      <c r="RFE23" s="60"/>
      <c r="RFF23" s="60"/>
      <c r="RFG23" s="60"/>
      <c r="RFH23" s="60"/>
      <c r="RFI23" s="60"/>
      <c r="RFJ23" s="60"/>
      <c r="RFK23" s="60"/>
      <c r="RFL23" s="60"/>
      <c r="RFM23" s="60"/>
      <c r="RFN23" s="60"/>
      <c r="RFO23" s="60"/>
      <c r="RFP23" s="60"/>
      <c r="RFQ23" s="60"/>
      <c r="RFR23" s="60"/>
      <c r="RFS23" s="60"/>
      <c r="RFT23" s="60"/>
      <c r="RFU23" s="60"/>
      <c r="RFV23" s="60"/>
      <c r="RFW23" s="60"/>
      <c r="RFX23" s="60"/>
      <c r="RFY23" s="60"/>
      <c r="RFZ23" s="60"/>
      <c r="RGA23" s="60"/>
      <c r="RGB23" s="60"/>
      <c r="RGC23" s="60"/>
      <c r="RGD23" s="60"/>
      <c r="RGE23" s="60"/>
      <c r="RGF23" s="60"/>
      <c r="RGG23" s="60"/>
      <c r="RGH23" s="60"/>
      <c r="RGI23" s="60"/>
      <c r="RGJ23" s="60"/>
      <c r="RGK23" s="60"/>
      <c r="RGL23" s="60"/>
      <c r="RGM23" s="60"/>
      <c r="RGN23" s="60"/>
      <c r="RGO23" s="60"/>
      <c r="RGP23" s="60"/>
      <c r="RGQ23" s="60"/>
      <c r="RGR23" s="60"/>
      <c r="RGS23" s="60"/>
      <c r="RGT23" s="60"/>
      <c r="RGU23" s="60"/>
      <c r="RGV23" s="60"/>
      <c r="RGW23" s="60"/>
      <c r="RGX23" s="60"/>
      <c r="RGY23" s="60"/>
      <c r="RGZ23" s="60"/>
      <c r="RHA23" s="60"/>
      <c r="RHB23" s="60"/>
      <c r="RHC23" s="60"/>
      <c r="RHD23" s="60"/>
      <c r="RHE23" s="60"/>
      <c r="RHF23" s="60"/>
      <c r="RHG23" s="60"/>
      <c r="RHH23" s="60"/>
      <c r="RHI23" s="60"/>
      <c r="RHJ23" s="60"/>
      <c r="RHK23" s="60"/>
      <c r="RHL23" s="60"/>
      <c r="RHM23" s="60"/>
      <c r="RHN23" s="60"/>
      <c r="RHO23" s="60"/>
      <c r="RHP23" s="60"/>
      <c r="RHQ23" s="60"/>
      <c r="RHR23" s="60"/>
      <c r="RHS23" s="60"/>
      <c r="RHT23" s="60"/>
      <c r="RHU23" s="60"/>
      <c r="RHV23" s="60"/>
      <c r="RHW23" s="60"/>
      <c r="RHX23" s="60"/>
      <c r="RHY23" s="60"/>
      <c r="RHZ23" s="60"/>
      <c r="RIA23" s="60"/>
      <c r="RIB23" s="60"/>
      <c r="RIC23" s="60"/>
      <c r="RID23" s="60"/>
      <c r="RIE23" s="60"/>
      <c r="RIF23" s="60"/>
      <c r="RIG23" s="60"/>
      <c r="RIH23" s="60"/>
      <c r="RII23" s="60"/>
      <c r="RIJ23" s="60"/>
      <c r="RIK23" s="60"/>
      <c r="RIL23" s="60"/>
      <c r="RIM23" s="60"/>
      <c r="RIN23" s="60"/>
      <c r="RIO23" s="60"/>
      <c r="RIP23" s="60"/>
      <c r="RIQ23" s="60"/>
      <c r="RIR23" s="60"/>
      <c r="RIS23" s="60"/>
      <c r="RIT23" s="60"/>
      <c r="RIU23" s="60"/>
      <c r="RIV23" s="60"/>
      <c r="RIW23" s="60"/>
      <c r="RIX23" s="60"/>
      <c r="RIY23" s="60"/>
      <c r="RIZ23" s="60"/>
      <c r="RJA23" s="60"/>
      <c r="RJB23" s="60"/>
      <c r="RJC23" s="60"/>
      <c r="RJD23" s="60"/>
      <c r="RJE23" s="60"/>
      <c r="RJF23" s="60"/>
      <c r="RJG23" s="60"/>
      <c r="RJH23" s="60"/>
      <c r="RJI23" s="60"/>
      <c r="RJJ23" s="60"/>
      <c r="RJK23" s="60"/>
      <c r="RJL23" s="60"/>
      <c r="RJM23" s="60"/>
      <c r="RJN23" s="60"/>
      <c r="RJO23" s="60"/>
      <c r="RJP23" s="60"/>
      <c r="RJQ23" s="60"/>
      <c r="RJR23" s="60"/>
      <c r="RJS23" s="60"/>
      <c r="RJT23" s="60"/>
      <c r="RJU23" s="60"/>
      <c r="RJV23" s="60"/>
      <c r="RJW23" s="60"/>
      <c r="RJX23" s="60"/>
      <c r="RJY23" s="60"/>
      <c r="RJZ23" s="60"/>
      <c r="RKA23" s="60"/>
      <c r="RKB23" s="60"/>
      <c r="RKC23" s="60"/>
      <c r="RKD23" s="60"/>
      <c r="RKE23" s="60"/>
      <c r="RKF23" s="60"/>
      <c r="RKG23" s="60"/>
      <c r="RKH23" s="60"/>
      <c r="RKI23" s="60"/>
      <c r="RKJ23" s="60"/>
      <c r="RKK23" s="60"/>
      <c r="RKL23" s="60"/>
      <c r="RKM23" s="60"/>
      <c r="RKN23" s="60"/>
      <c r="RKO23" s="60"/>
      <c r="RKP23" s="60"/>
      <c r="RKQ23" s="60"/>
      <c r="RKR23" s="60"/>
      <c r="RKS23" s="60"/>
      <c r="RKT23" s="60"/>
      <c r="RKU23" s="60"/>
      <c r="RKV23" s="60"/>
      <c r="RKW23" s="60"/>
      <c r="RKX23" s="60"/>
      <c r="RKY23" s="60"/>
      <c r="RKZ23" s="60"/>
      <c r="RLA23" s="60"/>
      <c r="RLB23" s="60"/>
      <c r="RLC23" s="60"/>
      <c r="RLD23" s="60"/>
      <c r="RLE23" s="60"/>
      <c r="RLF23" s="60"/>
      <c r="RLG23" s="60"/>
      <c r="RLH23" s="60"/>
      <c r="RLI23" s="60"/>
      <c r="RLJ23" s="60"/>
      <c r="RLK23" s="60"/>
      <c r="RLL23" s="60"/>
      <c r="RLM23" s="60"/>
      <c r="RLN23" s="60"/>
      <c r="RLO23" s="60"/>
      <c r="RLP23" s="60"/>
      <c r="RLQ23" s="60"/>
      <c r="RLR23" s="60"/>
      <c r="RLS23" s="60"/>
      <c r="RLT23" s="60"/>
      <c r="RLU23" s="60"/>
      <c r="RLV23" s="60"/>
      <c r="RLW23" s="60"/>
      <c r="RLX23" s="60"/>
      <c r="RLY23" s="60"/>
      <c r="RLZ23" s="60"/>
      <c r="RMA23" s="60"/>
      <c r="RMB23" s="60"/>
      <c r="RMC23" s="60"/>
      <c r="RMD23" s="60"/>
      <c r="RME23" s="60"/>
      <c r="RMF23" s="60"/>
      <c r="RMG23" s="60"/>
      <c r="RMH23" s="60"/>
      <c r="RMI23" s="60"/>
      <c r="RMJ23" s="60"/>
      <c r="RMK23" s="60"/>
      <c r="RML23" s="60"/>
      <c r="RMM23" s="60"/>
      <c r="RMN23" s="60"/>
      <c r="RMO23" s="60"/>
      <c r="RMP23" s="60"/>
      <c r="RMQ23" s="60"/>
      <c r="RMR23" s="60"/>
      <c r="RMS23" s="60"/>
      <c r="RMT23" s="60"/>
      <c r="RMU23" s="60"/>
      <c r="RMV23" s="60"/>
      <c r="RMW23" s="60"/>
      <c r="RMX23" s="60"/>
      <c r="RMY23" s="60"/>
      <c r="RMZ23" s="60"/>
      <c r="RNA23" s="60"/>
      <c r="RNB23" s="60"/>
      <c r="RNC23" s="60"/>
      <c r="RND23" s="60"/>
      <c r="RNE23" s="60"/>
      <c r="RNF23" s="60"/>
      <c r="RNG23" s="60"/>
      <c r="RNH23" s="60"/>
      <c r="RNI23" s="60"/>
      <c r="RNJ23" s="60"/>
      <c r="RNK23" s="60"/>
      <c r="RNL23" s="60"/>
      <c r="RNM23" s="60"/>
      <c r="RNN23" s="60"/>
      <c r="RNO23" s="60"/>
      <c r="RNP23" s="60"/>
      <c r="RNQ23" s="60"/>
      <c r="RNR23" s="60"/>
      <c r="RNS23" s="60"/>
      <c r="RNT23" s="60"/>
      <c r="RNU23" s="60"/>
      <c r="RNV23" s="60"/>
      <c r="RNW23" s="60"/>
      <c r="RNX23" s="60"/>
      <c r="RNY23" s="60"/>
      <c r="RNZ23" s="60"/>
      <c r="ROA23" s="60"/>
      <c r="ROB23" s="60"/>
      <c r="ROC23" s="60"/>
      <c r="ROD23" s="60"/>
      <c r="ROE23" s="60"/>
      <c r="ROF23" s="60"/>
      <c r="ROG23" s="60"/>
      <c r="ROH23" s="60"/>
      <c r="ROI23" s="60"/>
      <c r="ROJ23" s="60"/>
      <c r="ROK23" s="60"/>
      <c r="ROL23" s="60"/>
      <c r="ROM23" s="60"/>
      <c r="RON23" s="60"/>
      <c r="ROO23" s="60"/>
      <c r="ROP23" s="60"/>
      <c r="ROQ23" s="60"/>
      <c r="ROR23" s="60"/>
      <c r="ROS23" s="60"/>
      <c r="ROT23" s="60"/>
      <c r="ROU23" s="60"/>
      <c r="ROV23" s="60"/>
      <c r="ROW23" s="60"/>
      <c r="ROX23" s="60"/>
      <c r="ROY23" s="60"/>
      <c r="ROZ23" s="60"/>
      <c r="RPA23" s="60"/>
      <c r="RPB23" s="60"/>
      <c r="RPC23" s="60"/>
      <c r="RPD23" s="60"/>
      <c r="RPE23" s="60"/>
      <c r="RPF23" s="60"/>
      <c r="RPG23" s="60"/>
      <c r="RPH23" s="60"/>
      <c r="RPI23" s="60"/>
      <c r="RPJ23" s="60"/>
      <c r="RPK23" s="60"/>
      <c r="RPL23" s="60"/>
      <c r="RPM23" s="60"/>
      <c r="RPN23" s="60"/>
      <c r="RPO23" s="60"/>
      <c r="RPP23" s="60"/>
      <c r="RPQ23" s="60"/>
      <c r="RPR23" s="60"/>
      <c r="RPS23" s="60"/>
      <c r="RPT23" s="60"/>
      <c r="RPU23" s="60"/>
      <c r="RPV23" s="60"/>
      <c r="RPW23" s="60"/>
      <c r="RPX23" s="60"/>
      <c r="RPY23" s="60"/>
      <c r="RPZ23" s="60"/>
      <c r="RQA23" s="60"/>
      <c r="RQB23" s="60"/>
      <c r="RQC23" s="60"/>
      <c r="RQD23" s="60"/>
      <c r="RQE23" s="60"/>
      <c r="RQF23" s="60"/>
      <c r="RQG23" s="60"/>
      <c r="RQH23" s="60"/>
      <c r="RQI23" s="60"/>
      <c r="RQJ23" s="60"/>
      <c r="RQK23" s="60"/>
      <c r="RQL23" s="60"/>
      <c r="RQM23" s="60"/>
      <c r="RQN23" s="60"/>
      <c r="RQO23" s="60"/>
      <c r="RQP23" s="60"/>
      <c r="RQQ23" s="60"/>
      <c r="RQR23" s="60"/>
      <c r="RQS23" s="60"/>
      <c r="RQT23" s="60"/>
      <c r="RQU23" s="60"/>
      <c r="RQV23" s="60"/>
      <c r="RQW23" s="60"/>
      <c r="RQX23" s="60"/>
      <c r="RQY23" s="60"/>
      <c r="RQZ23" s="60"/>
      <c r="RRA23" s="60"/>
      <c r="RRB23" s="60"/>
      <c r="RRC23" s="60"/>
      <c r="RRD23" s="60"/>
      <c r="RRE23" s="60"/>
      <c r="RRF23" s="60"/>
      <c r="RRG23" s="60"/>
      <c r="RRH23" s="60"/>
      <c r="RRI23" s="60"/>
      <c r="RRJ23" s="60"/>
      <c r="RRK23" s="60"/>
      <c r="RRL23" s="60"/>
      <c r="RRM23" s="60"/>
      <c r="RRN23" s="60"/>
      <c r="RRO23" s="60"/>
      <c r="RRP23" s="60"/>
      <c r="RRQ23" s="60"/>
      <c r="RRR23" s="60"/>
      <c r="RRS23" s="60"/>
      <c r="RRT23" s="60"/>
      <c r="RRU23" s="60"/>
      <c r="RRV23" s="60"/>
      <c r="RRW23" s="60"/>
      <c r="RRX23" s="60"/>
      <c r="RRY23" s="60"/>
      <c r="RRZ23" s="60"/>
      <c r="RSA23" s="60"/>
      <c r="RSB23" s="60"/>
      <c r="RSC23" s="60"/>
      <c r="RSD23" s="60"/>
      <c r="RSE23" s="60"/>
      <c r="RSF23" s="60"/>
      <c r="RSG23" s="60"/>
      <c r="RSH23" s="60"/>
      <c r="RSI23" s="60"/>
      <c r="RSJ23" s="60"/>
      <c r="RSK23" s="60"/>
      <c r="RSL23" s="60"/>
      <c r="RSM23" s="60"/>
      <c r="RSN23" s="60"/>
      <c r="RSO23" s="60"/>
      <c r="RSP23" s="60"/>
      <c r="RSQ23" s="60"/>
      <c r="RSR23" s="60"/>
      <c r="RSS23" s="60"/>
      <c r="RST23" s="60"/>
      <c r="RSU23" s="60"/>
      <c r="RSV23" s="60"/>
      <c r="RSW23" s="60"/>
      <c r="RSX23" s="60"/>
      <c r="RSY23" s="60"/>
      <c r="RSZ23" s="60"/>
      <c r="RTA23" s="60"/>
      <c r="RTB23" s="60"/>
      <c r="RTC23" s="60"/>
      <c r="RTD23" s="60"/>
      <c r="RTE23" s="60"/>
      <c r="RTF23" s="60"/>
      <c r="RTG23" s="60"/>
      <c r="RTH23" s="60"/>
      <c r="RTI23" s="60"/>
      <c r="RTJ23" s="60"/>
      <c r="RTK23" s="60"/>
      <c r="RTL23" s="60"/>
      <c r="RTM23" s="60"/>
      <c r="RTN23" s="60"/>
      <c r="RTO23" s="60"/>
      <c r="RTP23" s="60"/>
      <c r="RTQ23" s="60"/>
      <c r="RTR23" s="60"/>
      <c r="RTS23" s="60"/>
      <c r="RTT23" s="60"/>
      <c r="RTU23" s="60"/>
      <c r="RTV23" s="60"/>
      <c r="RTW23" s="60"/>
      <c r="RTX23" s="60"/>
      <c r="RTY23" s="60"/>
      <c r="RTZ23" s="60"/>
      <c r="RUA23" s="60"/>
      <c r="RUB23" s="60"/>
      <c r="RUC23" s="60"/>
      <c r="RUD23" s="60"/>
      <c r="RUE23" s="60"/>
      <c r="RUF23" s="60"/>
      <c r="RUG23" s="60"/>
      <c r="RUH23" s="60"/>
      <c r="RUI23" s="60"/>
      <c r="RUJ23" s="60"/>
      <c r="RUK23" s="60"/>
      <c r="RUL23" s="60"/>
      <c r="RUM23" s="60"/>
      <c r="RUN23" s="60"/>
      <c r="RUO23" s="60"/>
      <c r="RUP23" s="60"/>
      <c r="RUQ23" s="60"/>
      <c r="RUR23" s="60"/>
      <c r="RUS23" s="60"/>
      <c r="RUT23" s="60"/>
      <c r="RUU23" s="60"/>
      <c r="RUV23" s="60"/>
      <c r="RUW23" s="60"/>
      <c r="RUX23" s="60"/>
      <c r="RUY23" s="60"/>
      <c r="RUZ23" s="60"/>
      <c r="RVA23" s="60"/>
      <c r="RVB23" s="60"/>
      <c r="RVC23" s="60"/>
      <c r="RVD23" s="60"/>
      <c r="RVE23" s="60"/>
      <c r="RVF23" s="60"/>
      <c r="RVG23" s="60"/>
      <c r="RVH23" s="60"/>
      <c r="RVI23" s="60"/>
      <c r="RVJ23" s="60"/>
      <c r="RVK23" s="60"/>
      <c r="RVL23" s="60"/>
      <c r="RVM23" s="60"/>
      <c r="RVN23" s="60"/>
      <c r="RVO23" s="60"/>
      <c r="RVP23" s="60"/>
      <c r="RVQ23" s="60"/>
      <c r="RVR23" s="60"/>
      <c r="RVS23" s="60"/>
      <c r="RVT23" s="60"/>
      <c r="RVU23" s="60"/>
      <c r="RVV23" s="60"/>
      <c r="RVW23" s="60"/>
      <c r="RVX23" s="60"/>
      <c r="RVY23" s="60"/>
      <c r="RVZ23" s="60"/>
      <c r="RWA23" s="60"/>
      <c r="RWB23" s="60"/>
      <c r="RWC23" s="60"/>
      <c r="RWD23" s="60"/>
      <c r="RWE23" s="60"/>
      <c r="RWF23" s="60"/>
      <c r="RWG23" s="60"/>
      <c r="RWH23" s="60"/>
      <c r="RWI23" s="60"/>
      <c r="RWJ23" s="60"/>
      <c r="RWK23" s="60"/>
      <c r="RWL23" s="60"/>
      <c r="RWM23" s="60"/>
      <c r="RWN23" s="60"/>
      <c r="RWO23" s="60"/>
      <c r="RWP23" s="60"/>
      <c r="RWQ23" s="60"/>
      <c r="RWR23" s="60"/>
      <c r="RWS23" s="60"/>
      <c r="RWT23" s="60"/>
      <c r="RWU23" s="60"/>
      <c r="RWV23" s="60"/>
      <c r="RWW23" s="60"/>
      <c r="RWX23" s="60"/>
      <c r="RWY23" s="60"/>
      <c r="RWZ23" s="60"/>
      <c r="RXA23" s="60"/>
      <c r="RXB23" s="60"/>
      <c r="RXC23" s="60"/>
      <c r="RXD23" s="60"/>
      <c r="RXE23" s="60"/>
      <c r="RXF23" s="60"/>
      <c r="RXG23" s="60"/>
      <c r="RXH23" s="60"/>
      <c r="RXI23" s="60"/>
      <c r="RXJ23" s="60"/>
      <c r="RXK23" s="60"/>
      <c r="RXL23" s="60"/>
      <c r="RXM23" s="60"/>
      <c r="RXN23" s="60"/>
      <c r="RXO23" s="60"/>
      <c r="RXP23" s="60"/>
      <c r="RXQ23" s="60"/>
      <c r="RXR23" s="60"/>
      <c r="RXS23" s="60"/>
      <c r="RXT23" s="60"/>
      <c r="RXU23" s="60"/>
      <c r="RXV23" s="60"/>
      <c r="RXW23" s="60"/>
      <c r="RXX23" s="60"/>
      <c r="RXY23" s="60"/>
      <c r="RXZ23" s="60"/>
      <c r="RYA23" s="60"/>
      <c r="RYB23" s="60"/>
      <c r="RYC23" s="60"/>
      <c r="RYD23" s="60"/>
      <c r="RYE23" s="60"/>
      <c r="RYF23" s="60"/>
      <c r="RYG23" s="60"/>
      <c r="RYH23" s="60"/>
      <c r="RYI23" s="60"/>
      <c r="RYJ23" s="60"/>
      <c r="RYK23" s="60"/>
      <c r="RYL23" s="60"/>
      <c r="RYM23" s="60"/>
      <c r="RYN23" s="60"/>
      <c r="RYO23" s="60"/>
      <c r="RYP23" s="60"/>
      <c r="RYQ23" s="60"/>
      <c r="RYR23" s="60"/>
      <c r="RYS23" s="60"/>
      <c r="RYT23" s="60"/>
      <c r="RYU23" s="60"/>
      <c r="RYV23" s="60"/>
      <c r="RYW23" s="60"/>
      <c r="RYX23" s="60"/>
      <c r="RYY23" s="60"/>
      <c r="RYZ23" s="60"/>
      <c r="RZA23" s="60"/>
      <c r="RZB23" s="60"/>
      <c r="RZC23" s="60"/>
      <c r="RZD23" s="60"/>
      <c r="RZE23" s="60"/>
      <c r="RZF23" s="60"/>
      <c r="RZG23" s="60"/>
      <c r="RZH23" s="60"/>
      <c r="RZI23" s="60"/>
      <c r="RZJ23" s="60"/>
      <c r="RZK23" s="60"/>
      <c r="RZL23" s="60"/>
      <c r="RZM23" s="60"/>
      <c r="RZN23" s="60"/>
      <c r="RZO23" s="60"/>
      <c r="RZP23" s="60"/>
      <c r="RZQ23" s="60"/>
      <c r="RZR23" s="60"/>
      <c r="RZS23" s="60"/>
      <c r="RZT23" s="60"/>
      <c r="RZU23" s="60"/>
      <c r="RZV23" s="60"/>
      <c r="RZW23" s="60"/>
      <c r="RZX23" s="60"/>
      <c r="RZY23" s="60"/>
      <c r="RZZ23" s="60"/>
      <c r="SAA23" s="60"/>
      <c r="SAB23" s="60"/>
      <c r="SAC23" s="60"/>
      <c r="SAD23" s="60"/>
      <c r="SAE23" s="60"/>
      <c r="SAF23" s="60"/>
      <c r="SAG23" s="60"/>
      <c r="SAH23" s="60"/>
      <c r="SAI23" s="60"/>
      <c r="SAJ23" s="60"/>
      <c r="SAK23" s="60"/>
      <c r="SAL23" s="60"/>
      <c r="SAM23" s="60"/>
      <c r="SAN23" s="60"/>
      <c r="SAO23" s="60"/>
      <c r="SAP23" s="60"/>
      <c r="SAQ23" s="60"/>
      <c r="SAR23" s="60"/>
      <c r="SAS23" s="60"/>
      <c r="SAT23" s="60"/>
      <c r="SAU23" s="60"/>
      <c r="SAV23" s="60"/>
      <c r="SAW23" s="60"/>
      <c r="SAX23" s="60"/>
      <c r="SAY23" s="60"/>
      <c r="SAZ23" s="60"/>
      <c r="SBA23" s="60"/>
      <c r="SBB23" s="60"/>
      <c r="SBC23" s="60"/>
      <c r="SBD23" s="60"/>
      <c r="SBE23" s="60"/>
      <c r="SBF23" s="60"/>
      <c r="SBG23" s="60"/>
      <c r="SBH23" s="60"/>
      <c r="SBI23" s="60"/>
      <c r="SBJ23" s="60"/>
      <c r="SBK23" s="60"/>
      <c r="SBL23" s="60"/>
      <c r="SBM23" s="60"/>
      <c r="SBN23" s="60"/>
      <c r="SBO23" s="60"/>
      <c r="SBP23" s="60"/>
      <c r="SBQ23" s="60"/>
      <c r="SBR23" s="60"/>
      <c r="SBS23" s="60"/>
      <c r="SBT23" s="60"/>
      <c r="SBU23" s="60"/>
      <c r="SBV23" s="60"/>
      <c r="SBW23" s="60"/>
      <c r="SBX23" s="60"/>
      <c r="SBY23" s="60"/>
      <c r="SBZ23" s="60"/>
      <c r="SCA23" s="60"/>
      <c r="SCB23" s="60"/>
      <c r="SCC23" s="60"/>
      <c r="SCD23" s="60"/>
      <c r="SCE23" s="60"/>
      <c r="SCF23" s="60"/>
      <c r="SCG23" s="60"/>
      <c r="SCH23" s="60"/>
      <c r="SCI23" s="60"/>
      <c r="SCJ23" s="60"/>
      <c r="SCK23" s="60"/>
      <c r="SCL23" s="60"/>
      <c r="SCM23" s="60"/>
      <c r="SCN23" s="60"/>
      <c r="SCO23" s="60"/>
      <c r="SCP23" s="60"/>
      <c r="SCQ23" s="60"/>
      <c r="SCR23" s="60"/>
      <c r="SCS23" s="60"/>
      <c r="SCT23" s="60"/>
      <c r="SCU23" s="60"/>
      <c r="SCV23" s="60"/>
      <c r="SCW23" s="60"/>
      <c r="SCX23" s="60"/>
      <c r="SCY23" s="60"/>
      <c r="SCZ23" s="60"/>
      <c r="SDA23" s="60"/>
      <c r="SDB23" s="60"/>
      <c r="SDC23" s="60"/>
      <c r="SDD23" s="60"/>
      <c r="SDE23" s="60"/>
      <c r="SDF23" s="60"/>
      <c r="SDG23" s="60"/>
      <c r="SDH23" s="60"/>
      <c r="SDI23" s="60"/>
      <c r="SDJ23" s="60"/>
      <c r="SDK23" s="60"/>
      <c r="SDL23" s="60"/>
      <c r="SDM23" s="60"/>
      <c r="SDN23" s="60"/>
      <c r="SDO23" s="60"/>
      <c r="SDP23" s="60"/>
      <c r="SDQ23" s="60"/>
      <c r="SDR23" s="60"/>
      <c r="SDS23" s="60"/>
      <c r="SDT23" s="60"/>
      <c r="SDU23" s="60"/>
      <c r="SDV23" s="60"/>
      <c r="SDW23" s="60"/>
      <c r="SDX23" s="60"/>
      <c r="SDY23" s="60"/>
      <c r="SDZ23" s="60"/>
      <c r="SEA23" s="60"/>
      <c r="SEB23" s="60"/>
      <c r="SEC23" s="60"/>
      <c r="SED23" s="60"/>
      <c r="SEE23" s="60"/>
      <c r="SEF23" s="60"/>
      <c r="SEG23" s="60"/>
      <c r="SEH23" s="60"/>
      <c r="SEI23" s="60"/>
      <c r="SEJ23" s="60"/>
      <c r="SEK23" s="60"/>
      <c r="SEL23" s="60"/>
      <c r="SEM23" s="60"/>
      <c r="SEN23" s="60"/>
      <c r="SEO23" s="60"/>
      <c r="SEP23" s="60"/>
      <c r="SEQ23" s="60"/>
      <c r="SER23" s="60"/>
      <c r="SES23" s="60"/>
      <c r="SET23" s="60"/>
      <c r="SEU23" s="60"/>
      <c r="SEV23" s="60"/>
      <c r="SEW23" s="60"/>
      <c r="SEX23" s="60"/>
      <c r="SEY23" s="60"/>
      <c r="SEZ23" s="60"/>
      <c r="SFA23" s="60"/>
      <c r="SFB23" s="60"/>
      <c r="SFC23" s="60"/>
      <c r="SFD23" s="60"/>
      <c r="SFE23" s="60"/>
      <c r="SFF23" s="60"/>
      <c r="SFG23" s="60"/>
      <c r="SFH23" s="60"/>
      <c r="SFI23" s="60"/>
      <c r="SFJ23" s="60"/>
      <c r="SFK23" s="60"/>
      <c r="SFL23" s="60"/>
      <c r="SFM23" s="60"/>
      <c r="SFN23" s="60"/>
      <c r="SFO23" s="60"/>
      <c r="SFP23" s="60"/>
      <c r="SFQ23" s="60"/>
      <c r="SFR23" s="60"/>
      <c r="SFS23" s="60"/>
      <c r="SFT23" s="60"/>
      <c r="SFU23" s="60"/>
      <c r="SFV23" s="60"/>
      <c r="SFW23" s="60"/>
      <c r="SFX23" s="60"/>
      <c r="SFY23" s="60"/>
      <c r="SFZ23" s="60"/>
      <c r="SGA23" s="60"/>
      <c r="SGB23" s="60"/>
      <c r="SGC23" s="60"/>
      <c r="SGD23" s="60"/>
      <c r="SGE23" s="60"/>
      <c r="SGF23" s="60"/>
      <c r="SGG23" s="60"/>
      <c r="SGH23" s="60"/>
      <c r="SGI23" s="60"/>
      <c r="SGJ23" s="60"/>
      <c r="SGK23" s="60"/>
      <c r="SGL23" s="60"/>
      <c r="SGM23" s="60"/>
      <c r="SGN23" s="60"/>
      <c r="SGO23" s="60"/>
      <c r="SGP23" s="60"/>
      <c r="SGQ23" s="60"/>
      <c r="SGR23" s="60"/>
      <c r="SGS23" s="60"/>
      <c r="SGT23" s="60"/>
      <c r="SGU23" s="60"/>
      <c r="SGV23" s="60"/>
      <c r="SGW23" s="60"/>
      <c r="SGX23" s="60"/>
      <c r="SGY23" s="60"/>
      <c r="SGZ23" s="60"/>
      <c r="SHA23" s="60"/>
      <c r="SHB23" s="60"/>
      <c r="SHC23" s="60"/>
      <c r="SHD23" s="60"/>
      <c r="SHE23" s="60"/>
      <c r="SHF23" s="60"/>
      <c r="SHG23" s="60"/>
      <c r="SHH23" s="60"/>
      <c r="SHI23" s="60"/>
      <c r="SHJ23" s="60"/>
      <c r="SHK23" s="60"/>
      <c r="SHL23" s="60"/>
      <c r="SHM23" s="60"/>
      <c r="SHN23" s="60"/>
      <c r="SHO23" s="60"/>
      <c r="SHP23" s="60"/>
      <c r="SHQ23" s="60"/>
      <c r="SHR23" s="60"/>
      <c r="SHS23" s="60"/>
      <c r="SHT23" s="60"/>
      <c r="SHU23" s="60"/>
      <c r="SHV23" s="60"/>
      <c r="SHW23" s="60"/>
      <c r="SHX23" s="60"/>
      <c r="SHY23" s="60"/>
      <c r="SHZ23" s="60"/>
      <c r="SIA23" s="60"/>
      <c r="SIB23" s="60"/>
      <c r="SIC23" s="60"/>
      <c r="SID23" s="60"/>
      <c r="SIE23" s="60"/>
      <c r="SIF23" s="60"/>
      <c r="SIG23" s="60"/>
      <c r="SIH23" s="60"/>
      <c r="SII23" s="60"/>
      <c r="SIJ23" s="60"/>
      <c r="SIK23" s="60"/>
      <c r="SIL23" s="60"/>
      <c r="SIM23" s="60"/>
      <c r="SIN23" s="60"/>
      <c r="SIO23" s="60"/>
      <c r="SIP23" s="60"/>
      <c r="SIQ23" s="60"/>
      <c r="SIR23" s="60"/>
      <c r="SIS23" s="60"/>
      <c r="SIT23" s="60"/>
      <c r="SIU23" s="60"/>
      <c r="SIV23" s="60"/>
      <c r="SIW23" s="60"/>
      <c r="SIX23" s="60"/>
      <c r="SIY23" s="60"/>
      <c r="SIZ23" s="60"/>
      <c r="SJA23" s="60"/>
      <c r="SJB23" s="60"/>
      <c r="SJC23" s="60"/>
      <c r="SJD23" s="60"/>
      <c r="SJE23" s="60"/>
      <c r="SJF23" s="60"/>
      <c r="SJG23" s="60"/>
      <c r="SJH23" s="60"/>
      <c r="SJI23" s="60"/>
      <c r="SJJ23" s="60"/>
      <c r="SJK23" s="60"/>
      <c r="SJL23" s="60"/>
      <c r="SJM23" s="60"/>
      <c r="SJN23" s="60"/>
      <c r="SJO23" s="60"/>
      <c r="SJP23" s="60"/>
      <c r="SJQ23" s="60"/>
      <c r="SJR23" s="60"/>
      <c r="SJS23" s="60"/>
      <c r="SJT23" s="60"/>
      <c r="SJU23" s="60"/>
      <c r="SJV23" s="60"/>
      <c r="SJW23" s="60"/>
      <c r="SJX23" s="60"/>
      <c r="SJY23" s="60"/>
      <c r="SJZ23" s="60"/>
      <c r="SKA23" s="60"/>
      <c r="SKB23" s="60"/>
      <c r="SKC23" s="60"/>
      <c r="SKD23" s="60"/>
      <c r="SKE23" s="60"/>
      <c r="SKF23" s="60"/>
      <c r="SKG23" s="60"/>
      <c r="SKH23" s="60"/>
      <c r="SKI23" s="60"/>
      <c r="SKJ23" s="60"/>
      <c r="SKK23" s="60"/>
      <c r="SKL23" s="60"/>
      <c r="SKM23" s="60"/>
      <c r="SKN23" s="60"/>
      <c r="SKO23" s="60"/>
      <c r="SKP23" s="60"/>
      <c r="SKQ23" s="60"/>
      <c r="SKR23" s="60"/>
      <c r="SKS23" s="60"/>
      <c r="SKT23" s="60"/>
      <c r="SKU23" s="60"/>
      <c r="SKV23" s="60"/>
      <c r="SKW23" s="60"/>
      <c r="SKX23" s="60"/>
      <c r="SKY23" s="60"/>
      <c r="SKZ23" s="60"/>
      <c r="SLA23" s="60"/>
      <c r="SLB23" s="60"/>
      <c r="SLC23" s="60"/>
      <c r="SLD23" s="60"/>
      <c r="SLE23" s="60"/>
      <c r="SLF23" s="60"/>
      <c r="SLG23" s="60"/>
      <c r="SLH23" s="60"/>
      <c r="SLI23" s="60"/>
      <c r="SLJ23" s="60"/>
      <c r="SLK23" s="60"/>
      <c r="SLL23" s="60"/>
      <c r="SLM23" s="60"/>
      <c r="SLN23" s="60"/>
      <c r="SLO23" s="60"/>
      <c r="SLP23" s="60"/>
      <c r="SLQ23" s="60"/>
      <c r="SLR23" s="60"/>
      <c r="SLS23" s="60"/>
      <c r="SLT23" s="60"/>
      <c r="SLU23" s="60"/>
      <c r="SLV23" s="60"/>
      <c r="SLW23" s="60"/>
      <c r="SLX23" s="60"/>
      <c r="SLY23" s="60"/>
      <c r="SLZ23" s="60"/>
      <c r="SMA23" s="60"/>
      <c r="SMB23" s="60"/>
      <c r="SMC23" s="60"/>
      <c r="SMD23" s="60"/>
      <c r="SME23" s="60"/>
      <c r="SMF23" s="60"/>
      <c r="SMG23" s="60"/>
      <c r="SMH23" s="60"/>
      <c r="SMI23" s="60"/>
      <c r="SMJ23" s="60"/>
      <c r="SMK23" s="60"/>
      <c r="SML23" s="60"/>
      <c r="SMM23" s="60"/>
      <c r="SMN23" s="60"/>
      <c r="SMO23" s="60"/>
      <c r="SMP23" s="60"/>
      <c r="SMQ23" s="60"/>
      <c r="SMR23" s="60"/>
      <c r="SMS23" s="60"/>
      <c r="SMT23" s="60"/>
      <c r="SMU23" s="60"/>
      <c r="SMV23" s="60"/>
      <c r="SMW23" s="60"/>
      <c r="SMX23" s="60"/>
      <c r="SMY23" s="60"/>
      <c r="SMZ23" s="60"/>
      <c r="SNA23" s="60"/>
      <c r="SNB23" s="60"/>
      <c r="SNC23" s="60"/>
      <c r="SND23" s="60"/>
      <c r="SNE23" s="60"/>
      <c r="SNF23" s="60"/>
      <c r="SNG23" s="60"/>
      <c r="SNH23" s="60"/>
      <c r="SNI23" s="60"/>
      <c r="SNJ23" s="60"/>
      <c r="SNK23" s="60"/>
      <c r="SNL23" s="60"/>
      <c r="SNM23" s="60"/>
      <c r="SNN23" s="60"/>
      <c r="SNO23" s="60"/>
      <c r="SNP23" s="60"/>
      <c r="SNQ23" s="60"/>
      <c r="SNR23" s="60"/>
      <c r="SNS23" s="60"/>
      <c r="SNT23" s="60"/>
      <c r="SNU23" s="60"/>
      <c r="SNV23" s="60"/>
      <c r="SNW23" s="60"/>
      <c r="SNX23" s="60"/>
      <c r="SNY23" s="60"/>
      <c r="SNZ23" s="60"/>
      <c r="SOA23" s="60"/>
      <c r="SOB23" s="60"/>
      <c r="SOC23" s="60"/>
      <c r="SOD23" s="60"/>
      <c r="SOE23" s="60"/>
      <c r="SOF23" s="60"/>
      <c r="SOG23" s="60"/>
      <c r="SOH23" s="60"/>
      <c r="SOI23" s="60"/>
      <c r="SOJ23" s="60"/>
      <c r="SOK23" s="60"/>
      <c r="SOL23" s="60"/>
      <c r="SOM23" s="60"/>
      <c r="SON23" s="60"/>
      <c r="SOO23" s="60"/>
      <c r="SOP23" s="60"/>
      <c r="SOQ23" s="60"/>
      <c r="SOR23" s="60"/>
      <c r="SOS23" s="60"/>
      <c r="SOT23" s="60"/>
      <c r="SOU23" s="60"/>
      <c r="SOV23" s="60"/>
      <c r="SOW23" s="60"/>
      <c r="SOX23" s="60"/>
      <c r="SOY23" s="60"/>
      <c r="SOZ23" s="60"/>
      <c r="SPA23" s="60"/>
      <c r="SPB23" s="60"/>
      <c r="SPC23" s="60"/>
      <c r="SPD23" s="60"/>
      <c r="SPE23" s="60"/>
      <c r="SPF23" s="60"/>
      <c r="SPG23" s="60"/>
      <c r="SPH23" s="60"/>
      <c r="SPI23" s="60"/>
      <c r="SPJ23" s="60"/>
      <c r="SPK23" s="60"/>
      <c r="SPL23" s="60"/>
      <c r="SPM23" s="60"/>
      <c r="SPN23" s="60"/>
      <c r="SPO23" s="60"/>
      <c r="SPP23" s="60"/>
      <c r="SPQ23" s="60"/>
      <c r="SPR23" s="60"/>
      <c r="SPS23" s="60"/>
      <c r="SPT23" s="60"/>
      <c r="SPU23" s="60"/>
      <c r="SPV23" s="60"/>
      <c r="SPW23" s="60"/>
      <c r="SPX23" s="60"/>
      <c r="SPY23" s="60"/>
      <c r="SPZ23" s="60"/>
      <c r="SQA23" s="60"/>
      <c r="SQB23" s="60"/>
      <c r="SQC23" s="60"/>
      <c r="SQD23" s="60"/>
      <c r="SQE23" s="60"/>
      <c r="SQF23" s="60"/>
      <c r="SQG23" s="60"/>
      <c r="SQH23" s="60"/>
      <c r="SQI23" s="60"/>
      <c r="SQJ23" s="60"/>
      <c r="SQK23" s="60"/>
      <c r="SQL23" s="60"/>
      <c r="SQM23" s="60"/>
      <c r="SQN23" s="60"/>
      <c r="SQO23" s="60"/>
      <c r="SQP23" s="60"/>
      <c r="SQQ23" s="60"/>
      <c r="SQR23" s="60"/>
      <c r="SQS23" s="60"/>
      <c r="SQT23" s="60"/>
      <c r="SQU23" s="60"/>
      <c r="SQV23" s="60"/>
      <c r="SQW23" s="60"/>
      <c r="SQX23" s="60"/>
      <c r="SQY23" s="60"/>
      <c r="SQZ23" s="60"/>
      <c r="SRA23" s="60"/>
      <c r="SRB23" s="60"/>
      <c r="SRC23" s="60"/>
      <c r="SRD23" s="60"/>
      <c r="SRE23" s="60"/>
      <c r="SRF23" s="60"/>
      <c r="SRG23" s="60"/>
      <c r="SRH23" s="60"/>
      <c r="SRI23" s="60"/>
      <c r="SRJ23" s="60"/>
      <c r="SRK23" s="60"/>
      <c r="SRL23" s="60"/>
      <c r="SRM23" s="60"/>
      <c r="SRN23" s="60"/>
      <c r="SRO23" s="60"/>
      <c r="SRP23" s="60"/>
      <c r="SRQ23" s="60"/>
      <c r="SRR23" s="60"/>
      <c r="SRS23" s="60"/>
      <c r="SRT23" s="60"/>
      <c r="SRU23" s="60"/>
      <c r="SRV23" s="60"/>
      <c r="SRW23" s="60"/>
      <c r="SRX23" s="60"/>
      <c r="SRY23" s="60"/>
      <c r="SRZ23" s="60"/>
      <c r="SSA23" s="60"/>
      <c r="SSB23" s="60"/>
      <c r="SSC23" s="60"/>
      <c r="SSD23" s="60"/>
      <c r="SSE23" s="60"/>
      <c r="SSF23" s="60"/>
      <c r="SSG23" s="60"/>
      <c r="SSH23" s="60"/>
      <c r="SSI23" s="60"/>
      <c r="SSJ23" s="60"/>
      <c r="SSK23" s="60"/>
      <c r="SSL23" s="60"/>
      <c r="SSM23" s="60"/>
      <c r="SSN23" s="60"/>
      <c r="SSO23" s="60"/>
      <c r="SSP23" s="60"/>
      <c r="SSQ23" s="60"/>
      <c r="SSR23" s="60"/>
      <c r="SSS23" s="60"/>
      <c r="SST23" s="60"/>
      <c r="SSU23" s="60"/>
      <c r="SSV23" s="60"/>
      <c r="SSW23" s="60"/>
      <c r="SSX23" s="60"/>
      <c r="SSY23" s="60"/>
      <c r="SSZ23" s="60"/>
      <c r="STA23" s="60"/>
      <c r="STB23" s="60"/>
      <c r="STC23" s="60"/>
      <c r="STD23" s="60"/>
      <c r="STE23" s="60"/>
      <c r="STF23" s="60"/>
      <c r="STG23" s="60"/>
      <c r="STH23" s="60"/>
      <c r="STI23" s="60"/>
      <c r="STJ23" s="60"/>
      <c r="STK23" s="60"/>
      <c r="STL23" s="60"/>
      <c r="STM23" s="60"/>
      <c r="STN23" s="60"/>
      <c r="STO23" s="60"/>
      <c r="STP23" s="60"/>
      <c r="STQ23" s="60"/>
      <c r="STR23" s="60"/>
      <c r="STS23" s="60"/>
      <c r="STT23" s="60"/>
      <c r="STU23" s="60"/>
      <c r="STV23" s="60"/>
      <c r="STW23" s="60"/>
      <c r="STX23" s="60"/>
      <c r="STY23" s="60"/>
      <c r="STZ23" s="60"/>
      <c r="SUA23" s="60"/>
      <c r="SUB23" s="60"/>
      <c r="SUC23" s="60"/>
      <c r="SUD23" s="60"/>
      <c r="SUE23" s="60"/>
      <c r="SUF23" s="60"/>
      <c r="SUG23" s="60"/>
      <c r="SUH23" s="60"/>
      <c r="SUI23" s="60"/>
      <c r="SUJ23" s="60"/>
      <c r="SUK23" s="60"/>
      <c r="SUL23" s="60"/>
      <c r="SUM23" s="60"/>
      <c r="SUN23" s="60"/>
      <c r="SUO23" s="60"/>
      <c r="SUP23" s="60"/>
      <c r="SUQ23" s="60"/>
      <c r="SUR23" s="60"/>
      <c r="SUS23" s="60"/>
      <c r="SUT23" s="60"/>
      <c r="SUU23" s="60"/>
      <c r="SUV23" s="60"/>
      <c r="SUW23" s="60"/>
      <c r="SUX23" s="60"/>
      <c r="SUY23" s="60"/>
      <c r="SUZ23" s="60"/>
      <c r="SVA23" s="60"/>
      <c r="SVB23" s="60"/>
      <c r="SVC23" s="60"/>
      <c r="SVD23" s="60"/>
      <c r="SVE23" s="60"/>
      <c r="SVF23" s="60"/>
      <c r="SVG23" s="60"/>
      <c r="SVH23" s="60"/>
      <c r="SVI23" s="60"/>
      <c r="SVJ23" s="60"/>
      <c r="SVK23" s="60"/>
      <c r="SVL23" s="60"/>
      <c r="SVM23" s="60"/>
      <c r="SVN23" s="60"/>
      <c r="SVO23" s="60"/>
      <c r="SVP23" s="60"/>
      <c r="SVQ23" s="60"/>
      <c r="SVR23" s="60"/>
      <c r="SVS23" s="60"/>
      <c r="SVT23" s="60"/>
      <c r="SVU23" s="60"/>
      <c r="SVV23" s="60"/>
      <c r="SVW23" s="60"/>
      <c r="SVX23" s="60"/>
      <c r="SVY23" s="60"/>
      <c r="SVZ23" s="60"/>
      <c r="SWA23" s="60"/>
      <c r="SWB23" s="60"/>
      <c r="SWC23" s="60"/>
      <c r="SWD23" s="60"/>
      <c r="SWE23" s="60"/>
      <c r="SWF23" s="60"/>
      <c r="SWG23" s="60"/>
      <c r="SWH23" s="60"/>
      <c r="SWI23" s="60"/>
      <c r="SWJ23" s="60"/>
      <c r="SWK23" s="60"/>
      <c r="SWL23" s="60"/>
      <c r="SWM23" s="60"/>
      <c r="SWN23" s="60"/>
      <c r="SWO23" s="60"/>
      <c r="SWP23" s="60"/>
      <c r="SWQ23" s="60"/>
      <c r="SWR23" s="60"/>
      <c r="SWS23" s="60"/>
      <c r="SWT23" s="60"/>
      <c r="SWU23" s="60"/>
      <c r="SWV23" s="60"/>
      <c r="SWW23" s="60"/>
      <c r="SWX23" s="60"/>
      <c r="SWY23" s="60"/>
      <c r="SWZ23" s="60"/>
      <c r="SXA23" s="60"/>
      <c r="SXB23" s="60"/>
      <c r="SXC23" s="60"/>
      <c r="SXD23" s="60"/>
      <c r="SXE23" s="60"/>
      <c r="SXF23" s="60"/>
      <c r="SXG23" s="60"/>
      <c r="SXH23" s="60"/>
      <c r="SXI23" s="60"/>
      <c r="SXJ23" s="60"/>
      <c r="SXK23" s="60"/>
      <c r="SXL23" s="60"/>
      <c r="SXM23" s="60"/>
      <c r="SXN23" s="60"/>
      <c r="SXO23" s="60"/>
      <c r="SXP23" s="60"/>
      <c r="SXQ23" s="60"/>
      <c r="SXR23" s="60"/>
      <c r="SXS23" s="60"/>
      <c r="SXT23" s="60"/>
      <c r="SXU23" s="60"/>
      <c r="SXV23" s="60"/>
      <c r="SXW23" s="60"/>
      <c r="SXX23" s="60"/>
      <c r="SXY23" s="60"/>
      <c r="SXZ23" s="60"/>
      <c r="SYA23" s="60"/>
      <c r="SYB23" s="60"/>
      <c r="SYC23" s="60"/>
      <c r="SYD23" s="60"/>
      <c r="SYE23" s="60"/>
      <c r="SYF23" s="60"/>
      <c r="SYG23" s="60"/>
      <c r="SYH23" s="60"/>
      <c r="SYI23" s="60"/>
      <c r="SYJ23" s="60"/>
      <c r="SYK23" s="60"/>
      <c r="SYL23" s="60"/>
      <c r="SYM23" s="60"/>
      <c r="SYN23" s="60"/>
      <c r="SYO23" s="60"/>
      <c r="SYP23" s="60"/>
      <c r="SYQ23" s="60"/>
      <c r="SYR23" s="60"/>
      <c r="SYS23" s="60"/>
      <c r="SYT23" s="60"/>
      <c r="SYU23" s="60"/>
      <c r="SYV23" s="60"/>
      <c r="SYW23" s="60"/>
      <c r="SYX23" s="60"/>
      <c r="SYY23" s="60"/>
      <c r="SYZ23" s="60"/>
      <c r="SZA23" s="60"/>
      <c r="SZB23" s="60"/>
      <c r="SZC23" s="60"/>
      <c r="SZD23" s="60"/>
      <c r="SZE23" s="60"/>
      <c r="SZF23" s="60"/>
      <c r="SZG23" s="60"/>
      <c r="SZH23" s="60"/>
      <c r="SZI23" s="60"/>
      <c r="SZJ23" s="60"/>
      <c r="SZK23" s="60"/>
      <c r="SZL23" s="60"/>
      <c r="SZM23" s="60"/>
      <c r="SZN23" s="60"/>
      <c r="SZO23" s="60"/>
      <c r="SZP23" s="60"/>
      <c r="SZQ23" s="60"/>
      <c r="SZR23" s="60"/>
      <c r="SZS23" s="60"/>
      <c r="SZT23" s="60"/>
      <c r="SZU23" s="60"/>
      <c r="SZV23" s="60"/>
      <c r="SZW23" s="60"/>
      <c r="SZX23" s="60"/>
      <c r="SZY23" s="60"/>
      <c r="SZZ23" s="60"/>
      <c r="TAA23" s="60"/>
      <c r="TAB23" s="60"/>
      <c r="TAC23" s="60"/>
      <c r="TAD23" s="60"/>
      <c r="TAE23" s="60"/>
      <c r="TAF23" s="60"/>
      <c r="TAG23" s="60"/>
      <c r="TAH23" s="60"/>
      <c r="TAI23" s="60"/>
      <c r="TAJ23" s="60"/>
      <c r="TAK23" s="60"/>
      <c r="TAL23" s="60"/>
      <c r="TAM23" s="60"/>
      <c r="TAN23" s="60"/>
      <c r="TAO23" s="60"/>
      <c r="TAP23" s="60"/>
      <c r="TAQ23" s="60"/>
      <c r="TAR23" s="60"/>
      <c r="TAS23" s="60"/>
      <c r="TAT23" s="60"/>
      <c r="TAU23" s="60"/>
      <c r="TAV23" s="60"/>
      <c r="TAW23" s="60"/>
      <c r="TAX23" s="60"/>
      <c r="TAY23" s="60"/>
      <c r="TAZ23" s="60"/>
      <c r="TBA23" s="60"/>
      <c r="TBB23" s="60"/>
      <c r="TBC23" s="60"/>
      <c r="TBD23" s="60"/>
      <c r="TBE23" s="60"/>
      <c r="TBF23" s="60"/>
      <c r="TBG23" s="60"/>
      <c r="TBH23" s="60"/>
      <c r="TBI23" s="60"/>
      <c r="TBJ23" s="60"/>
      <c r="TBK23" s="60"/>
      <c r="TBL23" s="60"/>
      <c r="TBM23" s="60"/>
      <c r="TBN23" s="60"/>
      <c r="TBO23" s="60"/>
      <c r="TBP23" s="60"/>
      <c r="TBQ23" s="60"/>
      <c r="TBR23" s="60"/>
      <c r="TBS23" s="60"/>
      <c r="TBT23" s="60"/>
      <c r="TBU23" s="60"/>
      <c r="TBV23" s="60"/>
      <c r="TBW23" s="60"/>
      <c r="TBX23" s="60"/>
      <c r="TBY23" s="60"/>
      <c r="TBZ23" s="60"/>
      <c r="TCA23" s="60"/>
      <c r="TCB23" s="60"/>
      <c r="TCC23" s="60"/>
      <c r="TCD23" s="60"/>
      <c r="TCE23" s="60"/>
      <c r="TCF23" s="60"/>
      <c r="TCG23" s="60"/>
      <c r="TCH23" s="60"/>
      <c r="TCI23" s="60"/>
      <c r="TCJ23" s="60"/>
      <c r="TCK23" s="60"/>
      <c r="TCL23" s="60"/>
      <c r="TCM23" s="60"/>
      <c r="TCN23" s="60"/>
      <c r="TCO23" s="60"/>
      <c r="TCP23" s="60"/>
      <c r="TCQ23" s="60"/>
      <c r="TCR23" s="60"/>
      <c r="TCS23" s="60"/>
      <c r="TCT23" s="60"/>
      <c r="TCU23" s="60"/>
      <c r="TCV23" s="60"/>
      <c r="TCW23" s="60"/>
      <c r="TCX23" s="60"/>
      <c r="TCY23" s="60"/>
      <c r="TCZ23" s="60"/>
      <c r="TDA23" s="60"/>
      <c r="TDB23" s="60"/>
      <c r="TDC23" s="60"/>
      <c r="TDD23" s="60"/>
      <c r="TDE23" s="60"/>
      <c r="TDF23" s="60"/>
      <c r="TDG23" s="60"/>
      <c r="TDH23" s="60"/>
      <c r="TDI23" s="60"/>
      <c r="TDJ23" s="60"/>
      <c r="TDK23" s="60"/>
      <c r="TDL23" s="60"/>
      <c r="TDM23" s="60"/>
      <c r="TDN23" s="60"/>
      <c r="TDO23" s="60"/>
      <c r="TDP23" s="60"/>
      <c r="TDQ23" s="60"/>
      <c r="TDR23" s="60"/>
      <c r="TDS23" s="60"/>
      <c r="TDT23" s="60"/>
      <c r="TDU23" s="60"/>
      <c r="TDV23" s="60"/>
      <c r="TDW23" s="60"/>
      <c r="TDX23" s="60"/>
      <c r="TDY23" s="60"/>
      <c r="TDZ23" s="60"/>
      <c r="TEA23" s="60"/>
      <c r="TEB23" s="60"/>
      <c r="TEC23" s="60"/>
      <c r="TED23" s="60"/>
      <c r="TEE23" s="60"/>
      <c r="TEF23" s="60"/>
      <c r="TEG23" s="60"/>
      <c r="TEH23" s="60"/>
      <c r="TEI23" s="60"/>
      <c r="TEJ23" s="60"/>
      <c r="TEK23" s="60"/>
      <c r="TEL23" s="60"/>
      <c r="TEM23" s="60"/>
      <c r="TEN23" s="60"/>
      <c r="TEO23" s="60"/>
      <c r="TEP23" s="60"/>
      <c r="TEQ23" s="60"/>
      <c r="TER23" s="60"/>
      <c r="TES23" s="60"/>
      <c r="TET23" s="60"/>
      <c r="TEU23" s="60"/>
      <c r="TEV23" s="60"/>
      <c r="TEW23" s="60"/>
      <c r="TEX23" s="60"/>
      <c r="TEY23" s="60"/>
      <c r="TEZ23" s="60"/>
      <c r="TFA23" s="60"/>
      <c r="TFB23" s="60"/>
      <c r="TFC23" s="60"/>
      <c r="TFD23" s="60"/>
      <c r="TFE23" s="60"/>
      <c r="TFF23" s="60"/>
      <c r="TFG23" s="60"/>
      <c r="TFH23" s="60"/>
      <c r="TFI23" s="60"/>
      <c r="TFJ23" s="60"/>
      <c r="TFK23" s="60"/>
      <c r="TFL23" s="60"/>
      <c r="TFM23" s="60"/>
      <c r="TFN23" s="60"/>
      <c r="TFO23" s="60"/>
      <c r="TFP23" s="60"/>
      <c r="TFQ23" s="60"/>
      <c r="TFR23" s="60"/>
      <c r="TFS23" s="60"/>
      <c r="TFT23" s="60"/>
      <c r="TFU23" s="60"/>
      <c r="TFV23" s="60"/>
      <c r="TFW23" s="60"/>
      <c r="TFX23" s="60"/>
      <c r="TFY23" s="60"/>
      <c r="TFZ23" s="60"/>
      <c r="TGA23" s="60"/>
      <c r="TGB23" s="60"/>
      <c r="TGC23" s="60"/>
      <c r="TGD23" s="60"/>
      <c r="TGE23" s="60"/>
      <c r="TGF23" s="60"/>
      <c r="TGG23" s="60"/>
      <c r="TGH23" s="60"/>
      <c r="TGI23" s="60"/>
      <c r="TGJ23" s="60"/>
      <c r="TGK23" s="60"/>
      <c r="TGL23" s="60"/>
      <c r="TGM23" s="60"/>
      <c r="TGN23" s="60"/>
      <c r="TGO23" s="60"/>
      <c r="TGP23" s="60"/>
      <c r="TGQ23" s="60"/>
      <c r="TGR23" s="60"/>
      <c r="TGS23" s="60"/>
      <c r="TGT23" s="60"/>
      <c r="TGU23" s="60"/>
      <c r="TGV23" s="60"/>
      <c r="TGW23" s="60"/>
      <c r="TGX23" s="60"/>
      <c r="TGY23" s="60"/>
      <c r="TGZ23" s="60"/>
      <c r="THA23" s="60"/>
      <c r="THB23" s="60"/>
      <c r="THC23" s="60"/>
      <c r="THD23" s="60"/>
      <c r="THE23" s="60"/>
      <c r="THF23" s="60"/>
      <c r="THG23" s="60"/>
      <c r="THH23" s="60"/>
      <c r="THI23" s="60"/>
      <c r="THJ23" s="60"/>
      <c r="THK23" s="60"/>
      <c r="THL23" s="60"/>
      <c r="THM23" s="60"/>
      <c r="THN23" s="60"/>
      <c r="THO23" s="60"/>
      <c r="THP23" s="60"/>
      <c r="THQ23" s="60"/>
      <c r="THR23" s="60"/>
      <c r="THS23" s="60"/>
      <c r="THT23" s="60"/>
      <c r="THU23" s="60"/>
      <c r="THV23" s="60"/>
      <c r="THW23" s="60"/>
      <c r="THX23" s="60"/>
      <c r="THY23" s="60"/>
      <c r="THZ23" s="60"/>
      <c r="TIA23" s="60"/>
      <c r="TIB23" s="60"/>
      <c r="TIC23" s="60"/>
      <c r="TID23" s="60"/>
      <c r="TIE23" s="60"/>
      <c r="TIF23" s="60"/>
      <c r="TIG23" s="60"/>
      <c r="TIH23" s="60"/>
      <c r="TII23" s="60"/>
      <c r="TIJ23" s="60"/>
      <c r="TIK23" s="60"/>
      <c r="TIL23" s="60"/>
      <c r="TIM23" s="60"/>
      <c r="TIN23" s="60"/>
      <c r="TIO23" s="60"/>
      <c r="TIP23" s="60"/>
      <c r="TIQ23" s="60"/>
      <c r="TIR23" s="60"/>
      <c r="TIS23" s="60"/>
      <c r="TIT23" s="60"/>
      <c r="TIU23" s="60"/>
      <c r="TIV23" s="60"/>
      <c r="TIW23" s="60"/>
      <c r="TIX23" s="60"/>
      <c r="TIY23" s="60"/>
      <c r="TIZ23" s="60"/>
      <c r="TJA23" s="60"/>
      <c r="TJB23" s="60"/>
      <c r="TJC23" s="60"/>
      <c r="TJD23" s="60"/>
      <c r="TJE23" s="60"/>
      <c r="TJF23" s="60"/>
      <c r="TJG23" s="60"/>
      <c r="TJH23" s="60"/>
      <c r="TJI23" s="60"/>
      <c r="TJJ23" s="60"/>
      <c r="TJK23" s="60"/>
      <c r="TJL23" s="60"/>
      <c r="TJM23" s="60"/>
      <c r="TJN23" s="60"/>
      <c r="TJO23" s="60"/>
      <c r="TJP23" s="60"/>
      <c r="TJQ23" s="60"/>
      <c r="TJR23" s="60"/>
      <c r="TJS23" s="60"/>
      <c r="TJT23" s="60"/>
      <c r="TJU23" s="60"/>
      <c r="TJV23" s="60"/>
      <c r="TJW23" s="60"/>
      <c r="TJX23" s="60"/>
      <c r="TJY23" s="60"/>
      <c r="TJZ23" s="60"/>
      <c r="TKA23" s="60"/>
      <c r="TKB23" s="60"/>
      <c r="TKC23" s="60"/>
      <c r="TKD23" s="60"/>
      <c r="TKE23" s="60"/>
      <c r="TKF23" s="60"/>
      <c r="TKG23" s="60"/>
      <c r="TKH23" s="60"/>
      <c r="TKI23" s="60"/>
      <c r="TKJ23" s="60"/>
      <c r="TKK23" s="60"/>
      <c r="TKL23" s="60"/>
      <c r="TKM23" s="60"/>
      <c r="TKN23" s="60"/>
      <c r="TKO23" s="60"/>
      <c r="TKP23" s="60"/>
      <c r="TKQ23" s="60"/>
      <c r="TKR23" s="60"/>
      <c r="TKS23" s="60"/>
      <c r="TKT23" s="60"/>
      <c r="TKU23" s="60"/>
      <c r="TKV23" s="60"/>
      <c r="TKW23" s="60"/>
      <c r="TKX23" s="60"/>
      <c r="TKY23" s="60"/>
      <c r="TKZ23" s="60"/>
      <c r="TLA23" s="60"/>
      <c r="TLB23" s="60"/>
      <c r="TLC23" s="60"/>
      <c r="TLD23" s="60"/>
      <c r="TLE23" s="60"/>
      <c r="TLF23" s="60"/>
      <c r="TLG23" s="60"/>
      <c r="TLH23" s="60"/>
      <c r="TLI23" s="60"/>
      <c r="TLJ23" s="60"/>
      <c r="TLK23" s="60"/>
      <c r="TLL23" s="60"/>
      <c r="TLM23" s="60"/>
      <c r="TLN23" s="60"/>
      <c r="TLO23" s="60"/>
      <c r="TLP23" s="60"/>
      <c r="TLQ23" s="60"/>
      <c r="TLR23" s="60"/>
      <c r="TLS23" s="60"/>
      <c r="TLT23" s="60"/>
      <c r="TLU23" s="60"/>
      <c r="TLV23" s="60"/>
      <c r="TLW23" s="60"/>
      <c r="TLX23" s="60"/>
      <c r="TLY23" s="60"/>
      <c r="TLZ23" s="60"/>
      <c r="TMA23" s="60"/>
      <c r="TMB23" s="60"/>
      <c r="TMC23" s="60"/>
      <c r="TMD23" s="60"/>
      <c r="TME23" s="60"/>
      <c r="TMF23" s="60"/>
      <c r="TMG23" s="60"/>
      <c r="TMH23" s="60"/>
      <c r="TMI23" s="60"/>
      <c r="TMJ23" s="60"/>
      <c r="TMK23" s="60"/>
      <c r="TML23" s="60"/>
      <c r="TMM23" s="60"/>
      <c r="TMN23" s="60"/>
      <c r="TMO23" s="60"/>
      <c r="TMP23" s="60"/>
      <c r="TMQ23" s="60"/>
      <c r="TMR23" s="60"/>
      <c r="TMS23" s="60"/>
      <c r="TMT23" s="60"/>
      <c r="TMU23" s="60"/>
      <c r="TMV23" s="60"/>
      <c r="TMW23" s="60"/>
      <c r="TMX23" s="60"/>
      <c r="TMY23" s="60"/>
      <c r="TMZ23" s="60"/>
      <c r="TNA23" s="60"/>
      <c r="TNB23" s="60"/>
      <c r="TNC23" s="60"/>
      <c r="TND23" s="60"/>
      <c r="TNE23" s="60"/>
      <c r="TNF23" s="60"/>
      <c r="TNG23" s="60"/>
      <c r="TNH23" s="60"/>
      <c r="TNI23" s="60"/>
      <c r="TNJ23" s="60"/>
      <c r="TNK23" s="60"/>
      <c r="TNL23" s="60"/>
      <c r="TNM23" s="60"/>
      <c r="TNN23" s="60"/>
      <c r="TNO23" s="60"/>
      <c r="TNP23" s="60"/>
      <c r="TNQ23" s="60"/>
      <c r="TNR23" s="60"/>
      <c r="TNS23" s="60"/>
      <c r="TNT23" s="60"/>
      <c r="TNU23" s="60"/>
      <c r="TNV23" s="60"/>
      <c r="TNW23" s="60"/>
      <c r="TNX23" s="60"/>
      <c r="TNY23" s="60"/>
      <c r="TNZ23" s="60"/>
      <c r="TOA23" s="60"/>
      <c r="TOB23" s="60"/>
      <c r="TOC23" s="60"/>
      <c r="TOD23" s="60"/>
      <c r="TOE23" s="60"/>
      <c r="TOF23" s="60"/>
      <c r="TOG23" s="60"/>
      <c r="TOH23" s="60"/>
      <c r="TOI23" s="60"/>
      <c r="TOJ23" s="60"/>
      <c r="TOK23" s="60"/>
      <c r="TOL23" s="60"/>
      <c r="TOM23" s="60"/>
      <c r="TON23" s="60"/>
      <c r="TOO23" s="60"/>
      <c r="TOP23" s="60"/>
      <c r="TOQ23" s="60"/>
      <c r="TOR23" s="60"/>
      <c r="TOS23" s="60"/>
      <c r="TOT23" s="60"/>
      <c r="TOU23" s="60"/>
      <c r="TOV23" s="60"/>
      <c r="TOW23" s="60"/>
      <c r="TOX23" s="60"/>
      <c r="TOY23" s="60"/>
      <c r="TOZ23" s="60"/>
      <c r="TPA23" s="60"/>
      <c r="TPB23" s="60"/>
      <c r="TPC23" s="60"/>
      <c r="TPD23" s="60"/>
      <c r="TPE23" s="60"/>
      <c r="TPF23" s="60"/>
      <c r="TPG23" s="60"/>
      <c r="TPH23" s="60"/>
      <c r="TPI23" s="60"/>
      <c r="TPJ23" s="60"/>
      <c r="TPK23" s="60"/>
      <c r="TPL23" s="60"/>
      <c r="TPM23" s="60"/>
      <c r="TPN23" s="60"/>
      <c r="TPO23" s="60"/>
      <c r="TPP23" s="60"/>
      <c r="TPQ23" s="60"/>
      <c r="TPR23" s="60"/>
      <c r="TPS23" s="60"/>
      <c r="TPT23" s="60"/>
      <c r="TPU23" s="60"/>
      <c r="TPV23" s="60"/>
      <c r="TPW23" s="60"/>
      <c r="TPX23" s="60"/>
      <c r="TPY23" s="60"/>
      <c r="TPZ23" s="60"/>
      <c r="TQA23" s="60"/>
      <c r="TQB23" s="60"/>
      <c r="TQC23" s="60"/>
      <c r="TQD23" s="60"/>
      <c r="TQE23" s="60"/>
      <c r="TQF23" s="60"/>
      <c r="TQG23" s="60"/>
      <c r="TQH23" s="60"/>
      <c r="TQI23" s="60"/>
      <c r="TQJ23" s="60"/>
      <c r="TQK23" s="60"/>
      <c r="TQL23" s="60"/>
      <c r="TQM23" s="60"/>
      <c r="TQN23" s="60"/>
      <c r="TQO23" s="60"/>
      <c r="TQP23" s="60"/>
      <c r="TQQ23" s="60"/>
      <c r="TQR23" s="60"/>
      <c r="TQS23" s="60"/>
      <c r="TQT23" s="60"/>
      <c r="TQU23" s="60"/>
      <c r="TQV23" s="60"/>
      <c r="TQW23" s="60"/>
      <c r="TQX23" s="60"/>
      <c r="TQY23" s="60"/>
      <c r="TQZ23" s="60"/>
      <c r="TRA23" s="60"/>
      <c r="TRB23" s="60"/>
      <c r="TRC23" s="60"/>
      <c r="TRD23" s="60"/>
      <c r="TRE23" s="60"/>
      <c r="TRF23" s="60"/>
      <c r="TRG23" s="60"/>
      <c r="TRH23" s="60"/>
      <c r="TRI23" s="60"/>
      <c r="TRJ23" s="60"/>
      <c r="TRK23" s="60"/>
      <c r="TRL23" s="60"/>
      <c r="TRM23" s="60"/>
      <c r="TRN23" s="60"/>
      <c r="TRO23" s="60"/>
      <c r="TRP23" s="60"/>
      <c r="TRQ23" s="60"/>
      <c r="TRR23" s="60"/>
      <c r="TRS23" s="60"/>
      <c r="TRT23" s="60"/>
      <c r="TRU23" s="60"/>
      <c r="TRV23" s="60"/>
      <c r="TRW23" s="60"/>
      <c r="TRX23" s="60"/>
      <c r="TRY23" s="60"/>
      <c r="TRZ23" s="60"/>
      <c r="TSA23" s="60"/>
      <c r="TSB23" s="60"/>
      <c r="TSC23" s="60"/>
      <c r="TSD23" s="60"/>
      <c r="TSE23" s="60"/>
      <c r="TSF23" s="60"/>
      <c r="TSG23" s="60"/>
      <c r="TSH23" s="60"/>
      <c r="TSI23" s="60"/>
      <c r="TSJ23" s="60"/>
      <c r="TSK23" s="60"/>
      <c r="TSL23" s="60"/>
      <c r="TSM23" s="60"/>
      <c r="TSN23" s="60"/>
      <c r="TSO23" s="60"/>
      <c r="TSP23" s="60"/>
      <c r="TSQ23" s="60"/>
      <c r="TSR23" s="60"/>
      <c r="TSS23" s="60"/>
      <c r="TST23" s="60"/>
      <c r="TSU23" s="60"/>
      <c r="TSV23" s="60"/>
      <c r="TSW23" s="60"/>
      <c r="TSX23" s="60"/>
      <c r="TSY23" s="60"/>
      <c r="TSZ23" s="60"/>
      <c r="TTA23" s="60"/>
      <c r="TTB23" s="60"/>
      <c r="TTC23" s="60"/>
      <c r="TTD23" s="60"/>
      <c r="TTE23" s="60"/>
      <c r="TTF23" s="60"/>
      <c r="TTG23" s="60"/>
      <c r="TTH23" s="60"/>
      <c r="TTI23" s="60"/>
      <c r="TTJ23" s="60"/>
      <c r="TTK23" s="60"/>
      <c r="TTL23" s="60"/>
      <c r="TTM23" s="60"/>
      <c r="TTN23" s="60"/>
      <c r="TTO23" s="60"/>
      <c r="TTP23" s="60"/>
      <c r="TTQ23" s="60"/>
      <c r="TTR23" s="60"/>
      <c r="TTS23" s="60"/>
      <c r="TTT23" s="60"/>
      <c r="TTU23" s="60"/>
      <c r="TTV23" s="60"/>
      <c r="TTW23" s="60"/>
      <c r="TTX23" s="60"/>
      <c r="TTY23" s="60"/>
      <c r="TTZ23" s="60"/>
      <c r="TUA23" s="60"/>
      <c r="TUB23" s="60"/>
      <c r="TUC23" s="60"/>
      <c r="TUD23" s="60"/>
      <c r="TUE23" s="60"/>
      <c r="TUF23" s="60"/>
      <c r="TUG23" s="60"/>
      <c r="TUH23" s="60"/>
      <c r="TUI23" s="60"/>
      <c r="TUJ23" s="60"/>
      <c r="TUK23" s="60"/>
      <c r="TUL23" s="60"/>
      <c r="TUM23" s="60"/>
      <c r="TUN23" s="60"/>
      <c r="TUO23" s="60"/>
      <c r="TUP23" s="60"/>
      <c r="TUQ23" s="60"/>
      <c r="TUR23" s="60"/>
      <c r="TUS23" s="60"/>
      <c r="TUT23" s="60"/>
      <c r="TUU23" s="60"/>
      <c r="TUV23" s="60"/>
      <c r="TUW23" s="60"/>
      <c r="TUX23" s="60"/>
      <c r="TUY23" s="60"/>
      <c r="TUZ23" s="60"/>
      <c r="TVA23" s="60"/>
      <c r="TVB23" s="60"/>
      <c r="TVC23" s="60"/>
      <c r="TVD23" s="60"/>
      <c r="TVE23" s="60"/>
      <c r="TVF23" s="60"/>
      <c r="TVG23" s="60"/>
      <c r="TVH23" s="60"/>
      <c r="TVI23" s="60"/>
      <c r="TVJ23" s="60"/>
      <c r="TVK23" s="60"/>
      <c r="TVL23" s="60"/>
      <c r="TVM23" s="60"/>
      <c r="TVN23" s="60"/>
      <c r="TVO23" s="60"/>
      <c r="TVP23" s="60"/>
      <c r="TVQ23" s="60"/>
      <c r="TVR23" s="60"/>
      <c r="TVS23" s="60"/>
      <c r="TVT23" s="60"/>
      <c r="TVU23" s="60"/>
      <c r="TVV23" s="60"/>
      <c r="TVW23" s="60"/>
      <c r="TVX23" s="60"/>
      <c r="TVY23" s="60"/>
      <c r="TVZ23" s="60"/>
      <c r="TWA23" s="60"/>
      <c r="TWB23" s="60"/>
      <c r="TWC23" s="60"/>
      <c r="TWD23" s="60"/>
      <c r="TWE23" s="60"/>
      <c r="TWF23" s="60"/>
      <c r="TWG23" s="60"/>
      <c r="TWH23" s="60"/>
      <c r="TWI23" s="60"/>
      <c r="TWJ23" s="60"/>
      <c r="TWK23" s="60"/>
      <c r="TWL23" s="60"/>
      <c r="TWM23" s="60"/>
      <c r="TWN23" s="60"/>
      <c r="TWO23" s="60"/>
      <c r="TWP23" s="60"/>
      <c r="TWQ23" s="60"/>
      <c r="TWR23" s="60"/>
      <c r="TWS23" s="60"/>
      <c r="TWT23" s="60"/>
      <c r="TWU23" s="60"/>
      <c r="TWV23" s="60"/>
      <c r="TWW23" s="60"/>
      <c r="TWX23" s="60"/>
      <c r="TWY23" s="60"/>
      <c r="TWZ23" s="60"/>
      <c r="TXA23" s="60"/>
      <c r="TXB23" s="60"/>
      <c r="TXC23" s="60"/>
      <c r="TXD23" s="60"/>
      <c r="TXE23" s="60"/>
      <c r="TXF23" s="60"/>
      <c r="TXG23" s="60"/>
      <c r="TXH23" s="60"/>
      <c r="TXI23" s="60"/>
      <c r="TXJ23" s="60"/>
      <c r="TXK23" s="60"/>
      <c r="TXL23" s="60"/>
      <c r="TXM23" s="60"/>
      <c r="TXN23" s="60"/>
      <c r="TXO23" s="60"/>
      <c r="TXP23" s="60"/>
      <c r="TXQ23" s="60"/>
      <c r="TXR23" s="60"/>
      <c r="TXS23" s="60"/>
      <c r="TXT23" s="60"/>
      <c r="TXU23" s="60"/>
      <c r="TXV23" s="60"/>
      <c r="TXW23" s="60"/>
      <c r="TXX23" s="60"/>
      <c r="TXY23" s="60"/>
      <c r="TXZ23" s="60"/>
      <c r="TYA23" s="60"/>
      <c r="TYB23" s="60"/>
      <c r="TYC23" s="60"/>
      <c r="TYD23" s="60"/>
      <c r="TYE23" s="60"/>
      <c r="TYF23" s="60"/>
      <c r="TYG23" s="60"/>
      <c r="TYH23" s="60"/>
      <c r="TYI23" s="60"/>
      <c r="TYJ23" s="60"/>
      <c r="TYK23" s="60"/>
      <c r="TYL23" s="60"/>
      <c r="TYM23" s="60"/>
      <c r="TYN23" s="60"/>
      <c r="TYO23" s="60"/>
      <c r="TYP23" s="60"/>
      <c r="TYQ23" s="60"/>
      <c r="TYR23" s="60"/>
      <c r="TYS23" s="60"/>
      <c r="TYT23" s="60"/>
      <c r="TYU23" s="60"/>
      <c r="TYV23" s="60"/>
      <c r="TYW23" s="60"/>
      <c r="TYX23" s="60"/>
      <c r="TYY23" s="60"/>
      <c r="TYZ23" s="60"/>
      <c r="TZA23" s="60"/>
      <c r="TZB23" s="60"/>
      <c r="TZC23" s="60"/>
      <c r="TZD23" s="60"/>
      <c r="TZE23" s="60"/>
      <c r="TZF23" s="60"/>
      <c r="TZG23" s="60"/>
      <c r="TZH23" s="60"/>
      <c r="TZI23" s="60"/>
      <c r="TZJ23" s="60"/>
      <c r="TZK23" s="60"/>
      <c r="TZL23" s="60"/>
      <c r="TZM23" s="60"/>
      <c r="TZN23" s="60"/>
      <c r="TZO23" s="60"/>
      <c r="TZP23" s="60"/>
      <c r="TZQ23" s="60"/>
      <c r="TZR23" s="60"/>
      <c r="TZS23" s="60"/>
      <c r="TZT23" s="60"/>
      <c r="TZU23" s="60"/>
      <c r="TZV23" s="60"/>
      <c r="TZW23" s="60"/>
      <c r="TZX23" s="60"/>
      <c r="TZY23" s="60"/>
      <c r="TZZ23" s="60"/>
      <c r="UAA23" s="60"/>
      <c r="UAB23" s="60"/>
      <c r="UAC23" s="60"/>
      <c r="UAD23" s="60"/>
      <c r="UAE23" s="60"/>
      <c r="UAF23" s="60"/>
      <c r="UAG23" s="60"/>
      <c r="UAH23" s="60"/>
      <c r="UAI23" s="60"/>
      <c r="UAJ23" s="60"/>
      <c r="UAK23" s="60"/>
      <c r="UAL23" s="60"/>
      <c r="UAM23" s="60"/>
      <c r="UAN23" s="60"/>
      <c r="UAO23" s="60"/>
      <c r="UAP23" s="60"/>
      <c r="UAQ23" s="60"/>
      <c r="UAR23" s="60"/>
      <c r="UAS23" s="60"/>
      <c r="UAT23" s="60"/>
      <c r="UAU23" s="60"/>
      <c r="UAV23" s="60"/>
      <c r="UAW23" s="60"/>
      <c r="UAX23" s="60"/>
      <c r="UAY23" s="60"/>
      <c r="UAZ23" s="60"/>
      <c r="UBA23" s="60"/>
      <c r="UBB23" s="60"/>
      <c r="UBC23" s="60"/>
      <c r="UBD23" s="60"/>
      <c r="UBE23" s="60"/>
      <c r="UBF23" s="60"/>
      <c r="UBG23" s="60"/>
      <c r="UBH23" s="60"/>
      <c r="UBI23" s="60"/>
      <c r="UBJ23" s="60"/>
      <c r="UBK23" s="60"/>
      <c r="UBL23" s="60"/>
      <c r="UBM23" s="60"/>
      <c r="UBN23" s="60"/>
      <c r="UBO23" s="60"/>
      <c r="UBP23" s="60"/>
      <c r="UBQ23" s="60"/>
      <c r="UBR23" s="60"/>
      <c r="UBS23" s="60"/>
      <c r="UBT23" s="60"/>
      <c r="UBU23" s="60"/>
      <c r="UBV23" s="60"/>
      <c r="UBW23" s="60"/>
      <c r="UBX23" s="60"/>
      <c r="UBY23" s="60"/>
      <c r="UBZ23" s="60"/>
      <c r="UCA23" s="60"/>
      <c r="UCB23" s="60"/>
      <c r="UCC23" s="60"/>
      <c r="UCD23" s="60"/>
      <c r="UCE23" s="60"/>
      <c r="UCF23" s="60"/>
      <c r="UCG23" s="60"/>
      <c r="UCH23" s="60"/>
      <c r="UCI23" s="60"/>
      <c r="UCJ23" s="60"/>
      <c r="UCK23" s="60"/>
      <c r="UCL23" s="60"/>
      <c r="UCM23" s="60"/>
      <c r="UCN23" s="60"/>
      <c r="UCO23" s="60"/>
      <c r="UCP23" s="60"/>
      <c r="UCQ23" s="60"/>
      <c r="UCR23" s="60"/>
      <c r="UCS23" s="60"/>
      <c r="UCT23" s="60"/>
      <c r="UCU23" s="60"/>
      <c r="UCV23" s="60"/>
      <c r="UCW23" s="60"/>
      <c r="UCX23" s="60"/>
      <c r="UCY23" s="60"/>
      <c r="UCZ23" s="60"/>
      <c r="UDA23" s="60"/>
      <c r="UDB23" s="60"/>
      <c r="UDC23" s="60"/>
      <c r="UDD23" s="60"/>
      <c r="UDE23" s="60"/>
      <c r="UDF23" s="60"/>
      <c r="UDG23" s="60"/>
      <c r="UDH23" s="60"/>
      <c r="UDI23" s="60"/>
      <c r="UDJ23" s="60"/>
      <c r="UDK23" s="60"/>
      <c r="UDL23" s="60"/>
      <c r="UDM23" s="60"/>
      <c r="UDN23" s="60"/>
      <c r="UDO23" s="60"/>
      <c r="UDP23" s="60"/>
      <c r="UDQ23" s="60"/>
      <c r="UDR23" s="60"/>
      <c r="UDS23" s="60"/>
      <c r="UDT23" s="60"/>
      <c r="UDU23" s="60"/>
      <c r="UDV23" s="60"/>
      <c r="UDW23" s="60"/>
      <c r="UDX23" s="60"/>
      <c r="UDY23" s="60"/>
      <c r="UDZ23" s="60"/>
      <c r="UEA23" s="60"/>
      <c r="UEB23" s="60"/>
      <c r="UEC23" s="60"/>
      <c r="UED23" s="60"/>
      <c r="UEE23" s="60"/>
      <c r="UEF23" s="60"/>
      <c r="UEG23" s="60"/>
      <c r="UEH23" s="60"/>
      <c r="UEI23" s="60"/>
      <c r="UEJ23" s="60"/>
      <c r="UEK23" s="60"/>
      <c r="UEL23" s="60"/>
      <c r="UEM23" s="60"/>
      <c r="UEN23" s="60"/>
      <c r="UEO23" s="60"/>
      <c r="UEP23" s="60"/>
      <c r="UEQ23" s="60"/>
      <c r="UER23" s="60"/>
      <c r="UES23" s="60"/>
      <c r="UET23" s="60"/>
      <c r="UEU23" s="60"/>
      <c r="UEV23" s="60"/>
      <c r="UEW23" s="60"/>
      <c r="UEX23" s="60"/>
      <c r="UEY23" s="60"/>
      <c r="UEZ23" s="60"/>
      <c r="UFA23" s="60"/>
      <c r="UFB23" s="60"/>
      <c r="UFC23" s="60"/>
      <c r="UFD23" s="60"/>
      <c r="UFE23" s="60"/>
      <c r="UFF23" s="60"/>
      <c r="UFG23" s="60"/>
      <c r="UFH23" s="60"/>
      <c r="UFI23" s="60"/>
      <c r="UFJ23" s="60"/>
      <c r="UFK23" s="60"/>
      <c r="UFL23" s="60"/>
      <c r="UFM23" s="60"/>
      <c r="UFN23" s="60"/>
      <c r="UFO23" s="60"/>
      <c r="UFP23" s="60"/>
      <c r="UFQ23" s="60"/>
      <c r="UFR23" s="60"/>
      <c r="UFS23" s="60"/>
      <c r="UFT23" s="60"/>
      <c r="UFU23" s="60"/>
      <c r="UFV23" s="60"/>
      <c r="UFW23" s="60"/>
      <c r="UFX23" s="60"/>
      <c r="UFY23" s="60"/>
      <c r="UFZ23" s="60"/>
      <c r="UGA23" s="60"/>
      <c r="UGB23" s="60"/>
      <c r="UGC23" s="60"/>
      <c r="UGD23" s="60"/>
      <c r="UGE23" s="60"/>
      <c r="UGF23" s="60"/>
      <c r="UGG23" s="60"/>
      <c r="UGH23" s="60"/>
      <c r="UGI23" s="60"/>
      <c r="UGJ23" s="60"/>
      <c r="UGK23" s="60"/>
      <c r="UGL23" s="60"/>
      <c r="UGM23" s="60"/>
      <c r="UGN23" s="60"/>
      <c r="UGO23" s="60"/>
      <c r="UGP23" s="60"/>
      <c r="UGQ23" s="60"/>
      <c r="UGR23" s="60"/>
      <c r="UGS23" s="60"/>
      <c r="UGT23" s="60"/>
      <c r="UGU23" s="60"/>
      <c r="UGV23" s="60"/>
      <c r="UGW23" s="60"/>
      <c r="UGX23" s="60"/>
      <c r="UGY23" s="60"/>
      <c r="UGZ23" s="60"/>
      <c r="UHA23" s="60"/>
      <c r="UHB23" s="60"/>
      <c r="UHC23" s="60"/>
      <c r="UHD23" s="60"/>
      <c r="UHE23" s="60"/>
      <c r="UHF23" s="60"/>
      <c r="UHG23" s="60"/>
      <c r="UHH23" s="60"/>
      <c r="UHI23" s="60"/>
      <c r="UHJ23" s="60"/>
      <c r="UHK23" s="60"/>
      <c r="UHL23" s="60"/>
      <c r="UHM23" s="60"/>
      <c r="UHN23" s="60"/>
      <c r="UHO23" s="60"/>
      <c r="UHP23" s="60"/>
      <c r="UHQ23" s="60"/>
      <c r="UHR23" s="60"/>
      <c r="UHS23" s="60"/>
      <c r="UHT23" s="60"/>
      <c r="UHU23" s="60"/>
      <c r="UHV23" s="60"/>
      <c r="UHW23" s="60"/>
      <c r="UHX23" s="60"/>
      <c r="UHY23" s="60"/>
      <c r="UHZ23" s="60"/>
      <c r="UIA23" s="60"/>
      <c r="UIB23" s="60"/>
      <c r="UIC23" s="60"/>
      <c r="UID23" s="60"/>
      <c r="UIE23" s="60"/>
      <c r="UIF23" s="60"/>
      <c r="UIG23" s="60"/>
      <c r="UIH23" s="60"/>
      <c r="UII23" s="60"/>
      <c r="UIJ23" s="60"/>
      <c r="UIK23" s="60"/>
      <c r="UIL23" s="60"/>
      <c r="UIM23" s="60"/>
      <c r="UIN23" s="60"/>
      <c r="UIO23" s="60"/>
      <c r="UIP23" s="60"/>
      <c r="UIQ23" s="60"/>
      <c r="UIR23" s="60"/>
      <c r="UIS23" s="60"/>
      <c r="UIT23" s="60"/>
      <c r="UIU23" s="60"/>
      <c r="UIV23" s="60"/>
      <c r="UIW23" s="60"/>
      <c r="UIX23" s="60"/>
      <c r="UIY23" s="60"/>
      <c r="UIZ23" s="60"/>
      <c r="UJA23" s="60"/>
      <c r="UJB23" s="60"/>
      <c r="UJC23" s="60"/>
      <c r="UJD23" s="60"/>
      <c r="UJE23" s="60"/>
      <c r="UJF23" s="60"/>
      <c r="UJG23" s="60"/>
      <c r="UJH23" s="60"/>
      <c r="UJI23" s="60"/>
      <c r="UJJ23" s="60"/>
      <c r="UJK23" s="60"/>
      <c r="UJL23" s="60"/>
      <c r="UJM23" s="60"/>
      <c r="UJN23" s="60"/>
      <c r="UJO23" s="60"/>
      <c r="UJP23" s="60"/>
      <c r="UJQ23" s="60"/>
      <c r="UJR23" s="60"/>
      <c r="UJS23" s="60"/>
      <c r="UJT23" s="60"/>
      <c r="UJU23" s="60"/>
      <c r="UJV23" s="60"/>
      <c r="UJW23" s="60"/>
      <c r="UJX23" s="60"/>
      <c r="UJY23" s="60"/>
      <c r="UJZ23" s="60"/>
      <c r="UKA23" s="60"/>
      <c r="UKB23" s="60"/>
      <c r="UKC23" s="60"/>
      <c r="UKD23" s="60"/>
      <c r="UKE23" s="60"/>
      <c r="UKF23" s="60"/>
      <c r="UKG23" s="60"/>
      <c r="UKH23" s="60"/>
      <c r="UKI23" s="60"/>
      <c r="UKJ23" s="60"/>
      <c r="UKK23" s="60"/>
      <c r="UKL23" s="60"/>
      <c r="UKM23" s="60"/>
      <c r="UKN23" s="60"/>
      <c r="UKO23" s="60"/>
      <c r="UKP23" s="60"/>
      <c r="UKQ23" s="60"/>
      <c r="UKR23" s="60"/>
      <c r="UKS23" s="60"/>
      <c r="UKT23" s="60"/>
      <c r="UKU23" s="60"/>
      <c r="UKV23" s="60"/>
      <c r="UKW23" s="60"/>
      <c r="UKX23" s="60"/>
      <c r="UKY23" s="60"/>
      <c r="UKZ23" s="60"/>
      <c r="ULA23" s="60"/>
      <c r="ULB23" s="60"/>
      <c r="ULC23" s="60"/>
      <c r="ULD23" s="60"/>
      <c r="ULE23" s="60"/>
      <c r="ULF23" s="60"/>
      <c r="ULG23" s="60"/>
      <c r="ULH23" s="60"/>
      <c r="ULI23" s="60"/>
      <c r="ULJ23" s="60"/>
      <c r="ULK23" s="60"/>
      <c r="ULL23" s="60"/>
      <c r="ULM23" s="60"/>
      <c r="ULN23" s="60"/>
      <c r="ULO23" s="60"/>
      <c r="ULP23" s="60"/>
      <c r="ULQ23" s="60"/>
      <c r="ULR23" s="60"/>
      <c r="ULS23" s="60"/>
      <c r="ULT23" s="60"/>
      <c r="ULU23" s="60"/>
      <c r="ULV23" s="60"/>
      <c r="ULW23" s="60"/>
      <c r="ULX23" s="60"/>
      <c r="ULY23" s="60"/>
      <c r="ULZ23" s="60"/>
      <c r="UMA23" s="60"/>
      <c r="UMB23" s="60"/>
      <c r="UMC23" s="60"/>
      <c r="UMD23" s="60"/>
      <c r="UME23" s="60"/>
      <c r="UMF23" s="60"/>
      <c r="UMG23" s="60"/>
      <c r="UMH23" s="60"/>
      <c r="UMI23" s="60"/>
      <c r="UMJ23" s="60"/>
      <c r="UMK23" s="60"/>
      <c r="UML23" s="60"/>
      <c r="UMM23" s="60"/>
      <c r="UMN23" s="60"/>
      <c r="UMO23" s="60"/>
      <c r="UMP23" s="60"/>
      <c r="UMQ23" s="60"/>
      <c r="UMR23" s="60"/>
      <c r="UMS23" s="60"/>
      <c r="UMT23" s="60"/>
      <c r="UMU23" s="60"/>
      <c r="UMV23" s="60"/>
      <c r="UMW23" s="60"/>
      <c r="UMX23" s="60"/>
      <c r="UMY23" s="60"/>
      <c r="UMZ23" s="60"/>
      <c r="UNA23" s="60"/>
      <c r="UNB23" s="60"/>
      <c r="UNC23" s="60"/>
      <c r="UND23" s="60"/>
      <c r="UNE23" s="60"/>
      <c r="UNF23" s="60"/>
      <c r="UNG23" s="60"/>
      <c r="UNH23" s="60"/>
      <c r="UNI23" s="60"/>
      <c r="UNJ23" s="60"/>
      <c r="UNK23" s="60"/>
      <c r="UNL23" s="60"/>
      <c r="UNM23" s="60"/>
      <c r="UNN23" s="60"/>
      <c r="UNO23" s="60"/>
      <c r="UNP23" s="60"/>
      <c r="UNQ23" s="60"/>
      <c r="UNR23" s="60"/>
      <c r="UNS23" s="60"/>
      <c r="UNT23" s="60"/>
      <c r="UNU23" s="60"/>
      <c r="UNV23" s="60"/>
      <c r="UNW23" s="60"/>
      <c r="UNX23" s="60"/>
      <c r="UNY23" s="60"/>
      <c r="UNZ23" s="60"/>
      <c r="UOA23" s="60"/>
      <c r="UOB23" s="60"/>
      <c r="UOC23" s="60"/>
      <c r="UOD23" s="60"/>
      <c r="UOE23" s="60"/>
      <c r="UOF23" s="60"/>
      <c r="UOG23" s="60"/>
      <c r="UOH23" s="60"/>
      <c r="UOI23" s="60"/>
      <c r="UOJ23" s="60"/>
      <c r="UOK23" s="60"/>
      <c r="UOL23" s="60"/>
      <c r="UOM23" s="60"/>
      <c r="UON23" s="60"/>
      <c r="UOO23" s="60"/>
      <c r="UOP23" s="60"/>
      <c r="UOQ23" s="60"/>
      <c r="UOR23" s="60"/>
      <c r="UOS23" s="60"/>
      <c r="UOT23" s="60"/>
      <c r="UOU23" s="60"/>
      <c r="UOV23" s="60"/>
      <c r="UOW23" s="60"/>
      <c r="UOX23" s="60"/>
      <c r="UOY23" s="60"/>
      <c r="UOZ23" s="60"/>
      <c r="UPA23" s="60"/>
      <c r="UPB23" s="60"/>
      <c r="UPC23" s="60"/>
      <c r="UPD23" s="60"/>
      <c r="UPE23" s="60"/>
      <c r="UPF23" s="60"/>
      <c r="UPG23" s="60"/>
      <c r="UPH23" s="60"/>
      <c r="UPI23" s="60"/>
      <c r="UPJ23" s="60"/>
      <c r="UPK23" s="60"/>
      <c r="UPL23" s="60"/>
      <c r="UPM23" s="60"/>
      <c r="UPN23" s="60"/>
      <c r="UPO23" s="60"/>
      <c r="UPP23" s="60"/>
      <c r="UPQ23" s="60"/>
      <c r="UPR23" s="60"/>
      <c r="UPS23" s="60"/>
      <c r="UPT23" s="60"/>
      <c r="UPU23" s="60"/>
      <c r="UPV23" s="60"/>
      <c r="UPW23" s="60"/>
      <c r="UPX23" s="60"/>
      <c r="UPY23" s="60"/>
      <c r="UPZ23" s="60"/>
      <c r="UQA23" s="60"/>
      <c r="UQB23" s="60"/>
      <c r="UQC23" s="60"/>
      <c r="UQD23" s="60"/>
      <c r="UQE23" s="60"/>
      <c r="UQF23" s="60"/>
      <c r="UQG23" s="60"/>
      <c r="UQH23" s="60"/>
      <c r="UQI23" s="60"/>
      <c r="UQJ23" s="60"/>
      <c r="UQK23" s="60"/>
      <c r="UQL23" s="60"/>
      <c r="UQM23" s="60"/>
      <c r="UQN23" s="60"/>
      <c r="UQO23" s="60"/>
      <c r="UQP23" s="60"/>
      <c r="UQQ23" s="60"/>
      <c r="UQR23" s="60"/>
      <c r="UQS23" s="60"/>
      <c r="UQT23" s="60"/>
      <c r="UQU23" s="60"/>
      <c r="UQV23" s="60"/>
      <c r="UQW23" s="60"/>
      <c r="UQX23" s="60"/>
      <c r="UQY23" s="60"/>
      <c r="UQZ23" s="60"/>
      <c r="URA23" s="60"/>
      <c r="URB23" s="60"/>
      <c r="URC23" s="60"/>
      <c r="URD23" s="60"/>
      <c r="URE23" s="60"/>
      <c r="URF23" s="60"/>
      <c r="URG23" s="60"/>
      <c r="URH23" s="60"/>
      <c r="URI23" s="60"/>
      <c r="URJ23" s="60"/>
      <c r="URK23" s="60"/>
      <c r="URL23" s="60"/>
      <c r="URM23" s="60"/>
      <c r="URN23" s="60"/>
      <c r="URO23" s="60"/>
      <c r="URP23" s="60"/>
      <c r="URQ23" s="60"/>
      <c r="URR23" s="60"/>
      <c r="URS23" s="60"/>
      <c r="URT23" s="60"/>
      <c r="URU23" s="60"/>
      <c r="URV23" s="60"/>
      <c r="URW23" s="60"/>
      <c r="URX23" s="60"/>
      <c r="URY23" s="60"/>
      <c r="URZ23" s="60"/>
      <c r="USA23" s="60"/>
      <c r="USB23" s="60"/>
      <c r="USC23" s="60"/>
      <c r="USD23" s="60"/>
      <c r="USE23" s="60"/>
      <c r="USF23" s="60"/>
      <c r="USG23" s="60"/>
      <c r="USH23" s="60"/>
      <c r="USI23" s="60"/>
      <c r="USJ23" s="60"/>
      <c r="USK23" s="60"/>
      <c r="USL23" s="60"/>
      <c r="USM23" s="60"/>
      <c r="USN23" s="60"/>
      <c r="USO23" s="60"/>
      <c r="USP23" s="60"/>
      <c r="USQ23" s="60"/>
      <c r="USR23" s="60"/>
      <c r="USS23" s="60"/>
      <c r="UST23" s="60"/>
      <c r="USU23" s="60"/>
      <c r="USV23" s="60"/>
      <c r="USW23" s="60"/>
      <c r="USX23" s="60"/>
      <c r="USY23" s="60"/>
      <c r="USZ23" s="60"/>
      <c r="UTA23" s="60"/>
      <c r="UTB23" s="60"/>
      <c r="UTC23" s="60"/>
      <c r="UTD23" s="60"/>
      <c r="UTE23" s="60"/>
      <c r="UTF23" s="60"/>
      <c r="UTG23" s="60"/>
      <c r="UTH23" s="60"/>
      <c r="UTI23" s="60"/>
      <c r="UTJ23" s="60"/>
      <c r="UTK23" s="60"/>
      <c r="UTL23" s="60"/>
      <c r="UTM23" s="60"/>
      <c r="UTN23" s="60"/>
      <c r="UTO23" s="60"/>
      <c r="UTP23" s="60"/>
      <c r="UTQ23" s="60"/>
      <c r="UTR23" s="60"/>
      <c r="UTS23" s="60"/>
      <c r="UTT23" s="60"/>
      <c r="UTU23" s="60"/>
      <c r="UTV23" s="60"/>
      <c r="UTW23" s="60"/>
      <c r="UTX23" s="60"/>
      <c r="UTY23" s="60"/>
      <c r="UTZ23" s="60"/>
      <c r="UUA23" s="60"/>
      <c r="UUB23" s="60"/>
      <c r="UUC23" s="60"/>
      <c r="UUD23" s="60"/>
      <c r="UUE23" s="60"/>
      <c r="UUF23" s="60"/>
      <c r="UUG23" s="60"/>
      <c r="UUH23" s="60"/>
      <c r="UUI23" s="60"/>
      <c r="UUJ23" s="60"/>
      <c r="UUK23" s="60"/>
      <c r="UUL23" s="60"/>
      <c r="UUM23" s="60"/>
      <c r="UUN23" s="60"/>
      <c r="UUO23" s="60"/>
      <c r="UUP23" s="60"/>
      <c r="UUQ23" s="60"/>
      <c r="UUR23" s="60"/>
      <c r="UUS23" s="60"/>
      <c r="UUT23" s="60"/>
      <c r="UUU23" s="60"/>
      <c r="UUV23" s="60"/>
      <c r="UUW23" s="60"/>
      <c r="UUX23" s="60"/>
      <c r="UUY23" s="60"/>
      <c r="UUZ23" s="60"/>
      <c r="UVA23" s="60"/>
      <c r="UVB23" s="60"/>
      <c r="UVC23" s="60"/>
      <c r="UVD23" s="60"/>
      <c r="UVE23" s="60"/>
      <c r="UVF23" s="60"/>
      <c r="UVG23" s="60"/>
      <c r="UVH23" s="60"/>
      <c r="UVI23" s="60"/>
      <c r="UVJ23" s="60"/>
      <c r="UVK23" s="60"/>
      <c r="UVL23" s="60"/>
      <c r="UVM23" s="60"/>
      <c r="UVN23" s="60"/>
      <c r="UVO23" s="60"/>
      <c r="UVP23" s="60"/>
      <c r="UVQ23" s="60"/>
      <c r="UVR23" s="60"/>
      <c r="UVS23" s="60"/>
      <c r="UVT23" s="60"/>
      <c r="UVU23" s="60"/>
      <c r="UVV23" s="60"/>
      <c r="UVW23" s="60"/>
      <c r="UVX23" s="60"/>
      <c r="UVY23" s="60"/>
      <c r="UVZ23" s="60"/>
      <c r="UWA23" s="60"/>
      <c r="UWB23" s="60"/>
      <c r="UWC23" s="60"/>
      <c r="UWD23" s="60"/>
      <c r="UWE23" s="60"/>
      <c r="UWF23" s="60"/>
      <c r="UWG23" s="60"/>
      <c r="UWH23" s="60"/>
      <c r="UWI23" s="60"/>
      <c r="UWJ23" s="60"/>
      <c r="UWK23" s="60"/>
      <c r="UWL23" s="60"/>
      <c r="UWM23" s="60"/>
      <c r="UWN23" s="60"/>
      <c r="UWO23" s="60"/>
      <c r="UWP23" s="60"/>
      <c r="UWQ23" s="60"/>
      <c r="UWR23" s="60"/>
      <c r="UWS23" s="60"/>
      <c r="UWT23" s="60"/>
      <c r="UWU23" s="60"/>
      <c r="UWV23" s="60"/>
      <c r="UWW23" s="60"/>
      <c r="UWX23" s="60"/>
      <c r="UWY23" s="60"/>
      <c r="UWZ23" s="60"/>
      <c r="UXA23" s="60"/>
      <c r="UXB23" s="60"/>
      <c r="UXC23" s="60"/>
      <c r="UXD23" s="60"/>
      <c r="UXE23" s="60"/>
      <c r="UXF23" s="60"/>
      <c r="UXG23" s="60"/>
      <c r="UXH23" s="60"/>
      <c r="UXI23" s="60"/>
      <c r="UXJ23" s="60"/>
      <c r="UXK23" s="60"/>
      <c r="UXL23" s="60"/>
      <c r="UXM23" s="60"/>
      <c r="UXN23" s="60"/>
      <c r="UXO23" s="60"/>
      <c r="UXP23" s="60"/>
      <c r="UXQ23" s="60"/>
      <c r="UXR23" s="60"/>
      <c r="UXS23" s="60"/>
      <c r="UXT23" s="60"/>
      <c r="UXU23" s="60"/>
      <c r="UXV23" s="60"/>
      <c r="UXW23" s="60"/>
      <c r="UXX23" s="60"/>
      <c r="UXY23" s="60"/>
      <c r="UXZ23" s="60"/>
      <c r="UYA23" s="60"/>
      <c r="UYB23" s="60"/>
      <c r="UYC23" s="60"/>
      <c r="UYD23" s="60"/>
      <c r="UYE23" s="60"/>
      <c r="UYF23" s="60"/>
      <c r="UYG23" s="60"/>
      <c r="UYH23" s="60"/>
      <c r="UYI23" s="60"/>
      <c r="UYJ23" s="60"/>
      <c r="UYK23" s="60"/>
      <c r="UYL23" s="60"/>
      <c r="UYM23" s="60"/>
      <c r="UYN23" s="60"/>
      <c r="UYO23" s="60"/>
      <c r="UYP23" s="60"/>
      <c r="UYQ23" s="60"/>
      <c r="UYR23" s="60"/>
      <c r="UYS23" s="60"/>
      <c r="UYT23" s="60"/>
      <c r="UYU23" s="60"/>
      <c r="UYV23" s="60"/>
      <c r="UYW23" s="60"/>
      <c r="UYX23" s="60"/>
      <c r="UYY23" s="60"/>
      <c r="UYZ23" s="60"/>
      <c r="UZA23" s="60"/>
      <c r="UZB23" s="60"/>
      <c r="UZC23" s="60"/>
      <c r="UZD23" s="60"/>
      <c r="UZE23" s="60"/>
      <c r="UZF23" s="60"/>
      <c r="UZG23" s="60"/>
      <c r="UZH23" s="60"/>
      <c r="UZI23" s="60"/>
      <c r="UZJ23" s="60"/>
      <c r="UZK23" s="60"/>
      <c r="UZL23" s="60"/>
      <c r="UZM23" s="60"/>
      <c r="UZN23" s="60"/>
      <c r="UZO23" s="60"/>
      <c r="UZP23" s="60"/>
      <c r="UZQ23" s="60"/>
      <c r="UZR23" s="60"/>
      <c r="UZS23" s="60"/>
      <c r="UZT23" s="60"/>
      <c r="UZU23" s="60"/>
      <c r="UZV23" s="60"/>
      <c r="UZW23" s="60"/>
      <c r="UZX23" s="60"/>
      <c r="UZY23" s="60"/>
      <c r="UZZ23" s="60"/>
      <c r="VAA23" s="60"/>
      <c r="VAB23" s="60"/>
      <c r="VAC23" s="60"/>
      <c r="VAD23" s="60"/>
      <c r="VAE23" s="60"/>
      <c r="VAF23" s="60"/>
      <c r="VAG23" s="60"/>
      <c r="VAH23" s="60"/>
      <c r="VAI23" s="60"/>
      <c r="VAJ23" s="60"/>
      <c r="VAK23" s="60"/>
      <c r="VAL23" s="60"/>
      <c r="VAM23" s="60"/>
      <c r="VAN23" s="60"/>
      <c r="VAO23" s="60"/>
      <c r="VAP23" s="60"/>
      <c r="VAQ23" s="60"/>
      <c r="VAR23" s="60"/>
      <c r="VAS23" s="60"/>
      <c r="VAT23" s="60"/>
      <c r="VAU23" s="60"/>
      <c r="VAV23" s="60"/>
      <c r="VAW23" s="60"/>
      <c r="VAX23" s="60"/>
      <c r="VAY23" s="60"/>
      <c r="VAZ23" s="60"/>
      <c r="VBA23" s="60"/>
      <c r="VBB23" s="60"/>
      <c r="VBC23" s="60"/>
      <c r="VBD23" s="60"/>
      <c r="VBE23" s="60"/>
      <c r="VBF23" s="60"/>
      <c r="VBG23" s="60"/>
      <c r="VBH23" s="60"/>
      <c r="VBI23" s="60"/>
      <c r="VBJ23" s="60"/>
      <c r="VBK23" s="60"/>
      <c r="VBL23" s="60"/>
      <c r="VBM23" s="60"/>
      <c r="VBN23" s="60"/>
      <c r="VBO23" s="60"/>
      <c r="VBP23" s="60"/>
      <c r="VBQ23" s="60"/>
      <c r="VBR23" s="60"/>
      <c r="VBS23" s="60"/>
      <c r="VBT23" s="60"/>
      <c r="VBU23" s="60"/>
      <c r="VBV23" s="60"/>
      <c r="VBW23" s="60"/>
      <c r="VBX23" s="60"/>
      <c r="VBY23" s="60"/>
      <c r="VBZ23" s="60"/>
      <c r="VCA23" s="60"/>
      <c r="VCB23" s="60"/>
      <c r="VCC23" s="60"/>
      <c r="VCD23" s="60"/>
      <c r="VCE23" s="60"/>
      <c r="VCF23" s="60"/>
      <c r="VCG23" s="60"/>
      <c r="VCH23" s="60"/>
      <c r="VCI23" s="60"/>
      <c r="VCJ23" s="60"/>
      <c r="VCK23" s="60"/>
      <c r="VCL23" s="60"/>
      <c r="VCM23" s="60"/>
      <c r="VCN23" s="60"/>
      <c r="VCO23" s="60"/>
      <c r="VCP23" s="60"/>
      <c r="VCQ23" s="60"/>
      <c r="VCR23" s="60"/>
      <c r="VCS23" s="60"/>
      <c r="VCT23" s="60"/>
      <c r="VCU23" s="60"/>
      <c r="VCV23" s="60"/>
      <c r="VCW23" s="60"/>
      <c r="VCX23" s="60"/>
      <c r="VCY23" s="60"/>
      <c r="VCZ23" s="60"/>
      <c r="VDA23" s="60"/>
      <c r="VDB23" s="60"/>
      <c r="VDC23" s="60"/>
      <c r="VDD23" s="60"/>
      <c r="VDE23" s="60"/>
      <c r="VDF23" s="60"/>
      <c r="VDG23" s="60"/>
      <c r="VDH23" s="60"/>
      <c r="VDI23" s="60"/>
      <c r="VDJ23" s="60"/>
      <c r="VDK23" s="60"/>
      <c r="VDL23" s="60"/>
      <c r="VDM23" s="60"/>
      <c r="VDN23" s="60"/>
      <c r="VDO23" s="60"/>
      <c r="VDP23" s="60"/>
      <c r="VDQ23" s="60"/>
      <c r="VDR23" s="60"/>
      <c r="VDS23" s="60"/>
      <c r="VDT23" s="60"/>
      <c r="VDU23" s="60"/>
      <c r="VDV23" s="60"/>
      <c r="VDW23" s="60"/>
      <c r="VDX23" s="60"/>
      <c r="VDY23" s="60"/>
      <c r="VDZ23" s="60"/>
      <c r="VEA23" s="60"/>
      <c r="VEB23" s="60"/>
      <c r="VEC23" s="60"/>
      <c r="VED23" s="60"/>
      <c r="VEE23" s="60"/>
      <c r="VEF23" s="60"/>
      <c r="VEG23" s="60"/>
      <c r="VEH23" s="60"/>
      <c r="VEI23" s="60"/>
      <c r="VEJ23" s="60"/>
      <c r="VEK23" s="60"/>
      <c r="VEL23" s="60"/>
      <c r="VEM23" s="60"/>
      <c r="VEN23" s="60"/>
      <c r="VEO23" s="60"/>
      <c r="VEP23" s="60"/>
      <c r="VEQ23" s="60"/>
      <c r="VER23" s="60"/>
      <c r="VES23" s="60"/>
      <c r="VET23" s="60"/>
      <c r="VEU23" s="60"/>
      <c r="VEV23" s="60"/>
      <c r="VEW23" s="60"/>
      <c r="VEX23" s="60"/>
      <c r="VEY23" s="60"/>
      <c r="VEZ23" s="60"/>
      <c r="VFA23" s="60"/>
      <c r="VFB23" s="60"/>
      <c r="VFC23" s="60"/>
      <c r="VFD23" s="60"/>
      <c r="VFE23" s="60"/>
      <c r="VFF23" s="60"/>
      <c r="VFG23" s="60"/>
      <c r="VFH23" s="60"/>
      <c r="VFI23" s="60"/>
      <c r="VFJ23" s="60"/>
      <c r="VFK23" s="60"/>
      <c r="VFL23" s="60"/>
      <c r="VFM23" s="60"/>
      <c r="VFN23" s="60"/>
      <c r="VFO23" s="60"/>
      <c r="VFP23" s="60"/>
      <c r="VFQ23" s="60"/>
      <c r="VFR23" s="60"/>
      <c r="VFS23" s="60"/>
      <c r="VFT23" s="60"/>
      <c r="VFU23" s="60"/>
      <c r="VFV23" s="60"/>
      <c r="VFW23" s="60"/>
      <c r="VFX23" s="60"/>
      <c r="VFY23" s="60"/>
      <c r="VFZ23" s="60"/>
      <c r="VGA23" s="60"/>
      <c r="VGB23" s="60"/>
      <c r="VGC23" s="60"/>
      <c r="VGD23" s="60"/>
      <c r="VGE23" s="60"/>
      <c r="VGF23" s="60"/>
      <c r="VGG23" s="60"/>
      <c r="VGH23" s="60"/>
      <c r="VGI23" s="60"/>
      <c r="VGJ23" s="60"/>
      <c r="VGK23" s="60"/>
      <c r="VGL23" s="60"/>
      <c r="VGM23" s="60"/>
      <c r="VGN23" s="60"/>
      <c r="VGO23" s="60"/>
      <c r="VGP23" s="60"/>
      <c r="VGQ23" s="60"/>
      <c r="VGR23" s="60"/>
      <c r="VGS23" s="60"/>
      <c r="VGT23" s="60"/>
      <c r="VGU23" s="60"/>
      <c r="VGV23" s="60"/>
      <c r="VGW23" s="60"/>
      <c r="VGX23" s="60"/>
      <c r="VGY23" s="60"/>
      <c r="VGZ23" s="60"/>
      <c r="VHA23" s="60"/>
      <c r="VHB23" s="60"/>
      <c r="VHC23" s="60"/>
      <c r="VHD23" s="60"/>
      <c r="VHE23" s="60"/>
      <c r="VHF23" s="60"/>
      <c r="VHG23" s="60"/>
      <c r="VHH23" s="60"/>
      <c r="VHI23" s="60"/>
      <c r="VHJ23" s="60"/>
      <c r="VHK23" s="60"/>
      <c r="VHL23" s="60"/>
      <c r="VHM23" s="60"/>
      <c r="VHN23" s="60"/>
      <c r="VHO23" s="60"/>
      <c r="VHP23" s="60"/>
      <c r="VHQ23" s="60"/>
      <c r="VHR23" s="60"/>
      <c r="VHS23" s="60"/>
      <c r="VHT23" s="60"/>
      <c r="VHU23" s="60"/>
      <c r="VHV23" s="60"/>
      <c r="VHW23" s="60"/>
      <c r="VHX23" s="60"/>
      <c r="VHY23" s="60"/>
      <c r="VHZ23" s="60"/>
      <c r="VIA23" s="60"/>
      <c r="VIB23" s="60"/>
      <c r="VIC23" s="60"/>
      <c r="VID23" s="60"/>
      <c r="VIE23" s="60"/>
      <c r="VIF23" s="60"/>
      <c r="VIG23" s="60"/>
      <c r="VIH23" s="60"/>
      <c r="VII23" s="60"/>
      <c r="VIJ23" s="60"/>
      <c r="VIK23" s="60"/>
      <c r="VIL23" s="60"/>
      <c r="VIM23" s="60"/>
      <c r="VIN23" s="60"/>
      <c r="VIO23" s="60"/>
      <c r="VIP23" s="60"/>
      <c r="VIQ23" s="60"/>
      <c r="VIR23" s="60"/>
      <c r="VIS23" s="60"/>
      <c r="VIT23" s="60"/>
      <c r="VIU23" s="60"/>
      <c r="VIV23" s="60"/>
      <c r="VIW23" s="60"/>
      <c r="VIX23" s="60"/>
      <c r="VIY23" s="60"/>
      <c r="VIZ23" s="60"/>
      <c r="VJA23" s="60"/>
      <c r="VJB23" s="60"/>
      <c r="VJC23" s="60"/>
      <c r="VJD23" s="60"/>
      <c r="VJE23" s="60"/>
      <c r="VJF23" s="60"/>
      <c r="VJG23" s="60"/>
      <c r="VJH23" s="60"/>
      <c r="VJI23" s="60"/>
      <c r="VJJ23" s="60"/>
      <c r="VJK23" s="60"/>
      <c r="VJL23" s="60"/>
      <c r="VJM23" s="60"/>
      <c r="VJN23" s="60"/>
      <c r="VJO23" s="60"/>
      <c r="VJP23" s="60"/>
      <c r="VJQ23" s="60"/>
      <c r="VJR23" s="60"/>
      <c r="VJS23" s="60"/>
      <c r="VJT23" s="60"/>
      <c r="VJU23" s="60"/>
      <c r="VJV23" s="60"/>
      <c r="VJW23" s="60"/>
      <c r="VJX23" s="60"/>
      <c r="VJY23" s="60"/>
      <c r="VJZ23" s="60"/>
      <c r="VKA23" s="60"/>
      <c r="VKB23" s="60"/>
      <c r="VKC23" s="60"/>
      <c r="VKD23" s="60"/>
      <c r="VKE23" s="60"/>
      <c r="VKF23" s="60"/>
      <c r="VKG23" s="60"/>
      <c r="VKH23" s="60"/>
      <c r="VKI23" s="60"/>
      <c r="VKJ23" s="60"/>
      <c r="VKK23" s="60"/>
      <c r="VKL23" s="60"/>
      <c r="VKM23" s="60"/>
      <c r="VKN23" s="60"/>
      <c r="VKO23" s="60"/>
      <c r="VKP23" s="60"/>
      <c r="VKQ23" s="60"/>
      <c r="VKR23" s="60"/>
      <c r="VKS23" s="60"/>
      <c r="VKT23" s="60"/>
      <c r="VKU23" s="60"/>
      <c r="VKV23" s="60"/>
      <c r="VKW23" s="60"/>
      <c r="VKX23" s="60"/>
      <c r="VKY23" s="60"/>
      <c r="VKZ23" s="60"/>
      <c r="VLA23" s="60"/>
      <c r="VLB23" s="60"/>
      <c r="VLC23" s="60"/>
      <c r="VLD23" s="60"/>
      <c r="VLE23" s="60"/>
      <c r="VLF23" s="60"/>
      <c r="VLG23" s="60"/>
      <c r="VLH23" s="60"/>
      <c r="VLI23" s="60"/>
      <c r="VLJ23" s="60"/>
      <c r="VLK23" s="60"/>
      <c r="VLL23" s="60"/>
      <c r="VLM23" s="60"/>
      <c r="VLN23" s="60"/>
      <c r="VLO23" s="60"/>
      <c r="VLP23" s="60"/>
      <c r="VLQ23" s="60"/>
      <c r="VLR23" s="60"/>
      <c r="VLS23" s="60"/>
      <c r="VLT23" s="60"/>
      <c r="VLU23" s="60"/>
      <c r="VLV23" s="60"/>
      <c r="VLW23" s="60"/>
      <c r="VLX23" s="60"/>
      <c r="VLY23" s="60"/>
      <c r="VLZ23" s="60"/>
      <c r="VMA23" s="60"/>
      <c r="VMB23" s="60"/>
      <c r="VMC23" s="60"/>
      <c r="VMD23" s="60"/>
      <c r="VME23" s="60"/>
      <c r="VMF23" s="60"/>
      <c r="VMG23" s="60"/>
      <c r="VMH23" s="60"/>
      <c r="VMI23" s="60"/>
      <c r="VMJ23" s="60"/>
      <c r="VMK23" s="60"/>
      <c r="VML23" s="60"/>
      <c r="VMM23" s="60"/>
      <c r="VMN23" s="60"/>
      <c r="VMO23" s="60"/>
      <c r="VMP23" s="60"/>
      <c r="VMQ23" s="60"/>
      <c r="VMR23" s="60"/>
      <c r="VMS23" s="60"/>
      <c r="VMT23" s="60"/>
      <c r="VMU23" s="60"/>
      <c r="VMV23" s="60"/>
      <c r="VMW23" s="60"/>
      <c r="VMX23" s="60"/>
      <c r="VMY23" s="60"/>
      <c r="VMZ23" s="60"/>
      <c r="VNA23" s="60"/>
      <c r="VNB23" s="60"/>
      <c r="VNC23" s="60"/>
      <c r="VND23" s="60"/>
      <c r="VNE23" s="60"/>
      <c r="VNF23" s="60"/>
      <c r="VNG23" s="60"/>
      <c r="VNH23" s="60"/>
      <c r="VNI23" s="60"/>
      <c r="VNJ23" s="60"/>
      <c r="VNK23" s="60"/>
      <c r="VNL23" s="60"/>
      <c r="VNM23" s="60"/>
      <c r="VNN23" s="60"/>
      <c r="VNO23" s="60"/>
      <c r="VNP23" s="60"/>
      <c r="VNQ23" s="60"/>
      <c r="VNR23" s="60"/>
      <c r="VNS23" s="60"/>
      <c r="VNT23" s="60"/>
      <c r="VNU23" s="60"/>
      <c r="VNV23" s="60"/>
      <c r="VNW23" s="60"/>
      <c r="VNX23" s="60"/>
      <c r="VNY23" s="60"/>
      <c r="VNZ23" s="60"/>
      <c r="VOA23" s="60"/>
      <c r="VOB23" s="60"/>
      <c r="VOC23" s="60"/>
      <c r="VOD23" s="60"/>
      <c r="VOE23" s="60"/>
      <c r="VOF23" s="60"/>
      <c r="VOG23" s="60"/>
      <c r="VOH23" s="60"/>
      <c r="VOI23" s="60"/>
      <c r="VOJ23" s="60"/>
      <c r="VOK23" s="60"/>
      <c r="VOL23" s="60"/>
      <c r="VOM23" s="60"/>
      <c r="VON23" s="60"/>
      <c r="VOO23" s="60"/>
      <c r="VOP23" s="60"/>
      <c r="VOQ23" s="60"/>
      <c r="VOR23" s="60"/>
      <c r="VOS23" s="60"/>
      <c r="VOT23" s="60"/>
      <c r="VOU23" s="60"/>
      <c r="VOV23" s="60"/>
      <c r="VOW23" s="60"/>
      <c r="VOX23" s="60"/>
      <c r="VOY23" s="60"/>
      <c r="VOZ23" s="60"/>
      <c r="VPA23" s="60"/>
      <c r="VPB23" s="60"/>
      <c r="VPC23" s="60"/>
      <c r="VPD23" s="60"/>
      <c r="VPE23" s="60"/>
      <c r="VPF23" s="60"/>
      <c r="VPG23" s="60"/>
      <c r="VPH23" s="60"/>
      <c r="VPI23" s="60"/>
      <c r="VPJ23" s="60"/>
      <c r="VPK23" s="60"/>
      <c r="VPL23" s="60"/>
      <c r="VPM23" s="60"/>
      <c r="VPN23" s="60"/>
      <c r="VPO23" s="60"/>
      <c r="VPP23" s="60"/>
      <c r="VPQ23" s="60"/>
      <c r="VPR23" s="60"/>
      <c r="VPS23" s="60"/>
      <c r="VPT23" s="60"/>
      <c r="VPU23" s="60"/>
      <c r="VPV23" s="60"/>
      <c r="VPW23" s="60"/>
      <c r="VPX23" s="60"/>
      <c r="VPY23" s="60"/>
      <c r="VPZ23" s="60"/>
      <c r="VQA23" s="60"/>
      <c r="VQB23" s="60"/>
      <c r="VQC23" s="60"/>
      <c r="VQD23" s="60"/>
      <c r="VQE23" s="60"/>
      <c r="VQF23" s="60"/>
      <c r="VQG23" s="60"/>
      <c r="VQH23" s="60"/>
      <c r="VQI23" s="60"/>
      <c r="VQJ23" s="60"/>
      <c r="VQK23" s="60"/>
      <c r="VQL23" s="60"/>
      <c r="VQM23" s="60"/>
      <c r="VQN23" s="60"/>
      <c r="VQO23" s="60"/>
      <c r="VQP23" s="60"/>
      <c r="VQQ23" s="60"/>
      <c r="VQR23" s="60"/>
      <c r="VQS23" s="60"/>
      <c r="VQT23" s="60"/>
      <c r="VQU23" s="60"/>
      <c r="VQV23" s="60"/>
      <c r="VQW23" s="60"/>
      <c r="VQX23" s="60"/>
      <c r="VQY23" s="60"/>
      <c r="VQZ23" s="60"/>
      <c r="VRA23" s="60"/>
      <c r="VRB23" s="60"/>
      <c r="VRC23" s="60"/>
      <c r="VRD23" s="60"/>
      <c r="VRE23" s="60"/>
      <c r="VRF23" s="60"/>
      <c r="VRG23" s="60"/>
      <c r="VRH23" s="60"/>
      <c r="VRI23" s="60"/>
      <c r="VRJ23" s="60"/>
      <c r="VRK23" s="60"/>
      <c r="VRL23" s="60"/>
      <c r="VRM23" s="60"/>
      <c r="VRN23" s="60"/>
      <c r="VRO23" s="60"/>
      <c r="VRP23" s="60"/>
      <c r="VRQ23" s="60"/>
      <c r="VRR23" s="60"/>
      <c r="VRS23" s="60"/>
      <c r="VRT23" s="60"/>
      <c r="VRU23" s="60"/>
      <c r="VRV23" s="60"/>
      <c r="VRW23" s="60"/>
      <c r="VRX23" s="60"/>
      <c r="VRY23" s="60"/>
      <c r="VRZ23" s="60"/>
      <c r="VSA23" s="60"/>
      <c r="VSB23" s="60"/>
      <c r="VSC23" s="60"/>
      <c r="VSD23" s="60"/>
      <c r="VSE23" s="60"/>
      <c r="VSF23" s="60"/>
      <c r="VSG23" s="60"/>
      <c r="VSH23" s="60"/>
      <c r="VSI23" s="60"/>
      <c r="VSJ23" s="60"/>
      <c r="VSK23" s="60"/>
      <c r="VSL23" s="60"/>
      <c r="VSM23" s="60"/>
      <c r="VSN23" s="60"/>
      <c r="VSO23" s="60"/>
      <c r="VSP23" s="60"/>
      <c r="VSQ23" s="60"/>
      <c r="VSR23" s="60"/>
      <c r="VSS23" s="60"/>
      <c r="VST23" s="60"/>
      <c r="VSU23" s="60"/>
      <c r="VSV23" s="60"/>
      <c r="VSW23" s="60"/>
      <c r="VSX23" s="60"/>
      <c r="VSY23" s="60"/>
      <c r="VSZ23" s="60"/>
      <c r="VTA23" s="60"/>
      <c r="VTB23" s="60"/>
      <c r="VTC23" s="60"/>
      <c r="VTD23" s="60"/>
      <c r="VTE23" s="60"/>
      <c r="VTF23" s="60"/>
      <c r="VTG23" s="60"/>
      <c r="VTH23" s="60"/>
      <c r="VTI23" s="60"/>
      <c r="VTJ23" s="60"/>
      <c r="VTK23" s="60"/>
      <c r="VTL23" s="60"/>
      <c r="VTM23" s="60"/>
      <c r="VTN23" s="60"/>
      <c r="VTO23" s="60"/>
      <c r="VTP23" s="60"/>
      <c r="VTQ23" s="60"/>
      <c r="VTR23" s="60"/>
      <c r="VTS23" s="60"/>
      <c r="VTT23" s="60"/>
      <c r="VTU23" s="60"/>
      <c r="VTV23" s="60"/>
      <c r="VTW23" s="60"/>
      <c r="VTX23" s="60"/>
      <c r="VTY23" s="60"/>
      <c r="VTZ23" s="60"/>
      <c r="VUA23" s="60"/>
      <c r="VUB23" s="60"/>
      <c r="VUC23" s="60"/>
      <c r="VUD23" s="60"/>
      <c r="VUE23" s="60"/>
      <c r="VUF23" s="60"/>
      <c r="VUG23" s="60"/>
      <c r="VUH23" s="60"/>
      <c r="VUI23" s="60"/>
      <c r="VUJ23" s="60"/>
      <c r="VUK23" s="60"/>
      <c r="VUL23" s="60"/>
      <c r="VUM23" s="60"/>
      <c r="VUN23" s="60"/>
      <c r="VUO23" s="60"/>
      <c r="VUP23" s="60"/>
      <c r="VUQ23" s="60"/>
      <c r="VUR23" s="60"/>
      <c r="VUS23" s="60"/>
      <c r="VUT23" s="60"/>
      <c r="VUU23" s="60"/>
      <c r="VUV23" s="60"/>
      <c r="VUW23" s="60"/>
      <c r="VUX23" s="60"/>
      <c r="VUY23" s="60"/>
      <c r="VUZ23" s="60"/>
      <c r="VVA23" s="60"/>
      <c r="VVB23" s="60"/>
      <c r="VVC23" s="60"/>
      <c r="VVD23" s="60"/>
      <c r="VVE23" s="60"/>
      <c r="VVF23" s="60"/>
      <c r="VVG23" s="60"/>
      <c r="VVH23" s="60"/>
      <c r="VVI23" s="60"/>
      <c r="VVJ23" s="60"/>
      <c r="VVK23" s="60"/>
      <c r="VVL23" s="60"/>
      <c r="VVM23" s="60"/>
      <c r="VVN23" s="60"/>
      <c r="VVO23" s="60"/>
      <c r="VVP23" s="60"/>
      <c r="VVQ23" s="60"/>
      <c r="VVR23" s="60"/>
      <c r="VVS23" s="60"/>
      <c r="VVT23" s="60"/>
      <c r="VVU23" s="60"/>
      <c r="VVV23" s="60"/>
      <c r="VVW23" s="60"/>
      <c r="VVX23" s="60"/>
      <c r="VVY23" s="60"/>
      <c r="VVZ23" s="60"/>
      <c r="VWA23" s="60"/>
      <c r="VWB23" s="60"/>
      <c r="VWC23" s="60"/>
      <c r="VWD23" s="60"/>
      <c r="VWE23" s="60"/>
      <c r="VWF23" s="60"/>
      <c r="VWG23" s="60"/>
      <c r="VWH23" s="60"/>
      <c r="VWI23" s="60"/>
      <c r="VWJ23" s="60"/>
      <c r="VWK23" s="60"/>
      <c r="VWL23" s="60"/>
      <c r="VWM23" s="60"/>
      <c r="VWN23" s="60"/>
      <c r="VWO23" s="60"/>
      <c r="VWP23" s="60"/>
      <c r="VWQ23" s="60"/>
      <c r="VWR23" s="60"/>
      <c r="VWS23" s="60"/>
      <c r="VWT23" s="60"/>
      <c r="VWU23" s="60"/>
      <c r="VWV23" s="60"/>
      <c r="VWW23" s="60"/>
      <c r="VWX23" s="60"/>
      <c r="VWY23" s="60"/>
      <c r="VWZ23" s="60"/>
      <c r="VXA23" s="60"/>
      <c r="VXB23" s="60"/>
      <c r="VXC23" s="60"/>
      <c r="VXD23" s="60"/>
      <c r="VXE23" s="60"/>
      <c r="VXF23" s="60"/>
      <c r="VXG23" s="60"/>
      <c r="VXH23" s="60"/>
      <c r="VXI23" s="60"/>
      <c r="VXJ23" s="60"/>
      <c r="VXK23" s="60"/>
      <c r="VXL23" s="60"/>
      <c r="VXM23" s="60"/>
      <c r="VXN23" s="60"/>
      <c r="VXO23" s="60"/>
      <c r="VXP23" s="60"/>
      <c r="VXQ23" s="60"/>
      <c r="VXR23" s="60"/>
      <c r="VXS23" s="60"/>
      <c r="VXT23" s="60"/>
      <c r="VXU23" s="60"/>
      <c r="VXV23" s="60"/>
      <c r="VXW23" s="60"/>
      <c r="VXX23" s="60"/>
      <c r="VXY23" s="60"/>
      <c r="VXZ23" s="60"/>
      <c r="VYA23" s="60"/>
      <c r="VYB23" s="60"/>
      <c r="VYC23" s="60"/>
      <c r="VYD23" s="60"/>
      <c r="VYE23" s="60"/>
      <c r="VYF23" s="60"/>
      <c r="VYG23" s="60"/>
      <c r="VYH23" s="60"/>
      <c r="VYI23" s="60"/>
      <c r="VYJ23" s="60"/>
      <c r="VYK23" s="60"/>
      <c r="VYL23" s="60"/>
      <c r="VYM23" s="60"/>
      <c r="VYN23" s="60"/>
      <c r="VYO23" s="60"/>
      <c r="VYP23" s="60"/>
      <c r="VYQ23" s="60"/>
      <c r="VYR23" s="60"/>
      <c r="VYS23" s="60"/>
      <c r="VYT23" s="60"/>
      <c r="VYU23" s="60"/>
      <c r="VYV23" s="60"/>
      <c r="VYW23" s="60"/>
      <c r="VYX23" s="60"/>
      <c r="VYY23" s="60"/>
      <c r="VYZ23" s="60"/>
      <c r="VZA23" s="60"/>
      <c r="VZB23" s="60"/>
      <c r="VZC23" s="60"/>
      <c r="VZD23" s="60"/>
      <c r="VZE23" s="60"/>
      <c r="VZF23" s="60"/>
      <c r="VZG23" s="60"/>
      <c r="VZH23" s="60"/>
      <c r="VZI23" s="60"/>
      <c r="VZJ23" s="60"/>
      <c r="VZK23" s="60"/>
      <c r="VZL23" s="60"/>
      <c r="VZM23" s="60"/>
      <c r="VZN23" s="60"/>
      <c r="VZO23" s="60"/>
      <c r="VZP23" s="60"/>
      <c r="VZQ23" s="60"/>
      <c r="VZR23" s="60"/>
      <c r="VZS23" s="60"/>
      <c r="VZT23" s="60"/>
      <c r="VZU23" s="60"/>
      <c r="VZV23" s="60"/>
      <c r="VZW23" s="60"/>
      <c r="VZX23" s="60"/>
      <c r="VZY23" s="60"/>
      <c r="VZZ23" s="60"/>
      <c r="WAA23" s="60"/>
      <c r="WAB23" s="60"/>
      <c r="WAC23" s="60"/>
      <c r="WAD23" s="60"/>
      <c r="WAE23" s="60"/>
      <c r="WAF23" s="60"/>
      <c r="WAG23" s="60"/>
      <c r="WAH23" s="60"/>
      <c r="WAI23" s="60"/>
      <c r="WAJ23" s="60"/>
      <c r="WAK23" s="60"/>
      <c r="WAL23" s="60"/>
      <c r="WAM23" s="60"/>
      <c r="WAN23" s="60"/>
      <c r="WAO23" s="60"/>
      <c r="WAP23" s="60"/>
      <c r="WAQ23" s="60"/>
      <c r="WAR23" s="60"/>
      <c r="WAS23" s="60"/>
      <c r="WAT23" s="60"/>
      <c r="WAU23" s="60"/>
      <c r="WAV23" s="60"/>
      <c r="WAW23" s="60"/>
      <c r="WAX23" s="60"/>
      <c r="WAY23" s="60"/>
      <c r="WAZ23" s="60"/>
      <c r="WBA23" s="60"/>
      <c r="WBB23" s="60"/>
      <c r="WBC23" s="60"/>
      <c r="WBD23" s="60"/>
      <c r="WBE23" s="60"/>
      <c r="WBF23" s="60"/>
      <c r="WBG23" s="60"/>
      <c r="WBH23" s="60"/>
      <c r="WBI23" s="60"/>
      <c r="WBJ23" s="60"/>
      <c r="WBK23" s="60"/>
      <c r="WBL23" s="60"/>
      <c r="WBM23" s="60"/>
      <c r="WBN23" s="60"/>
      <c r="WBO23" s="60"/>
      <c r="WBP23" s="60"/>
      <c r="WBQ23" s="60"/>
      <c r="WBR23" s="60"/>
      <c r="WBS23" s="60"/>
      <c r="WBT23" s="60"/>
      <c r="WBU23" s="60"/>
      <c r="WBV23" s="60"/>
      <c r="WBW23" s="60"/>
      <c r="WBX23" s="60"/>
      <c r="WBY23" s="60"/>
      <c r="WBZ23" s="60"/>
      <c r="WCA23" s="60"/>
      <c r="WCB23" s="60"/>
      <c r="WCC23" s="60"/>
      <c r="WCD23" s="60"/>
      <c r="WCE23" s="60"/>
      <c r="WCF23" s="60"/>
      <c r="WCG23" s="60"/>
      <c r="WCH23" s="60"/>
      <c r="WCI23" s="60"/>
      <c r="WCJ23" s="60"/>
      <c r="WCK23" s="60"/>
      <c r="WCL23" s="60"/>
      <c r="WCM23" s="60"/>
      <c r="WCN23" s="60"/>
      <c r="WCO23" s="60"/>
      <c r="WCP23" s="60"/>
      <c r="WCQ23" s="60"/>
      <c r="WCR23" s="60"/>
      <c r="WCS23" s="60"/>
      <c r="WCT23" s="60"/>
      <c r="WCU23" s="60"/>
      <c r="WCV23" s="60"/>
      <c r="WCW23" s="60"/>
      <c r="WCX23" s="60"/>
      <c r="WCY23" s="60"/>
      <c r="WCZ23" s="60"/>
      <c r="WDA23" s="60"/>
      <c r="WDB23" s="60"/>
      <c r="WDC23" s="60"/>
      <c r="WDD23" s="60"/>
      <c r="WDE23" s="60"/>
      <c r="WDF23" s="60"/>
      <c r="WDG23" s="60"/>
      <c r="WDH23" s="60"/>
      <c r="WDI23" s="60"/>
      <c r="WDJ23" s="60"/>
      <c r="WDK23" s="60"/>
      <c r="WDL23" s="60"/>
      <c r="WDM23" s="60"/>
      <c r="WDN23" s="60"/>
      <c r="WDO23" s="60"/>
      <c r="WDP23" s="60"/>
      <c r="WDQ23" s="60"/>
      <c r="WDR23" s="60"/>
      <c r="WDS23" s="60"/>
      <c r="WDT23" s="60"/>
      <c r="WDU23" s="60"/>
      <c r="WDV23" s="60"/>
      <c r="WDW23" s="60"/>
      <c r="WDX23" s="60"/>
      <c r="WDY23" s="60"/>
      <c r="WDZ23" s="60"/>
      <c r="WEA23" s="60"/>
      <c r="WEB23" s="60"/>
      <c r="WEC23" s="60"/>
      <c r="WED23" s="60"/>
      <c r="WEE23" s="60"/>
      <c r="WEF23" s="60"/>
      <c r="WEG23" s="60"/>
      <c r="WEH23" s="60"/>
      <c r="WEI23" s="60"/>
      <c r="WEJ23" s="60"/>
      <c r="WEK23" s="60"/>
      <c r="WEL23" s="60"/>
      <c r="WEM23" s="60"/>
      <c r="WEN23" s="60"/>
      <c r="WEO23" s="60"/>
      <c r="WEP23" s="60"/>
      <c r="WEQ23" s="60"/>
      <c r="WER23" s="60"/>
      <c r="WES23" s="60"/>
      <c r="WET23" s="60"/>
      <c r="WEU23" s="60"/>
      <c r="WEV23" s="60"/>
      <c r="WEW23" s="60"/>
      <c r="WEX23" s="60"/>
      <c r="WEY23" s="60"/>
      <c r="WEZ23" s="60"/>
      <c r="WFA23" s="60"/>
      <c r="WFB23" s="60"/>
      <c r="WFC23" s="60"/>
      <c r="WFD23" s="60"/>
      <c r="WFE23" s="60"/>
      <c r="WFF23" s="60"/>
      <c r="WFG23" s="60"/>
      <c r="WFH23" s="60"/>
      <c r="WFI23" s="60"/>
      <c r="WFJ23" s="60"/>
      <c r="WFK23" s="60"/>
      <c r="WFL23" s="60"/>
      <c r="WFM23" s="60"/>
      <c r="WFN23" s="60"/>
      <c r="WFO23" s="60"/>
      <c r="WFP23" s="60"/>
      <c r="WFQ23" s="60"/>
      <c r="WFR23" s="60"/>
      <c r="WFS23" s="60"/>
      <c r="WFT23" s="60"/>
      <c r="WFU23" s="60"/>
      <c r="WFV23" s="60"/>
      <c r="WFW23" s="60"/>
      <c r="WFX23" s="60"/>
      <c r="WFY23" s="60"/>
      <c r="WFZ23" s="60"/>
      <c r="WGA23" s="60"/>
      <c r="WGB23" s="60"/>
      <c r="WGC23" s="60"/>
      <c r="WGD23" s="60"/>
      <c r="WGE23" s="60"/>
      <c r="WGF23" s="60"/>
      <c r="WGG23" s="60"/>
      <c r="WGH23" s="60"/>
      <c r="WGI23" s="60"/>
      <c r="WGJ23" s="60"/>
      <c r="WGK23" s="60"/>
      <c r="WGL23" s="60"/>
      <c r="WGM23" s="60"/>
      <c r="WGN23" s="60"/>
      <c r="WGO23" s="60"/>
      <c r="WGP23" s="60"/>
      <c r="WGQ23" s="60"/>
      <c r="WGR23" s="60"/>
      <c r="WGS23" s="60"/>
      <c r="WGT23" s="60"/>
      <c r="WGU23" s="60"/>
      <c r="WGV23" s="60"/>
      <c r="WGW23" s="60"/>
      <c r="WGX23" s="60"/>
      <c r="WGY23" s="60"/>
      <c r="WGZ23" s="60"/>
      <c r="WHA23" s="60"/>
      <c r="WHB23" s="60"/>
      <c r="WHC23" s="60"/>
      <c r="WHD23" s="60"/>
      <c r="WHE23" s="60"/>
      <c r="WHF23" s="60"/>
      <c r="WHG23" s="60"/>
      <c r="WHH23" s="60"/>
      <c r="WHI23" s="60"/>
      <c r="WHJ23" s="60"/>
      <c r="WHK23" s="60"/>
      <c r="WHL23" s="60"/>
      <c r="WHM23" s="60"/>
      <c r="WHN23" s="60"/>
      <c r="WHO23" s="60"/>
      <c r="WHP23" s="60"/>
      <c r="WHQ23" s="60"/>
      <c r="WHR23" s="60"/>
      <c r="WHS23" s="60"/>
      <c r="WHT23" s="60"/>
      <c r="WHU23" s="60"/>
      <c r="WHV23" s="60"/>
      <c r="WHW23" s="60"/>
      <c r="WHX23" s="60"/>
      <c r="WHY23" s="60"/>
      <c r="WHZ23" s="60"/>
      <c r="WIA23" s="60"/>
      <c r="WIB23" s="60"/>
      <c r="WIC23" s="60"/>
      <c r="WID23" s="60"/>
      <c r="WIE23" s="60"/>
      <c r="WIF23" s="60"/>
      <c r="WIG23" s="60"/>
      <c r="WIH23" s="60"/>
      <c r="WII23" s="60"/>
      <c r="WIJ23" s="60"/>
      <c r="WIK23" s="60"/>
      <c r="WIL23" s="60"/>
      <c r="WIM23" s="60"/>
      <c r="WIN23" s="60"/>
      <c r="WIO23" s="60"/>
      <c r="WIP23" s="60"/>
      <c r="WIQ23" s="60"/>
      <c r="WIR23" s="60"/>
      <c r="WIS23" s="60"/>
      <c r="WIT23" s="60"/>
      <c r="WIU23" s="60"/>
      <c r="WIV23" s="60"/>
      <c r="WIW23" s="60"/>
      <c r="WIX23" s="60"/>
      <c r="WIY23" s="60"/>
      <c r="WIZ23" s="60"/>
      <c r="WJA23" s="60"/>
      <c r="WJB23" s="60"/>
      <c r="WJC23" s="60"/>
      <c r="WJD23" s="60"/>
      <c r="WJE23" s="60"/>
      <c r="WJF23" s="60"/>
      <c r="WJG23" s="60"/>
      <c r="WJH23" s="60"/>
      <c r="WJI23" s="60"/>
      <c r="WJJ23" s="60"/>
      <c r="WJK23" s="60"/>
      <c r="WJL23" s="60"/>
      <c r="WJM23" s="60"/>
      <c r="WJN23" s="60"/>
      <c r="WJO23" s="60"/>
      <c r="WJP23" s="60"/>
      <c r="WJQ23" s="60"/>
      <c r="WJR23" s="60"/>
      <c r="WJS23" s="60"/>
      <c r="WJT23" s="60"/>
      <c r="WJU23" s="60"/>
      <c r="WJV23" s="60"/>
      <c r="WJW23" s="60"/>
      <c r="WJX23" s="60"/>
      <c r="WJY23" s="60"/>
      <c r="WJZ23" s="60"/>
      <c r="WKA23" s="60"/>
      <c r="WKB23" s="60"/>
      <c r="WKC23" s="60"/>
      <c r="WKD23" s="60"/>
      <c r="WKE23" s="60"/>
      <c r="WKF23" s="60"/>
      <c r="WKG23" s="60"/>
      <c r="WKH23" s="60"/>
      <c r="WKI23" s="60"/>
      <c r="WKJ23" s="60"/>
      <c r="WKK23" s="60"/>
      <c r="WKL23" s="60"/>
      <c r="WKM23" s="60"/>
      <c r="WKN23" s="60"/>
      <c r="WKO23" s="60"/>
      <c r="WKP23" s="60"/>
      <c r="WKQ23" s="60"/>
      <c r="WKR23" s="60"/>
      <c r="WKS23" s="60"/>
      <c r="WKT23" s="60"/>
      <c r="WKU23" s="60"/>
      <c r="WKV23" s="60"/>
      <c r="WKW23" s="60"/>
      <c r="WKX23" s="60"/>
      <c r="WKY23" s="60"/>
      <c r="WKZ23" s="60"/>
      <c r="WLA23" s="60"/>
      <c r="WLB23" s="60"/>
      <c r="WLC23" s="60"/>
      <c r="WLD23" s="60"/>
      <c r="WLE23" s="60"/>
      <c r="WLF23" s="60"/>
      <c r="WLG23" s="60"/>
      <c r="WLH23" s="60"/>
      <c r="WLI23" s="60"/>
      <c r="WLJ23" s="60"/>
      <c r="WLK23" s="60"/>
      <c r="WLL23" s="60"/>
      <c r="WLM23" s="60"/>
      <c r="WLN23" s="60"/>
      <c r="WLO23" s="60"/>
      <c r="WLP23" s="60"/>
      <c r="WLQ23" s="60"/>
      <c r="WLR23" s="60"/>
      <c r="WLS23" s="60"/>
      <c r="WLT23" s="60"/>
      <c r="WLU23" s="60"/>
      <c r="WLV23" s="60"/>
      <c r="WLW23" s="60"/>
      <c r="WLX23" s="60"/>
      <c r="WLY23" s="60"/>
      <c r="WLZ23" s="60"/>
      <c r="WMA23" s="60"/>
      <c r="WMB23" s="60"/>
      <c r="WMC23" s="60"/>
      <c r="WMD23" s="60"/>
      <c r="WME23" s="60"/>
      <c r="WMF23" s="60"/>
      <c r="WMG23" s="60"/>
      <c r="WMH23" s="60"/>
      <c r="WMI23" s="60"/>
      <c r="WMJ23" s="60"/>
      <c r="WMK23" s="60"/>
      <c r="WML23" s="60"/>
      <c r="WMM23" s="60"/>
      <c r="WMN23" s="60"/>
      <c r="WMO23" s="60"/>
      <c r="WMP23" s="60"/>
      <c r="WMQ23" s="60"/>
      <c r="WMR23" s="60"/>
      <c r="WMS23" s="60"/>
      <c r="WMT23" s="60"/>
      <c r="WMU23" s="60"/>
      <c r="WMV23" s="60"/>
      <c r="WMW23" s="60"/>
      <c r="WMX23" s="60"/>
      <c r="WMY23" s="60"/>
      <c r="WMZ23" s="60"/>
      <c r="WNA23" s="60"/>
      <c r="WNB23" s="60"/>
      <c r="WNC23" s="60"/>
      <c r="WND23" s="60"/>
      <c r="WNE23" s="60"/>
      <c r="WNF23" s="60"/>
      <c r="WNG23" s="60"/>
      <c r="WNH23" s="60"/>
      <c r="WNI23" s="60"/>
      <c r="WNJ23" s="60"/>
      <c r="WNK23" s="60"/>
      <c r="WNL23" s="60"/>
      <c r="WNM23" s="60"/>
      <c r="WNN23" s="60"/>
      <c r="WNO23" s="60"/>
      <c r="WNP23" s="60"/>
      <c r="WNQ23" s="60"/>
      <c r="WNR23" s="60"/>
      <c r="WNS23" s="60"/>
      <c r="WNT23" s="60"/>
      <c r="WNU23" s="60"/>
      <c r="WNV23" s="60"/>
      <c r="WNW23" s="60"/>
      <c r="WNX23" s="60"/>
      <c r="WNY23" s="60"/>
      <c r="WNZ23" s="60"/>
      <c r="WOA23" s="60"/>
      <c r="WOB23" s="60"/>
      <c r="WOC23" s="60"/>
      <c r="WOD23" s="60"/>
      <c r="WOE23" s="60"/>
      <c r="WOF23" s="60"/>
      <c r="WOG23" s="60"/>
      <c r="WOH23" s="60"/>
      <c r="WOI23" s="60"/>
      <c r="WOJ23" s="60"/>
      <c r="WOK23" s="60"/>
      <c r="WOL23" s="60"/>
      <c r="WOM23" s="60"/>
      <c r="WON23" s="60"/>
      <c r="WOO23" s="60"/>
      <c r="WOP23" s="60"/>
      <c r="WOQ23" s="60"/>
      <c r="WOR23" s="60"/>
      <c r="WOS23" s="60"/>
      <c r="WOT23" s="60"/>
      <c r="WOU23" s="60"/>
      <c r="WOV23" s="60"/>
      <c r="WOW23" s="60"/>
      <c r="WOX23" s="60"/>
      <c r="WOY23" s="60"/>
      <c r="WOZ23" s="60"/>
      <c r="WPA23" s="60"/>
      <c r="WPB23" s="60"/>
      <c r="WPC23" s="60"/>
      <c r="WPD23" s="60"/>
      <c r="WPE23" s="60"/>
      <c r="WPF23" s="60"/>
      <c r="WPG23" s="60"/>
      <c r="WPH23" s="60"/>
      <c r="WPI23" s="60"/>
      <c r="WPJ23" s="60"/>
      <c r="WPK23" s="60"/>
      <c r="WPL23" s="60"/>
      <c r="WPM23" s="60"/>
      <c r="WPN23" s="60"/>
      <c r="WPO23" s="60"/>
      <c r="WPP23" s="60"/>
      <c r="WPQ23" s="60"/>
      <c r="WPR23" s="60"/>
      <c r="WPS23" s="60"/>
      <c r="WPT23" s="60"/>
      <c r="WPU23" s="60"/>
      <c r="WPV23" s="60"/>
      <c r="WPW23" s="60"/>
      <c r="WPX23" s="60"/>
      <c r="WPY23" s="60"/>
      <c r="WPZ23" s="60"/>
      <c r="WQA23" s="60"/>
      <c r="WQB23" s="60"/>
      <c r="WQC23" s="60"/>
      <c r="WQD23" s="60"/>
      <c r="WQE23" s="60"/>
      <c r="WQF23" s="60"/>
      <c r="WQG23" s="60"/>
      <c r="WQH23" s="60"/>
      <c r="WQI23" s="60"/>
      <c r="WQJ23" s="60"/>
      <c r="WQK23" s="60"/>
      <c r="WQL23" s="60"/>
      <c r="WQM23" s="60"/>
      <c r="WQN23" s="60"/>
      <c r="WQO23" s="60"/>
      <c r="WQP23" s="60"/>
      <c r="WQQ23" s="60"/>
      <c r="WQR23" s="60"/>
      <c r="WQS23" s="60"/>
      <c r="WQT23" s="60"/>
      <c r="WQU23" s="60"/>
      <c r="WQV23" s="60"/>
      <c r="WQW23" s="60"/>
      <c r="WQX23" s="60"/>
      <c r="WQY23" s="60"/>
      <c r="WQZ23" s="60"/>
      <c r="WRA23" s="60"/>
      <c r="WRB23" s="60"/>
      <c r="WRC23" s="60"/>
      <c r="WRD23" s="60"/>
      <c r="WRE23" s="60"/>
      <c r="WRF23" s="60"/>
      <c r="WRG23" s="60"/>
      <c r="WRH23" s="60"/>
      <c r="WRI23" s="60"/>
      <c r="WRJ23" s="60"/>
      <c r="WRK23" s="60"/>
      <c r="WRL23" s="60"/>
      <c r="WRM23" s="60"/>
      <c r="WRN23" s="60"/>
      <c r="WRO23" s="60"/>
      <c r="WRP23" s="60"/>
      <c r="WRQ23" s="60"/>
      <c r="WRR23" s="60"/>
      <c r="WRS23" s="60"/>
      <c r="WRT23" s="60"/>
      <c r="WRU23" s="60"/>
      <c r="WRV23" s="60"/>
      <c r="WRW23" s="60"/>
      <c r="WRX23" s="60"/>
      <c r="WRY23" s="60"/>
      <c r="WRZ23" s="60"/>
      <c r="WSA23" s="60"/>
      <c r="WSB23" s="60"/>
      <c r="WSC23" s="60"/>
      <c r="WSD23" s="60"/>
      <c r="WSE23" s="60"/>
      <c r="WSF23" s="60"/>
      <c r="WSG23" s="60"/>
      <c r="WSH23" s="60"/>
      <c r="WSI23" s="60"/>
      <c r="WSJ23" s="60"/>
      <c r="WSK23" s="60"/>
      <c r="WSL23" s="60"/>
      <c r="WSM23" s="60"/>
      <c r="WSN23" s="60"/>
      <c r="WSO23" s="60"/>
      <c r="WSP23" s="60"/>
      <c r="WSQ23" s="60"/>
      <c r="WSR23" s="60"/>
      <c r="WSS23" s="60"/>
      <c r="WST23" s="60"/>
      <c r="WSU23" s="60"/>
      <c r="WSV23" s="60"/>
      <c r="WSW23" s="60"/>
      <c r="WSX23" s="60"/>
      <c r="WSY23" s="60"/>
      <c r="WSZ23" s="60"/>
      <c r="WTA23" s="60"/>
      <c r="WTB23" s="60"/>
      <c r="WTC23" s="60"/>
      <c r="WTD23" s="60"/>
      <c r="WTE23" s="60"/>
      <c r="WTF23" s="60"/>
      <c r="WTG23" s="60"/>
      <c r="WTH23" s="60"/>
      <c r="WTI23" s="60"/>
      <c r="WTJ23" s="60"/>
      <c r="WTK23" s="60"/>
      <c r="WTL23" s="60"/>
      <c r="WTM23" s="60"/>
      <c r="WTN23" s="60"/>
      <c r="WTO23" s="60"/>
      <c r="WTP23" s="60"/>
      <c r="WTQ23" s="60"/>
      <c r="WTR23" s="60"/>
      <c r="WTS23" s="60"/>
      <c r="WTT23" s="60"/>
      <c r="WTU23" s="60"/>
      <c r="WTV23" s="60"/>
      <c r="WTW23" s="60"/>
      <c r="WTX23" s="60"/>
      <c r="WTY23" s="60"/>
      <c r="WTZ23" s="60"/>
      <c r="WUA23" s="60"/>
      <c r="WUB23" s="60"/>
      <c r="WUC23" s="60"/>
      <c r="WUD23" s="60"/>
      <c r="WUE23" s="60"/>
      <c r="WUF23" s="60"/>
      <c r="WUG23" s="60"/>
      <c r="WUH23" s="60"/>
      <c r="WUI23" s="60"/>
      <c r="WUJ23" s="60"/>
      <c r="WUK23" s="60"/>
      <c r="WUL23" s="60"/>
      <c r="WUM23" s="60"/>
      <c r="WUN23" s="60"/>
      <c r="WUO23" s="60"/>
      <c r="WUP23" s="60"/>
      <c r="WUQ23" s="60"/>
      <c r="WUR23" s="60"/>
      <c r="WUS23" s="60"/>
      <c r="WUT23" s="60"/>
      <c r="WUU23" s="60"/>
      <c r="WUV23" s="60"/>
      <c r="WUW23" s="60"/>
      <c r="WUX23" s="60"/>
      <c r="WUY23" s="60"/>
      <c r="WUZ23" s="60"/>
      <c r="WVA23" s="60"/>
      <c r="WVB23" s="60"/>
      <c r="WVC23" s="60"/>
      <c r="WVD23" s="60"/>
      <c r="WVE23" s="60"/>
      <c r="WVF23" s="60"/>
      <c r="WVG23" s="60"/>
      <c r="WVH23" s="60"/>
      <c r="WVI23" s="60"/>
      <c r="WVJ23" s="60"/>
      <c r="WVK23" s="60"/>
      <c r="WVL23" s="60"/>
      <c r="WVM23" s="60"/>
      <c r="WVN23" s="60"/>
      <c r="WVO23" s="60"/>
      <c r="WVP23" s="60"/>
      <c r="WVQ23" s="60"/>
      <c r="WVR23" s="60"/>
      <c r="WVS23" s="60"/>
      <c r="WVT23" s="60"/>
      <c r="WVU23" s="60"/>
      <c r="WVV23" s="60"/>
      <c r="WVW23" s="60"/>
      <c r="WVX23" s="60"/>
      <c r="WVY23" s="60"/>
      <c r="WVZ23" s="60"/>
      <c r="WWA23" s="60"/>
      <c r="WWB23" s="60"/>
      <c r="WWC23" s="60"/>
      <c r="WWD23" s="60"/>
      <c r="WWE23" s="60"/>
      <c r="WWF23" s="60"/>
      <c r="WWG23" s="60"/>
      <c r="WWH23" s="60"/>
      <c r="WWI23" s="60"/>
      <c r="WWJ23" s="60"/>
      <c r="WWK23" s="60"/>
      <c r="WWL23" s="60"/>
      <c r="WWM23" s="60"/>
      <c r="WWN23" s="60"/>
      <c r="WWO23" s="60"/>
      <c r="WWP23" s="60"/>
      <c r="WWQ23" s="60"/>
      <c r="WWR23" s="60"/>
      <c r="WWS23" s="60"/>
      <c r="WWT23" s="60"/>
      <c r="WWU23" s="60"/>
      <c r="WWV23" s="60"/>
      <c r="WWW23" s="60"/>
      <c r="WWX23" s="60"/>
      <c r="WWY23" s="60"/>
      <c r="WWZ23" s="60"/>
      <c r="WXA23" s="60"/>
      <c r="WXB23" s="60"/>
      <c r="WXC23" s="60"/>
      <c r="WXD23" s="60"/>
      <c r="WXE23" s="60"/>
      <c r="WXF23" s="60"/>
      <c r="WXG23" s="60"/>
      <c r="WXH23" s="60"/>
      <c r="WXI23" s="60"/>
      <c r="WXJ23" s="60"/>
      <c r="WXK23" s="60"/>
      <c r="WXL23" s="60"/>
      <c r="WXM23" s="60"/>
      <c r="WXN23" s="60"/>
      <c r="WXO23" s="60"/>
      <c r="WXP23" s="60"/>
      <c r="WXQ23" s="60"/>
      <c r="WXR23" s="60"/>
      <c r="WXS23" s="60"/>
      <c r="WXT23" s="60"/>
      <c r="WXU23" s="60"/>
      <c r="WXV23" s="60"/>
      <c r="WXW23" s="60"/>
      <c r="WXX23" s="60"/>
      <c r="WXY23" s="60"/>
      <c r="WXZ23" s="60"/>
      <c r="WYA23" s="60"/>
      <c r="WYB23" s="60"/>
      <c r="WYC23" s="60"/>
      <c r="WYD23" s="60"/>
      <c r="WYE23" s="60"/>
      <c r="WYF23" s="60"/>
      <c r="WYG23" s="60"/>
      <c r="WYH23" s="60"/>
      <c r="WYI23" s="60"/>
      <c r="WYJ23" s="60"/>
      <c r="WYK23" s="60"/>
      <c r="WYL23" s="60"/>
      <c r="WYM23" s="60"/>
      <c r="WYN23" s="60"/>
      <c r="WYO23" s="60"/>
      <c r="WYP23" s="60"/>
      <c r="WYQ23" s="60"/>
      <c r="WYR23" s="60"/>
      <c r="WYS23" s="60"/>
      <c r="WYT23" s="60"/>
      <c r="WYU23" s="60"/>
      <c r="WYV23" s="60"/>
      <c r="WYW23" s="60"/>
      <c r="WYX23" s="60"/>
      <c r="WYY23" s="60"/>
      <c r="WYZ23" s="60"/>
      <c r="WZA23" s="60"/>
      <c r="WZB23" s="60"/>
      <c r="WZC23" s="60"/>
      <c r="WZD23" s="60"/>
      <c r="WZE23" s="60"/>
      <c r="WZF23" s="60"/>
      <c r="WZG23" s="60"/>
      <c r="WZH23" s="60"/>
      <c r="WZI23" s="60"/>
      <c r="WZJ23" s="60"/>
      <c r="WZK23" s="60"/>
      <c r="WZL23" s="60"/>
      <c r="WZM23" s="60"/>
      <c r="WZN23" s="60"/>
      <c r="WZO23" s="60"/>
      <c r="WZP23" s="60"/>
      <c r="WZQ23" s="60"/>
      <c r="WZR23" s="60"/>
      <c r="WZS23" s="60"/>
      <c r="WZT23" s="60"/>
      <c r="WZU23" s="60"/>
      <c r="WZV23" s="60"/>
      <c r="WZW23" s="60"/>
      <c r="WZX23" s="60"/>
      <c r="WZY23" s="60"/>
      <c r="WZZ23" s="60"/>
      <c r="XAA23" s="60"/>
      <c r="XAB23" s="60"/>
      <c r="XAC23" s="60"/>
      <c r="XAD23" s="60"/>
      <c r="XAE23" s="60"/>
      <c r="XAF23" s="60"/>
      <c r="XAG23" s="60"/>
      <c r="XAH23" s="60"/>
      <c r="XAI23" s="60"/>
      <c r="XAJ23" s="60"/>
      <c r="XAK23" s="60"/>
      <c r="XAL23" s="60"/>
      <c r="XAM23" s="60"/>
      <c r="XAN23" s="60"/>
      <c r="XAO23" s="60"/>
      <c r="XAP23" s="60"/>
      <c r="XAQ23" s="60"/>
      <c r="XAR23" s="60"/>
      <c r="XAS23" s="60"/>
      <c r="XAT23" s="60"/>
      <c r="XAU23" s="60"/>
      <c r="XAV23" s="60"/>
      <c r="XAW23" s="60"/>
      <c r="XAX23" s="60"/>
      <c r="XAY23" s="60"/>
      <c r="XAZ23" s="60"/>
      <c r="XBA23" s="60"/>
      <c r="XBB23" s="60"/>
      <c r="XBC23" s="60"/>
      <c r="XBD23" s="60"/>
      <c r="XBE23" s="60"/>
      <c r="XBF23" s="60"/>
      <c r="XBG23" s="60"/>
      <c r="XBH23" s="60"/>
      <c r="XBI23" s="60"/>
      <c r="XBJ23" s="60"/>
      <c r="XBK23" s="60"/>
      <c r="XBL23" s="60"/>
      <c r="XBM23" s="60"/>
      <c r="XBN23" s="60"/>
      <c r="XBO23" s="60"/>
      <c r="XBP23" s="60"/>
      <c r="XBQ23" s="60"/>
      <c r="XBR23" s="60"/>
      <c r="XBS23" s="60"/>
      <c r="XBT23" s="60"/>
      <c r="XBU23" s="60"/>
      <c r="XBV23" s="60"/>
      <c r="XBW23" s="60"/>
      <c r="XBX23" s="60"/>
      <c r="XBY23" s="60"/>
      <c r="XBZ23" s="60"/>
      <c r="XCA23" s="60"/>
      <c r="XCB23" s="60"/>
      <c r="XCC23" s="60"/>
      <c r="XCD23" s="60"/>
      <c r="XCE23" s="60"/>
      <c r="XCF23" s="60"/>
      <c r="XCG23" s="60"/>
      <c r="XCH23" s="60"/>
      <c r="XCI23" s="60"/>
      <c r="XCJ23" s="60"/>
      <c r="XCK23" s="60"/>
      <c r="XCL23" s="60"/>
      <c r="XCM23" s="60"/>
      <c r="XCN23" s="60"/>
      <c r="XCO23" s="60"/>
      <c r="XCP23" s="60"/>
      <c r="XCQ23" s="60"/>
      <c r="XCR23" s="60"/>
      <c r="XCS23" s="60"/>
      <c r="XCT23" s="60"/>
      <c r="XCU23" s="60"/>
      <c r="XCV23" s="60"/>
      <c r="XCW23" s="60"/>
      <c r="XCX23" s="60"/>
      <c r="XCY23" s="60"/>
      <c r="XCZ23" s="60"/>
      <c r="XDA23" s="60"/>
      <c r="XDB23" s="60"/>
      <c r="XDC23" s="60"/>
      <c r="XDD23" s="60"/>
      <c r="XDE23" s="60"/>
      <c r="XDF23" s="60"/>
      <c r="XDG23" s="60"/>
      <c r="XDH23" s="60"/>
      <c r="XDI23" s="60"/>
      <c r="XDJ23" s="60"/>
      <c r="XDK23" s="60"/>
      <c r="XDL23" s="60"/>
      <c r="XDM23" s="60"/>
      <c r="XDN23" s="60"/>
      <c r="XDO23" s="60"/>
      <c r="XDP23" s="60"/>
      <c r="XDQ23" s="60"/>
      <c r="XDR23" s="60"/>
      <c r="XDS23" s="60"/>
      <c r="XDT23" s="60"/>
      <c r="XDU23" s="60"/>
      <c r="XDV23" s="60"/>
      <c r="XDW23" s="60"/>
      <c r="XDX23" s="60"/>
      <c r="XDY23" s="60"/>
      <c r="XDZ23" s="60"/>
      <c r="XEA23" s="60"/>
      <c r="XEB23" s="60"/>
      <c r="XEC23" s="60"/>
      <c r="XED23" s="60"/>
      <c r="XEE23" s="60"/>
      <c r="XEF23" s="60"/>
      <c r="XEG23" s="60"/>
      <c r="XEH23" s="60"/>
      <c r="XEI23" s="60"/>
      <c r="XEJ23" s="60"/>
      <c r="XEK23" s="60"/>
      <c r="XEL23" s="60"/>
      <c r="XEM23" s="60"/>
      <c r="XEN23" s="60"/>
      <c r="XEO23" s="60"/>
      <c r="XEP23" s="60"/>
      <c r="XEQ23" s="60"/>
      <c r="XER23" s="60"/>
      <c r="XES23" s="60"/>
      <c r="XET23" s="60"/>
      <c r="XEU23" s="60"/>
      <c r="XEV23" s="60"/>
      <c r="XEW23" s="60"/>
      <c r="XEX23" s="60"/>
      <c r="XEY23" s="60"/>
      <c r="XEZ23" s="60"/>
      <c r="XFA23" s="60"/>
      <c r="XFB23" s="60"/>
    </row>
    <row r="24" spans="1:16382" ht="18" hidden="1" customHeight="1"/>
    <row r="25" spans="1:16382" ht="18" hidden="1" customHeight="1"/>
    <row r="26" spans="1:16382" ht="18" hidden="1" customHeight="1"/>
    <row r="27" spans="1:16382" ht="18" hidden="1" customHeight="1"/>
    <row r="28" spans="1:16382" ht="18" hidden="1" customHeight="1"/>
    <row r="29" spans="1:16382" ht="18" hidden="1" customHeight="1"/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7"/>
  <sheetViews>
    <sheetView showGridLines="0" workbookViewId="0"/>
  </sheetViews>
  <sheetFormatPr defaultColWidth="0" defaultRowHeight="11.25" customHeight="1" zeroHeight="1"/>
  <cols>
    <col min="1" max="2" width="1.28515625" style="49" customWidth="1"/>
    <col min="3" max="3" width="36" style="49" customWidth="1"/>
    <col min="4" max="4" width="23.5703125" style="50" bestFit="1" customWidth="1"/>
    <col min="5" max="5" width="13.5703125" style="50" customWidth="1"/>
    <col min="6" max="6" width="9.140625" style="50" customWidth="1"/>
    <col min="7" max="9" width="2.85546875" style="50" customWidth="1"/>
    <col min="10" max="15" width="9.28515625" style="49" customWidth="1"/>
    <col min="16" max="17" width="3" style="49" customWidth="1"/>
    <col min="18" max="24" width="9.28515625" style="49" hidden="1" customWidth="1"/>
    <col min="25" max="48" width="0" style="49" hidden="1" customWidth="1"/>
    <col min="49" max="16384" width="0" style="49" hidden="1"/>
  </cols>
  <sheetData>
    <row r="1" spans="1:27" s="33" customFormat="1" ht="15.75">
      <c r="B1" s="171" t="str">
        <f>'Input | General'!$B$1</f>
        <v>JGN 2025-30 Initial Proposal - Capital expenditure sharing scheme model</v>
      </c>
      <c r="C1" s="34"/>
      <c r="D1" s="34"/>
      <c r="E1" s="34"/>
      <c r="F1" s="35"/>
      <c r="G1" s="35"/>
      <c r="H1" s="35"/>
      <c r="I1" s="35"/>
      <c r="J1" s="94"/>
      <c r="K1" s="95" t="s">
        <v>19</v>
      </c>
      <c r="L1" s="137" t="s">
        <v>20</v>
      </c>
      <c r="M1" s="141" t="s">
        <v>21</v>
      </c>
      <c r="R1" s="96"/>
      <c r="S1" s="76"/>
      <c r="T1" s="76"/>
      <c r="U1" s="76"/>
      <c r="V1" s="76"/>
      <c r="W1" s="76"/>
    </row>
    <row r="2" spans="1:27" s="36" customFormat="1" ht="13.5" thickBot="1">
      <c r="B2" s="37" t="s">
        <v>16</v>
      </c>
      <c r="C2" s="37"/>
      <c r="D2" s="37"/>
      <c r="E2" s="37"/>
      <c r="F2" s="38"/>
      <c r="G2" s="38"/>
      <c r="H2" s="38"/>
      <c r="I2" s="38"/>
    </row>
    <row r="3" spans="1:27" s="39" customFormat="1">
      <c r="C3" s="40"/>
      <c r="D3" s="169"/>
      <c r="E3" s="169"/>
      <c r="F3" s="169"/>
      <c r="G3" s="169"/>
      <c r="H3" s="169"/>
      <c r="I3" s="169"/>
      <c r="J3" s="244"/>
      <c r="K3" s="244"/>
      <c r="L3" s="244"/>
      <c r="M3" s="169"/>
      <c r="N3" s="244"/>
      <c r="O3" s="244"/>
      <c r="P3" s="244"/>
      <c r="Q3" s="244"/>
      <c r="R3" s="244"/>
      <c r="S3" s="244"/>
      <c r="T3" s="244"/>
      <c r="U3" s="41"/>
      <c r="V3" s="41"/>
      <c r="W3" s="41"/>
      <c r="X3" s="41"/>
      <c r="Y3" s="41"/>
      <c r="Z3" s="41"/>
      <c r="AA3" s="41"/>
    </row>
    <row r="4" spans="1:27" s="48" customFormat="1" ht="12.75">
      <c r="A4" s="42"/>
      <c r="B4" s="43" t="s">
        <v>158</v>
      </c>
      <c r="C4" s="42"/>
      <c r="D4" s="42"/>
      <c r="E4" s="42"/>
      <c r="F4" s="42"/>
      <c r="G4" s="44"/>
      <c r="H4" s="44"/>
      <c r="I4" s="44"/>
      <c r="J4" s="45" t="s">
        <v>159</v>
      </c>
      <c r="K4" s="46"/>
      <c r="L4" s="47"/>
      <c r="M4" s="46"/>
      <c r="N4" s="47"/>
      <c r="O4" s="47"/>
      <c r="P4" s="47"/>
      <c r="Q4" s="47"/>
      <c r="R4" s="47"/>
      <c r="S4" s="47"/>
      <c r="T4" s="47"/>
      <c r="U4" s="47"/>
      <c r="V4" s="47"/>
      <c r="W4" s="46"/>
      <c r="X4" s="46"/>
    </row>
    <row r="5" spans="1:27" ht="11.25" customHeight="1">
      <c r="M5" s="51"/>
      <c r="N5" s="51"/>
      <c r="O5" s="51"/>
      <c r="P5" s="51"/>
      <c r="Q5" s="76"/>
      <c r="R5" s="76"/>
      <c r="S5" s="76"/>
      <c r="T5" s="76"/>
      <c r="U5" s="76"/>
      <c r="V5" s="76"/>
      <c r="W5" s="76"/>
      <c r="X5" s="76"/>
    </row>
    <row r="6" spans="1:27" ht="11.25" customHeight="1">
      <c r="C6" s="52" t="s">
        <v>160</v>
      </c>
      <c r="D6" s="53" t="s">
        <v>47</v>
      </c>
      <c r="E6" s="53" t="s">
        <v>48</v>
      </c>
      <c r="F6" s="53" t="s">
        <v>75</v>
      </c>
      <c r="H6" s="53"/>
      <c r="I6" s="53"/>
      <c r="J6" s="214" t="str">
        <f>'Calc | CESS Revenue Increments'!D42</f>
        <v>2025-26</v>
      </c>
      <c r="K6" s="214" t="str">
        <f>'Calc | CESS Revenue Increments'!E42</f>
        <v>2026–27</v>
      </c>
      <c r="L6" s="214" t="str">
        <f>'Calc | CESS Revenue Increments'!F42</f>
        <v>2027–28</v>
      </c>
      <c r="M6" s="214" t="str">
        <f>'Calc | CESS Revenue Increments'!G42</f>
        <v>2028–29</v>
      </c>
      <c r="N6" s="214" t="str">
        <f>'Calc | CESS Revenue Increments'!H42</f>
        <v>2029–30</v>
      </c>
      <c r="O6" s="54" t="s">
        <v>161</v>
      </c>
      <c r="P6" s="117"/>
      <c r="Q6" s="76"/>
      <c r="R6" s="76"/>
      <c r="S6" s="76"/>
      <c r="T6" s="76"/>
      <c r="U6" s="76"/>
      <c r="V6" s="76"/>
      <c r="W6" s="76"/>
      <c r="X6" s="76"/>
    </row>
    <row r="7" spans="1:27" ht="11.25" customHeight="1">
      <c r="C7" s="52"/>
      <c r="D7" s="53"/>
      <c r="E7" s="53"/>
      <c r="F7" s="53"/>
      <c r="H7" s="53"/>
      <c r="I7" s="53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7" ht="11.25" customHeight="1">
      <c r="C8" s="55" t="s">
        <v>162</v>
      </c>
      <c r="D8" s="168" t="s">
        <v>14</v>
      </c>
      <c r="E8" s="151" t="s">
        <v>102</v>
      </c>
      <c r="F8" s="151" t="str">
        <f>IF(LEN(J6)&gt;4,CONCATENATE(LEFT(J6,4)-1&amp;"–"&amp;IF(RIGHT(J6,2)="00","99",IF(RIGHT(J6,2)-1&lt;10,"0","")&amp;RIGHT(J6,2)-1)),J6-1)</f>
        <v>2024–25</v>
      </c>
      <c r="H8" s="53"/>
      <c r="I8" s="53"/>
      <c r="J8" s="215">
        <f ca="1">'Calc | CESS Revenue Increments'!D44</f>
        <v>6.0536278791790705</v>
      </c>
      <c r="K8" s="215">
        <f ca="1">'Calc | CESS Revenue Increments'!E44</f>
        <v>6.0536278791790705</v>
      </c>
      <c r="L8" s="215">
        <f ca="1">'Calc | CESS Revenue Increments'!F44</f>
        <v>6.0536278791790705</v>
      </c>
      <c r="M8" s="215">
        <f ca="1">'Calc | CESS Revenue Increments'!G44</f>
        <v>6.0536278791790705</v>
      </c>
      <c r="N8" s="215">
        <f ca="1">'Calc | CESS Revenue Increments'!H44</f>
        <v>6.0536278791790705</v>
      </c>
      <c r="O8" s="58">
        <f ca="1">SUM(J8:N8)</f>
        <v>30.268139395895354</v>
      </c>
      <c r="P8" s="118"/>
      <c r="Q8" s="76"/>
      <c r="R8" s="76"/>
      <c r="S8" s="76"/>
      <c r="T8" s="76"/>
      <c r="U8" s="76"/>
      <c r="V8" s="76"/>
      <c r="W8" s="76"/>
      <c r="X8" s="76"/>
    </row>
    <row r="9" spans="1:27" ht="11.25" customHeight="1">
      <c r="C9" s="55"/>
      <c r="D9" s="56"/>
      <c r="F9"/>
      <c r="H9" s="53"/>
      <c r="I9" s="53"/>
      <c r="N9" s="57"/>
      <c r="Q9" s="76"/>
      <c r="R9" s="76"/>
      <c r="S9" s="76"/>
      <c r="T9" s="76"/>
      <c r="U9" s="76"/>
      <c r="V9" s="76"/>
      <c r="W9" s="76"/>
      <c r="X9" s="76"/>
    </row>
    <row r="10" spans="1:27" s="48" customFormat="1" ht="12.75">
      <c r="A10" s="42"/>
      <c r="B10" s="43" t="s">
        <v>18</v>
      </c>
      <c r="C10" s="42"/>
      <c r="D10" s="42"/>
      <c r="E10" s="42"/>
      <c r="F10" s="44"/>
      <c r="G10" s="44"/>
      <c r="H10" s="44"/>
      <c r="I10" s="44"/>
      <c r="J10" s="47"/>
      <c r="K10" s="46"/>
      <c r="L10" s="47"/>
      <c r="M10" s="46"/>
      <c r="N10" s="47"/>
      <c r="O10" s="47"/>
      <c r="P10" s="47"/>
      <c r="Q10" s="47"/>
      <c r="R10" s="47"/>
      <c r="S10" s="47"/>
      <c r="T10" s="47"/>
      <c r="U10" s="47"/>
      <c r="V10" s="47"/>
      <c r="W10" s="46"/>
      <c r="X10" s="46"/>
    </row>
    <row r="11" spans="1:27" hidden="1"/>
    <row r="12" spans="1:27" hidden="1"/>
    <row r="13" spans="1:27" hidden="1"/>
    <row r="14" spans="1:27" hidden="1"/>
    <row r="15" spans="1:27" hidden="1"/>
    <row r="16" spans="1:27" hidden="1">
      <c r="M16" s="59"/>
      <c r="N16" s="59"/>
      <c r="O16" s="59"/>
      <c r="P16" s="59"/>
      <c r="Q16" s="59"/>
      <c r="R16" s="59"/>
      <c r="S16" s="59"/>
      <c r="T16" s="59"/>
    </row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</sheetData>
  <mergeCells count="2">
    <mergeCell ref="J3:L3"/>
    <mergeCell ref="N3:T3"/>
  </mergeCells>
  <hyperlinks>
    <hyperlink ref="D8" location="'Calc | CESS Revenue Incre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b6023d-658b-4527-be73-24b0518f0bf9">
      <UserInfo>
        <DisplayName>Robert McMillan</DisplayName>
        <AccountId>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73C6621B0914BB5F6CB3528790CE6" ma:contentTypeVersion="7" ma:contentTypeDescription="Create a new document." ma:contentTypeScope="" ma:versionID="d4fabe01f33c6d198babe225edb2204b">
  <xsd:schema xmlns:xsd="http://www.w3.org/2001/XMLSchema" xmlns:xs="http://www.w3.org/2001/XMLSchema" xmlns:p="http://schemas.microsoft.com/office/2006/metadata/properties" xmlns:ns2="219a03a1-7fe7-42f3-bdad-55ca8d66a738" xmlns:ns3="4eb6023d-658b-4527-be73-24b0518f0bf9" targetNamespace="http://schemas.microsoft.com/office/2006/metadata/properties" ma:root="true" ma:fieldsID="bd2c7ae770ce2b33bfdd97fb213b7d3f" ns2:_="" ns3:_="">
    <xsd:import namespace="219a03a1-7fe7-42f3-bdad-55ca8d66a738"/>
    <xsd:import namespace="4eb6023d-658b-4527-be73-24b0518f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D2D559-DD37-4DD7-9A6E-E0D47ACA3766}">
  <ds:schemaRefs>
    <ds:schemaRef ds:uri="219a03a1-7fe7-42f3-bdad-55ca8d66a73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eb6023d-658b-4527-be73-24b0518f0bf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15E91D-B3FF-4971-B97F-A2C83A1CD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2596A3-F455-4F96-AF7D-60B8137E2F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Contingent Payment</vt:lpstr>
      <vt:lpstr>Input | Reported Capex</vt:lpstr>
      <vt:lpstr>Input | Reported Performance</vt:lpstr>
      <vt:lpstr>Input | 26-30 PerformanceTarget</vt:lpstr>
      <vt:lpstr>Calc | CESS Revenue Increments</vt:lpstr>
      <vt:lpstr>Calc | Contingent Payment</vt:lpstr>
      <vt:lpstr>Output | Models</vt:lpstr>
      <vt:lpstr>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Eli Atkinson</cp:lastModifiedBy>
  <cp:revision/>
  <dcterms:created xsi:type="dcterms:W3CDTF">2017-09-22T02:00:05Z</dcterms:created>
  <dcterms:modified xsi:type="dcterms:W3CDTF">2024-06-27T13:32:06Z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0x0101006AB73C6621B0914BB5F6CB3528790CE6</vt:lpwstr>
  </property>
</Properties>
</file>