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3.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tran\Downloads\"/>
    </mc:Choice>
  </mc:AlternateContent>
  <xr:revisionPtr revIDLastSave="0" documentId="13_ncr:1_{C53FB660-B6DA-42E0-80F3-1531B001D174}" xr6:coauthVersionLast="47" xr6:coauthVersionMax="47" xr10:uidLastSave="{00000000-0000-0000-0000-000000000000}"/>
  <bookViews>
    <workbookView xWindow="-120" yWindow="-120" windowWidth="29040" windowHeight="15840" xr2:uid="{11F0B8E8-47B8-4761-BB3B-7D13F20A52BB}"/>
  </bookViews>
  <sheets>
    <sheet name="Tariff schedule" sheetId="1" r:id="rId1"/>
    <sheet name="Stakeholder report" sheetId="2" r:id="rId2"/>
    <sheet name="Proposal report" sheetId="3" r:id="rId3"/>
  </sheets>
  <externalReferences>
    <externalReference r:id="rId4"/>
  </externalReferences>
  <definedNames>
    <definedName name="aggregatetrialthreshold">[1]General!$F$22</definedName>
    <definedName name="anscount" hidden="1">1</definedName>
    <definedName name="cancelfutureyear1">[1]Lookups!$I$87</definedName>
    <definedName name="cancelfutureyear2">[1]Lookups!$I$88</definedName>
    <definedName name="cancelfutureyear3">[1]Lookups!$I$89</definedName>
    <definedName name="cancelfutureyear4">[1]Lookups!$I$90</definedName>
    <definedName name="cancelfutureyear5">[1]Lookups!$I$91</definedName>
    <definedName name="cents">[1]Lookups!$G$8</definedName>
    <definedName name="consmultiplier">[1]General!$G$34</definedName>
    <definedName name="consoutputs">[1]General!$F$34</definedName>
    <definedName name="consprofile">[1]General!$F$37</definedName>
    <definedName name="consprofilemultiplier">[1]General!$G$37</definedName>
    <definedName name="currentyear">[1]General!$F$11</definedName>
    <definedName name="day">[1]Lookups!$G$24</definedName>
    <definedName name="daysperhighsn">[1]General!$F$24</definedName>
    <definedName name="daysperhighsn_currentyear">[1]General!$J$24</definedName>
    <definedName name="daysperhighsn_previousyear">[1]General!$K$24</definedName>
    <definedName name="daysperlowsn">[1]General!$F$25</definedName>
    <definedName name="daysperlowsn_currentyear">[1]General!$J$25</definedName>
    <definedName name="daysperlowsn_previousyear">[1]General!$K$25</definedName>
    <definedName name="daysperossn">[1]General!$F$27</definedName>
    <definedName name="daysperossn_currentyear">[1]General!$J$27</definedName>
    <definedName name="daysperossn_previousyear">[1]General!$K$27</definedName>
    <definedName name="daysperyear">[1]General!$F$23</definedName>
    <definedName name="daysperyear_currentyear">[1]General!$J$23</definedName>
    <definedName name="daysperyear_previousyear">[1]General!$K$23</definedName>
    <definedName name="DNSP">[1]General!$F$8</definedName>
    <definedName name="dollars">[1]Lookups!$G$9</definedName>
    <definedName name="Forecastinflation">[1]General!$F$19</definedName>
    <definedName name="forecastyear">[1]General!$F$10</definedName>
    <definedName name="highsn">[1]Lookups!$G$27</definedName>
    <definedName name="individualtrialthreshold">[1]General!$F$21</definedName>
    <definedName name="lowsn">[1]Lookups!$G$26</definedName>
    <definedName name="materialitythreshold">[1]General!$F$20</definedName>
    <definedName name="millions">[1]Lookups!$G$11</definedName>
    <definedName name="month">[1]Lookups!$G$25</definedName>
    <definedName name="ossn">[1]General!$F$26</definedName>
    <definedName name="outputsmultiplier">[1]General!$G$32</definedName>
    <definedName name="outputtableunits">[1]General!$F$32</definedName>
    <definedName name="previousyear">[1]General!$F$12</definedName>
    <definedName name="RCP_firstyear">[1]General!$F$14</definedName>
    <definedName name="RCP_fourthyear">[1]Lookups!$G$90</definedName>
    <definedName name="RCP_lastyear">[1]General!$F$15</definedName>
    <definedName name="RCP_secondyear">[1]Lookups!$G$88</definedName>
    <definedName name="RCP_thirdyear">[1]Lookups!$G$89</definedName>
    <definedName name="RCPminus1">[1]Financial!$L$5</definedName>
    <definedName name="RCPminus2">[1]Financial!$K$5</definedName>
    <definedName name="RCPminus3">[1]Financial!$J$5</definedName>
    <definedName name="RCPminus4">[1]Actuals!$L$5</definedName>
    <definedName name="RCPminus5">[1]Actuals!$K$5</definedName>
    <definedName name="RCPminus6">[1]Actuals!$J$5</definedName>
    <definedName name="redact1">'Tariff schedule'!$401:$812</definedName>
    <definedName name="revenuemultiplier">[1]General!$G$31</definedName>
    <definedName name="revenueunits">[1]General!$F$31</definedName>
    <definedName name="saamultiplier">[1]General!$G$33</definedName>
    <definedName name="saaunits">[1]General!$F$33</definedName>
    <definedName name="sideconstraintmethod">[1]General!$F$30</definedName>
    <definedName name="tariffid1">[1]General!$F$45</definedName>
    <definedName name="tariffid2">[1]General!$F$46</definedName>
    <definedName name="tariffid3">[1]General!$F$47</definedName>
    <definedName name="TariffscheduleIC">'Tariff schedule'!$I$401:$AB$500</definedName>
    <definedName name="TariffscheduleSCS">'Tariff schedule'!$I$86:$AB$160</definedName>
    <definedName name="thousands">[1]Lookups!$G$10</definedName>
    <definedName name="tminus3_year">[1]General!$F$13</definedName>
    <definedName name="tminus4_year">'[1]Qty forecasts'!$G$8</definedName>
    <definedName name="tminus5_year">'[1]Qty forecasts'!$F$8</definedName>
    <definedName name="tminus6_year">'[1]Qty forecasts'!$E$8</definedName>
    <definedName name="yearending">[1]General!$F$9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B6" i="3"/>
  <c r="B7" i="3"/>
  <c r="B8" i="3"/>
  <c r="B11" i="3"/>
  <c r="B12" i="3"/>
  <c r="D15" i="3"/>
  <c r="E15" i="3"/>
  <c r="G15" i="3"/>
  <c r="D102" i="3" s="1"/>
  <c r="H15" i="3"/>
  <c r="B16" i="3"/>
  <c r="D16" i="3"/>
  <c r="E16" i="3"/>
  <c r="F16" i="3"/>
  <c r="G16" i="3"/>
  <c r="H16" i="3"/>
  <c r="I16" i="3"/>
  <c r="B17" i="3"/>
  <c r="D17" i="3"/>
  <c r="E17" i="3"/>
  <c r="F17" i="3"/>
  <c r="G17" i="3"/>
  <c r="H17" i="3"/>
  <c r="I17" i="3"/>
  <c r="B18" i="3"/>
  <c r="D18" i="3"/>
  <c r="E18" i="3"/>
  <c r="F18" i="3"/>
  <c r="G18" i="3"/>
  <c r="H18" i="3"/>
  <c r="I18" i="3"/>
  <c r="B19" i="3"/>
  <c r="D19" i="3"/>
  <c r="E19" i="3"/>
  <c r="F19" i="3"/>
  <c r="G19" i="3"/>
  <c r="H19" i="3"/>
  <c r="I19" i="3"/>
  <c r="B20" i="3"/>
  <c r="D20" i="3"/>
  <c r="E20" i="3"/>
  <c r="F20" i="3"/>
  <c r="G20" i="3"/>
  <c r="H20" i="3"/>
  <c r="I20" i="3"/>
  <c r="B21" i="3"/>
  <c r="D21" i="3"/>
  <c r="E21" i="3"/>
  <c r="F21" i="3"/>
  <c r="G21" i="3"/>
  <c r="H21" i="3"/>
  <c r="I21" i="3"/>
  <c r="B22" i="3"/>
  <c r="D22" i="3"/>
  <c r="E22" i="3"/>
  <c r="F22" i="3"/>
  <c r="G22" i="3"/>
  <c r="H22" i="3"/>
  <c r="I22" i="3"/>
  <c r="B23" i="3"/>
  <c r="D23" i="3"/>
  <c r="E23" i="3"/>
  <c r="F23" i="3"/>
  <c r="G23" i="3"/>
  <c r="H23" i="3"/>
  <c r="I23" i="3"/>
  <c r="B24" i="3"/>
  <c r="D24" i="3"/>
  <c r="E24" i="3"/>
  <c r="F24" i="3"/>
  <c r="G24" i="3"/>
  <c r="H24" i="3"/>
  <c r="I24" i="3"/>
  <c r="B25" i="3"/>
  <c r="D25" i="3"/>
  <c r="E25" i="3"/>
  <c r="F25" i="3"/>
  <c r="G25" i="3"/>
  <c r="H25" i="3"/>
  <c r="I25" i="3"/>
  <c r="B26" i="3"/>
  <c r="D26" i="3"/>
  <c r="E26" i="3"/>
  <c r="F26" i="3"/>
  <c r="G26" i="3"/>
  <c r="H26" i="3"/>
  <c r="I26" i="3"/>
  <c r="D27" i="3"/>
  <c r="E27" i="3"/>
  <c r="F27" i="3"/>
  <c r="G27" i="3"/>
  <c r="H27" i="3"/>
  <c r="I27" i="3"/>
  <c r="B31" i="3"/>
  <c r="B32" i="3"/>
  <c r="B35" i="3"/>
  <c r="E35" i="3"/>
  <c r="H35" i="3"/>
  <c r="J35" i="3"/>
  <c r="B36" i="3"/>
  <c r="D36" i="3"/>
  <c r="H36" i="3"/>
  <c r="J36" i="3"/>
  <c r="B37" i="3"/>
  <c r="D37" i="3"/>
  <c r="H37" i="3"/>
  <c r="J37" i="3"/>
  <c r="B38" i="3"/>
  <c r="D38" i="3"/>
  <c r="H38" i="3"/>
  <c r="J38" i="3"/>
  <c r="B39" i="3"/>
  <c r="E39" i="3"/>
  <c r="H39" i="3"/>
  <c r="J39" i="3"/>
  <c r="B40" i="3"/>
  <c r="D40" i="3"/>
  <c r="H40" i="3"/>
  <c r="J40" i="3"/>
  <c r="K40" i="3"/>
  <c r="B41" i="3"/>
  <c r="D41" i="3"/>
  <c r="H41" i="3"/>
  <c r="J41" i="3"/>
  <c r="B42" i="3"/>
  <c r="D42" i="3"/>
  <c r="H42" i="3"/>
  <c r="J42" i="3"/>
  <c r="K42" i="3"/>
  <c r="B43" i="3"/>
  <c r="E43" i="3"/>
  <c r="B47" i="3"/>
  <c r="E47" i="3"/>
  <c r="H47" i="3"/>
  <c r="J47" i="3"/>
  <c r="B48" i="3"/>
  <c r="D48" i="3"/>
  <c r="H48" i="3"/>
  <c r="J48" i="3"/>
  <c r="B49" i="3"/>
  <c r="D49" i="3"/>
  <c r="H49" i="3"/>
  <c r="J49" i="3"/>
  <c r="B50" i="3"/>
  <c r="E50" i="3"/>
  <c r="H50" i="3"/>
  <c r="J50" i="3"/>
  <c r="B51" i="3"/>
  <c r="D51" i="3"/>
  <c r="H51" i="3"/>
  <c r="J51" i="3"/>
  <c r="K51" i="3"/>
  <c r="B52" i="3"/>
  <c r="D52" i="3"/>
  <c r="H52" i="3"/>
  <c r="J52" i="3"/>
  <c r="B53" i="3"/>
  <c r="E53" i="3"/>
  <c r="H53" i="3"/>
  <c r="J53" i="3"/>
  <c r="K53" i="3"/>
  <c r="B58" i="3"/>
  <c r="B59" i="3"/>
  <c r="D61" i="3"/>
  <c r="J61" i="3" s="1"/>
  <c r="E61" i="3"/>
  <c r="K79" i="3" s="1"/>
  <c r="F61" i="3"/>
  <c r="L61" i="3" s="1"/>
  <c r="D62" i="3"/>
  <c r="E62" i="3"/>
  <c r="F62" i="3"/>
  <c r="H62" i="3"/>
  <c r="J62" i="3"/>
  <c r="K62" i="3"/>
  <c r="L62" i="3"/>
  <c r="D63" i="3"/>
  <c r="E63" i="3"/>
  <c r="F63" i="3"/>
  <c r="J63" i="3"/>
  <c r="K63" i="3"/>
  <c r="L63" i="3"/>
  <c r="D64" i="3"/>
  <c r="E64" i="3"/>
  <c r="F64" i="3"/>
  <c r="H64" i="3"/>
  <c r="J64" i="3"/>
  <c r="K64" i="3"/>
  <c r="L64" i="3"/>
  <c r="D65" i="3"/>
  <c r="D67" i="3" s="1"/>
  <c r="E65" i="3"/>
  <c r="F65" i="3"/>
  <c r="H65" i="3"/>
  <c r="J65" i="3"/>
  <c r="K65" i="3"/>
  <c r="L65" i="3"/>
  <c r="D66" i="3"/>
  <c r="E66" i="3"/>
  <c r="E67" i="3" s="1"/>
  <c r="F66" i="3"/>
  <c r="H66" i="3"/>
  <c r="J66" i="3"/>
  <c r="K66" i="3"/>
  <c r="K68" i="3" s="1"/>
  <c r="L66" i="3"/>
  <c r="F67" i="3"/>
  <c r="J67" i="3"/>
  <c r="K67" i="3"/>
  <c r="L67" i="3"/>
  <c r="L68" i="3" s="1"/>
  <c r="D68" i="3"/>
  <c r="E68" i="3"/>
  <c r="F68" i="3"/>
  <c r="H68" i="3"/>
  <c r="J68" i="3"/>
  <c r="D69" i="3"/>
  <c r="E69" i="3"/>
  <c r="F69" i="3"/>
  <c r="H69" i="3"/>
  <c r="J69" i="3"/>
  <c r="K69" i="3"/>
  <c r="L69" i="3"/>
  <c r="H70" i="3"/>
  <c r="J70" i="3"/>
  <c r="K70" i="3"/>
  <c r="L70" i="3"/>
  <c r="D71" i="3"/>
  <c r="E71" i="3"/>
  <c r="F71" i="3"/>
  <c r="D72" i="3"/>
  <c r="E72" i="3"/>
  <c r="F72" i="3"/>
  <c r="H72" i="3"/>
  <c r="J72" i="3"/>
  <c r="K72" i="3"/>
  <c r="L72" i="3"/>
  <c r="D73" i="3"/>
  <c r="E73" i="3"/>
  <c r="F73" i="3"/>
  <c r="H73" i="3"/>
  <c r="J73" i="3"/>
  <c r="K73" i="3"/>
  <c r="L73" i="3"/>
  <c r="D74" i="3"/>
  <c r="E74" i="3"/>
  <c r="F74" i="3"/>
  <c r="H74" i="3"/>
  <c r="J74" i="3"/>
  <c r="K74" i="3"/>
  <c r="L74" i="3"/>
  <c r="D75" i="3"/>
  <c r="E75" i="3"/>
  <c r="F75" i="3"/>
  <c r="H75" i="3"/>
  <c r="J75" i="3"/>
  <c r="K75" i="3"/>
  <c r="L75" i="3"/>
  <c r="H76" i="3"/>
  <c r="J76" i="3"/>
  <c r="K76" i="3"/>
  <c r="L76" i="3"/>
  <c r="D79" i="3"/>
  <c r="J79" i="3"/>
  <c r="B80" i="3"/>
  <c r="D80" i="3"/>
  <c r="E80" i="3"/>
  <c r="F80" i="3"/>
  <c r="H80" i="3"/>
  <c r="J80" i="3"/>
  <c r="K80" i="3"/>
  <c r="L80" i="3"/>
  <c r="B81" i="3"/>
  <c r="D81" i="3"/>
  <c r="E81" i="3"/>
  <c r="F81" i="3"/>
  <c r="H81" i="3"/>
  <c r="J81" i="3"/>
  <c r="K81" i="3"/>
  <c r="L81" i="3"/>
  <c r="B82" i="3"/>
  <c r="D82" i="3"/>
  <c r="E82" i="3"/>
  <c r="F82" i="3"/>
  <c r="H82" i="3"/>
  <c r="J82" i="3"/>
  <c r="K82" i="3"/>
  <c r="L82" i="3"/>
  <c r="B83" i="3"/>
  <c r="D83" i="3"/>
  <c r="D85" i="3" s="1"/>
  <c r="E83" i="3"/>
  <c r="F83" i="3"/>
  <c r="H83" i="3"/>
  <c r="J83" i="3"/>
  <c r="K83" i="3"/>
  <c r="L83" i="3"/>
  <c r="L85" i="3" s="1"/>
  <c r="D84" i="3"/>
  <c r="E84" i="3"/>
  <c r="F84" i="3"/>
  <c r="H84" i="3"/>
  <c r="J84" i="3"/>
  <c r="K84" i="3"/>
  <c r="L84" i="3"/>
  <c r="B85" i="3"/>
  <c r="E85" i="3"/>
  <c r="F85" i="3"/>
  <c r="H85" i="3"/>
  <c r="J85" i="3"/>
  <c r="K85" i="3"/>
  <c r="B86" i="3"/>
  <c r="D86" i="3"/>
  <c r="E86" i="3"/>
  <c r="F86" i="3"/>
  <c r="H86" i="3"/>
  <c r="J86" i="3"/>
  <c r="K86" i="3"/>
  <c r="L86" i="3"/>
  <c r="B87" i="3"/>
  <c r="D87" i="3"/>
  <c r="E87" i="3"/>
  <c r="F87" i="3"/>
  <c r="H87" i="3"/>
  <c r="J87" i="3"/>
  <c r="K87" i="3"/>
  <c r="L87" i="3"/>
  <c r="B88" i="3"/>
  <c r="H88" i="3"/>
  <c r="J88" i="3"/>
  <c r="K88" i="3"/>
  <c r="L88" i="3"/>
  <c r="B89" i="3"/>
  <c r="D89" i="3"/>
  <c r="E89" i="3"/>
  <c r="F89" i="3"/>
  <c r="H89" i="3"/>
  <c r="J89" i="3"/>
  <c r="K89" i="3"/>
  <c r="L89" i="3"/>
  <c r="B90" i="3"/>
  <c r="D90" i="3"/>
  <c r="E90" i="3"/>
  <c r="F90" i="3"/>
  <c r="H90" i="3"/>
  <c r="J90" i="3"/>
  <c r="K90" i="3"/>
  <c r="L90" i="3"/>
  <c r="B91" i="3"/>
  <c r="D91" i="3"/>
  <c r="E91" i="3"/>
  <c r="F91" i="3"/>
  <c r="H91" i="3"/>
  <c r="J91" i="3"/>
  <c r="K91" i="3"/>
  <c r="L91" i="3"/>
  <c r="B92" i="3"/>
  <c r="D92" i="3"/>
  <c r="E92" i="3"/>
  <c r="F92" i="3"/>
  <c r="H92" i="3"/>
  <c r="J92" i="3"/>
  <c r="K92" i="3"/>
  <c r="L92" i="3"/>
  <c r="B93" i="3"/>
  <c r="D93" i="3"/>
  <c r="E93" i="3"/>
  <c r="F93" i="3"/>
  <c r="H93" i="3"/>
  <c r="J93" i="3"/>
  <c r="K93" i="3"/>
  <c r="L93" i="3"/>
  <c r="B97" i="3"/>
  <c r="B99" i="3"/>
  <c r="E102" i="3"/>
  <c r="F102" i="3"/>
  <c r="B103" i="3"/>
  <c r="D103" i="3"/>
  <c r="E103" i="3"/>
  <c r="F103" i="3"/>
  <c r="H103" i="3"/>
  <c r="I103" i="3"/>
  <c r="B104" i="3"/>
  <c r="D104" i="3"/>
  <c r="E104" i="3"/>
  <c r="F104" i="3"/>
  <c r="H104" i="3"/>
  <c r="I104" i="3"/>
  <c r="B105" i="3"/>
  <c r="D105" i="3"/>
  <c r="E105" i="3"/>
  <c r="F105" i="3"/>
  <c r="H105" i="3"/>
  <c r="I105" i="3"/>
  <c r="B106" i="3"/>
  <c r="D106" i="3"/>
  <c r="E106" i="3"/>
  <c r="F106" i="3"/>
  <c r="H106" i="3"/>
  <c r="I106" i="3"/>
  <c r="B107" i="3"/>
  <c r="D107" i="3"/>
  <c r="E107" i="3"/>
  <c r="F107" i="3"/>
  <c r="H107" i="3"/>
  <c r="I107" i="3"/>
  <c r="B108" i="3"/>
  <c r="D108" i="3"/>
  <c r="E108" i="3"/>
  <c r="F108" i="3"/>
  <c r="H108" i="3"/>
  <c r="I108" i="3"/>
  <c r="B109" i="3"/>
  <c r="D109" i="3"/>
  <c r="E109" i="3"/>
  <c r="F109" i="3"/>
  <c r="H109" i="3"/>
  <c r="I109" i="3"/>
  <c r="B110" i="3"/>
  <c r="D110" i="3"/>
  <c r="E110" i="3"/>
  <c r="F110" i="3"/>
  <c r="B111" i="3"/>
  <c r="D111" i="3"/>
  <c r="E111" i="3"/>
  <c r="F111" i="3"/>
  <c r="B112" i="3"/>
  <c r="D112" i="3"/>
  <c r="E112" i="3"/>
  <c r="F112" i="3"/>
  <c r="B113" i="3"/>
  <c r="D113" i="3"/>
  <c r="E113" i="3"/>
  <c r="F113" i="3"/>
  <c r="B114" i="3"/>
  <c r="D114" i="3"/>
  <c r="E114" i="3"/>
  <c r="F114" i="3"/>
  <c r="I114" i="3"/>
  <c r="B118" i="3"/>
  <c r="B119" i="3"/>
  <c r="B120" i="3"/>
  <c r="D123" i="3"/>
  <c r="D126" i="3" s="1"/>
  <c r="E123" i="3"/>
  <c r="E124" i="3" s="1"/>
  <c r="F123" i="3"/>
  <c r="F127" i="3" s="1"/>
  <c r="B124" i="3"/>
  <c r="D124" i="3"/>
  <c r="B125" i="3"/>
  <c r="D125" i="3"/>
  <c r="B126" i="3"/>
  <c r="B127" i="3"/>
  <c r="D127" i="3"/>
  <c r="E127" i="3"/>
  <c r="B128" i="3"/>
  <c r="D128" i="3"/>
  <c r="B129" i="3"/>
  <c r="E129" i="3"/>
  <c r="F129" i="3"/>
  <c r="B130" i="3"/>
  <c r="D130" i="3"/>
  <c r="F130" i="3"/>
  <c r="B131" i="3"/>
  <c r="D131" i="3"/>
  <c r="F131" i="3"/>
  <c r="B132" i="3"/>
  <c r="D132" i="3"/>
  <c r="B133" i="3"/>
  <c r="E133" i="3"/>
  <c r="B134" i="3"/>
  <c r="D134" i="3"/>
  <c r="B135" i="3"/>
  <c r="D135" i="3"/>
  <c r="B136" i="3"/>
  <c r="D136" i="3"/>
  <c r="F136" i="3"/>
  <c r="B137" i="3"/>
  <c r="D137" i="3"/>
  <c r="E137" i="3"/>
  <c r="B138" i="3"/>
  <c r="F138" i="3"/>
  <c r="B139" i="3"/>
  <c r="D139" i="3"/>
  <c r="E139" i="3"/>
  <c r="F139" i="3"/>
  <c r="B140" i="3"/>
  <c r="D140" i="3"/>
  <c r="B141" i="3"/>
  <c r="D141" i="3"/>
  <c r="E141" i="3"/>
  <c r="B142" i="3"/>
  <c r="B143" i="3"/>
  <c r="D143" i="3"/>
  <c r="E143" i="3"/>
  <c r="B144" i="3"/>
  <c r="D144" i="3"/>
  <c r="B148" i="3"/>
  <c r="B149" i="3"/>
  <c r="B153" i="3"/>
  <c r="D153" i="3"/>
  <c r="E153" i="3"/>
  <c r="F153" i="3"/>
  <c r="B154" i="3"/>
  <c r="D154" i="3"/>
  <c r="E154" i="3"/>
  <c r="F154" i="3"/>
  <c r="B155" i="3"/>
  <c r="D155" i="3"/>
  <c r="E155" i="3"/>
  <c r="F155" i="3"/>
  <c r="B156" i="3"/>
  <c r="D156" i="3"/>
  <c r="E156" i="3"/>
  <c r="F156" i="3"/>
  <c r="B157" i="3"/>
  <c r="D157" i="3"/>
  <c r="E157" i="3"/>
  <c r="F157" i="3"/>
  <c r="B158" i="3"/>
  <c r="D158" i="3"/>
  <c r="E158" i="3"/>
  <c r="F158" i="3"/>
  <c r="B159" i="3"/>
  <c r="D159" i="3"/>
  <c r="E159" i="3"/>
  <c r="F159" i="3"/>
  <c r="B160" i="3"/>
  <c r="D160" i="3"/>
  <c r="E160" i="3"/>
  <c r="F160" i="3"/>
  <c r="B161" i="3"/>
  <c r="D161" i="3"/>
  <c r="E161" i="3"/>
  <c r="F161" i="3"/>
  <c r="B162" i="3"/>
  <c r="D162" i="3"/>
  <c r="E162" i="3"/>
  <c r="F162" i="3"/>
  <c r="B163" i="3"/>
  <c r="D163" i="3"/>
  <c r="E163" i="3"/>
  <c r="F163" i="3"/>
  <c r="E3" i="2"/>
  <c r="B6" i="2"/>
  <c r="B8" i="2"/>
  <c r="B12" i="2"/>
  <c r="B13" i="2"/>
  <c r="D17" i="2"/>
  <c r="D22" i="2" s="1"/>
  <c r="E17" i="2"/>
  <c r="E21" i="2" s="1"/>
  <c r="F17" i="2"/>
  <c r="F20" i="2" s="1"/>
  <c r="G17" i="2"/>
  <c r="G20" i="2" s="1"/>
  <c r="H17" i="2"/>
  <c r="K40" i="2" s="1"/>
  <c r="I17" i="2"/>
  <c r="D20" i="2"/>
  <c r="D21" i="2"/>
  <c r="E25" i="2"/>
  <c r="B37" i="2"/>
  <c r="D40" i="2"/>
  <c r="E40" i="2"/>
  <c r="F40" i="2"/>
  <c r="G40" i="2"/>
  <c r="H40" i="2"/>
  <c r="I40" i="2"/>
  <c r="J40" i="2"/>
  <c r="D41" i="2"/>
  <c r="E41" i="2"/>
  <c r="L41" i="2" s="1"/>
  <c r="F41" i="2"/>
  <c r="G41" i="2"/>
  <c r="G51" i="2" s="1"/>
  <c r="H41" i="2"/>
  <c r="H51" i="2" s="1"/>
  <c r="I41" i="2"/>
  <c r="K41" i="2" s="1"/>
  <c r="J41" i="2"/>
  <c r="D42" i="2"/>
  <c r="E42" i="2"/>
  <c r="F42" i="2"/>
  <c r="F52" i="2" s="1"/>
  <c r="G42" i="2"/>
  <c r="G52" i="2" s="1"/>
  <c r="H42" i="2"/>
  <c r="I42" i="2"/>
  <c r="J42" i="2"/>
  <c r="K42" i="2" s="1"/>
  <c r="D43" i="2"/>
  <c r="E43" i="2"/>
  <c r="E53" i="2" s="1"/>
  <c r="F43" i="2"/>
  <c r="F53" i="2" s="1"/>
  <c r="G43" i="2"/>
  <c r="H43" i="2"/>
  <c r="I43" i="2"/>
  <c r="J43" i="2"/>
  <c r="K43" i="2"/>
  <c r="D44" i="2"/>
  <c r="D54" i="2" s="1"/>
  <c r="E44" i="2"/>
  <c r="E54" i="2" s="1"/>
  <c r="F44" i="2"/>
  <c r="G44" i="2"/>
  <c r="H44" i="2"/>
  <c r="I44" i="2"/>
  <c r="J44" i="2"/>
  <c r="K44" i="2" s="1"/>
  <c r="L44" i="2"/>
  <c r="K45" i="2"/>
  <c r="L45" i="2"/>
  <c r="D46" i="2"/>
  <c r="E46" i="2"/>
  <c r="L46" i="2" s="1"/>
  <c r="F46" i="2"/>
  <c r="F51" i="2" s="1"/>
  <c r="G46" i="2"/>
  <c r="H46" i="2"/>
  <c r="I46" i="2"/>
  <c r="K46" i="2" s="1"/>
  <c r="J46" i="2"/>
  <c r="J51" i="2" s="1"/>
  <c r="D47" i="2"/>
  <c r="E47" i="2"/>
  <c r="E52" i="2" s="1"/>
  <c r="F47" i="2"/>
  <c r="L47" i="2" s="1"/>
  <c r="G47" i="2"/>
  <c r="H47" i="2"/>
  <c r="H52" i="2" s="1"/>
  <c r="I47" i="2"/>
  <c r="I52" i="2" s="1"/>
  <c r="J47" i="2"/>
  <c r="K47" i="2" s="1"/>
  <c r="D48" i="2"/>
  <c r="D53" i="2" s="1"/>
  <c r="E48" i="2"/>
  <c r="L48" i="2" s="1"/>
  <c r="F48" i="2"/>
  <c r="G48" i="2"/>
  <c r="G53" i="2" s="1"/>
  <c r="H48" i="2"/>
  <c r="H53" i="2" s="1"/>
  <c r="I48" i="2"/>
  <c r="K48" i="2" s="1"/>
  <c r="J48" i="2"/>
  <c r="D49" i="2"/>
  <c r="E49" i="2"/>
  <c r="F49" i="2"/>
  <c r="L49" i="2" s="1"/>
  <c r="G49" i="2"/>
  <c r="G54" i="2" s="1"/>
  <c r="H49" i="2"/>
  <c r="I49" i="2"/>
  <c r="J49" i="2"/>
  <c r="K49" i="2" s="1"/>
  <c r="K50" i="2"/>
  <c r="L50" i="2"/>
  <c r="D51" i="2"/>
  <c r="E51" i="2"/>
  <c r="D52" i="2"/>
  <c r="J52" i="2"/>
  <c r="I53" i="2"/>
  <c r="K53" i="2" s="1"/>
  <c r="J53" i="2"/>
  <c r="H54" i="2"/>
  <c r="I54" i="2"/>
  <c r="J54" i="2"/>
  <c r="K54" i="2" s="1"/>
  <c r="G94" i="2"/>
  <c r="H94" i="2"/>
  <c r="I94" i="2"/>
  <c r="J94" i="2"/>
  <c r="K94" i="2"/>
  <c r="B95" i="2"/>
  <c r="B96" i="2"/>
  <c r="D96" i="2"/>
  <c r="E96" i="2"/>
  <c r="B97" i="2"/>
  <c r="E97" i="2"/>
  <c r="B98" i="2"/>
  <c r="D98" i="2"/>
  <c r="B1" i="1"/>
  <c r="B2" i="1"/>
  <c r="B3" i="1"/>
  <c r="B5" i="1"/>
  <c r="I5" i="1"/>
  <c r="C7" i="1"/>
  <c r="I7" i="1"/>
  <c r="AD7" i="1"/>
  <c r="C8" i="1"/>
  <c r="I8" i="1"/>
  <c r="AD8" i="1"/>
  <c r="C9" i="1"/>
  <c r="I9" i="1"/>
  <c r="AD9" i="1"/>
  <c r="C10" i="1"/>
  <c r="I10" i="1"/>
  <c r="AD10" i="1"/>
  <c r="C11" i="1"/>
  <c r="I11" i="1"/>
  <c r="AD11" i="1"/>
  <c r="C12" i="1"/>
  <c r="I12" i="1"/>
  <c r="AD12" i="1"/>
  <c r="C13" i="1"/>
  <c r="I13" i="1"/>
  <c r="AD13" i="1"/>
  <c r="B16" i="1"/>
  <c r="D16" i="1"/>
  <c r="AC16" i="1"/>
  <c r="AD16" i="1"/>
  <c r="AE16" i="1"/>
  <c r="AF16" i="1"/>
  <c r="AG16" i="1"/>
  <c r="AH16" i="1"/>
  <c r="AI16" i="1"/>
  <c r="AJ16" i="1"/>
  <c r="AK16" i="1"/>
  <c r="AL16" i="1"/>
  <c r="AM16" i="1"/>
  <c r="AN16" i="1"/>
  <c r="AO16" i="1"/>
  <c r="AP16" i="1"/>
  <c r="AQ16" i="1"/>
  <c r="AR16" i="1"/>
  <c r="AC17" i="1"/>
  <c r="AD17" i="1"/>
  <c r="AE17" i="1"/>
  <c r="AF17" i="1"/>
  <c r="AG17" i="1"/>
  <c r="AH17" i="1"/>
  <c r="AI17" i="1"/>
  <c r="AJ17" i="1"/>
  <c r="AK17" i="1"/>
  <c r="AL17" i="1"/>
  <c r="AM17" i="1"/>
  <c r="AN17" i="1"/>
  <c r="AO17" i="1"/>
  <c r="AP17" i="1"/>
  <c r="AQ17" i="1"/>
  <c r="AR17" i="1"/>
  <c r="C18" i="1"/>
  <c r="C19" i="1"/>
  <c r="D19" i="1"/>
  <c r="E19" i="1"/>
  <c r="F19" i="1"/>
  <c r="G19" i="1"/>
  <c r="AD19" i="1" a="1"/>
  <c r="AD19" i="1"/>
  <c r="C20" i="1"/>
  <c r="D20" i="1"/>
  <c r="E20" i="1"/>
  <c r="F20" i="1"/>
  <c r="G20" i="1"/>
  <c r="AD20" i="1" a="1"/>
  <c r="AD20" i="1"/>
  <c r="C21" i="1"/>
  <c r="D21" i="1"/>
  <c r="E21" i="1"/>
  <c r="F21" i="1"/>
  <c r="G21" i="1"/>
  <c r="H21" i="1"/>
  <c r="W21" i="1" s="1" a="1"/>
  <c r="W21" i="1" s="1"/>
  <c r="O21" i="1" a="1"/>
  <c r="O21" i="1" s="1"/>
  <c r="S21" i="1" a="1"/>
  <c r="S21" i="1" s="1"/>
  <c r="V21" i="1" a="1"/>
  <c r="V21" i="1" s="1"/>
  <c r="Z21" i="1" a="1"/>
  <c r="Z21" i="1" s="1"/>
  <c r="AD21" i="1" a="1"/>
  <c r="AD21" i="1"/>
  <c r="AE21" i="1" a="1"/>
  <c r="AE21" i="1" s="1"/>
  <c r="AN21" i="1" a="1"/>
  <c r="AN21" i="1" s="1"/>
  <c r="C22" i="1"/>
  <c r="D22" i="1"/>
  <c r="E22" i="1"/>
  <c r="F22" i="1"/>
  <c r="G22" i="1"/>
  <c r="H22" i="1"/>
  <c r="I22" i="1" s="1" a="1"/>
  <c r="I22" i="1" s="1"/>
  <c r="M22" i="1" a="1"/>
  <c r="M22" i="1" s="1"/>
  <c r="X22" i="1" a="1"/>
  <c r="X22" i="1"/>
  <c r="AB22" i="1" a="1"/>
  <c r="AB22" i="1" s="1"/>
  <c r="AD22" i="1" a="1"/>
  <c r="AD22" i="1"/>
  <c r="AL22" i="1" a="1"/>
  <c r="AL22" i="1" s="1"/>
  <c r="C23" i="1"/>
  <c r="H23" i="1" s="1"/>
  <c r="D23" i="1"/>
  <c r="E23" i="1"/>
  <c r="F23" i="1"/>
  <c r="G23" i="1"/>
  <c r="AD23" i="1" a="1"/>
  <c r="AD23" i="1"/>
  <c r="C24" i="1"/>
  <c r="D24" i="1"/>
  <c r="E24" i="1"/>
  <c r="F24" i="1"/>
  <c r="G24" i="1"/>
  <c r="H24" i="1"/>
  <c r="I24" i="1" a="1"/>
  <c r="I24" i="1" s="1"/>
  <c r="L24" i="1" a="1"/>
  <c r="L24" i="1" s="1"/>
  <c r="M24" i="1" a="1"/>
  <c r="M24" i="1" s="1"/>
  <c r="P24" i="1" a="1"/>
  <c r="P24" i="1" s="1"/>
  <c r="Q24" i="1" a="1"/>
  <c r="Q24" i="1"/>
  <c r="T24" i="1" a="1"/>
  <c r="T24" i="1" s="1"/>
  <c r="U24" i="1" a="1"/>
  <c r="U24" i="1"/>
  <c r="X24" i="1" a="1"/>
  <c r="X24" i="1" s="1"/>
  <c r="Y24" i="1" a="1"/>
  <c r="Y24" i="1"/>
  <c r="AB24" i="1" a="1"/>
  <c r="AB24" i="1"/>
  <c r="AD24" i="1" a="1"/>
  <c r="AD24" i="1"/>
  <c r="AG24" i="1" a="1"/>
  <c r="AG24" i="1"/>
  <c r="AH24" i="1" a="1"/>
  <c r="AH24" i="1" s="1"/>
  <c r="AK24" i="1" a="1"/>
  <c r="AK24" i="1"/>
  <c r="AL24" i="1" a="1"/>
  <c r="AL24" i="1" s="1"/>
  <c r="AO24" i="1" a="1"/>
  <c r="AO24" i="1" s="1"/>
  <c r="AP24" i="1" a="1"/>
  <c r="AP24" i="1" s="1"/>
  <c r="C25" i="1"/>
  <c r="H25" i="1" s="1"/>
  <c r="D25" i="1"/>
  <c r="E25" i="1"/>
  <c r="F25" i="1"/>
  <c r="G25" i="1"/>
  <c r="AD25" i="1" a="1"/>
  <c r="AD25" i="1" s="1"/>
  <c r="C26" i="1"/>
  <c r="D26" i="1"/>
  <c r="E26" i="1"/>
  <c r="F26" i="1"/>
  <c r="G26" i="1"/>
  <c r="H26" i="1"/>
  <c r="K26" i="1" a="1"/>
  <c r="K26" i="1" s="1"/>
  <c r="L26" i="1" a="1"/>
  <c r="L26" i="1" s="1"/>
  <c r="M26" i="1" a="1"/>
  <c r="M26" i="1"/>
  <c r="O26" i="1" a="1"/>
  <c r="O26" i="1" s="1"/>
  <c r="P26" i="1" a="1"/>
  <c r="P26" i="1"/>
  <c r="Q26" i="1" a="1"/>
  <c r="Q26" i="1" s="1"/>
  <c r="S26" i="1" a="1"/>
  <c r="S26" i="1" s="1"/>
  <c r="U26" i="1" a="1"/>
  <c r="U26" i="1" s="1"/>
  <c r="W26" i="1" a="1"/>
  <c r="W26" i="1" s="1"/>
  <c r="X26" i="1" a="1"/>
  <c r="X26" i="1" s="1"/>
  <c r="AA26" i="1" a="1"/>
  <c r="AA26" i="1" s="1"/>
  <c r="AB26" i="1" a="1"/>
  <c r="AB26" i="1"/>
  <c r="AD26" i="1" a="1"/>
  <c r="AD26" i="1" s="1"/>
  <c r="AF26" i="1" a="1"/>
  <c r="AF26" i="1" s="1"/>
  <c r="AG26" i="1" a="1"/>
  <c r="AG26" i="1"/>
  <c r="AH26" i="1" a="1"/>
  <c r="AH26" i="1" s="1"/>
  <c r="AJ26" i="1" a="1"/>
  <c r="AJ26" i="1" s="1"/>
  <c r="AL26" i="1" a="1"/>
  <c r="AL26" i="1" s="1"/>
  <c r="AN26" i="1" a="1"/>
  <c r="AN26" i="1" s="1"/>
  <c r="AO26" i="1" a="1"/>
  <c r="AO26" i="1"/>
  <c r="AR26" i="1" a="1"/>
  <c r="AR26" i="1" s="1"/>
  <c r="C27" i="1"/>
  <c r="D27" i="1"/>
  <c r="E27" i="1"/>
  <c r="F27" i="1"/>
  <c r="G27" i="1"/>
  <c r="H27" i="1"/>
  <c r="I27" i="1" s="1" a="1"/>
  <c r="I27" i="1" s="1"/>
  <c r="R27" i="1" a="1"/>
  <c r="R27" i="1" s="1"/>
  <c r="AD27" i="1" a="1"/>
  <c r="AD27" i="1" s="1"/>
  <c r="AE27" i="1" a="1"/>
  <c r="AE27" i="1" s="1"/>
  <c r="AM27" i="1" a="1"/>
  <c r="AM27" i="1" s="1"/>
  <c r="AQ27" i="1" a="1"/>
  <c r="AQ27" i="1" s="1"/>
  <c r="C28" i="1"/>
  <c r="D28" i="1"/>
  <c r="E28" i="1"/>
  <c r="F28" i="1"/>
  <c r="G28" i="1"/>
  <c r="H28" i="1"/>
  <c r="I28" i="1" a="1"/>
  <c r="I28" i="1"/>
  <c r="L28" i="1" a="1"/>
  <c r="L28" i="1"/>
  <c r="M28" i="1" a="1"/>
  <c r="M28" i="1" s="1"/>
  <c r="O28" i="1" a="1"/>
  <c r="O28" i="1" s="1"/>
  <c r="P28" i="1" a="1"/>
  <c r="P28" i="1" s="1"/>
  <c r="Q28" i="1" a="1"/>
  <c r="Q28" i="1"/>
  <c r="S28" i="1" a="1"/>
  <c r="S28" i="1"/>
  <c r="U28" i="1" a="1"/>
  <c r="U28" i="1" s="1"/>
  <c r="V28" i="1" a="1"/>
  <c r="V28" i="1"/>
  <c r="W28" i="1" a="1"/>
  <c r="W28" i="1" s="1"/>
  <c r="Y28" i="1" a="1"/>
  <c r="Y28" i="1" s="1"/>
  <c r="Z28" i="1" a="1"/>
  <c r="Z28" i="1"/>
  <c r="AA28" i="1" a="1"/>
  <c r="AA28" i="1"/>
  <c r="AD28" i="1" a="1"/>
  <c r="AD28" i="1"/>
  <c r="AE28" i="1" a="1"/>
  <c r="AE28" i="1" s="1"/>
  <c r="AF28" i="1" a="1"/>
  <c r="AF28" i="1"/>
  <c r="AH28" i="1" a="1"/>
  <c r="AH28" i="1"/>
  <c r="AI28" i="1" a="1"/>
  <c r="AI28" i="1" s="1"/>
  <c r="AJ28" i="1" a="1"/>
  <c r="AJ28" i="1"/>
  <c r="AL28" i="1" a="1"/>
  <c r="AL28" i="1" s="1"/>
  <c r="AM28" i="1" a="1"/>
  <c r="AM28" i="1"/>
  <c r="AN28" i="1" a="1"/>
  <c r="AN28" i="1" s="1"/>
  <c r="AP28" i="1" a="1"/>
  <c r="AP28" i="1"/>
  <c r="AQ28" i="1" a="1"/>
  <c r="AQ28" i="1"/>
  <c r="AR28" i="1" a="1"/>
  <c r="AR28" i="1" s="1"/>
  <c r="C29" i="1"/>
  <c r="D29" i="1"/>
  <c r="E29" i="1"/>
  <c r="F29" i="1"/>
  <c r="G29" i="1"/>
  <c r="H29" i="1"/>
  <c r="S29" i="1" s="1" a="1"/>
  <c r="S29" i="1" s="1"/>
  <c r="I29" i="1" a="1"/>
  <c r="I29" i="1" s="1"/>
  <c r="L29" i="1" a="1"/>
  <c r="L29" i="1" s="1"/>
  <c r="M29" i="1" a="1"/>
  <c r="M29" i="1"/>
  <c r="U29" i="1" a="1"/>
  <c r="U29" i="1" s="1"/>
  <c r="W29" i="1" a="1"/>
  <c r="W29" i="1" s="1"/>
  <c r="AA29" i="1" a="1"/>
  <c r="AA29" i="1"/>
  <c r="AD29" i="1" a="1"/>
  <c r="AD29" i="1" s="1"/>
  <c r="AG29" i="1" a="1"/>
  <c r="AG29" i="1" s="1"/>
  <c r="AJ29" i="1" a="1"/>
  <c r="AJ29" i="1" s="1"/>
  <c r="AK29" i="1" a="1"/>
  <c r="AK29" i="1"/>
  <c r="AP29" i="1" a="1"/>
  <c r="AP29" i="1" s="1"/>
  <c r="C30" i="1"/>
  <c r="D30" i="1"/>
  <c r="E30" i="1"/>
  <c r="F30" i="1"/>
  <c r="G30" i="1"/>
  <c r="AD30" i="1" a="1"/>
  <c r="AD30" i="1"/>
  <c r="C31" i="1"/>
  <c r="D31" i="1"/>
  <c r="E31" i="1"/>
  <c r="F31" i="1"/>
  <c r="G31" i="1"/>
  <c r="G47" i="1" s="1"/>
  <c r="H31" i="1"/>
  <c r="I31" i="1" a="1"/>
  <c r="I31" i="1" s="1"/>
  <c r="K31" i="1" a="1"/>
  <c r="K31" i="1"/>
  <c r="L31" i="1" a="1"/>
  <c r="L31" i="1"/>
  <c r="M31" i="1" a="1"/>
  <c r="M31" i="1"/>
  <c r="O31" i="1" a="1"/>
  <c r="O31" i="1" s="1"/>
  <c r="P31" i="1" a="1"/>
  <c r="P31" i="1" s="1"/>
  <c r="Q31" i="1" a="1"/>
  <c r="Q31" i="1" s="1"/>
  <c r="S31" i="1" a="1"/>
  <c r="S31" i="1" s="1"/>
  <c r="T31" i="1" a="1"/>
  <c r="T31" i="1"/>
  <c r="U31" i="1" a="1"/>
  <c r="U31" i="1"/>
  <c r="W31" i="1" a="1"/>
  <c r="W31" i="1" s="1"/>
  <c r="X31" i="1" a="1"/>
  <c r="X31" i="1" s="1"/>
  <c r="Y31" i="1" a="1"/>
  <c r="Y31" i="1" s="1"/>
  <c r="AA31" i="1" a="1"/>
  <c r="AA31" i="1"/>
  <c r="AB31" i="1" a="1"/>
  <c r="AB31" i="1" s="1"/>
  <c r="AD31" i="1" a="1"/>
  <c r="AD31" i="1"/>
  <c r="AF31" i="1" a="1"/>
  <c r="AF31" i="1" s="1"/>
  <c r="AG31" i="1" a="1"/>
  <c r="AG31" i="1"/>
  <c r="AH31" i="1" a="1"/>
  <c r="AH31" i="1" s="1"/>
  <c r="AJ31" i="1" a="1"/>
  <c r="AJ31" i="1"/>
  <c r="AK31" i="1" a="1"/>
  <c r="AK31" i="1"/>
  <c r="AL31" i="1" a="1"/>
  <c r="AL31" i="1" s="1"/>
  <c r="AN31" i="1" a="1"/>
  <c r="AN31" i="1" s="1"/>
  <c r="AO31" i="1" a="1"/>
  <c r="AO31" i="1" s="1"/>
  <c r="AP31" i="1" a="1"/>
  <c r="AP31" i="1"/>
  <c r="AQ31" i="1" a="1"/>
  <c r="AQ31" i="1" s="1"/>
  <c r="AR31" i="1" a="1"/>
  <c r="AR31" i="1" s="1"/>
  <c r="C32" i="1"/>
  <c r="H32" i="1" s="1"/>
  <c r="D32" i="1"/>
  <c r="E32" i="1"/>
  <c r="F32" i="1"/>
  <c r="F48" i="1" s="1"/>
  <c r="G32" i="1"/>
  <c r="J32" i="1" a="1"/>
  <c r="J32" i="1" s="1"/>
  <c r="L32" i="1" a="1"/>
  <c r="L32" i="1" s="1"/>
  <c r="N32" i="1" a="1"/>
  <c r="N32" i="1" s="1"/>
  <c r="P32" i="1" a="1"/>
  <c r="P32" i="1" s="1"/>
  <c r="R32" i="1" a="1"/>
  <c r="R32" i="1" s="1"/>
  <c r="T32" i="1" a="1"/>
  <c r="T32" i="1" s="1"/>
  <c r="V32" i="1" a="1"/>
  <c r="V32" i="1" s="1"/>
  <c r="X32" i="1" a="1"/>
  <c r="X32" i="1" s="1"/>
  <c r="Z32" i="1" a="1"/>
  <c r="Z32" i="1" s="1"/>
  <c r="AB32" i="1" a="1"/>
  <c r="AB32" i="1" s="1"/>
  <c r="AD32" i="1" a="1"/>
  <c r="AD32" i="1" s="1"/>
  <c r="AF32" i="1" a="1"/>
  <c r="AF32" i="1"/>
  <c r="AG32" i="1" a="1"/>
  <c r="AG32" i="1" s="1"/>
  <c r="AJ32" i="1" a="1"/>
  <c r="AJ32" i="1"/>
  <c r="AL32" i="1" a="1"/>
  <c r="AL32" i="1" s="1"/>
  <c r="AM32" i="1" a="1"/>
  <c r="AM32" i="1" s="1"/>
  <c r="AN32" i="1" a="1"/>
  <c r="AN32" i="1" s="1"/>
  <c r="AP32" i="1" a="1"/>
  <c r="AP32" i="1" s="1"/>
  <c r="AQ32" i="1" a="1"/>
  <c r="AQ32" i="1" s="1"/>
  <c r="C34" i="1"/>
  <c r="C35" i="1"/>
  <c r="D35" i="1"/>
  <c r="E35" i="1"/>
  <c r="F35" i="1"/>
  <c r="G35" i="1"/>
  <c r="AD35" i="1" a="1"/>
  <c r="AD35" i="1" s="1"/>
  <c r="C36" i="1"/>
  <c r="D36" i="1"/>
  <c r="E36" i="1"/>
  <c r="F36" i="1"/>
  <c r="G36" i="1"/>
  <c r="AD36" i="1" a="1"/>
  <c r="AD36" i="1"/>
  <c r="C37" i="1"/>
  <c r="D37" i="1"/>
  <c r="E37" i="1"/>
  <c r="F37" i="1"/>
  <c r="G37" i="1"/>
  <c r="H37" i="1"/>
  <c r="K37" i="1" s="1" a="1"/>
  <c r="K37" i="1" s="1"/>
  <c r="I37" i="1" a="1"/>
  <c r="I37" i="1" s="1"/>
  <c r="M37" i="1" a="1"/>
  <c r="M37" i="1" s="1"/>
  <c r="O37" i="1" a="1"/>
  <c r="O37" i="1" s="1"/>
  <c r="Q37" i="1" a="1"/>
  <c r="Q37" i="1"/>
  <c r="R37" i="1" a="1"/>
  <c r="R37" i="1" s="1"/>
  <c r="S37" i="1" a="1"/>
  <c r="S37" i="1" s="1"/>
  <c r="V37" i="1" a="1"/>
  <c r="V37" i="1"/>
  <c r="W37" i="1" a="1"/>
  <c r="W37" i="1"/>
  <c r="X37" i="1" a="1"/>
  <c r="X37" i="1"/>
  <c r="Z37" i="1" a="1"/>
  <c r="Z37" i="1"/>
  <c r="AA37" i="1" a="1"/>
  <c r="AA37" i="1"/>
  <c r="AB37" i="1" a="1"/>
  <c r="AB37" i="1" s="1"/>
  <c r="AD37" i="1" a="1"/>
  <c r="AD37" i="1"/>
  <c r="AE37" i="1" a="1"/>
  <c r="AE37" i="1"/>
  <c r="AF37" i="1" a="1"/>
  <c r="AF37" i="1"/>
  <c r="AG37" i="1" a="1"/>
  <c r="AG37" i="1" s="1"/>
  <c r="AH37" i="1" a="1"/>
  <c r="AH37" i="1"/>
  <c r="AI37" i="1" a="1"/>
  <c r="AI37" i="1"/>
  <c r="AJ37" i="1" a="1"/>
  <c r="AJ37" i="1"/>
  <c r="AK37" i="1" a="1"/>
  <c r="AK37" i="1" s="1"/>
  <c r="AL37" i="1" a="1"/>
  <c r="AL37" i="1"/>
  <c r="AM37" i="1" a="1"/>
  <c r="AM37" i="1"/>
  <c r="AN37" i="1" a="1"/>
  <c r="AN37" i="1"/>
  <c r="AO37" i="1" a="1"/>
  <c r="AO37" i="1" s="1"/>
  <c r="AP37" i="1" a="1"/>
  <c r="AP37" i="1"/>
  <c r="AQ37" i="1" a="1"/>
  <c r="AQ37" i="1"/>
  <c r="AR37" i="1" a="1"/>
  <c r="AR37" i="1"/>
  <c r="C38" i="1"/>
  <c r="D38" i="1"/>
  <c r="E38" i="1"/>
  <c r="F38" i="1"/>
  <c r="G38" i="1"/>
  <c r="H38" i="1"/>
  <c r="J38" i="1" s="1" a="1"/>
  <c r="J38" i="1"/>
  <c r="L38" i="1" a="1"/>
  <c r="L38" i="1"/>
  <c r="N38" i="1" a="1"/>
  <c r="N38" i="1" s="1"/>
  <c r="P38" i="1" a="1"/>
  <c r="P38" i="1" s="1"/>
  <c r="R38" i="1" a="1"/>
  <c r="R38" i="1"/>
  <c r="T38" i="1" a="1"/>
  <c r="T38" i="1"/>
  <c r="V38" i="1" a="1"/>
  <c r="V38" i="1" s="1"/>
  <c r="X38" i="1" a="1"/>
  <c r="X38" i="1" s="1"/>
  <c r="Z38" i="1" a="1"/>
  <c r="Z38" i="1"/>
  <c r="AB38" i="1" a="1"/>
  <c r="AB38" i="1"/>
  <c r="AD38" i="1" a="1"/>
  <c r="AD38" i="1"/>
  <c r="AE38" i="1" a="1"/>
  <c r="AE38" i="1" s="1"/>
  <c r="AG38" i="1" a="1"/>
  <c r="AG38" i="1"/>
  <c r="AI38" i="1" a="1"/>
  <c r="AI38" i="1" s="1"/>
  <c r="AK38" i="1" a="1"/>
  <c r="AK38" i="1" s="1"/>
  <c r="AM38" i="1" a="1"/>
  <c r="AM38" i="1" s="1"/>
  <c r="AO38" i="1" a="1"/>
  <c r="AO38" i="1"/>
  <c r="AQ38" i="1" a="1"/>
  <c r="AQ38" i="1"/>
  <c r="C39" i="1"/>
  <c r="D39" i="1"/>
  <c r="E39" i="1"/>
  <c r="F39" i="1"/>
  <c r="G39" i="1"/>
  <c r="H39" i="1"/>
  <c r="J39" i="1" a="1"/>
  <c r="J39" i="1"/>
  <c r="L39" i="1" a="1"/>
  <c r="L39" i="1"/>
  <c r="N39" i="1" a="1"/>
  <c r="N39" i="1"/>
  <c r="P39" i="1" a="1"/>
  <c r="P39" i="1"/>
  <c r="R39" i="1" a="1"/>
  <c r="R39" i="1" s="1"/>
  <c r="T39" i="1" a="1"/>
  <c r="T39" i="1"/>
  <c r="V39" i="1" a="1"/>
  <c r="V39" i="1"/>
  <c r="X39" i="1" a="1"/>
  <c r="X39" i="1" s="1"/>
  <c r="Z39" i="1" a="1"/>
  <c r="Z39" i="1" s="1"/>
  <c r="AB39" i="1" a="1"/>
  <c r="AB39" i="1"/>
  <c r="AD39" i="1" a="1"/>
  <c r="AD39" i="1" s="1"/>
  <c r="AE39" i="1" a="1"/>
  <c r="AE39" i="1" s="1"/>
  <c r="AG39" i="1" a="1"/>
  <c r="AG39" i="1"/>
  <c r="AI39" i="1" a="1"/>
  <c r="AI39" i="1"/>
  <c r="AK39" i="1" a="1"/>
  <c r="AK39" i="1" s="1"/>
  <c r="AM39" i="1" a="1"/>
  <c r="AM39" i="1" s="1"/>
  <c r="AO39" i="1" a="1"/>
  <c r="AO39" i="1"/>
  <c r="AQ39" i="1" a="1"/>
  <c r="AQ39" i="1"/>
  <c r="C40" i="1"/>
  <c r="D40" i="1"/>
  <c r="E40" i="1"/>
  <c r="F40" i="1"/>
  <c r="G40" i="1"/>
  <c r="H40" i="1"/>
  <c r="J40" i="1" a="1"/>
  <c r="J40" i="1" s="1"/>
  <c r="N40" i="1" a="1"/>
  <c r="N40" i="1"/>
  <c r="V40" i="1" a="1"/>
  <c r="V40" i="1"/>
  <c r="AB40" i="1" a="1"/>
  <c r="AB40" i="1" s="1"/>
  <c r="AD40" i="1" a="1"/>
  <c r="AD40" i="1"/>
  <c r="AI40" i="1" a="1"/>
  <c r="AI40" i="1"/>
  <c r="AK40" i="1" a="1"/>
  <c r="AK40" i="1" s="1"/>
  <c r="AO40" i="1" a="1"/>
  <c r="AO40" i="1" s="1"/>
  <c r="AQ40" i="1" a="1"/>
  <c r="AQ40" i="1" s="1"/>
  <c r="C41" i="1"/>
  <c r="D41" i="1"/>
  <c r="E41" i="1"/>
  <c r="F41" i="1"/>
  <c r="G41" i="1"/>
  <c r="H41" i="1"/>
  <c r="J41" i="1" a="1"/>
  <c r="J41" i="1" s="1"/>
  <c r="N41" i="1" a="1"/>
  <c r="N41" i="1" s="1"/>
  <c r="P41" i="1" a="1"/>
  <c r="P41" i="1" s="1"/>
  <c r="R41" i="1" a="1"/>
  <c r="R41" i="1" s="1"/>
  <c r="T41" i="1" a="1"/>
  <c r="T41" i="1"/>
  <c r="V41" i="1" a="1"/>
  <c r="V41" i="1" s="1"/>
  <c r="X41" i="1" a="1"/>
  <c r="X41" i="1" s="1"/>
  <c r="Z41" i="1" a="1"/>
  <c r="Z41" i="1" s="1"/>
  <c r="AB41" i="1" a="1"/>
  <c r="AB41" i="1"/>
  <c r="AD41" i="1" a="1"/>
  <c r="AD41" i="1" s="1"/>
  <c r="AE41" i="1" a="1"/>
  <c r="AE41" i="1" s="1"/>
  <c r="AG41" i="1" a="1"/>
  <c r="AG41" i="1" s="1"/>
  <c r="AI41" i="1" a="1"/>
  <c r="AI41" i="1"/>
  <c r="AK41" i="1" a="1"/>
  <c r="AK41" i="1" s="1"/>
  <c r="AM41" i="1" a="1"/>
  <c r="AM41" i="1" s="1"/>
  <c r="AO41" i="1" a="1"/>
  <c r="AO41" i="1" s="1"/>
  <c r="C42" i="1"/>
  <c r="D42" i="1"/>
  <c r="E42" i="1"/>
  <c r="F42" i="1"/>
  <c r="G42" i="1"/>
  <c r="H42" i="1"/>
  <c r="J42" i="1" s="1" a="1"/>
  <c r="J42" i="1" s="1"/>
  <c r="L42" i="1" a="1"/>
  <c r="L42" i="1"/>
  <c r="N42" i="1" a="1"/>
  <c r="N42" i="1" s="1"/>
  <c r="P42" i="1" a="1"/>
  <c r="P42" i="1" s="1"/>
  <c r="R42" i="1" a="1"/>
  <c r="R42" i="1"/>
  <c r="T42" i="1" a="1"/>
  <c r="T42" i="1"/>
  <c r="V42" i="1" a="1"/>
  <c r="V42" i="1" s="1"/>
  <c r="X42" i="1" a="1"/>
  <c r="X42" i="1"/>
  <c r="Z42" i="1" a="1"/>
  <c r="Z42" i="1"/>
  <c r="AB42" i="1" a="1"/>
  <c r="AB42" i="1"/>
  <c r="AD42" i="1" a="1"/>
  <c r="AD42" i="1"/>
  <c r="AE42" i="1" a="1"/>
  <c r="AE42" i="1"/>
  <c r="AG42" i="1" a="1"/>
  <c r="AG42" i="1"/>
  <c r="AI42" i="1" a="1"/>
  <c r="AI42" i="1" s="1"/>
  <c r="AK42" i="1" a="1"/>
  <c r="AK42" i="1" s="1"/>
  <c r="AM42" i="1" a="1"/>
  <c r="AM42" i="1" s="1"/>
  <c r="AO42" i="1" a="1"/>
  <c r="AO42" i="1"/>
  <c r="AQ42" i="1" a="1"/>
  <c r="AQ42" i="1" s="1"/>
  <c r="AR42" i="1" a="1"/>
  <c r="AR42" i="1" s="1"/>
  <c r="C43" i="1"/>
  <c r="D43" i="1"/>
  <c r="E43" i="1"/>
  <c r="F43" i="1"/>
  <c r="G43" i="1"/>
  <c r="H43" i="1"/>
  <c r="W43" i="1" a="1"/>
  <c r="W43" i="1" s="1"/>
  <c r="AA43" i="1" a="1"/>
  <c r="AA43" i="1" s="1"/>
  <c r="AD43" i="1" a="1"/>
  <c r="AD43" i="1" s="1"/>
  <c r="AG43" i="1" a="1"/>
  <c r="AG43" i="1" s="1"/>
  <c r="AM43" i="1" a="1"/>
  <c r="AM43" i="1" s="1"/>
  <c r="C44" i="1"/>
  <c r="D44" i="1"/>
  <c r="E44" i="1"/>
  <c r="F44" i="1"/>
  <c r="G44" i="1"/>
  <c r="H44" i="1"/>
  <c r="K44" i="1" a="1"/>
  <c r="K44" i="1" s="1"/>
  <c r="L44" i="1" a="1"/>
  <c r="L44" i="1" s="1"/>
  <c r="M44" i="1" a="1"/>
  <c r="M44" i="1" s="1"/>
  <c r="N44" i="1" a="1"/>
  <c r="N44" i="1" s="1"/>
  <c r="O44" i="1" a="1"/>
  <c r="O44" i="1" s="1"/>
  <c r="P44" i="1" a="1"/>
  <c r="P44" i="1"/>
  <c r="Q44" i="1" a="1"/>
  <c r="Q44" i="1"/>
  <c r="T44" i="1" a="1"/>
  <c r="T44" i="1"/>
  <c r="U44" i="1" a="1"/>
  <c r="U44" i="1"/>
  <c r="V44" i="1" a="1"/>
  <c r="V44" i="1" s="1"/>
  <c r="W44" i="1" a="1"/>
  <c r="W44" i="1" s="1"/>
  <c r="Y44" i="1" a="1"/>
  <c r="Y44" i="1"/>
  <c r="Z44" i="1" a="1"/>
  <c r="Z44" i="1" s="1"/>
  <c r="AB44" i="1" a="1"/>
  <c r="AB44" i="1" s="1"/>
  <c r="AD44" i="1" a="1"/>
  <c r="AD44" i="1"/>
  <c r="AE44" i="1" a="1"/>
  <c r="AE44" i="1" s="1"/>
  <c r="AF44" i="1" a="1"/>
  <c r="AF44" i="1" s="1"/>
  <c r="AI44" i="1" a="1"/>
  <c r="AI44" i="1"/>
  <c r="AJ44" i="1" a="1"/>
  <c r="AJ44" i="1" s="1"/>
  <c r="AK44" i="1" a="1"/>
  <c r="AK44" i="1" s="1"/>
  <c r="AL44" i="1" a="1"/>
  <c r="AL44" i="1" s="1"/>
  <c r="AM44" i="1" a="1"/>
  <c r="AM44" i="1" s="1"/>
  <c r="AN44" i="1" a="1"/>
  <c r="AN44" i="1" s="1"/>
  <c r="AO44" i="1" a="1"/>
  <c r="AO44" i="1"/>
  <c r="AR44" i="1" a="1"/>
  <c r="AR44" i="1"/>
  <c r="C45" i="1"/>
  <c r="D45" i="1"/>
  <c r="E45" i="1"/>
  <c r="F45" i="1"/>
  <c r="G45" i="1"/>
  <c r="H45" i="1"/>
  <c r="J45" i="1" a="1"/>
  <c r="J45" i="1" s="1"/>
  <c r="AD45" i="1" a="1"/>
  <c r="AD45" i="1" s="1"/>
  <c r="AQ45" i="1" a="1"/>
  <c r="AQ45" i="1" s="1"/>
  <c r="D46" i="1"/>
  <c r="E46" i="1"/>
  <c r="F46" i="1"/>
  <c r="G46" i="1"/>
  <c r="AD46" i="1" a="1"/>
  <c r="AD46" i="1"/>
  <c r="C47" i="1"/>
  <c r="D47" i="1"/>
  <c r="E47" i="1"/>
  <c r="F47" i="1"/>
  <c r="H47" i="1"/>
  <c r="I47" i="1" a="1"/>
  <c r="I47" i="1"/>
  <c r="J47" i="1" a="1"/>
  <c r="J47" i="1"/>
  <c r="M47" i="1" a="1"/>
  <c r="M47" i="1" s="1"/>
  <c r="N47" i="1" a="1"/>
  <c r="N47" i="1"/>
  <c r="Q47" i="1" a="1"/>
  <c r="Q47" i="1"/>
  <c r="R47" i="1" a="1"/>
  <c r="R47" i="1" s="1"/>
  <c r="U47" i="1" a="1"/>
  <c r="U47" i="1" s="1"/>
  <c r="V47" i="1" a="1"/>
  <c r="V47" i="1"/>
  <c r="Y47" i="1" a="1"/>
  <c r="Y47" i="1"/>
  <c r="Z47" i="1" a="1"/>
  <c r="Z47" i="1" s="1"/>
  <c r="AD47" i="1" a="1"/>
  <c r="AD47" i="1" s="1"/>
  <c r="AE47" i="1" a="1"/>
  <c r="AE47" i="1" s="1"/>
  <c r="AH47" i="1" a="1"/>
  <c r="AH47" i="1"/>
  <c r="AI47" i="1" a="1"/>
  <c r="AI47" i="1" s="1"/>
  <c r="AL47" i="1" a="1"/>
  <c r="AL47" i="1"/>
  <c r="AM47" i="1" a="1"/>
  <c r="AM47" i="1"/>
  <c r="AP47" i="1" a="1"/>
  <c r="AP47" i="1"/>
  <c r="AQ47" i="1" a="1"/>
  <c r="AQ47" i="1" s="1"/>
  <c r="C48" i="1"/>
  <c r="D48" i="1"/>
  <c r="E48" i="1"/>
  <c r="G48" i="1"/>
  <c r="H48" i="1"/>
  <c r="K48" i="1" a="1"/>
  <c r="K48" i="1"/>
  <c r="O48" i="1" a="1"/>
  <c r="O48" i="1" s="1"/>
  <c r="P48" i="1" a="1"/>
  <c r="P48" i="1"/>
  <c r="X48" i="1" a="1"/>
  <c r="X48" i="1" s="1"/>
  <c r="AB48" i="1" a="1"/>
  <c r="AB48" i="1" s="1"/>
  <c r="AD48" i="1" a="1"/>
  <c r="AD48" i="1" s="1"/>
  <c r="AH48" i="1" a="1"/>
  <c r="AH48" i="1" s="1"/>
  <c r="AL48" i="1" a="1"/>
  <c r="AL48" i="1" s="1"/>
  <c r="AN48" i="1" a="1"/>
  <c r="AN48" i="1" s="1"/>
  <c r="C50" i="1"/>
  <c r="C51" i="1"/>
  <c r="D51" i="1"/>
  <c r="E51" i="1"/>
  <c r="F51" i="1"/>
  <c r="G51" i="1"/>
  <c r="AD51" i="1" a="1"/>
  <c r="AD51" i="1" s="1"/>
  <c r="C52" i="1"/>
  <c r="D52" i="1"/>
  <c r="E52" i="1"/>
  <c r="F52" i="1"/>
  <c r="G52" i="1"/>
  <c r="AD52" i="1" a="1"/>
  <c r="AD52" i="1"/>
  <c r="C53" i="1"/>
  <c r="D53" i="1"/>
  <c r="E53" i="1"/>
  <c r="F53" i="1"/>
  <c r="G53" i="1"/>
  <c r="H53" i="1"/>
  <c r="I53" i="1" a="1"/>
  <c r="I53" i="1"/>
  <c r="K53" i="1" a="1"/>
  <c r="K53" i="1" s="1"/>
  <c r="M53" i="1" a="1"/>
  <c r="M53" i="1"/>
  <c r="N53" i="1" a="1"/>
  <c r="N53" i="1" s="1"/>
  <c r="O53" i="1" a="1"/>
  <c r="O53" i="1"/>
  <c r="Q53" i="1" a="1"/>
  <c r="Q53" i="1" s="1"/>
  <c r="R53" i="1" a="1"/>
  <c r="R53" i="1"/>
  <c r="U53" i="1" a="1"/>
  <c r="U53" i="1" s="1"/>
  <c r="V53" i="1" a="1"/>
  <c r="V53" i="1"/>
  <c r="W53" i="1" a="1"/>
  <c r="W53" i="1" s="1"/>
  <c r="Y53" i="1" a="1"/>
  <c r="Y53" i="1" s="1"/>
  <c r="Z53" i="1" a="1"/>
  <c r="Z53" i="1" s="1"/>
  <c r="AA53" i="1" a="1"/>
  <c r="AA53" i="1"/>
  <c r="AD53" i="1" a="1"/>
  <c r="AD53" i="1"/>
  <c r="AE53" i="1" a="1"/>
  <c r="AE53" i="1" s="1"/>
  <c r="AF53" i="1" a="1"/>
  <c r="AF53" i="1"/>
  <c r="AI53" i="1" a="1"/>
  <c r="AI53" i="1"/>
  <c r="AJ53" i="1" a="1"/>
  <c r="AJ53" i="1" s="1"/>
  <c r="AL53" i="1" a="1"/>
  <c r="AL53" i="1" s="1"/>
  <c r="AM53" i="1" a="1"/>
  <c r="AM53" i="1" s="1"/>
  <c r="AN53" i="1" a="1"/>
  <c r="AN53" i="1" s="1"/>
  <c r="AP53" i="1" a="1"/>
  <c r="AP53" i="1"/>
  <c r="AR53" i="1" a="1"/>
  <c r="AR53" i="1"/>
  <c r="C54" i="1"/>
  <c r="D54" i="1"/>
  <c r="E54" i="1"/>
  <c r="F54" i="1"/>
  <c r="G54" i="1"/>
  <c r="H54" i="1"/>
  <c r="I54" i="1" a="1"/>
  <c r="I54" i="1"/>
  <c r="L54" i="1" a="1"/>
  <c r="L54" i="1" s="1"/>
  <c r="S54" i="1" a="1"/>
  <c r="S54" i="1" s="1"/>
  <c r="U54" i="1" a="1"/>
  <c r="U54" i="1" s="1"/>
  <c r="W54" i="1" a="1"/>
  <c r="W54" i="1" s="1"/>
  <c r="AA54" i="1" a="1"/>
  <c r="AA54" i="1" s="1"/>
  <c r="AD54" i="1" a="1"/>
  <c r="AD54" i="1"/>
  <c r="AJ54" i="1" a="1"/>
  <c r="AJ54" i="1" s="1"/>
  <c r="AR54" i="1" a="1"/>
  <c r="AR54" i="1" s="1"/>
  <c r="C55" i="1"/>
  <c r="D55" i="1"/>
  <c r="E55" i="1"/>
  <c r="F55" i="1"/>
  <c r="G55" i="1"/>
  <c r="H55" i="1"/>
  <c r="AP55" i="1" s="1" a="1"/>
  <c r="AP55" i="1" s="1"/>
  <c r="I55" i="1" a="1"/>
  <c r="I55" i="1" s="1"/>
  <c r="Y55" i="1" a="1"/>
  <c r="Y55" i="1" s="1"/>
  <c r="AD55" i="1" a="1"/>
  <c r="AD55" i="1"/>
  <c r="C56" i="1"/>
  <c r="D56" i="1"/>
  <c r="E56" i="1"/>
  <c r="F56" i="1"/>
  <c r="G56" i="1"/>
  <c r="H56" i="1"/>
  <c r="J56" i="1" s="1" a="1"/>
  <c r="J56" i="1" s="1"/>
  <c r="I56" i="1" a="1"/>
  <c r="I56" i="1"/>
  <c r="K56" i="1" a="1"/>
  <c r="K56" i="1"/>
  <c r="L56" i="1" a="1"/>
  <c r="L56" i="1" s="1"/>
  <c r="M56" i="1" a="1"/>
  <c r="M56" i="1"/>
  <c r="O56" i="1" a="1"/>
  <c r="O56" i="1"/>
  <c r="P56" i="1" a="1"/>
  <c r="P56" i="1" s="1"/>
  <c r="Q56" i="1" a="1"/>
  <c r="Q56" i="1"/>
  <c r="S56" i="1" a="1"/>
  <c r="S56" i="1" s="1"/>
  <c r="T56" i="1" a="1"/>
  <c r="T56" i="1" s="1"/>
  <c r="U56" i="1" a="1"/>
  <c r="U56" i="1"/>
  <c r="W56" i="1" a="1"/>
  <c r="W56" i="1" s="1"/>
  <c r="X56" i="1" a="1"/>
  <c r="X56" i="1" s="1"/>
  <c r="Y56" i="1" a="1"/>
  <c r="Y56" i="1"/>
  <c r="AA56" i="1" a="1"/>
  <c r="AA56" i="1"/>
  <c r="AB56" i="1" a="1"/>
  <c r="AB56" i="1" s="1"/>
  <c r="AD56" i="1" a="1"/>
  <c r="AD56" i="1"/>
  <c r="AE56" i="1" a="1"/>
  <c r="AE56" i="1"/>
  <c r="AF56" i="1" a="1"/>
  <c r="AF56" i="1" s="1"/>
  <c r="AG56" i="1" a="1"/>
  <c r="AG56" i="1" s="1"/>
  <c r="AH56" i="1" a="1"/>
  <c r="AH56" i="1"/>
  <c r="AI56" i="1" a="1"/>
  <c r="AI56" i="1"/>
  <c r="AJ56" i="1" a="1"/>
  <c r="AJ56" i="1"/>
  <c r="AK56" i="1" a="1"/>
  <c r="AK56" i="1" s="1"/>
  <c r="AL56" i="1" a="1"/>
  <c r="AL56" i="1"/>
  <c r="AM56" i="1" a="1"/>
  <c r="AM56" i="1"/>
  <c r="AN56" i="1" a="1"/>
  <c r="AN56" i="1" s="1"/>
  <c r="AO56" i="1" a="1"/>
  <c r="AO56" i="1" s="1"/>
  <c r="AP56" i="1" a="1"/>
  <c r="AP56" i="1"/>
  <c r="AQ56" i="1" a="1"/>
  <c r="AQ56" i="1"/>
  <c r="AR56" i="1" a="1"/>
  <c r="AR56" i="1" s="1"/>
  <c r="C57" i="1"/>
  <c r="D57" i="1"/>
  <c r="E57" i="1"/>
  <c r="F57" i="1"/>
  <c r="G57" i="1"/>
  <c r="H57" i="1"/>
  <c r="AH57" i="1" s="1" a="1"/>
  <c r="AH57" i="1" s="1"/>
  <c r="I57" i="1" a="1"/>
  <c r="I57" i="1" s="1"/>
  <c r="Q57" i="1" a="1"/>
  <c r="Q57" i="1" s="1"/>
  <c r="Y57" i="1" a="1"/>
  <c r="Y57" i="1" s="1"/>
  <c r="AD57" i="1" a="1"/>
  <c r="AD57" i="1"/>
  <c r="AP57" i="1" a="1"/>
  <c r="AP57" i="1"/>
  <c r="C58" i="1"/>
  <c r="D58" i="1"/>
  <c r="E58" i="1"/>
  <c r="F58" i="1"/>
  <c r="G58" i="1"/>
  <c r="H58" i="1"/>
  <c r="I58" i="1" a="1"/>
  <c r="I58" i="1"/>
  <c r="J58" i="1" a="1"/>
  <c r="J58" i="1"/>
  <c r="K58" i="1" a="1"/>
  <c r="K58" i="1"/>
  <c r="L58" i="1" a="1"/>
  <c r="L58" i="1" s="1"/>
  <c r="M58" i="1" a="1"/>
  <c r="M58" i="1"/>
  <c r="N58" i="1" a="1"/>
  <c r="N58" i="1"/>
  <c r="O58" i="1" a="1"/>
  <c r="O58" i="1"/>
  <c r="P58" i="1" a="1"/>
  <c r="P58" i="1" s="1"/>
  <c r="Q58" i="1" a="1"/>
  <c r="Q58" i="1"/>
  <c r="R58" i="1" a="1"/>
  <c r="R58" i="1"/>
  <c r="S58" i="1" a="1"/>
  <c r="S58" i="1" s="1"/>
  <c r="T58" i="1" a="1"/>
  <c r="T58" i="1" s="1"/>
  <c r="U58" i="1" a="1"/>
  <c r="U58" i="1"/>
  <c r="V58" i="1" a="1"/>
  <c r="V58" i="1"/>
  <c r="W58" i="1" a="1"/>
  <c r="W58" i="1"/>
  <c r="X58" i="1" a="1"/>
  <c r="X58" i="1" s="1"/>
  <c r="Y58" i="1" a="1"/>
  <c r="Y58" i="1"/>
  <c r="Z58" i="1" a="1"/>
  <c r="Z58" i="1"/>
  <c r="AA58" i="1" a="1"/>
  <c r="AA58" i="1" s="1"/>
  <c r="AB58" i="1" a="1"/>
  <c r="AB58" i="1" s="1"/>
  <c r="AD58" i="1" a="1"/>
  <c r="AD58" i="1"/>
  <c r="AE58" i="1" a="1"/>
  <c r="AE58" i="1"/>
  <c r="AF58" i="1" a="1"/>
  <c r="AF58" i="1" s="1"/>
  <c r="AG58" i="1" a="1"/>
  <c r="AG58" i="1" s="1"/>
  <c r="AH58" i="1" a="1"/>
  <c r="AH58" i="1"/>
  <c r="AI58" i="1" a="1"/>
  <c r="AI58" i="1"/>
  <c r="AJ58" i="1" a="1"/>
  <c r="AJ58" i="1"/>
  <c r="AK58" i="1" a="1"/>
  <c r="AK58" i="1" s="1"/>
  <c r="AL58" i="1" a="1"/>
  <c r="AL58" i="1"/>
  <c r="AM58" i="1" a="1"/>
  <c r="AM58" i="1"/>
  <c r="AN58" i="1" a="1"/>
  <c r="AN58" i="1" s="1"/>
  <c r="AO58" i="1" a="1"/>
  <c r="AO58" i="1" s="1"/>
  <c r="AP58" i="1" a="1"/>
  <c r="AP58" i="1"/>
  <c r="AQ58" i="1" a="1"/>
  <c r="AQ58" i="1"/>
  <c r="AR58" i="1" a="1"/>
  <c r="AR58" i="1"/>
  <c r="C59" i="1"/>
  <c r="D59" i="1"/>
  <c r="E59" i="1"/>
  <c r="F59" i="1"/>
  <c r="G59" i="1"/>
  <c r="H59" i="1"/>
  <c r="I59" i="1" a="1"/>
  <c r="I59" i="1"/>
  <c r="M59" i="1" a="1"/>
  <c r="M59" i="1" s="1"/>
  <c r="Q59" i="1" a="1"/>
  <c r="Q59" i="1"/>
  <c r="U59" i="1" a="1"/>
  <c r="U59" i="1" s="1"/>
  <c r="Y59" i="1" a="1"/>
  <c r="Y59" i="1"/>
  <c r="AD59" i="1" a="1"/>
  <c r="AD59" i="1" s="1"/>
  <c r="AH59" i="1" a="1"/>
  <c r="AH59" i="1"/>
  <c r="AL59" i="1" a="1"/>
  <c r="AL59" i="1" s="1"/>
  <c r="AP59" i="1" a="1"/>
  <c r="AP59" i="1"/>
  <c r="AR59" i="1" a="1"/>
  <c r="AR59" i="1"/>
  <c r="C60" i="1"/>
  <c r="D60" i="1"/>
  <c r="E60" i="1"/>
  <c r="F60" i="1"/>
  <c r="G60" i="1"/>
  <c r="H60" i="1"/>
  <c r="I60" i="1" a="1"/>
  <c r="I60" i="1"/>
  <c r="J60" i="1" a="1"/>
  <c r="J60" i="1"/>
  <c r="K60" i="1" a="1"/>
  <c r="K60" i="1" s="1"/>
  <c r="L60" i="1" a="1"/>
  <c r="L60" i="1" s="1"/>
  <c r="M60" i="1" a="1"/>
  <c r="M60" i="1"/>
  <c r="N60" i="1" a="1"/>
  <c r="N60" i="1"/>
  <c r="O60" i="1" a="1"/>
  <c r="O60" i="1"/>
  <c r="P60" i="1" a="1"/>
  <c r="P60" i="1" s="1"/>
  <c r="Q60" i="1" a="1"/>
  <c r="Q60" i="1" s="1"/>
  <c r="R60" i="1" a="1"/>
  <c r="R60" i="1"/>
  <c r="S60" i="1" a="1"/>
  <c r="S60" i="1" s="1"/>
  <c r="T60" i="1" a="1"/>
  <c r="T60" i="1" s="1"/>
  <c r="U60" i="1" a="1"/>
  <c r="U60" i="1"/>
  <c r="V60" i="1" a="1"/>
  <c r="V60" i="1"/>
  <c r="W60" i="1" a="1"/>
  <c r="W60" i="1" s="1"/>
  <c r="X60" i="1" a="1"/>
  <c r="X60" i="1" s="1"/>
  <c r="Y60" i="1" a="1"/>
  <c r="Y60" i="1" s="1"/>
  <c r="Z60" i="1" a="1"/>
  <c r="Z60" i="1"/>
  <c r="AA60" i="1" a="1"/>
  <c r="AA60" i="1" s="1"/>
  <c r="AB60" i="1" a="1"/>
  <c r="AB60" i="1" s="1"/>
  <c r="AD60" i="1" a="1"/>
  <c r="AD60" i="1"/>
  <c r="AE60" i="1" a="1"/>
  <c r="AE60" i="1"/>
  <c r="AF60" i="1" a="1"/>
  <c r="AF60" i="1"/>
  <c r="AG60" i="1" a="1"/>
  <c r="AG60" i="1" s="1"/>
  <c r="AH60" i="1" a="1"/>
  <c r="AH60" i="1" s="1"/>
  <c r="AI60" i="1" a="1"/>
  <c r="AI60" i="1"/>
  <c r="AJ60" i="1" a="1"/>
  <c r="AJ60" i="1"/>
  <c r="AK60" i="1" a="1"/>
  <c r="AK60" i="1" s="1"/>
  <c r="AL60" i="1" a="1"/>
  <c r="AL60" i="1" s="1"/>
  <c r="AM60" i="1" a="1"/>
  <c r="AM60" i="1"/>
  <c r="AN60" i="1" a="1"/>
  <c r="AN60" i="1"/>
  <c r="AO60" i="1" a="1"/>
  <c r="AO60" i="1" s="1"/>
  <c r="AP60" i="1" a="1"/>
  <c r="AP60" i="1"/>
  <c r="AQ60" i="1" a="1"/>
  <c r="AQ60" i="1"/>
  <c r="AR60" i="1" a="1"/>
  <c r="AR60" i="1" s="1"/>
  <c r="C61" i="1"/>
  <c r="D61" i="1"/>
  <c r="E61" i="1"/>
  <c r="F61" i="1"/>
  <c r="G61" i="1"/>
  <c r="H61" i="1"/>
  <c r="I61" i="1" a="1"/>
  <c r="I61" i="1" s="1"/>
  <c r="K61" i="1" a="1"/>
  <c r="K61" i="1"/>
  <c r="M61" i="1" a="1"/>
  <c r="M61" i="1"/>
  <c r="O61" i="1" a="1"/>
  <c r="O61" i="1"/>
  <c r="Q61" i="1" a="1"/>
  <c r="Q61" i="1" s="1"/>
  <c r="R61" i="1" a="1"/>
  <c r="R61" i="1" s="1"/>
  <c r="S61" i="1" a="1"/>
  <c r="S61" i="1"/>
  <c r="U61" i="1" a="1"/>
  <c r="U61" i="1" s="1"/>
  <c r="V61" i="1" a="1"/>
  <c r="V61" i="1" s="1"/>
  <c r="W61" i="1" a="1"/>
  <c r="W61" i="1"/>
  <c r="Y61" i="1" a="1"/>
  <c r="Y61" i="1" s="1"/>
  <c r="Z61" i="1" a="1"/>
  <c r="Z61" i="1" s="1"/>
  <c r="AA61" i="1" a="1"/>
  <c r="AA61" i="1"/>
  <c r="AD61" i="1" a="1"/>
  <c r="AD61" i="1"/>
  <c r="AE61" i="1" a="1"/>
  <c r="AE61" i="1" s="1"/>
  <c r="AF61" i="1" a="1"/>
  <c r="AF61" i="1"/>
  <c r="AH61" i="1" a="1"/>
  <c r="AH61" i="1"/>
  <c r="AI61" i="1" a="1"/>
  <c r="AI61" i="1" s="1"/>
  <c r="AJ61" i="1" a="1"/>
  <c r="AJ61" i="1"/>
  <c r="AL61" i="1" a="1"/>
  <c r="AL61" i="1" s="1"/>
  <c r="AM61" i="1" a="1"/>
  <c r="AM61" i="1" s="1"/>
  <c r="AN61" i="1" a="1"/>
  <c r="AN61" i="1"/>
  <c r="AP61" i="1" a="1"/>
  <c r="AP61" i="1" s="1"/>
  <c r="AQ61" i="1" a="1"/>
  <c r="AQ61" i="1" s="1"/>
  <c r="AR61" i="1" a="1"/>
  <c r="AR61" i="1"/>
  <c r="C62" i="1"/>
  <c r="D62" i="1"/>
  <c r="E62" i="1"/>
  <c r="F62" i="1"/>
  <c r="G62" i="1"/>
  <c r="AD62" i="1" a="1"/>
  <c r="AD62" i="1" s="1"/>
  <c r="C63" i="1"/>
  <c r="D63" i="1"/>
  <c r="E63" i="1"/>
  <c r="F63" i="1"/>
  <c r="G63" i="1"/>
  <c r="H63" i="1"/>
  <c r="J63" i="1" s="1" a="1"/>
  <c r="J63" i="1" s="1"/>
  <c r="I63" i="1" a="1"/>
  <c r="I63" i="1"/>
  <c r="O63" i="1" a="1"/>
  <c r="O63" i="1"/>
  <c r="W63" i="1" a="1"/>
  <c r="W63" i="1" s="1"/>
  <c r="AA63" i="1" a="1"/>
  <c r="AA63" i="1" s="1"/>
  <c r="AD63" i="1" a="1"/>
  <c r="AD63" i="1"/>
  <c r="AE63" i="1" a="1"/>
  <c r="AE63" i="1" s="1"/>
  <c r="AK63" i="1" a="1"/>
  <c r="AK63" i="1"/>
  <c r="AO63" i="1" a="1"/>
  <c r="AO63" i="1" s="1"/>
  <c r="AP63" i="1" a="1"/>
  <c r="AP63" i="1"/>
  <c r="AR63" i="1" a="1"/>
  <c r="AR63" i="1" s="1"/>
  <c r="C64" i="1"/>
  <c r="D64" i="1"/>
  <c r="E64" i="1"/>
  <c r="F64" i="1"/>
  <c r="G64" i="1"/>
  <c r="H64" i="1"/>
  <c r="I64" i="1" a="1"/>
  <c r="I64" i="1" s="1"/>
  <c r="J64" i="1" a="1"/>
  <c r="J64" i="1" s="1"/>
  <c r="K64" i="1" a="1"/>
  <c r="K64" i="1" s="1"/>
  <c r="L64" i="1" a="1"/>
  <c r="L64" i="1" s="1"/>
  <c r="M64" i="1" a="1"/>
  <c r="M64" i="1"/>
  <c r="N64" i="1" a="1"/>
  <c r="N64" i="1"/>
  <c r="O64" i="1" a="1"/>
  <c r="O64" i="1"/>
  <c r="P64" i="1" a="1"/>
  <c r="P64" i="1" s="1"/>
  <c r="Q64" i="1" a="1"/>
  <c r="Q64" i="1" s="1"/>
  <c r="R64" i="1" a="1"/>
  <c r="R64" i="1" s="1"/>
  <c r="S64" i="1" a="1"/>
  <c r="S64" i="1"/>
  <c r="T64" i="1" a="1"/>
  <c r="T64" i="1" s="1"/>
  <c r="U64" i="1" a="1"/>
  <c r="U64" i="1"/>
  <c r="V64" i="1" a="1"/>
  <c r="V64" i="1"/>
  <c r="W64" i="1" a="1"/>
  <c r="W64" i="1"/>
  <c r="X64" i="1" a="1"/>
  <c r="X64" i="1" s="1"/>
  <c r="Y64" i="1" a="1"/>
  <c r="Y64" i="1" s="1"/>
  <c r="Z64" i="1" a="1"/>
  <c r="Z64" i="1" s="1"/>
  <c r="AA64" i="1" a="1"/>
  <c r="AA64" i="1" s="1"/>
  <c r="AB64" i="1" a="1"/>
  <c r="AB64" i="1" s="1"/>
  <c r="AD64" i="1" a="1"/>
  <c r="AD64" i="1" s="1"/>
  <c r="AE64" i="1" a="1"/>
  <c r="AE64" i="1"/>
  <c r="AF64" i="1" a="1"/>
  <c r="AF64" i="1"/>
  <c r="AG64" i="1" a="1"/>
  <c r="AG64" i="1" s="1"/>
  <c r="AH64" i="1" a="1"/>
  <c r="AH64" i="1" s="1"/>
  <c r="AI64" i="1" a="1"/>
  <c r="AI64" i="1"/>
  <c r="AJ64" i="1" a="1"/>
  <c r="AJ64" i="1" s="1"/>
  <c r="AK64" i="1" a="1"/>
  <c r="AK64" i="1" s="1"/>
  <c r="AL64" i="1" a="1"/>
  <c r="AL64" i="1"/>
  <c r="AM64" i="1" a="1"/>
  <c r="AM64" i="1" s="1"/>
  <c r="AN64" i="1" a="1"/>
  <c r="AN64" i="1"/>
  <c r="AO64" i="1" a="1"/>
  <c r="AO64" i="1" s="1"/>
  <c r="AP64" i="1" a="1"/>
  <c r="AP64" i="1" s="1"/>
  <c r="AQ64" i="1" a="1"/>
  <c r="AQ64" i="1" s="1"/>
  <c r="AR64" i="1" a="1"/>
  <c r="AR64" i="1" s="1"/>
  <c r="C66" i="1"/>
  <c r="C67" i="1"/>
  <c r="D67" i="1"/>
  <c r="E67" i="1"/>
  <c r="F67" i="1"/>
  <c r="G67" i="1"/>
  <c r="AD67" i="1" a="1"/>
  <c r="AD67" i="1" s="1"/>
  <c r="C68" i="1"/>
  <c r="D68" i="1"/>
  <c r="E68" i="1"/>
  <c r="F68" i="1"/>
  <c r="G68" i="1"/>
  <c r="AD68" i="1" a="1"/>
  <c r="AD68" i="1"/>
  <c r="C69" i="1"/>
  <c r="D69" i="1"/>
  <c r="E69" i="1"/>
  <c r="F69" i="1"/>
  <c r="G69" i="1"/>
  <c r="H69" i="1"/>
  <c r="I69" i="1" a="1"/>
  <c r="I69" i="1" s="1"/>
  <c r="M69" i="1" a="1"/>
  <c r="M69" i="1"/>
  <c r="O69" i="1" a="1"/>
  <c r="O69" i="1" s="1"/>
  <c r="P69" i="1" a="1"/>
  <c r="P69" i="1" s="1"/>
  <c r="Q69" i="1" a="1"/>
  <c r="Q69" i="1"/>
  <c r="S69" i="1" a="1"/>
  <c r="S69" i="1"/>
  <c r="W69" i="1" a="1"/>
  <c r="W69" i="1"/>
  <c r="X69" i="1" a="1"/>
  <c r="X69" i="1" s="1"/>
  <c r="Y69" i="1" a="1"/>
  <c r="Y69" i="1" s="1"/>
  <c r="AA69" i="1" a="1"/>
  <c r="AA69" i="1"/>
  <c r="AB69" i="1" a="1"/>
  <c r="AB69" i="1"/>
  <c r="AD69" i="1" a="1"/>
  <c r="AD69" i="1"/>
  <c r="AF69" i="1" a="1"/>
  <c r="AF69" i="1"/>
  <c r="AG69" i="1" a="1"/>
  <c r="AG69" i="1"/>
  <c r="AH69" i="1" a="1"/>
  <c r="AH69" i="1" s="1"/>
  <c r="AK69" i="1" a="1"/>
  <c r="AK69" i="1" s="1"/>
  <c r="AL69" i="1" a="1"/>
  <c r="AL69" i="1" s="1"/>
  <c r="AN69" i="1" a="1"/>
  <c r="AN69" i="1" s="1"/>
  <c r="AO69" i="1" a="1"/>
  <c r="AO69" i="1"/>
  <c r="AP69" i="1" a="1"/>
  <c r="AP69" i="1"/>
  <c r="C70" i="1"/>
  <c r="D70" i="1"/>
  <c r="E70" i="1"/>
  <c r="F70" i="1"/>
  <c r="G70" i="1"/>
  <c r="H70" i="1"/>
  <c r="U70" i="1" s="1" a="1"/>
  <c r="U70" i="1" s="1"/>
  <c r="O70" i="1" a="1"/>
  <c r="O70" i="1" s="1"/>
  <c r="AD70" i="1" a="1"/>
  <c r="AD70" i="1" s="1"/>
  <c r="AH70" i="1" a="1"/>
  <c r="AH70" i="1" s="1"/>
  <c r="AM70" i="1" a="1"/>
  <c r="AM70" i="1" s="1"/>
  <c r="AR70" i="1" a="1"/>
  <c r="AR70" i="1" s="1"/>
  <c r="C71" i="1"/>
  <c r="D71" i="1"/>
  <c r="E71" i="1"/>
  <c r="F71" i="1"/>
  <c r="G71" i="1"/>
  <c r="H71" i="1"/>
  <c r="M71" i="1" s="1" a="1"/>
  <c r="M71" i="1" s="1"/>
  <c r="I71" i="1" a="1"/>
  <c r="I71" i="1" s="1"/>
  <c r="J71" i="1" a="1"/>
  <c r="J71" i="1" s="1"/>
  <c r="N71" i="1" a="1"/>
  <c r="N71" i="1" s="1"/>
  <c r="O71" i="1" a="1"/>
  <c r="O71" i="1"/>
  <c r="R71" i="1" a="1"/>
  <c r="R71" i="1" s="1"/>
  <c r="T71" i="1" a="1"/>
  <c r="T71" i="1"/>
  <c r="V71" i="1" a="1"/>
  <c r="V71" i="1" s="1"/>
  <c r="Y71" i="1" a="1"/>
  <c r="Y71" i="1" s="1"/>
  <c r="Z71" i="1" a="1"/>
  <c r="Z71" i="1" s="1"/>
  <c r="AD71" i="1" a="1"/>
  <c r="AD71" i="1" s="1"/>
  <c r="AE71" i="1" a="1"/>
  <c r="AE71" i="1" s="1"/>
  <c r="AF71" i="1" a="1"/>
  <c r="AF71" i="1"/>
  <c r="AI71" i="1" a="1"/>
  <c r="AI71" i="1" s="1"/>
  <c r="AJ71" i="1" a="1"/>
  <c r="AJ71" i="1" s="1"/>
  <c r="AK71" i="1" a="1"/>
  <c r="AK71" i="1"/>
  <c r="AM71" i="1" a="1"/>
  <c r="AM71" i="1" s="1"/>
  <c r="AO71" i="1" a="1"/>
  <c r="AO71" i="1" s="1"/>
  <c r="AP71" i="1" a="1"/>
  <c r="AP71" i="1" s="1"/>
  <c r="AQ71" i="1" a="1"/>
  <c r="AQ71" i="1" s="1"/>
  <c r="C72" i="1"/>
  <c r="D72" i="1"/>
  <c r="E72" i="1"/>
  <c r="F72" i="1"/>
  <c r="G72" i="1"/>
  <c r="H72" i="1"/>
  <c r="I72" i="1" a="1"/>
  <c r="I72" i="1"/>
  <c r="J72" i="1" a="1"/>
  <c r="J72" i="1"/>
  <c r="K72" i="1" a="1"/>
  <c r="K72" i="1" s="1"/>
  <c r="L72" i="1" a="1"/>
  <c r="L72" i="1" s="1"/>
  <c r="M72" i="1" a="1"/>
  <c r="M72" i="1"/>
  <c r="N72" i="1" a="1"/>
  <c r="N72" i="1"/>
  <c r="O72" i="1" a="1"/>
  <c r="O72" i="1" s="1"/>
  <c r="P72" i="1" a="1"/>
  <c r="P72" i="1" s="1"/>
  <c r="Q72" i="1" a="1"/>
  <c r="Q72" i="1" s="1"/>
  <c r="R72" i="1" a="1"/>
  <c r="R72" i="1"/>
  <c r="S72" i="1" a="1"/>
  <c r="S72" i="1" s="1"/>
  <c r="T72" i="1" a="1"/>
  <c r="T72" i="1" s="1"/>
  <c r="U72" i="1" a="1"/>
  <c r="U72" i="1"/>
  <c r="V72" i="1" a="1"/>
  <c r="V72" i="1" s="1"/>
  <c r="W72" i="1" a="1"/>
  <c r="W72" i="1" s="1"/>
  <c r="X72" i="1" a="1"/>
  <c r="X72" i="1" s="1"/>
  <c r="Y72" i="1" a="1"/>
  <c r="Y72" i="1"/>
  <c r="Z72" i="1" a="1"/>
  <c r="Z72" i="1"/>
  <c r="AA72" i="1" a="1"/>
  <c r="AA72" i="1" s="1"/>
  <c r="AB72" i="1" a="1"/>
  <c r="AB72" i="1" s="1"/>
  <c r="AC72" i="1" a="1"/>
  <c r="AC72" i="1"/>
  <c r="AD72" i="1" a="1"/>
  <c r="AD72" i="1"/>
  <c r="AE72" i="1" a="1"/>
  <c r="AE72" i="1" s="1"/>
  <c r="AF72" i="1" a="1"/>
  <c r="AF72" i="1" s="1"/>
  <c r="AG72" i="1" a="1"/>
  <c r="AG72" i="1" s="1"/>
  <c r="AH72" i="1" a="1"/>
  <c r="AH72" i="1"/>
  <c r="AI72" i="1" a="1"/>
  <c r="AI72" i="1" s="1"/>
  <c r="AJ72" i="1" a="1"/>
  <c r="AJ72" i="1" s="1"/>
  <c r="AK72" i="1" a="1"/>
  <c r="AK72" i="1"/>
  <c r="AL72" i="1" a="1"/>
  <c r="AL72" i="1" s="1"/>
  <c r="AM72" i="1" a="1"/>
  <c r="AM72" i="1" s="1"/>
  <c r="AN72" i="1" a="1"/>
  <c r="AN72" i="1" s="1"/>
  <c r="AO72" i="1" a="1"/>
  <c r="AO72" i="1"/>
  <c r="AP72" i="1" a="1"/>
  <c r="AP72" i="1"/>
  <c r="AQ72" i="1" a="1"/>
  <c r="AQ72" i="1" s="1"/>
  <c r="AR72" i="1" a="1"/>
  <c r="AR72" i="1" s="1"/>
  <c r="C73" i="1"/>
  <c r="D73" i="1"/>
  <c r="E73" i="1"/>
  <c r="F73" i="1"/>
  <c r="G73" i="1"/>
  <c r="H73" i="1"/>
  <c r="I73" i="1" a="1"/>
  <c r="I73" i="1" s="1"/>
  <c r="J73" i="1" a="1"/>
  <c r="J73" i="1"/>
  <c r="K73" i="1" a="1"/>
  <c r="K73" i="1" s="1"/>
  <c r="L73" i="1" a="1"/>
  <c r="L73" i="1" s="1"/>
  <c r="M73" i="1" a="1"/>
  <c r="M73" i="1" s="1"/>
  <c r="N73" i="1" a="1"/>
  <c r="N73" i="1" s="1"/>
  <c r="O73" i="1" a="1"/>
  <c r="O73" i="1"/>
  <c r="P73" i="1" a="1"/>
  <c r="P73" i="1" s="1"/>
  <c r="Q73" i="1" a="1"/>
  <c r="Q73" i="1" s="1"/>
  <c r="R73" i="1" a="1"/>
  <c r="R73" i="1" s="1"/>
  <c r="S73" i="1" a="1"/>
  <c r="S73" i="1"/>
  <c r="T73" i="1" a="1"/>
  <c r="T73" i="1" s="1"/>
  <c r="U73" i="1" a="1"/>
  <c r="U73" i="1" s="1"/>
  <c r="V73" i="1" a="1"/>
  <c r="V73" i="1" s="1"/>
  <c r="W73" i="1" a="1"/>
  <c r="W73" i="1" s="1"/>
  <c r="X73" i="1" a="1"/>
  <c r="X73" i="1" s="1"/>
  <c r="Y73" i="1" a="1"/>
  <c r="Y73" i="1" s="1"/>
  <c r="Z73" i="1" a="1"/>
  <c r="Z73" i="1"/>
  <c r="AA73" i="1" a="1"/>
  <c r="AA73" i="1" s="1"/>
  <c r="AB73" i="1" a="1"/>
  <c r="AB73" i="1" s="1"/>
  <c r="AC73" i="1" a="1"/>
  <c r="AC73" i="1" s="1"/>
  <c r="AD73" i="1" a="1"/>
  <c r="AD73" i="1" s="1"/>
  <c r="AE73" i="1" a="1"/>
  <c r="AE73" i="1" s="1"/>
  <c r="AF73" i="1" a="1"/>
  <c r="AF73" i="1" s="1"/>
  <c r="AG73" i="1" a="1"/>
  <c r="AG73" i="1" s="1"/>
  <c r="AH73" i="1" a="1"/>
  <c r="AH73" i="1" s="1"/>
  <c r="AI73" i="1" a="1"/>
  <c r="AI73" i="1"/>
  <c r="AJ73" i="1" a="1"/>
  <c r="AJ73" i="1" s="1"/>
  <c r="AK73" i="1" a="1"/>
  <c r="AK73" i="1" s="1"/>
  <c r="AL73" i="1" a="1"/>
  <c r="AL73" i="1" s="1"/>
  <c r="AM73" i="1" a="1"/>
  <c r="AM73" i="1" s="1"/>
  <c r="AN73" i="1" a="1"/>
  <c r="AN73" i="1" s="1"/>
  <c r="AO73" i="1" a="1"/>
  <c r="AO73" i="1" s="1"/>
  <c r="AP73" i="1" a="1"/>
  <c r="AP73" i="1"/>
  <c r="AQ73" i="1" a="1"/>
  <c r="AQ73" i="1" s="1"/>
  <c r="AR73" i="1" a="1"/>
  <c r="AR73" i="1" s="1"/>
  <c r="C74" i="1"/>
  <c r="D74" i="1"/>
  <c r="E74" i="1"/>
  <c r="F74" i="1"/>
  <c r="G74" i="1"/>
  <c r="H74" i="1"/>
  <c r="J74" i="1" s="1" a="1"/>
  <c r="J74" i="1" s="1"/>
  <c r="AD74" i="1" a="1"/>
  <c r="AD74" i="1" s="1"/>
  <c r="AL74" i="1" a="1"/>
  <c r="AL74" i="1" s="1"/>
  <c r="C75" i="1"/>
  <c r="D75" i="1"/>
  <c r="E75" i="1"/>
  <c r="F75" i="1"/>
  <c r="G75" i="1"/>
  <c r="H75" i="1"/>
  <c r="T75" i="1" s="1" a="1"/>
  <c r="T75" i="1" s="1"/>
  <c r="I75" i="1" a="1"/>
  <c r="I75" i="1"/>
  <c r="J75" i="1" a="1"/>
  <c r="J75" i="1" s="1"/>
  <c r="K75" i="1" a="1"/>
  <c r="K75" i="1" s="1"/>
  <c r="O75" i="1" a="1"/>
  <c r="O75" i="1" s="1"/>
  <c r="P75" i="1" a="1"/>
  <c r="P75" i="1"/>
  <c r="S75" i="1" a="1"/>
  <c r="S75" i="1" s="1"/>
  <c r="W75" i="1" a="1"/>
  <c r="W75" i="1" s="1"/>
  <c r="Y75" i="1" a="1"/>
  <c r="Y75" i="1" s="1"/>
  <c r="AA75" i="1" a="1"/>
  <c r="AA75" i="1" s="1"/>
  <c r="AD75" i="1" a="1"/>
  <c r="AD75" i="1" s="1"/>
  <c r="AE75" i="1" a="1"/>
  <c r="AE75" i="1" s="1"/>
  <c r="AF75" i="1" a="1"/>
  <c r="AF75" i="1" s="1"/>
  <c r="AI75" i="1" a="1"/>
  <c r="AI75" i="1" s="1"/>
  <c r="AK75" i="1" a="1"/>
  <c r="AK75" i="1" s="1"/>
  <c r="AM75" i="1" a="1"/>
  <c r="AM75" i="1" s="1"/>
  <c r="AQ75" i="1" a="1"/>
  <c r="AQ75" i="1" s="1"/>
  <c r="C76" i="1"/>
  <c r="D76" i="1"/>
  <c r="E76" i="1"/>
  <c r="F76" i="1"/>
  <c r="G76" i="1"/>
  <c r="H76" i="1"/>
  <c r="I76" i="1" a="1"/>
  <c r="I76" i="1"/>
  <c r="J76" i="1" a="1"/>
  <c r="J76" i="1"/>
  <c r="K76" i="1" a="1"/>
  <c r="K76" i="1" s="1"/>
  <c r="L76" i="1" a="1"/>
  <c r="L76" i="1" s="1"/>
  <c r="M76" i="1" a="1"/>
  <c r="M76" i="1" s="1"/>
  <c r="N76" i="1" a="1"/>
  <c r="N76" i="1"/>
  <c r="O76" i="1" a="1"/>
  <c r="O76" i="1" s="1"/>
  <c r="P76" i="1" a="1"/>
  <c r="P76" i="1" s="1"/>
  <c r="Q76" i="1" a="1"/>
  <c r="Q76" i="1" s="1"/>
  <c r="R76" i="1" a="1"/>
  <c r="R76" i="1" s="1"/>
  <c r="S76" i="1" a="1"/>
  <c r="S76" i="1" s="1"/>
  <c r="T76" i="1" a="1"/>
  <c r="T76" i="1" s="1"/>
  <c r="U76" i="1" a="1"/>
  <c r="U76" i="1"/>
  <c r="V76" i="1" a="1"/>
  <c r="V76" i="1" s="1"/>
  <c r="W76" i="1" a="1"/>
  <c r="W76" i="1" s="1"/>
  <c r="X76" i="1" a="1"/>
  <c r="X76" i="1" s="1"/>
  <c r="Y76" i="1" a="1"/>
  <c r="Y76" i="1" s="1"/>
  <c r="Z76" i="1" a="1"/>
  <c r="Z76" i="1" s="1"/>
  <c r="AA76" i="1" a="1"/>
  <c r="AA76" i="1" s="1"/>
  <c r="AB76" i="1" a="1"/>
  <c r="AB76" i="1" s="1"/>
  <c r="AC76" i="1" a="1"/>
  <c r="AC76" i="1"/>
  <c r="AD76" i="1" a="1"/>
  <c r="AD76" i="1"/>
  <c r="AE76" i="1" a="1"/>
  <c r="AE76" i="1" s="1"/>
  <c r="AF76" i="1" a="1"/>
  <c r="AF76" i="1" s="1"/>
  <c r="AG76" i="1" a="1"/>
  <c r="AG76" i="1" s="1"/>
  <c r="AH76" i="1" a="1"/>
  <c r="AH76" i="1" s="1"/>
  <c r="AI76" i="1" a="1"/>
  <c r="AI76" i="1" s="1"/>
  <c r="AJ76" i="1" a="1"/>
  <c r="AJ76" i="1"/>
  <c r="AK76" i="1" a="1"/>
  <c r="AK76" i="1" s="1"/>
  <c r="AL76" i="1" a="1"/>
  <c r="AL76" i="1"/>
  <c r="AM76" i="1" a="1"/>
  <c r="AM76" i="1" s="1"/>
  <c r="AN76" i="1" a="1"/>
  <c r="AN76" i="1"/>
  <c r="AO76" i="1" a="1"/>
  <c r="AO76" i="1" s="1"/>
  <c r="AP76" i="1" a="1"/>
  <c r="AP76" i="1" s="1"/>
  <c r="AQ76" i="1" a="1"/>
  <c r="AQ76" i="1" s="1"/>
  <c r="AR76" i="1" a="1"/>
  <c r="AR76" i="1"/>
  <c r="C77" i="1"/>
  <c r="D77" i="1"/>
  <c r="E77" i="1"/>
  <c r="F77" i="1"/>
  <c r="G77" i="1"/>
  <c r="H77" i="1"/>
  <c r="I77" i="1" a="1"/>
  <c r="I77" i="1"/>
  <c r="J77" i="1" a="1"/>
  <c r="J77" i="1"/>
  <c r="K77" i="1" a="1"/>
  <c r="K77" i="1" s="1"/>
  <c r="L77" i="1" a="1"/>
  <c r="L77" i="1" s="1"/>
  <c r="M77" i="1" a="1"/>
  <c r="M77" i="1" s="1"/>
  <c r="N77" i="1" a="1"/>
  <c r="N77" i="1"/>
  <c r="O77" i="1" a="1"/>
  <c r="O77" i="1"/>
  <c r="P77" i="1" a="1"/>
  <c r="P77" i="1" s="1"/>
  <c r="Q77" i="1" a="1"/>
  <c r="Q77" i="1"/>
  <c r="R77" i="1" a="1"/>
  <c r="R77" i="1"/>
  <c r="S77" i="1" a="1"/>
  <c r="S77" i="1" s="1"/>
  <c r="T77" i="1" a="1"/>
  <c r="T77" i="1" s="1"/>
  <c r="U77" i="1" a="1"/>
  <c r="U77" i="1" s="1"/>
  <c r="V77" i="1" a="1"/>
  <c r="V77" i="1" s="1"/>
  <c r="W77" i="1" a="1"/>
  <c r="W77" i="1" s="1"/>
  <c r="X77" i="1" a="1"/>
  <c r="X77" i="1" s="1"/>
  <c r="Y77" i="1" a="1"/>
  <c r="Y77" i="1" s="1"/>
  <c r="Z77" i="1" a="1"/>
  <c r="Z77" i="1"/>
  <c r="AA77" i="1" a="1"/>
  <c r="AA77" i="1"/>
  <c r="AB77" i="1" a="1"/>
  <c r="AB77" i="1" s="1"/>
  <c r="AC77" i="1" a="1"/>
  <c r="AC77" i="1"/>
  <c r="AD77" i="1" a="1"/>
  <c r="AD77" i="1" s="1"/>
  <c r="AE77" i="1" a="1"/>
  <c r="AE77" i="1" s="1"/>
  <c r="AF77" i="1" a="1"/>
  <c r="AF77" i="1" s="1"/>
  <c r="AG77" i="1" a="1"/>
  <c r="AG77" i="1" s="1"/>
  <c r="AH77" i="1" a="1"/>
  <c r="AH77" i="1" s="1"/>
  <c r="AI77" i="1" a="1"/>
  <c r="AI77" i="1"/>
  <c r="AJ77" i="1" a="1"/>
  <c r="AJ77" i="1" s="1"/>
  <c r="AK77" i="1" a="1"/>
  <c r="AK77" i="1" s="1"/>
  <c r="AL77" i="1" a="1"/>
  <c r="AL77" i="1" s="1"/>
  <c r="AM77" i="1" a="1"/>
  <c r="AM77" i="1" s="1"/>
  <c r="AN77" i="1" a="1"/>
  <c r="AN77" i="1" s="1"/>
  <c r="AO77" i="1" a="1"/>
  <c r="AO77" i="1"/>
  <c r="AP77" i="1" a="1"/>
  <c r="AP77" i="1" s="1"/>
  <c r="AQ77" i="1" a="1"/>
  <c r="AQ77" i="1" s="1"/>
  <c r="AR77" i="1" a="1"/>
  <c r="AR77" i="1" s="1"/>
  <c r="C78" i="1"/>
  <c r="D78" i="1"/>
  <c r="E78" i="1"/>
  <c r="F78" i="1"/>
  <c r="G78" i="1"/>
  <c r="AD78" i="1" a="1"/>
  <c r="AD78" i="1" s="1"/>
  <c r="C79" i="1"/>
  <c r="D79" i="1"/>
  <c r="E79" i="1"/>
  <c r="F79" i="1"/>
  <c r="G79" i="1"/>
  <c r="H79" i="1"/>
  <c r="L79" i="1" s="1" a="1"/>
  <c r="L79" i="1" s="1"/>
  <c r="I79" i="1" a="1"/>
  <c r="I79" i="1" s="1"/>
  <c r="J79" i="1" a="1"/>
  <c r="J79" i="1" s="1"/>
  <c r="K79" i="1" a="1"/>
  <c r="K79" i="1" s="1"/>
  <c r="M79" i="1" a="1"/>
  <c r="M79" i="1" s="1"/>
  <c r="N79" i="1" a="1"/>
  <c r="N79" i="1" s="1"/>
  <c r="O79" i="1" a="1"/>
  <c r="O79" i="1" s="1"/>
  <c r="S79" i="1" a="1"/>
  <c r="S79" i="1" s="1"/>
  <c r="T79" i="1" a="1"/>
  <c r="T79" i="1" s="1"/>
  <c r="U79" i="1" a="1"/>
  <c r="U79" i="1" s="1"/>
  <c r="V79" i="1" a="1"/>
  <c r="V79" i="1" s="1"/>
  <c r="W79" i="1" a="1"/>
  <c r="W79" i="1" s="1"/>
  <c r="AA79" i="1" a="1"/>
  <c r="AA79" i="1"/>
  <c r="AB79" i="1" a="1"/>
  <c r="AB79" i="1" s="1"/>
  <c r="AC79" i="1" a="1"/>
  <c r="AC79" i="1" s="1"/>
  <c r="AD79" i="1" a="1"/>
  <c r="AD79" i="1" s="1"/>
  <c r="AE79" i="1" a="1"/>
  <c r="AE79" i="1" s="1"/>
  <c r="AF79" i="1" a="1"/>
  <c r="AF79" i="1"/>
  <c r="AG79" i="1" a="1"/>
  <c r="AG79" i="1" s="1"/>
  <c r="AH79" i="1" a="1"/>
  <c r="AH79" i="1" s="1"/>
  <c r="AI79" i="1" a="1"/>
  <c r="AI79" i="1" s="1"/>
  <c r="AJ79" i="1" a="1"/>
  <c r="AJ79" i="1" s="1"/>
  <c r="AK79" i="1" a="1"/>
  <c r="AK79" i="1" s="1"/>
  <c r="AL79" i="1" a="1"/>
  <c r="AL79" i="1" s="1"/>
  <c r="AM79" i="1" a="1"/>
  <c r="AM79" i="1" s="1"/>
  <c r="AN79" i="1" a="1"/>
  <c r="AN79" i="1" s="1"/>
  <c r="AO79" i="1" a="1"/>
  <c r="AO79" i="1" s="1"/>
  <c r="AQ79" i="1" a="1"/>
  <c r="AQ79" i="1"/>
  <c r="AR79" i="1" a="1"/>
  <c r="AR79" i="1" s="1"/>
  <c r="C80" i="1"/>
  <c r="D80" i="1"/>
  <c r="E80" i="1"/>
  <c r="F80" i="1"/>
  <c r="G80" i="1"/>
  <c r="H80" i="1"/>
  <c r="M80" i="1" s="1" a="1"/>
  <c r="M80" i="1" s="1"/>
  <c r="S80" i="1" a="1"/>
  <c r="S80" i="1" s="1"/>
  <c r="AB80" i="1" a="1"/>
  <c r="AB80" i="1" s="1"/>
  <c r="AD80" i="1" a="1"/>
  <c r="AD80" i="1" s="1"/>
  <c r="AG80" i="1" a="1"/>
  <c r="AG80" i="1" s="1"/>
  <c r="AI80" i="1" a="1"/>
  <c r="AI80" i="1" s="1"/>
  <c r="AL80" i="1" a="1"/>
  <c r="AL80" i="1" s="1"/>
  <c r="AO80" i="1" a="1"/>
  <c r="AO80" i="1" s="1"/>
  <c r="AR80" i="1" a="1"/>
  <c r="AR80" i="1" s="1"/>
  <c r="B83" i="1"/>
  <c r="E83" i="1"/>
  <c r="E16" i="1" s="1"/>
  <c r="F83" i="1"/>
  <c r="F16" i="1" s="1"/>
  <c r="G83" i="1"/>
  <c r="G16" i="1" s="1"/>
  <c r="I83" i="1"/>
  <c r="I16" i="1" s="1"/>
  <c r="J83" i="1"/>
  <c r="J16" i="1" s="1"/>
  <c r="K83" i="1"/>
  <c r="K16" i="1" s="1"/>
  <c r="L83" i="1"/>
  <c r="L16" i="1" s="1"/>
  <c r="M83" i="1"/>
  <c r="M16" i="1" s="1"/>
  <c r="N83" i="1"/>
  <c r="N16" i="1" s="1"/>
  <c r="O83" i="1"/>
  <c r="O16" i="1" s="1"/>
  <c r="P83" i="1"/>
  <c r="P16" i="1" s="1"/>
  <c r="Q83" i="1"/>
  <c r="Q16" i="1" s="1"/>
  <c r="R83" i="1"/>
  <c r="R16" i="1" s="1"/>
  <c r="S83" i="1"/>
  <c r="S16" i="1" s="1"/>
  <c r="T83" i="1"/>
  <c r="T16" i="1" s="1"/>
  <c r="U83" i="1"/>
  <c r="U16" i="1" s="1"/>
  <c r="V83" i="1"/>
  <c r="V16" i="1" s="1"/>
  <c r="W83" i="1"/>
  <c r="W16" i="1" s="1"/>
  <c r="X83" i="1"/>
  <c r="X16" i="1" s="1"/>
  <c r="Y83" i="1"/>
  <c r="Y16" i="1" s="1"/>
  <c r="Z83" i="1"/>
  <c r="Z16" i="1" s="1"/>
  <c r="AA83" i="1"/>
  <c r="AA16" i="1" s="1"/>
  <c r="AB83" i="1"/>
  <c r="AB16" i="1" s="1"/>
  <c r="I84" i="1"/>
  <c r="I17" i="1" s="1"/>
  <c r="J84" i="1"/>
  <c r="J17" i="1" s="1"/>
  <c r="K84" i="1"/>
  <c r="K17" i="1" s="1"/>
  <c r="L84" i="1"/>
  <c r="L17" i="1" s="1"/>
  <c r="M84" i="1"/>
  <c r="M17" i="1" s="1"/>
  <c r="N84" i="1"/>
  <c r="N17" i="1" s="1"/>
  <c r="O84" i="1"/>
  <c r="O17" i="1" s="1"/>
  <c r="P84" i="1"/>
  <c r="P17" i="1" s="1"/>
  <c r="Q84" i="1"/>
  <c r="Q17" i="1" s="1"/>
  <c r="R84" i="1"/>
  <c r="R17" i="1" s="1"/>
  <c r="S84" i="1"/>
  <c r="S17" i="1" s="1"/>
  <c r="T84" i="1"/>
  <c r="T17" i="1" s="1"/>
  <c r="U84" i="1"/>
  <c r="U17" i="1" s="1"/>
  <c r="V84" i="1"/>
  <c r="V17" i="1" s="1"/>
  <c r="W84" i="1"/>
  <c r="W17" i="1" s="1"/>
  <c r="X84" i="1"/>
  <c r="X17" i="1" s="1"/>
  <c r="Y84" i="1"/>
  <c r="Y17" i="1" s="1"/>
  <c r="Z84" i="1"/>
  <c r="Z17" i="1" s="1"/>
  <c r="AA84" i="1"/>
  <c r="AA17" i="1" s="1"/>
  <c r="AB84" i="1"/>
  <c r="AB17" i="1" s="1"/>
  <c r="C86" i="1"/>
  <c r="D86" i="1"/>
  <c r="E86" i="1"/>
  <c r="F86" i="1"/>
  <c r="G86" i="1"/>
  <c r="AD86" i="1" a="1"/>
  <c r="AD86" i="1"/>
  <c r="C87" i="1"/>
  <c r="D87" i="1"/>
  <c r="E87" i="1"/>
  <c r="F87" i="1"/>
  <c r="G87" i="1"/>
  <c r="AD87" i="1" a="1"/>
  <c r="AD87" i="1" s="1"/>
  <c r="C88" i="1"/>
  <c r="D88" i="1"/>
  <c r="E88" i="1"/>
  <c r="F88" i="1"/>
  <c r="G88" i="1"/>
  <c r="AD88" i="1" a="1"/>
  <c r="AD88" i="1"/>
  <c r="C89" i="1"/>
  <c r="D89" i="1"/>
  <c r="E89" i="1"/>
  <c r="F89" i="1"/>
  <c r="G89" i="1"/>
  <c r="AD89" i="1" a="1"/>
  <c r="AD89" i="1" s="1"/>
  <c r="C90" i="1"/>
  <c r="D90" i="1"/>
  <c r="E90" i="1"/>
  <c r="F90" i="1"/>
  <c r="G90" i="1"/>
  <c r="AD90" i="1" a="1"/>
  <c r="AD90" i="1"/>
  <c r="C91" i="1"/>
  <c r="D91" i="1"/>
  <c r="E91" i="1"/>
  <c r="F91" i="1"/>
  <c r="G91" i="1"/>
  <c r="AD91" i="1" a="1"/>
  <c r="AD91" i="1" s="1"/>
  <c r="C92" i="1"/>
  <c r="D92" i="1"/>
  <c r="E92" i="1"/>
  <c r="F92" i="1"/>
  <c r="G92" i="1"/>
  <c r="AD92" i="1" a="1"/>
  <c r="AD92" i="1" s="1"/>
  <c r="C93" i="1"/>
  <c r="D93" i="1"/>
  <c r="E93" i="1"/>
  <c r="F93" i="1"/>
  <c r="G93" i="1"/>
  <c r="AD93" i="1" a="1"/>
  <c r="AD93" i="1" s="1"/>
  <c r="C94" i="1"/>
  <c r="D94" i="1"/>
  <c r="E94" i="1"/>
  <c r="F94" i="1"/>
  <c r="G94" i="1"/>
  <c r="AD94" i="1" a="1"/>
  <c r="AD94" i="1"/>
  <c r="C95" i="1"/>
  <c r="D95" i="1"/>
  <c r="E95" i="1"/>
  <c r="F95" i="1"/>
  <c r="G95" i="1"/>
  <c r="AD95" i="1" a="1"/>
  <c r="AD95" i="1" s="1"/>
  <c r="C96" i="1"/>
  <c r="D96" i="1"/>
  <c r="E96" i="1"/>
  <c r="F96" i="1"/>
  <c r="G96" i="1"/>
  <c r="AD96" i="1" a="1"/>
  <c r="AD96" i="1"/>
  <c r="C97" i="1"/>
  <c r="D97" i="1"/>
  <c r="E97" i="1"/>
  <c r="F97" i="1"/>
  <c r="G97" i="1"/>
  <c r="AD97" i="1" a="1"/>
  <c r="AD97" i="1"/>
  <c r="C98" i="1"/>
  <c r="D98" i="1"/>
  <c r="E98" i="1"/>
  <c r="F98" i="1"/>
  <c r="G98" i="1"/>
  <c r="AD98" i="1" a="1"/>
  <c r="AD98" i="1" s="1"/>
  <c r="C99" i="1"/>
  <c r="D99" i="1"/>
  <c r="E99" i="1"/>
  <c r="F99" i="1"/>
  <c r="G99" i="1"/>
  <c r="AD99" i="1" a="1"/>
  <c r="AD99" i="1" s="1"/>
  <c r="C100" i="1"/>
  <c r="D100" i="1"/>
  <c r="E100" i="1"/>
  <c r="F100" i="1"/>
  <c r="G100" i="1"/>
  <c r="AD100" i="1" a="1"/>
  <c r="AD100" i="1" s="1"/>
  <c r="C101" i="1"/>
  <c r="D101" i="1"/>
  <c r="E101" i="1"/>
  <c r="F101" i="1"/>
  <c r="G101" i="1"/>
  <c r="AD101" i="1" a="1"/>
  <c r="AD101" i="1" s="1"/>
  <c r="C102" i="1"/>
  <c r="D102" i="1"/>
  <c r="E102" i="1"/>
  <c r="F102" i="1"/>
  <c r="G102" i="1"/>
  <c r="AD102" i="1" a="1"/>
  <c r="AD102" i="1"/>
  <c r="C103" i="1"/>
  <c r="D103" i="1"/>
  <c r="E103" i="1"/>
  <c r="F103" i="1"/>
  <c r="G103" i="1"/>
  <c r="AD103" i="1" a="1"/>
  <c r="AD103" i="1" s="1"/>
  <c r="C104" i="1"/>
  <c r="D104" i="1"/>
  <c r="E104" i="1"/>
  <c r="F104" i="1"/>
  <c r="G104" i="1"/>
  <c r="AD104" i="1" a="1"/>
  <c r="AD104" i="1"/>
  <c r="C105" i="1"/>
  <c r="D105" i="1"/>
  <c r="E105" i="1"/>
  <c r="F105" i="1"/>
  <c r="G105" i="1"/>
  <c r="AD105" i="1" a="1"/>
  <c r="AD105" i="1" s="1"/>
  <c r="C106" i="1"/>
  <c r="D106" i="1"/>
  <c r="E106" i="1"/>
  <c r="F106" i="1"/>
  <c r="G106" i="1"/>
  <c r="G184" i="1" s="1"/>
  <c r="AD106" i="1" a="1"/>
  <c r="AD106" i="1"/>
  <c r="C107" i="1"/>
  <c r="D107" i="1"/>
  <c r="D185" i="1" s="1"/>
  <c r="E107" i="1"/>
  <c r="F107" i="1"/>
  <c r="G107" i="1"/>
  <c r="AD107" i="1" a="1"/>
  <c r="AD107" i="1" s="1"/>
  <c r="C108" i="1"/>
  <c r="D108" i="1"/>
  <c r="E108" i="1"/>
  <c r="F108" i="1"/>
  <c r="G108" i="1"/>
  <c r="AD108" i="1" a="1"/>
  <c r="AD108" i="1"/>
  <c r="C109" i="1"/>
  <c r="D109" i="1"/>
  <c r="E109" i="1"/>
  <c r="F109" i="1"/>
  <c r="G109" i="1"/>
  <c r="AD109" i="1" a="1"/>
  <c r="AD109" i="1" s="1"/>
  <c r="C110" i="1"/>
  <c r="D110" i="1"/>
  <c r="E110" i="1"/>
  <c r="F110" i="1"/>
  <c r="G110" i="1"/>
  <c r="AD110" i="1" a="1"/>
  <c r="AD110" i="1"/>
  <c r="C111" i="1"/>
  <c r="D111" i="1"/>
  <c r="E111" i="1"/>
  <c r="F111" i="1"/>
  <c r="G111" i="1"/>
  <c r="AD111" i="1" a="1"/>
  <c r="AD111" i="1" s="1"/>
  <c r="C112" i="1"/>
  <c r="D112" i="1"/>
  <c r="E112" i="1"/>
  <c r="F112" i="1"/>
  <c r="G112" i="1"/>
  <c r="AD112" i="1" a="1"/>
  <c r="AD112" i="1" s="1"/>
  <c r="C113" i="1"/>
  <c r="D113" i="1"/>
  <c r="E113" i="1"/>
  <c r="F113" i="1"/>
  <c r="G113" i="1"/>
  <c r="AD113" i="1" a="1"/>
  <c r="AD113" i="1" s="1"/>
  <c r="C114" i="1"/>
  <c r="D114" i="1"/>
  <c r="E114" i="1"/>
  <c r="F114" i="1"/>
  <c r="G114" i="1"/>
  <c r="G192" i="1" s="1"/>
  <c r="AD114" i="1" a="1"/>
  <c r="AD114" i="1"/>
  <c r="C115" i="1"/>
  <c r="D115" i="1"/>
  <c r="E115" i="1"/>
  <c r="F115" i="1"/>
  <c r="G115" i="1"/>
  <c r="AD115" i="1" a="1"/>
  <c r="AD115" i="1" s="1"/>
  <c r="C116" i="1"/>
  <c r="D116" i="1"/>
  <c r="E116" i="1"/>
  <c r="F116" i="1"/>
  <c r="G116" i="1"/>
  <c r="G194" i="1" s="1"/>
  <c r="AD116" i="1" a="1"/>
  <c r="AD116" i="1"/>
  <c r="C117" i="1"/>
  <c r="D117" i="1"/>
  <c r="D195" i="1" s="1"/>
  <c r="E117" i="1"/>
  <c r="F117" i="1"/>
  <c r="G117" i="1"/>
  <c r="AD117" i="1" a="1"/>
  <c r="AD117" i="1" s="1"/>
  <c r="C118" i="1"/>
  <c r="C196" i="1" s="1"/>
  <c r="D118" i="1"/>
  <c r="E118" i="1"/>
  <c r="F118" i="1"/>
  <c r="G118" i="1"/>
  <c r="AD118" i="1" a="1"/>
  <c r="AD118" i="1" s="1"/>
  <c r="C119" i="1"/>
  <c r="D119" i="1"/>
  <c r="E119" i="1"/>
  <c r="F119" i="1"/>
  <c r="G119" i="1"/>
  <c r="AD119" i="1" a="1"/>
  <c r="AD119" i="1" s="1"/>
  <c r="C120" i="1"/>
  <c r="D120" i="1"/>
  <c r="E120" i="1"/>
  <c r="F120" i="1"/>
  <c r="G120" i="1"/>
  <c r="AD120" i="1" a="1"/>
  <c r="AD120" i="1" s="1"/>
  <c r="C121" i="1"/>
  <c r="D121" i="1"/>
  <c r="E121" i="1"/>
  <c r="F121" i="1"/>
  <c r="G121" i="1"/>
  <c r="AD121" i="1" a="1"/>
  <c r="AD121" i="1" s="1"/>
  <c r="C122" i="1"/>
  <c r="D122" i="1"/>
  <c r="E122" i="1"/>
  <c r="E200" i="1" s="1"/>
  <c r="F122" i="1"/>
  <c r="G122" i="1"/>
  <c r="AD122" i="1" a="1"/>
  <c r="AD122" i="1"/>
  <c r="C123" i="1"/>
  <c r="D123" i="1"/>
  <c r="E123" i="1"/>
  <c r="F123" i="1"/>
  <c r="G123" i="1"/>
  <c r="AD123" i="1" a="1"/>
  <c r="AD123" i="1" s="1"/>
  <c r="C124" i="1"/>
  <c r="D124" i="1"/>
  <c r="E124" i="1"/>
  <c r="F124" i="1"/>
  <c r="G124" i="1"/>
  <c r="AD124" i="1" a="1"/>
  <c r="AD124" i="1"/>
  <c r="C125" i="1"/>
  <c r="D125" i="1"/>
  <c r="E125" i="1"/>
  <c r="F125" i="1"/>
  <c r="F203" i="1" s="1"/>
  <c r="G125" i="1"/>
  <c r="AD125" i="1" a="1"/>
  <c r="AD125" i="1" s="1"/>
  <c r="C126" i="1"/>
  <c r="D126" i="1"/>
  <c r="E126" i="1"/>
  <c r="F126" i="1"/>
  <c r="G126" i="1"/>
  <c r="AD126" i="1" a="1"/>
  <c r="AD126" i="1" s="1"/>
  <c r="C127" i="1"/>
  <c r="D127" i="1"/>
  <c r="E127" i="1"/>
  <c r="F127" i="1"/>
  <c r="G127" i="1"/>
  <c r="AD127" i="1" a="1"/>
  <c r="AD127" i="1" s="1"/>
  <c r="C128" i="1"/>
  <c r="D128" i="1"/>
  <c r="E128" i="1"/>
  <c r="F128" i="1"/>
  <c r="G128" i="1"/>
  <c r="AD128" i="1" a="1"/>
  <c r="AD128" i="1" s="1"/>
  <c r="C129" i="1"/>
  <c r="D129" i="1"/>
  <c r="E129" i="1"/>
  <c r="F129" i="1"/>
  <c r="G129" i="1"/>
  <c r="AD129" i="1" a="1"/>
  <c r="AD129" i="1" s="1"/>
  <c r="C130" i="1"/>
  <c r="D130" i="1"/>
  <c r="E130" i="1"/>
  <c r="F130" i="1"/>
  <c r="G130" i="1"/>
  <c r="G208" i="1" s="1"/>
  <c r="AD130" i="1" a="1"/>
  <c r="AD130" i="1"/>
  <c r="C131" i="1"/>
  <c r="D131" i="1"/>
  <c r="E131" i="1"/>
  <c r="F131" i="1"/>
  <c r="G131" i="1"/>
  <c r="AD131" i="1" a="1"/>
  <c r="AD131" i="1" s="1"/>
  <c r="C132" i="1"/>
  <c r="D132" i="1"/>
  <c r="E132" i="1"/>
  <c r="F132" i="1"/>
  <c r="G132" i="1"/>
  <c r="G210" i="1" s="1"/>
  <c r="AD132" i="1" a="1"/>
  <c r="AD132" i="1"/>
  <c r="C133" i="1"/>
  <c r="D133" i="1"/>
  <c r="D211" i="1" s="1"/>
  <c r="E133" i="1"/>
  <c r="F133" i="1"/>
  <c r="G133" i="1"/>
  <c r="AD133" i="1" a="1"/>
  <c r="AD133" i="1" s="1"/>
  <c r="C134" i="1"/>
  <c r="C212" i="1" s="1"/>
  <c r="D134" i="1"/>
  <c r="E134" i="1"/>
  <c r="F134" i="1"/>
  <c r="G134" i="1"/>
  <c r="AD134" i="1" a="1"/>
  <c r="AD134" i="1" s="1"/>
  <c r="C135" i="1"/>
  <c r="D135" i="1"/>
  <c r="E135" i="1"/>
  <c r="F135" i="1"/>
  <c r="G135" i="1"/>
  <c r="AD135" i="1" a="1"/>
  <c r="AD135" i="1" s="1"/>
  <c r="C136" i="1"/>
  <c r="D136" i="1"/>
  <c r="E136" i="1"/>
  <c r="F136" i="1"/>
  <c r="G136" i="1"/>
  <c r="AD136" i="1" a="1"/>
  <c r="AD136" i="1" s="1"/>
  <c r="C137" i="1"/>
  <c r="D137" i="1"/>
  <c r="E137" i="1"/>
  <c r="F137" i="1"/>
  <c r="G137" i="1"/>
  <c r="AD137" i="1" a="1"/>
  <c r="AD137" i="1" s="1"/>
  <c r="C138" i="1"/>
  <c r="D138" i="1"/>
  <c r="E138" i="1"/>
  <c r="F138" i="1"/>
  <c r="G138" i="1"/>
  <c r="AD138" i="1" a="1"/>
  <c r="AD138" i="1"/>
  <c r="C139" i="1"/>
  <c r="D139" i="1"/>
  <c r="E139" i="1"/>
  <c r="F139" i="1"/>
  <c r="G139" i="1"/>
  <c r="AD139" i="1" a="1"/>
  <c r="AD139" i="1" s="1"/>
  <c r="C140" i="1"/>
  <c r="D140" i="1"/>
  <c r="E140" i="1"/>
  <c r="F140" i="1"/>
  <c r="G140" i="1"/>
  <c r="AD140" i="1" a="1"/>
  <c r="AD140" i="1"/>
  <c r="C141" i="1"/>
  <c r="D141" i="1"/>
  <c r="E141" i="1"/>
  <c r="F141" i="1"/>
  <c r="G141" i="1"/>
  <c r="AD141" i="1" a="1"/>
  <c r="AD141" i="1" s="1"/>
  <c r="C142" i="1"/>
  <c r="D142" i="1"/>
  <c r="E142" i="1"/>
  <c r="F142" i="1"/>
  <c r="G142" i="1"/>
  <c r="AD142" i="1" a="1"/>
  <c r="AD142" i="1" s="1"/>
  <c r="C143" i="1"/>
  <c r="D143" i="1"/>
  <c r="E143" i="1"/>
  <c r="F143" i="1"/>
  <c r="G143" i="1"/>
  <c r="AD143" i="1" a="1"/>
  <c r="AD143" i="1" s="1"/>
  <c r="C144" i="1"/>
  <c r="D144" i="1"/>
  <c r="E144" i="1"/>
  <c r="F144" i="1"/>
  <c r="G144" i="1"/>
  <c r="AD144" i="1" a="1"/>
  <c r="AD144" i="1" s="1"/>
  <c r="C145" i="1"/>
  <c r="D145" i="1"/>
  <c r="E145" i="1"/>
  <c r="F145" i="1"/>
  <c r="G145" i="1"/>
  <c r="AD145" i="1" a="1"/>
  <c r="AD145" i="1" s="1"/>
  <c r="C146" i="1"/>
  <c r="D146" i="1"/>
  <c r="E146" i="1"/>
  <c r="F146" i="1"/>
  <c r="G146" i="1"/>
  <c r="AD146" i="1" a="1"/>
  <c r="AD146" i="1"/>
  <c r="C147" i="1"/>
  <c r="D147" i="1"/>
  <c r="E147" i="1"/>
  <c r="F147" i="1"/>
  <c r="G147" i="1"/>
  <c r="AD147" i="1" a="1"/>
  <c r="AD147" i="1" s="1"/>
  <c r="C148" i="1"/>
  <c r="D148" i="1"/>
  <c r="E148" i="1"/>
  <c r="F148" i="1"/>
  <c r="G148" i="1"/>
  <c r="AD148" i="1" a="1"/>
  <c r="AD148" i="1"/>
  <c r="C149" i="1"/>
  <c r="D149" i="1"/>
  <c r="E149" i="1"/>
  <c r="F149" i="1"/>
  <c r="G149" i="1"/>
  <c r="AD149" i="1" a="1"/>
  <c r="AD149" i="1" s="1"/>
  <c r="C150" i="1"/>
  <c r="D150" i="1"/>
  <c r="E150" i="1"/>
  <c r="F150" i="1"/>
  <c r="G150" i="1"/>
  <c r="AD150" i="1" a="1"/>
  <c r="AD150" i="1" s="1"/>
  <c r="C151" i="1"/>
  <c r="D151" i="1"/>
  <c r="E151" i="1"/>
  <c r="F151" i="1"/>
  <c r="G151" i="1"/>
  <c r="AD151" i="1" a="1"/>
  <c r="AD151" i="1" s="1"/>
  <c r="C152" i="1"/>
  <c r="D152" i="1"/>
  <c r="E152" i="1"/>
  <c r="F152" i="1"/>
  <c r="G152" i="1"/>
  <c r="AD152" i="1" a="1"/>
  <c r="AD152" i="1" s="1"/>
  <c r="C153" i="1"/>
  <c r="D153" i="1"/>
  <c r="E153" i="1"/>
  <c r="F153" i="1"/>
  <c r="G153" i="1"/>
  <c r="AD153" i="1" a="1"/>
  <c r="AD153" i="1" s="1"/>
  <c r="C154" i="1"/>
  <c r="D154" i="1"/>
  <c r="E154" i="1"/>
  <c r="F154" i="1"/>
  <c r="G154" i="1"/>
  <c r="AD154" i="1" a="1"/>
  <c r="AD154" i="1"/>
  <c r="C155" i="1"/>
  <c r="D155" i="1"/>
  <c r="E155" i="1"/>
  <c r="F155" i="1"/>
  <c r="G155" i="1"/>
  <c r="AD155" i="1" a="1"/>
  <c r="AD155" i="1" s="1"/>
  <c r="C156" i="1"/>
  <c r="D156" i="1"/>
  <c r="E156" i="1"/>
  <c r="F156" i="1"/>
  <c r="G156" i="1"/>
  <c r="AD156" i="1" a="1"/>
  <c r="AD156" i="1"/>
  <c r="C157" i="1"/>
  <c r="D157" i="1"/>
  <c r="E157" i="1"/>
  <c r="F157" i="1"/>
  <c r="G157" i="1"/>
  <c r="AD157" i="1" a="1"/>
  <c r="AD157" i="1" s="1"/>
  <c r="C158" i="1"/>
  <c r="D158" i="1"/>
  <c r="E158" i="1"/>
  <c r="F158" i="1"/>
  <c r="G158" i="1"/>
  <c r="AD158" i="1" a="1"/>
  <c r="AD158" i="1" s="1"/>
  <c r="C159" i="1"/>
  <c r="D159" i="1"/>
  <c r="E159" i="1"/>
  <c r="F159" i="1"/>
  <c r="G159" i="1"/>
  <c r="AD159" i="1" a="1"/>
  <c r="AD159" i="1" s="1"/>
  <c r="C160" i="1"/>
  <c r="D160" i="1"/>
  <c r="E160" i="1"/>
  <c r="F160" i="1"/>
  <c r="G160" i="1"/>
  <c r="AD160" i="1" a="1"/>
  <c r="AD160" i="1" s="1"/>
  <c r="C164" i="1"/>
  <c r="D164" i="1"/>
  <c r="E164" i="1"/>
  <c r="F164" i="1"/>
  <c r="G164" i="1"/>
  <c r="I164" i="1"/>
  <c r="J164" i="1"/>
  <c r="K164" i="1"/>
  <c r="L164" i="1"/>
  <c r="M164" i="1"/>
  <c r="N164" i="1"/>
  <c r="O164" i="1"/>
  <c r="P164" i="1"/>
  <c r="Q164" i="1"/>
  <c r="R164" i="1"/>
  <c r="S164" i="1"/>
  <c r="T164" i="1"/>
  <c r="U164" i="1"/>
  <c r="V164" i="1"/>
  <c r="W164" i="1"/>
  <c r="X164" i="1"/>
  <c r="Y164" i="1"/>
  <c r="Z164" i="1"/>
  <c r="AA164" i="1"/>
  <c r="AB164" i="1"/>
  <c r="AD164" i="1" a="1"/>
  <c r="AD164" i="1" s="1"/>
  <c r="C165" i="1"/>
  <c r="D165" i="1"/>
  <c r="E165" i="1"/>
  <c r="F165" i="1"/>
  <c r="G165" i="1"/>
  <c r="I165" i="1"/>
  <c r="J165" i="1"/>
  <c r="K165" i="1"/>
  <c r="L165" i="1"/>
  <c r="M165" i="1"/>
  <c r="N165" i="1"/>
  <c r="O165" i="1"/>
  <c r="P165" i="1"/>
  <c r="Q165" i="1"/>
  <c r="R165" i="1"/>
  <c r="S165" i="1"/>
  <c r="T165" i="1"/>
  <c r="U165" i="1"/>
  <c r="V165" i="1"/>
  <c r="W165" i="1"/>
  <c r="X165" i="1"/>
  <c r="Y165" i="1"/>
  <c r="Z165" i="1"/>
  <c r="AA165" i="1"/>
  <c r="AB165" i="1"/>
  <c r="AD165" i="1" a="1"/>
  <c r="AD165" i="1"/>
  <c r="C166" i="1"/>
  <c r="D166" i="1"/>
  <c r="E166" i="1"/>
  <c r="F166" i="1"/>
  <c r="G166" i="1"/>
  <c r="I166" i="1"/>
  <c r="J166" i="1"/>
  <c r="K166" i="1"/>
  <c r="L166" i="1"/>
  <c r="M166" i="1"/>
  <c r="N166" i="1"/>
  <c r="O166" i="1"/>
  <c r="P166" i="1"/>
  <c r="Q166" i="1"/>
  <c r="R166" i="1"/>
  <c r="S166" i="1"/>
  <c r="T166" i="1"/>
  <c r="U166" i="1"/>
  <c r="V166" i="1"/>
  <c r="W166" i="1"/>
  <c r="X166" i="1"/>
  <c r="Y166" i="1"/>
  <c r="Z166" i="1"/>
  <c r="AA166" i="1"/>
  <c r="AB166" i="1"/>
  <c r="AD166" i="1" a="1"/>
  <c r="AD166" i="1" s="1"/>
  <c r="C167" i="1"/>
  <c r="D167" i="1"/>
  <c r="E167" i="1"/>
  <c r="F167" i="1"/>
  <c r="G167" i="1"/>
  <c r="I167" i="1"/>
  <c r="J167" i="1"/>
  <c r="K167" i="1"/>
  <c r="L167" i="1"/>
  <c r="M167" i="1"/>
  <c r="N167" i="1"/>
  <c r="O167" i="1"/>
  <c r="P167" i="1"/>
  <c r="Q167" i="1"/>
  <c r="R167" i="1"/>
  <c r="S167" i="1"/>
  <c r="T167" i="1"/>
  <c r="U167" i="1"/>
  <c r="V167" i="1"/>
  <c r="W167" i="1"/>
  <c r="X167" i="1"/>
  <c r="Y167" i="1"/>
  <c r="Z167" i="1"/>
  <c r="AA167" i="1"/>
  <c r="AB167" i="1"/>
  <c r="AD167" i="1" a="1"/>
  <c r="AD167" i="1"/>
  <c r="C168" i="1"/>
  <c r="D168" i="1"/>
  <c r="E168" i="1"/>
  <c r="F168" i="1"/>
  <c r="G168" i="1"/>
  <c r="I168" i="1"/>
  <c r="J168" i="1"/>
  <c r="K168" i="1"/>
  <c r="L168" i="1"/>
  <c r="M168" i="1"/>
  <c r="N168" i="1"/>
  <c r="O168" i="1"/>
  <c r="P168" i="1"/>
  <c r="Q168" i="1"/>
  <c r="R168" i="1"/>
  <c r="S168" i="1"/>
  <c r="T168" i="1"/>
  <c r="U168" i="1"/>
  <c r="V168" i="1"/>
  <c r="W168" i="1"/>
  <c r="X168" i="1"/>
  <c r="Y168" i="1"/>
  <c r="Z168" i="1"/>
  <c r="AA168" i="1"/>
  <c r="AB168" i="1"/>
  <c r="AD168" i="1" a="1"/>
  <c r="AD168" i="1" s="1"/>
  <c r="C169" i="1"/>
  <c r="D169" i="1"/>
  <c r="E169" i="1"/>
  <c r="F169" i="1"/>
  <c r="G169" i="1"/>
  <c r="I169" i="1"/>
  <c r="J169" i="1"/>
  <c r="K169" i="1"/>
  <c r="L169" i="1"/>
  <c r="M169" i="1"/>
  <c r="N169" i="1"/>
  <c r="O169" i="1"/>
  <c r="P169" i="1"/>
  <c r="Q169" i="1"/>
  <c r="R169" i="1"/>
  <c r="S169" i="1"/>
  <c r="T169" i="1"/>
  <c r="U169" i="1"/>
  <c r="V169" i="1"/>
  <c r="W169" i="1"/>
  <c r="X169" i="1"/>
  <c r="Y169" i="1"/>
  <c r="Z169" i="1"/>
  <c r="AA169" i="1"/>
  <c r="AB169" i="1"/>
  <c r="AD169" i="1" a="1"/>
  <c r="AD169" i="1" s="1"/>
  <c r="C170" i="1"/>
  <c r="D170" i="1"/>
  <c r="E170" i="1"/>
  <c r="F170" i="1"/>
  <c r="G170" i="1"/>
  <c r="I170" i="1"/>
  <c r="J170" i="1"/>
  <c r="K170" i="1"/>
  <c r="L170" i="1"/>
  <c r="M170" i="1"/>
  <c r="N170" i="1"/>
  <c r="O170" i="1"/>
  <c r="P170" i="1"/>
  <c r="Q170" i="1"/>
  <c r="R170" i="1"/>
  <c r="S170" i="1"/>
  <c r="T170" i="1"/>
  <c r="U170" i="1"/>
  <c r="V170" i="1"/>
  <c r="W170" i="1"/>
  <c r="X170" i="1"/>
  <c r="Y170" i="1"/>
  <c r="Z170" i="1"/>
  <c r="AA170" i="1"/>
  <c r="AB170" i="1"/>
  <c r="AD170" i="1" a="1"/>
  <c r="AD170" i="1" s="1"/>
  <c r="C171" i="1"/>
  <c r="D171" i="1"/>
  <c r="E171" i="1"/>
  <c r="F171" i="1"/>
  <c r="G171" i="1"/>
  <c r="I171" i="1"/>
  <c r="J171" i="1"/>
  <c r="K171" i="1"/>
  <c r="L171" i="1"/>
  <c r="M171" i="1"/>
  <c r="N171" i="1"/>
  <c r="O171" i="1"/>
  <c r="P171" i="1"/>
  <c r="Q171" i="1"/>
  <c r="R171" i="1"/>
  <c r="S171" i="1"/>
  <c r="T171" i="1"/>
  <c r="U171" i="1"/>
  <c r="V171" i="1"/>
  <c r="W171" i="1"/>
  <c r="X171" i="1"/>
  <c r="Y171" i="1"/>
  <c r="Z171" i="1"/>
  <c r="AA171" i="1"/>
  <c r="AB171" i="1"/>
  <c r="AD171" i="1" a="1"/>
  <c r="AD171" i="1" s="1"/>
  <c r="C172" i="1"/>
  <c r="D172" i="1"/>
  <c r="E172" i="1"/>
  <c r="F172" i="1"/>
  <c r="G172" i="1"/>
  <c r="I172" i="1"/>
  <c r="J172" i="1"/>
  <c r="K172" i="1"/>
  <c r="L172" i="1"/>
  <c r="M172" i="1"/>
  <c r="N172" i="1"/>
  <c r="O172" i="1"/>
  <c r="P172" i="1"/>
  <c r="Q172" i="1"/>
  <c r="R172" i="1"/>
  <c r="S172" i="1"/>
  <c r="T172" i="1"/>
  <c r="U172" i="1"/>
  <c r="V172" i="1"/>
  <c r="W172" i="1"/>
  <c r="X172" i="1"/>
  <c r="Y172" i="1"/>
  <c r="Z172" i="1"/>
  <c r="AA172" i="1"/>
  <c r="AB172" i="1"/>
  <c r="AD172" i="1" a="1"/>
  <c r="AD172" i="1" s="1"/>
  <c r="C173" i="1"/>
  <c r="D173" i="1"/>
  <c r="E173" i="1"/>
  <c r="F173" i="1"/>
  <c r="G173" i="1"/>
  <c r="I173" i="1"/>
  <c r="J173" i="1"/>
  <c r="K173" i="1"/>
  <c r="L173" i="1"/>
  <c r="M173" i="1"/>
  <c r="N173" i="1"/>
  <c r="O173" i="1"/>
  <c r="P173" i="1"/>
  <c r="Q173" i="1"/>
  <c r="R173" i="1"/>
  <c r="S173" i="1"/>
  <c r="T173" i="1"/>
  <c r="U173" i="1"/>
  <c r="V173" i="1"/>
  <c r="W173" i="1"/>
  <c r="X173" i="1"/>
  <c r="Y173" i="1"/>
  <c r="Z173" i="1"/>
  <c r="AA173" i="1"/>
  <c r="AB173" i="1"/>
  <c r="AD173" i="1" a="1"/>
  <c r="AD173" i="1"/>
  <c r="C174" i="1"/>
  <c r="D174" i="1"/>
  <c r="E174" i="1"/>
  <c r="F174" i="1"/>
  <c r="G174" i="1"/>
  <c r="I174" i="1"/>
  <c r="J174" i="1"/>
  <c r="K174" i="1"/>
  <c r="L174" i="1"/>
  <c r="M174" i="1"/>
  <c r="N174" i="1"/>
  <c r="O174" i="1"/>
  <c r="P174" i="1"/>
  <c r="Q174" i="1"/>
  <c r="R174" i="1"/>
  <c r="S174" i="1"/>
  <c r="T174" i="1"/>
  <c r="U174" i="1"/>
  <c r="V174" i="1"/>
  <c r="W174" i="1"/>
  <c r="X174" i="1"/>
  <c r="Y174" i="1"/>
  <c r="Z174" i="1"/>
  <c r="AA174" i="1"/>
  <c r="AB174" i="1"/>
  <c r="AD174" i="1" a="1"/>
  <c r="AD174" i="1" s="1"/>
  <c r="C175" i="1"/>
  <c r="D175" i="1"/>
  <c r="E175" i="1"/>
  <c r="F175" i="1"/>
  <c r="G175" i="1"/>
  <c r="I175" i="1"/>
  <c r="J175" i="1"/>
  <c r="K175" i="1"/>
  <c r="L175" i="1"/>
  <c r="M175" i="1"/>
  <c r="N175" i="1"/>
  <c r="O175" i="1"/>
  <c r="P175" i="1"/>
  <c r="Q175" i="1"/>
  <c r="R175" i="1"/>
  <c r="S175" i="1"/>
  <c r="T175" i="1"/>
  <c r="U175" i="1"/>
  <c r="V175" i="1"/>
  <c r="W175" i="1"/>
  <c r="X175" i="1"/>
  <c r="Y175" i="1"/>
  <c r="Z175" i="1"/>
  <c r="AA175" i="1"/>
  <c r="AB175" i="1"/>
  <c r="AD175" i="1" a="1"/>
  <c r="AD175" i="1" s="1"/>
  <c r="C176" i="1"/>
  <c r="D176" i="1"/>
  <c r="E176" i="1"/>
  <c r="F176" i="1"/>
  <c r="G176" i="1"/>
  <c r="I176" i="1"/>
  <c r="J176" i="1"/>
  <c r="K176" i="1"/>
  <c r="L176" i="1"/>
  <c r="M176" i="1"/>
  <c r="N176" i="1"/>
  <c r="O176" i="1"/>
  <c r="P176" i="1"/>
  <c r="Q176" i="1"/>
  <c r="R176" i="1"/>
  <c r="S176" i="1"/>
  <c r="T176" i="1"/>
  <c r="U176" i="1"/>
  <c r="V176" i="1"/>
  <c r="W176" i="1"/>
  <c r="X176" i="1"/>
  <c r="Y176" i="1"/>
  <c r="Z176" i="1"/>
  <c r="AA176" i="1"/>
  <c r="AB176" i="1"/>
  <c r="AD176" i="1" a="1"/>
  <c r="AD176" i="1" s="1"/>
  <c r="C177" i="1"/>
  <c r="D177" i="1"/>
  <c r="E177" i="1"/>
  <c r="F177" i="1"/>
  <c r="G177" i="1"/>
  <c r="I177" i="1"/>
  <c r="J177" i="1"/>
  <c r="K177" i="1"/>
  <c r="L177" i="1"/>
  <c r="M177" i="1"/>
  <c r="N177" i="1"/>
  <c r="O177" i="1"/>
  <c r="P177" i="1"/>
  <c r="Q177" i="1"/>
  <c r="R177" i="1"/>
  <c r="S177" i="1"/>
  <c r="T177" i="1"/>
  <c r="U177" i="1"/>
  <c r="V177" i="1"/>
  <c r="W177" i="1"/>
  <c r="X177" i="1"/>
  <c r="Y177" i="1"/>
  <c r="Z177" i="1"/>
  <c r="AA177" i="1"/>
  <c r="AB177" i="1"/>
  <c r="AD177" i="1" a="1"/>
  <c r="AD177" i="1"/>
  <c r="C178" i="1"/>
  <c r="D178" i="1"/>
  <c r="E178" i="1"/>
  <c r="F178" i="1"/>
  <c r="G178" i="1"/>
  <c r="I178" i="1"/>
  <c r="J178" i="1"/>
  <c r="K178" i="1"/>
  <c r="L178" i="1"/>
  <c r="M178" i="1"/>
  <c r="N178" i="1"/>
  <c r="O178" i="1"/>
  <c r="P178" i="1"/>
  <c r="Q178" i="1"/>
  <c r="R178" i="1"/>
  <c r="S178" i="1"/>
  <c r="T178" i="1"/>
  <c r="U178" i="1"/>
  <c r="V178" i="1"/>
  <c r="W178" i="1"/>
  <c r="X178" i="1"/>
  <c r="Y178" i="1"/>
  <c r="Z178" i="1"/>
  <c r="AA178" i="1"/>
  <c r="AB178" i="1"/>
  <c r="AD178" i="1" a="1"/>
  <c r="AD178" i="1" s="1"/>
  <c r="C179" i="1"/>
  <c r="D179" i="1"/>
  <c r="E179" i="1"/>
  <c r="F179" i="1"/>
  <c r="G179" i="1"/>
  <c r="I179" i="1"/>
  <c r="J179" i="1"/>
  <c r="K179" i="1"/>
  <c r="L179" i="1"/>
  <c r="M179" i="1"/>
  <c r="N179" i="1"/>
  <c r="O179" i="1"/>
  <c r="P179" i="1"/>
  <c r="Q179" i="1"/>
  <c r="R179" i="1"/>
  <c r="S179" i="1"/>
  <c r="T179" i="1"/>
  <c r="U179" i="1"/>
  <c r="V179" i="1"/>
  <c r="W179" i="1"/>
  <c r="X179" i="1"/>
  <c r="Y179" i="1"/>
  <c r="Z179" i="1"/>
  <c r="AA179" i="1"/>
  <c r="AB179" i="1"/>
  <c r="AD179" i="1" a="1"/>
  <c r="AD179" i="1"/>
  <c r="C180" i="1"/>
  <c r="D180" i="1"/>
  <c r="E180" i="1"/>
  <c r="F180" i="1"/>
  <c r="G180" i="1"/>
  <c r="I180" i="1"/>
  <c r="J180" i="1"/>
  <c r="K180" i="1"/>
  <c r="L180" i="1"/>
  <c r="M180" i="1"/>
  <c r="N180" i="1"/>
  <c r="O180" i="1"/>
  <c r="P180" i="1"/>
  <c r="Q180" i="1"/>
  <c r="R180" i="1"/>
  <c r="S180" i="1"/>
  <c r="T180" i="1"/>
  <c r="U180" i="1"/>
  <c r="V180" i="1"/>
  <c r="W180" i="1"/>
  <c r="X180" i="1"/>
  <c r="Y180" i="1"/>
  <c r="Z180" i="1"/>
  <c r="AA180" i="1"/>
  <c r="AB180" i="1"/>
  <c r="AD180" i="1" a="1"/>
  <c r="AD180" i="1"/>
  <c r="C181" i="1"/>
  <c r="D181" i="1"/>
  <c r="E181" i="1"/>
  <c r="F181" i="1"/>
  <c r="G181" i="1"/>
  <c r="I181" i="1"/>
  <c r="J181" i="1"/>
  <c r="K181" i="1"/>
  <c r="L181" i="1"/>
  <c r="M181" i="1"/>
  <c r="N181" i="1"/>
  <c r="O181" i="1"/>
  <c r="P181" i="1"/>
  <c r="Q181" i="1"/>
  <c r="R181" i="1"/>
  <c r="S181" i="1"/>
  <c r="T181" i="1"/>
  <c r="U181" i="1"/>
  <c r="V181" i="1"/>
  <c r="W181" i="1"/>
  <c r="X181" i="1"/>
  <c r="Y181" i="1"/>
  <c r="Z181" i="1"/>
  <c r="AA181" i="1"/>
  <c r="AB181" i="1"/>
  <c r="AD181" i="1" a="1"/>
  <c r="AD181" i="1"/>
  <c r="C182" i="1"/>
  <c r="D182" i="1"/>
  <c r="E182" i="1"/>
  <c r="F182" i="1"/>
  <c r="G182" i="1"/>
  <c r="I182" i="1"/>
  <c r="J182" i="1"/>
  <c r="K182" i="1"/>
  <c r="L182" i="1"/>
  <c r="M182" i="1"/>
  <c r="N182" i="1"/>
  <c r="O182" i="1"/>
  <c r="P182" i="1"/>
  <c r="Q182" i="1"/>
  <c r="R182" i="1"/>
  <c r="S182" i="1"/>
  <c r="T182" i="1"/>
  <c r="U182" i="1"/>
  <c r="V182" i="1"/>
  <c r="W182" i="1"/>
  <c r="X182" i="1"/>
  <c r="Y182" i="1"/>
  <c r="Z182" i="1"/>
  <c r="AA182" i="1"/>
  <c r="AB182" i="1"/>
  <c r="AD182" i="1" a="1"/>
  <c r="AD182" i="1" s="1"/>
  <c r="C183" i="1"/>
  <c r="D183" i="1"/>
  <c r="E183" i="1"/>
  <c r="F183" i="1"/>
  <c r="G183" i="1"/>
  <c r="I183" i="1"/>
  <c r="J183" i="1"/>
  <c r="K183" i="1"/>
  <c r="L183" i="1"/>
  <c r="M183" i="1"/>
  <c r="N183" i="1"/>
  <c r="O183" i="1"/>
  <c r="P183" i="1"/>
  <c r="Q183" i="1"/>
  <c r="R183" i="1"/>
  <c r="S183" i="1"/>
  <c r="T183" i="1"/>
  <c r="U183" i="1"/>
  <c r="V183" i="1"/>
  <c r="W183" i="1"/>
  <c r="X183" i="1"/>
  <c r="Y183" i="1"/>
  <c r="Z183" i="1"/>
  <c r="AA183" i="1"/>
  <c r="AB183" i="1"/>
  <c r="AD183" i="1" a="1"/>
  <c r="AD183" i="1"/>
  <c r="C184" i="1"/>
  <c r="D184" i="1"/>
  <c r="E184" i="1"/>
  <c r="F184" i="1"/>
  <c r="I184" i="1"/>
  <c r="J184" i="1"/>
  <c r="K184" i="1"/>
  <c r="L184" i="1"/>
  <c r="M184" i="1"/>
  <c r="N184" i="1"/>
  <c r="O184" i="1"/>
  <c r="P184" i="1"/>
  <c r="Q184" i="1"/>
  <c r="R184" i="1"/>
  <c r="S184" i="1"/>
  <c r="T184" i="1"/>
  <c r="U184" i="1"/>
  <c r="V184" i="1"/>
  <c r="W184" i="1"/>
  <c r="X184" i="1"/>
  <c r="Y184" i="1"/>
  <c r="Z184" i="1"/>
  <c r="AA184" i="1"/>
  <c r="AB184" i="1"/>
  <c r="AD184" i="1" a="1"/>
  <c r="AD184" i="1" s="1"/>
  <c r="C185" i="1"/>
  <c r="E185" i="1"/>
  <c r="F185" i="1"/>
  <c r="G185" i="1"/>
  <c r="I185" i="1"/>
  <c r="J185" i="1"/>
  <c r="K185" i="1"/>
  <c r="L185" i="1"/>
  <c r="M185" i="1"/>
  <c r="N185" i="1"/>
  <c r="O185" i="1"/>
  <c r="P185" i="1"/>
  <c r="Q185" i="1"/>
  <c r="R185" i="1"/>
  <c r="S185" i="1"/>
  <c r="T185" i="1"/>
  <c r="U185" i="1"/>
  <c r="V185" i="1"/>
  <c r="W185" i="1"/>
  <c r="X185" i="1"/>
  <c r="Y185" i="1"/>
  <c r="Z185" i="1"/>
  <c r="AA185" i="1"/>
  <c r="AB185" i="1"/>
  <c r="AD185" i="1" a="1"/>
  <c r="AD185" i="1"/>
  <c r="C186" i="1"/>
  <c r="D186" i="1"/>
  <c r="E186" i="1"/>
  <c r="F186" i="1"/>
  <c r="G186" i="1"/>
  <c r="I186" i="1"/>
  <c r="J186" i="1"/>
  <c r="K186" i="1"/>
  <c r="L186" i="1"/>
  <c r="M186" i="1"/>
  <c r="N186" i="1"/>
  <c r="O186" i="1"/>
  <c r="P186" i="1"/>
  <c r="Q186" i="1"/>
  <c r="R186" i="1"/>
  <c r="S186" i="1"/>
  <c r="T186" i="1"/>
  <c r="U186" i="1"/>
  <c r="V186" i="1"/>
  <c r="W186" i="1"/>
  <c r="X186" i="1"/>
  <c r="Y186" i="1"/>
  <c r="Z186" i="1"/>
  <c r="AA186" i="1"/>
  <c r="AB186" i="1"/>
  <c r="AD186" i="1" a="1"/>
  <c r="AD186" i="1"/>
  <c r="C187" i="1"/>
  <c r="D187" i="1"/>
  <c r="E187" i="1"/>
  <c r="F187" i="1"/>
  <c r="G187" i="1"/>
  <c r="I187" i="1"/>
  <c r="J187" i="1"/>
  <c r="K187" i="1"/>
  <c r="L187" i="1"/>
  <c r="M187" i="1"/>
  <c r="N187" i="1"/>
  <c r="O187" i="1"/>
  <c r="P187" i="1"/>
  <c r="Q187" i="1"/>
  <c r="R187" i="1"/>
  <c r="S187" i="1"/>
  <c r="T187" i="1"/>
  <c r="U187" i="1"/>
  <c r="V187" i="1"/>
  <c r="W187" i="1"/>
  <c r="X187" i="1"/>
  <c r="Y187" i="1"/>
  <c r="Z187" i="1"/>
  <c r="AA187" i="1"/>
  <c r="AB187" i="1"/>
  <c r="AD187" i="1" a="1"/>
  <c r="AD187" i="1"/>
  <c r="C188" i="1"/>
  <c r="D188" i="1"/>
  <c r="E188" i="1"/>
  <c r="F188" i="1"/>
  <c r="G188" i="1"/>
  <c r="I188" i="1"/>
  <c r="J188" i="1"/>
  <c r="K188" i="1"/>
  <c r="L188" i="1"/>
  <c r="M188" i="1"/>
  <c r="N188" i="1"/>
  <c r="O188" i="1"/>
  <c r="P188" i="1"/>
  <c r="Q188" i="1"/>
  <c r="R188" i="1"/>
  <c r="S188" i="1"/>
  <c r="T188" i="1"/>
  <c r="U188" i="1"/>
  <c r="V188" i="1"/>
  <c r="W188" i="1"/>
  <c r="X188" i="1"/>
  <c r="Y188" i="1"/>
  <c r="Z188" i="1"/>
  <c r="AA188" i="1"/>
  <c r="AB188" i="1"/>
  <c r="AD188" i="1" a="1"/>
  <c r="AD188" i="1" s="1"/>
  <c r="C189" i="1"/>
  <c r="D189" i="1"/>
  <c r="E189" i="1"/>
  <c r="F189" i="1"/>
  <c r="G189" i="1"/>
  <c r="I189" i="1"/>
  <c r="J189" i="1"/>
  <c r="K189" i="1"/>
  <c r="L189" i="1"/>
  <c r="M189" i="1"/>
  <c r="N189" i="1"/>
  <c r="O189" i="1"/>
  <c r="P189" i="1"/>
  <c r="Q189" i="1"/>
  <c r="R189" i="1"/>
  <c r="S189" i="1"/>
  <c r="T189" i="1"/>
  <c r="U189" i="1"/>
  <c r="V189" i="1"/>
  <c r="W189" i="1"/>
  <c r="X189" i="1"/>
  <c r="Y189" i="1"/>
  <c r="Z189" i="1"/>
  <c r="AA189" i="1"/>
  <c r="AB189" i="1"/>
  <c r="AD189" i="1" a="1"/>
  <c r="AD189" i="1" s="1"/>
  <c r="C190" i="1"/>
  <c r="D190" i="1"/>
  <c r="E190" i="1"/>
  <c r="F190" i="1"/>
  <c r="G190" i="1"/>
  <c r="I190" i="1"/>
  <c r="J190" i="1"/>
  <c r="K190" i="1"/>
  <c r="L190" i="1"/>
  <c r="M190" i="1"/>
  <c r="N190" i="1"/>
  <c r="O190" i="1"/>
  <c r="P190" i="1"/>
  <c r="Q190" i="1"/>
  <c r="R190" i="1"/>
  <c r="S190" i="1"/>
  <c r="T190" i="1"/>
  <c r="U190" i="1"/>
  <c r="V190" i="1"/>
  <c r="W190" i="1"/>
  <c r="X190" i="1"/>
  <c r="Y190" i="1"/>
  <c r="Z190" i="1"/>
  <c r="AA190" i="1"/>
  <c r="AB190" i="1"/>
  <c r="AD190" i="1" a="1"/>
  <c r="AD190" i="1" s="1"/>
  <c r="C191" i="1"/>
  <c r="D191" i="1"/>
  <c r="E191" i="1"/>
  <c r="F191" i="1"/>
  <c r="G191" i="1"/>
  <c r="I191" i="1"/>
  <c r="J191" i="1"/>
  <c r="K191" i="1"/>
  <c r="L191" i="1"/>
  <c r="M191" i="1"/>
  <c r="N191" i="1"/>
  <c r="O191" i="1"/>
  <c r="P191" i="1"/>
  <c r="Q191" i="1"/>
  <c r="R191" i="1"/>
  <c r="S191" i="1"/>
  <c r="T191" i="1"/>
  <c r="U191" i="1"/>
  <c r="V191" i="1"/>
  <c r="W191" i="1"/>
  <c r="X191" i="1"/>
  <c r="Y191" i="1"/>
  <c r="Z191" i="1"/>
  <c r="AA191" i="1"/>
  <c r="AB191" i="1"/>
  <c r="AD191" i="1" a="1"/>
  <c r="AD191" i="1" s="1"/>
  <c r="C192" i="1"/>
  <c r="D192" i="1"/>
  <c r="E192" i="1"/>
  <c r="F192" i="1"/>
  <c r="I192" i="1"/>
  <c r="J192" i="1"/>
  <c r="K192" i="1"/>
  <c r="L192" i="1"/>
  <c r="M192" i="1"/>
  <c r="N192" i="1"/>
  <c r="O192" i="1"/>
  <c r="P192" i="1"/>
  <c r="Q192" i="1"/>
  <c r="R192" i="1"/>
  <c r="S192" i="1"/>
  <c r="T192" i="1"/>
  <c r="U192" i="1"/>
  <c r="V192" i="1"/>
  <c r="W192" i="1"/>
  <c r="X192" i="1"/>
  <c r="Y192" i="1"/>
  <c r="Z192" i="1"/>
  <c r="AA192" i="1"/>
  <c r="AB192" i="1"/>
  <c r="AD192" i="1" a="1"/>
  <c r="AD192" i="1" s="1"/>
  <c r="C193" i="1"/>
  <c r="D193" i="1"/>
  <c r="E193" i="1"/>
  <c r="F193" i="1"/>
  <c r="G193" i="1"/>
  <c r="I193" i="1"/>
  <c r="J193" i="1"/>
  <c r="K193" i="1"/>
  <c r="L193" i="1"/>
  <c r="M193" i="1"/>
  <c r="N193" i="1"/>
  <c r="O193" i="1"/>
  <c r="P193" i="1"/>
  <c r="Q193" i="1"/>
  <c r="R193" i="1"/>
  <c r="S193" i="1"/>
  <c r="T193" i="1"/>
  <c r="U193" i="1"/>
  <c r="V193" i="1"/>
  <c r="W193" i="1"/>
  <c r="X193" i="1"/>
  <c r="Y193" i="1"/>
  <c r="Z193" i="1"/>
  <c r="AA193" i="1"/>
  <c r="AB193" i="1"/>
  <c r="AD193" i="1" a="1"/>
  <c r="AD193" i="1"/>
  <c r="C194" i="1"/>
  <c r="D194" i="1"/>
  <c r="E194" i="1"/>
  <c r="F194" i="1"/>
  <c r="I194" i="1"/>
  <c r="J194" i="1"/>
  <c r="K194" i="1"/>
  <c r="L194" i="1"/>
  <c r="M194" i="1"/>
  <c r="N194" i="1"/>
  <c r="O194" i="1"/>
  <c r="P194" i="1"/>
  <c r="Q194" i="1"/>
  <c r="R194" i="1"/>
  <c r="S194" i="1"/>
  <c r="T194" i="1"/>
  <c r="U194" i="1"/>
  <c r="V194" i="1"/>
  <c r="W194" i="1"/>
  <c r="X194" i="1"/>
  <c r="Y194" i="1"/>
  <c r="Z194" i="1"/>
  <c r="AA194" i="1"/>
  <c r="AB194" i="1"/>
  <c r="AD194" i="1" a="1"/>
  <c r="AD194" i="1" s="1"/>
  <c r="C195" i="1"/>
  <c r="E195" i="1"/>
  <c r="F195" i="1"/>
  <c r="G195" i="1"/>
  <c r="I195" i="1"/>
  <c r="J195" i="1"/>
  <c r="K195" i="1"/>
  <c r="L195" i="1"/>
  <c r="M195" i="1"/>
  <c r="N195" i="1"/>
  <c r="O195" i="1"/>
  <c r="P195" i="1"/>
  <c r="Q195" i="1"/>
  <c r="R195" i="1"/>
  <c r="S195" i="1"/>
  <c r="T195" i="1"/>
  <c r="U195" i="1"/>
  <c r="V195" i="1"/>
  <c r="W195" i="1"/>
  <c r="X195" i="1"/>
  <c r="Y195" i="1"/>
  <c r="Z195" i="1"/>
  <c r="AA195" i="1"/>
  <c r="AB195" i="1"/>
  <c r="AD195" i="1" a="1"/>
  <c r="AD195" i="1"/>
  <c r="D196" i="1"/>
  <c r="E196" i="1"/>
  <c r="F196" i="1"/>
  <c r="G196" i="1"/>
  <c r="I196" i="1"/>
  <c r="J196" i="1"/>
  <c r="K196" i="1"/>
  <c r="L196" i="1"/>
  <c r="M196" i="1"/>
  <c r="N196" i="1"/>
  <c r="O196" i="1"/>
  <c r="P196" i="1"/>
  <c r="Q196" i="1"/>
  <c r="R196" i="1"/>
  <c r="S196" i="1"/>
  <c r="T196" i="1"/>
  <c r="U196" i="1"/>
  <c r="V196" i="1"/>
  <c r="W196" i="1"/>
  <c r="X196" i="1"/>
  <c r="Y196" i="1"/>
  <c r="Z196" i="1"/>
  <c r="AA196" i="1"/>
  <c r="AB196" i="1"/>
  <c r="AD196" i="1" a="1"/>
  <c r="AD196" i="1"/>
  <c r="C197" i="1"/>
  <c r="D197" i="1"/>
  <c r="E197" i="1"/>
  <c r="F197" i="1"/>
  <c r="G197" i="1"/>
  <c r="I197" i="1"/>
  <c r="J197" i="1"/>
  <c r="K197" i="1"/>
  <c r="L197" i="1"/>
  <c r="M197" i="1"/>
  <c r="N197" i="1"/>
  <c r="O197" i="1"/>
  <c r="P197" i="1"/>
  <c r="Q197" i="1"/>
  <c r="R197" i="1"/>
  <c r="S197" i="1"/>
  <c r="T197" i="1"/>
  <c r="U197" i="1"/>
  <c r="V197" i="1"/>
  <c r="W197" i="1"/>
  <c r="X197" i="1"/>
  <c r="Y197" i="1"/>
  <c r="Z197" i="1"/>
  <c r="AA197" i="1"/>
  <c r="AB197" i="1"/>
  <c r="AD197" i="1" a="1"/>
  <c r="AD197" i="1" s="1"/>
  <c r="C198" i="1"/>
  <c r="D198" i="1"/>
  <c r="E198" i="1"/>
  <c r="F198" i="1"/>
  <c r="G198" i="1"/>
  <c r="I198" i="1"/>
  <c r="J198" i="1"/>
  <c r="K198" i="1"/>
  <c r="L198" i="1"/>
  <c r="M198" i="1"/>
  <c r="N198" i="1"/>
  <c r="O198" i="1"/>
  <c r="P198" i="1"/>
  <c r="Q198" i="1"/>
  <c r="R198" i="1"/>
  <c r="S198" i="1"/>
  <c r="T198" i="1"/>
  <c r="U198" i="1"/>
  <c r="V198" i="1"/>
  <c r="W198" i="1"/>
  <c r="X198" i="1"/>
  <c r="Y198" i="1"/>
  <c r="Z198" i="1"/>
  <c r="AA198" i="1"/>
  <c r="AB198" i="1"/>
  <c r="AD198" i="1" a="1"/>
  <c r="AD198" i="1" s="1"/>
  <c r="C199" i="1"/>
  <c r="D199" i="1"/>
  <c r="E199" i="1"/>
  <c r="F199" i="1"/>
  <c r="G199" i="1"/>
  <c r="I199" i="1"/>
  <c r="J199" i="1"/>
  <c r="K199" i="1"/>
  <c r="L199" i="1"/>
  <c r="M199" i="1"/>
  <c r="N199" i="1"/>
  <c r="O199" i="1"/>
  <c r="P199" i="1"/>
  <c r="Q199" i="1"/>
  <c r="R199" i="1"/>
  <c r="S199" i="1"/>
  <c r="T199" i="1"/>
  <c r="U199" i="1"/>
  <c r="V199" i="1"/>
  <c r="W199" i="1"/>
  <c r="X199" i="1"/>
  <c r="Y199" i="1"/>
  <c r="Z199" i="1"/>
  <c r="AA199" i="1"/>
  <c r="AB199" i="1"/>
  <c r="AD199" i="1" a="1"/>
  <c r="AD199" i="1"/>
  <c r="C200" i="1"/>
  <c r="D200" i="1"/>
  <c r="F200" i="1"/>
  <c r="G200" i="1"/>
  <c r="I200" i="1"/>
  <c r="J200" i="1"/>
  <c r="K200" i="1"/>
  <c r="L200" i="1"/>
  <c r="M200" i="1"/>
  <c r="N200" i="1"/>
  <c r="O200" i="1"/>
  <c r="P200" i="1"/>
  <c r="Q200" i="1"/>
  <c r="R200" i="1"/>
  <c r="S200" i="1"/>
  <c r="T200" i="1"/>
  <c r="U200" i="1"/>
  <c r="V200" i="1"/>
  <c r="W200" i="1"/>
  <c r="X200" i="1"/>
  <c r="Y200" i="1"/>
  <c r="Z200" i="1"/>
  <c r="AA200" i="1"/>
  <c r="AB200" i="1"/>
  <c r="AD200" i="1" a="1"/>
  <c r="AD200" i="1" s="1"/>
  <c r="C201" i="1"/>
  <c r="D201" i="1"/>
  <c r="E201" i="1"/>
  <c r="F201" i="1"/>
  <c r="G201" i="1"/>
  <c r="I201" i="1"/>
  <c r="J201" i="1"/>
  <c r="K201" i="1"/>
  <c r="L201" i="1"/>
  <c r="M201" i="1"/>
  <c r="N201" i="1"/>
  <c r="O201" i="1"/>
  <c r="P201" i="1"/>
  <c r="Q201" i="1"/>
  <c r="R201" i="1"/>
  <c r="S201" i="1"/>
  <c r="T201" i="1"/>
  <c r="U201" i="1"/>
  <c r="V201" i="1"/>
  <c r="W201" i="1"/>
  <c r="X201" i="1"/>
  <c r="Y201" i="1"/>
  <c r="Z201" i="1"/>
  <c r="AA201" i="1"/>
  <c r="AB201" i="1"/>
  <c r="AD201" i="1" a="1"/>
  <c r="AD201" i="1"/>
  <c r="C202" i="1"/>
  <c r="D202" i="1"/>
  <c r="E202" i="1"/>
  <c r="F202" i="1"/>
  <c r="G202" i="1"/>
  <c r="I202" i="1"/>
  <c r="J202" i="1"/>
  <c r="K202" i="1"/>
  <c r="L202" i="1"/>
  <c r="M202" i="1"/>
  <c r="N202" i="1"/>
  <c r="O202" i="1"/>
  <c r="P202" i="1"/>
  <c r="Q202" i="1"/>
  <c r="R202" i="1"/>
  <c r="S202" i="1"/>
  <c r="T202" i="1"/>
  <c r="U202" i="1"/>
  <c r="V202" i="1"/>
  <c r="W202" i="1"/>
  <c r="X202" i="1"/>
  <c r="Y202" i="1"/>
  <c r="Z202" i="1"/>
  <c r="AA202" i="1"/>
  <c r="AB202" i="1"/>
  <c r="AD202" i="1" a="1"/>
  <c r="AD202" i="1"/>
  <c r="C203" i="1"/>
  <c r="D203" i="1"/>
  <c r="E203" i="1"/>
  <c r="G203" i="1"/>
  <c r="I203" i="1"/>
  <c r="J203" i="1"/>
  <c r="K203" i="1"/>
  <c r="L203" i="1"/>
  <c r="M203" i="1"/>
  <c r="N203" i="1"/>
  <c r="O203" i="1"/>
  <c r="P203" i="1"/>
  <c r="Q203" i="1"/>
  <c r="R203" i="1"/>
  <c r="S203" i="1"/>
  <c r="T203" i="1"/>
  <c r="U203" i="1"/>
  <c r="V203" i="1"/>
  <c r="W203" i="1"/>
  <c r="X203" i="1"/>
  <c r="Y203" i="1"/>
  <c r="Z203" i="1"/>
  <c r="AA203" i="1"/>
  <c r="AB203" i="1"/>
  <c r="AD203" i="1" a="1"/>
  <c r="AD203" i="1"/>
  <c r="C204" i="1"/>
  <c r="D204" i="1"/>
  <c r="E204" i="1"/>
  <c r="F204" i="1"/>
  <c r="G204" i="1"/>
  <c r="I204" i="1"/>
  <c r="J204" i="1"/>
  <c r="K204" i="1"/>
  <c r="L204" i="1"/>
  <c r="M204" i="1"/>
  <c r="N204" i="1"/>
  <c r="O204" i="1"/>
  <c r="P204" i="1"/>
  <c r="Q204" i="1"/>
  <c r="R204" i="1"/>
  <c r="S204" i="1"/>
  <c r="T204" i="1"/>
  <c r="U204" i="1"/>
  <c r="V204" i="1"/>
  <c r="W204" i="1"/>
  <c r="X204" i="1"/>
  <c r="Y204" i="1"/>
  <c r="Z204" i="1"/>
  <c r="AA204" i="1"/>
  <c r="AB204" i="1"/>
  <c r="AD204" i="1" a="1"/>
  <c r="AD204" i="1" s="1"/>
  <c r="C205" i="1"/>
  <c r="D205" i="1"/>
  <c r="E205" i="1"/>
  <c r="F205" i="1"/>
  <c r="G205" i="1"/>
  <c r="I205" i="1"/>
  <c r="J205" i="1"/>
  <c r="K205" i="1"/>
  <c r="L205" i="1"/>
  <c r="M205" i="1"/>
  <c r="N205" i="1"/>
  <c r="O205" i="1"/>
  <c r="P205" i="1"/>
  <c r="Q205" i="1"/>
  <c r="R205" i="1"/>
  <c r="S205" i="1"/>
  <c r="T205" i="1"/>
  <c r="U205" i="1"/>
  <c r="V205" i="1"/>
  <c r="W205" i="1"/>
  <c r="X205" i="1"/>
  <c r="Y205" i="1"/>
  <c r="Z205" i="1"/>
  <c r="AA205" i="1"/>
  <c r="AB205" i="1"/>
  <c r="AD205" i="1" a="1"/>
  <c r="AD205" i="1"/>
  <c r="C206" i="1"/>
  <c r="D206" i="1"/>
  <c r="E206" i="1"/>
  <c r="F206" i="1"/>
  <c r="G206" i="1"/>
  <c r="I206" i="1"/>
  <c r="J206" i="1"/>
  <c r="K206" i="1"/>
  <c r="L206" i="1"/>
  <c r="M206" i="1"/>
  <c r="N206" i="1"/>
  <c r="O206" i="1"/>
  <c r="P206" i="1"/>
  <c r="Q206" i="1"/>
  <c r="R206" i="1"/>
  <c r="S206" i="1"/>
  <c r="T206" i="1"/>
  <c r="U206" i="1"/>
  <c r="V206" i="1"/>
  <c r="W206" i="1"/>
  <c r="X206" i="1"/>
  <c r="Y206" i="1"/>
  <c r="Z206" i="1"/>
  <c r="AA206" i="1"/>
  <c r="AB206" i="1"/>
  <c r="AD206" i="1" a="1"/>
  <c r="AD206" i="1" s="1"/>
  <c r="C207" i="1"/>
  <c r="D207" i="1"/>
  <c r="E207" i="1"/>
  <c r="F207" i="1"/>
  <c r="G207" i="1"/>
  <c r="I207" i="1"/>
  <c r="J207" i="1"/>
  <c r="K207" i="1"/>
  <c r="L207" i="1"/>
  <c r="M207" i="1"/>
  <c r="N207" i="1"/>
  <c r="O207" i="1"/>
  <c r="P207" i="1"/>
  <c r="Q207" i="1"/>
  <c r="R207" i="1"/>
  <c r="S207" i="1"/>
  <c r="T207" i="1"/>
  <c r="U207" i="1"/>
  <c r="V207" i="1"/>
  <c r="W207" i="1"/>
  <c r="X207" i="1"/>
  <c r="Y207" i="1"/>
  <c r="Z207" i="1"/>
  <c r="AA207" i="1"/>
  <c r="AB207" i="1"/>
  <c r="AD207" i="1" a="1"/>
  <c r="AD207" i="1" s="1"/>
  <c r="C208" i="1"/>
  <c r="D208" i="1"/>
  <c r="E208" i="1"/>
  <c r="F208" i="1"/>
  <c r="I208" i="1"/>
  <c r="J208" i="1"/>
  <c r="K208" i="1"/>
  <c r="L208" i="1"/>
  <c r="M208" i="1"/>
  <c r="N208" i="1"/>
  <c r="O208" i="1"/>
  <c r="P208" i="1"/>
  <c r="Q208" i="1"/>
  <c r="R208" i="1"/>
  <c r="S208" i="1"/>
  <c r="T208" i="1"/>
  <c r="U208" i="1"/>
  <c r="V208" i="1"/>
  <c r="W208" i="1"/>
  <c r="X208" i="1"/>
  <c r="Y208" i="1"/>
  <c r="Z208" i="1"/>
  <c r="AA208" i="1"/>
  <c r="AB208" i="1"/>
  <c r="AD208" i="1" a="1"/>
  <c r="AD208" i="1" s="1"/>
  <c r="C209" i="1"/>
  <c r="D209" i="1"/>
  <c r="E209" i="1"/>
  <c r="F209" i="1"/>
  <c r="G209" i="1"/>
  <c r="I209" i="1"/>
  <c r="J209" i="1"/>
  <c r="K209" i="1"/>
  <c r="L209" i="1"/>
  <c r="M209" i="1"/>
  <c r="N209" i="1"/>
  <c r="O209" i="1"/>
  <c r="P209" i="1"/>
  <c r="Q209" i="1"/>
  <c r="R209" i="1"/>
  <c r="S209" i="1"/>
  <c r="T209" i="1"/>
  <c r="U209" i="1"/>
  <c r="V209" i="1"/>
  <c r="W209" i="1"/>
  <c r="X209" i="1"/>
  <c r="Y209" i="1"/>
  <c r="Z209" i="1"/>
  <c r="AA209" i="1"/>
  <c r="AB209" i="1"/>
  <c r="AD209" i="1" a="1"/>
  <c r="AD209" i="1"/>
  <c r="C210" i="1"/>
  <c r="D210" i="1"/>
  <c r="E210" i="1"/>
  <c r="F210" i="1"/>
  <c r="I210" i="1"/>
  <c r="J210" i="1"/>
  <c r="K210" i="1"/>
  <c r="L210" i="1"/>
  <c r="M210" i="1"/>
  <c r="N210" i="1"/>
  <c r="O210" i="1"/>
  <c r="P210" i="1"/>
  <c r="Q210" i="1"/>
  <c r="R210" i="1"/>
  <c r="S210" i="1"/>
  <c r="T210" i="1"/>
  <c r="U210" i="1"/>
  <c r="V210" i="1"/>
  <c r="W210" i="1"/>
  <c r="X210" i="1"/>
  <c r="Y210" i="1"/>
  <c r="Z210" i="1"/>
  <c r="AA210" i="1"/>
  <c r="AB210" i="1"/>
  <c r="AD210" i="1" a="1"/>
  <c r="AD210" i="1"/>
  <c r="C211" i="1"/>
  <c r="E211" i="1"/>
  <c r="F211" i="1"/>
  <c r="G211" i="1"/>
  <c r="I211" i="1"/>
  <c r="J211" i="1"/>
  <c r="K211" i="1"/>
  <c r="L211" i="1"/>
  <c r="M211" i="1"/>
  <c r="N211" i="1"/>
  <c r="O211" i="1"/>
  <c r="P211" i="1"/>
  <c r="Q211" i="1"/>
  <c r="R211" i="1"/>
  <c r="S211" i="1"/>
  <c r="T211" i="1"/>
  <c r="U211" i="1"/>
  <c r="V211" i="1"/>
  <c r="W211" i="1"/>
  <c r="X211" i="1"/>
  <c r="Y211" i="1"/>
  <c r="Z211" i="1"/>
  <c r="AA211" i="1"/>
  <c r="AB211" i="1"/>
  <c r="AD211" i="1" a="1"/>
  <c r="AD211" i="1"/>
  <c r="D212" i="1"/>
  <c r="E212" i="1"/>
  <c r="F212" i="1"/>
  <c r="G212" i="1"/>
  <c r="I212" i="1"/>
  <c r="J212" i="1"/>
  <c r="K212" i="1"/>
  <c r="L212" i="1"/>
  <c r="M212" i="1"/>
  <c r="N212" i="1"/>
  <c r="O212" i="1"/>
  <c r="P212" i="1"/>
  <c r="Q212" i="1"/>
  <c r="R212" i="1"/>
  <c r="S212" i="1"/>
  <c r="T212" i="1"/>
  <c r="U212" i="1"/>
  <c r="V212" i="1"/>
  <c r="W212" i="1"/>
  <c r="X212" i="1"/>
  <c r="Y212" i="1"/>
  <c r="Z212" i="1"/>
  <c r="AA212" i="1"/>
  <c r="AB212" i="1"/>
  <c r="AD212" i="1" a="1"/>
  <c r="AD212" i="1" s="1"/>
  <c r="C213" i="1"/>
  <c r="D213" i="1"/>
  <c r="E213" i="1"/>
  <c r="F213" i="1"/>
  <c r="G213" i="1"/>
  <c r="I213" i="1"/>
  <c r="J213" i="1"/>
  <c r="K213" i="1"/>
  <c r="L213" i="1"/>
  <c r="M213" i="1"/>
  <c r="N213" i="1"/>
  <c r="O213" i="1"/>
  <c r="P213" i="1"/>
  <c r="Q213" i="1"/>
  <c r="R213" i="1"/>
  <c r="S213" i="1"/>
  <c r="T213" i="1"/>
  <c r="U213" i="1"/>
  <c r="V213" i="1"/>
  <c r="W213" i="1"/>
  <c r="X213" i="1"/>
  <c r="Y213" i="1"/>
  <c r="Z213" i="1"/>
  <c r="AA213" i="1"/>
  <c r="AB213" i="1"/>
  <c r="AD213" i="1" a="1"/>
  <c r="AD213" i="1" s="1"/>
  <c r="C214" i="1"/>
  <c r="D214" i="1"/>
  <c r="E214" i="1"/>
  <c r="F214" i="1"/>
  <c r="G214" i="1"/>
  <c r="I214" i="1"/>
  <c r="J214" i="1"/>
  <c r="K214" i="1"/>
  <c r="L214" i="1"/>
  <c r="M214" i="1"/>
  <c r="N214" i="1"/>
  <c r="O214" i="1"/>
  <c r="P214" i="1"/>
  <c r="Q214" i="1"/>
  <c r="R214" i="1"/>
  <c r="S214" i="1"/>
  <c r="T214" i="1"/>
  <c r="U214" i="1"/>
  <c r="V214" i="1"/>
  <c r="W214" i="1"/>
  <c r="X214" i="1"/>
  <c r="Y214" i="1"/>
  <c r="Z214" i="1"/>
  <c r="AA214" i="1"/>
  <c r="AB214" i="1"/>
  <c r="AD214" i="1" a="1"/>
  <c r="AD214" i="1" s="1"/>
  <c r="C215" i="1"/>
  <c r="D215" i="1"/>
  <c r="E215" i="1"/>
  <c r="F215" i="1"/>
  <c r="G215" i="1"/>
  <c r="I215" i="1"/>
  <c r="J215" i="1"/>
  <c r="K215" i="1"/>
  <c r="L215" i="1"/>
  <c r="M215" i="1"/>
  <c r="N215" i="1"/>
  <c r="O215" i="1"/>
  <c r="P215" i="1"/>
  <c r="Q215" i="1"/>
  <c r="R215" i="1"/>
  <c r="S215" i="1"/>
  <c r="T215" i="1"/>
  <c r="U215" i="1"/>
  <c r="V215" i="1"/>
  <c r="W215" i="1"/>
  <c r="X215" i="1"/>
  <c r="Y215" i="1"/>
  <c r="Z215" i="1"/>
  <c r="AA215" i="1"/>
  <c r="AB215" i="1"/>
  <c r="AD215" i="1" a="1"/>
  <c r="AD215" i="1"/>
  <c r="C216" i="1"/>
  <c r="D216" i="1"/>
  <c r="E216" i="1"/>
  <c r="F216" i="1"/>
  <c r="G216" i="1"/>
  <c r="I216" i="1"/>
  <c r="J216" i="1"/>
  <c r="K216" i="1"/>
  <c r="L216" i="1"/>
  <c r="M216" i="1"/>
  <c r="N216" i="1"/>
  <c r="O216" i="1"/>
  <c r="P216" i="1"/>
  <c r="Q216" i="1"/>
  <c r="R216" i="1"/>
  <c r="S216" i="1"/>
  <c r="T216" i="1"/>
  <c r="U216" i="1"/>
  <c r="V216" i="1"/>
  <c r="W216" i="1"/>
  <c r="X216" i="1"/>
  <c r="Y216" i="1"/>
  <c r="Z216" i="1"/>
  <c r="AA216" i="1"/>
  <c r="AB216" i="1"/>
  <c r="AD216" i="1" a="1"/>
  <c r="AD216" i="1"/>
  <c r="C217" i="1"/>
  <c r="D217" i="1"/>
  <c r="E217" i="1"/>
  <c r="F217" i="1"/>
  <c r="G217" i="1"/>
  <c r="I217" i="1"/>
  <c r="J217" i="1"/>
  <c r="K217" i="1"/>
  <c r="L217" i="1"/>
  <c r="M217" i="1"/>
  <c r="N217" i="1"/>
  <c r="O217" i="1"/>
  <c r="P217" i="1"/>
  <c r="Q217" i="1"/>
  <c r="R217" i="1"/>
  <c r="S217" i="1"/>
  <c r="T217" i="1"/>
  <c r="U217" i="1"/>
  <c r="V217" i="1"/>
  <c r="W217" i="1"/>
  <c r="X217" i="1"/>
  <c r="Y217" i="1"/>
  <c r="Z217" i="1"/>
  <c r="AA217" i="1"/>
  <c r="AB217" i="1"/>
  <c r="AD217" i="1" a="1"/>
  <c r="AD217" i="1"/>
  <c r="C218" i="1"/>
  <c r="D218" i="1"/>
  <c r="E218" i="1"/>
  <c r="F218" i="1"/>
  <c r="G218" i="1"/>
  <c r="I218" i="1"/>
  <c r="J218" i="1"/>
  <c r="K218" i="1"/>
  <c r="L218" i="1"/>
  <c r="M218" i="1"/>
  <c r="N218" i="1"/>
  <c r="O218" i="1"/>
  <c r="P218" i="1"/>
  <c r="Q218" i="1"/>
  <c r="R218" i="1"/>
  <c r="S218" i="1"/>
  <c r="T218" i="1"/>
  <c r="U218" i="1"/>
  <c r="V218" i="1"/>
  <c r="W218" i="1"/>
  <c r="X218" i="1"/>
  <c r="Y218" i="1"/>
  <c r="Z218" i="1"/>
  <c r="AA218" i="1"/>
  <c r="AB218" i="1"/>
  <c r="AD218" i="1" a="1"/>
  <c r="AD218" i="1"/>
  <c r="C219" i="1"/>
  <c r="D219" i="1"/>
  <c r="E219" i="1"/>
  <c r="F219" i="1"/>
  <c r="G219" i="1"/>
  <c r="I219" i="1"/>
  <c r="J219" i="1"/>
  <c r="K219" i="1"/>
  <c r="L219" i="1"/>
  <c r="M219" i="1"/>
  <c r="N219" i="1"/>
  <c r="O219" i="1"/>
  <c r="P219" i="1"/>
  <c r="Q219" i="1"/>
  <c r="R219" i="1"/>
  <c r="S219" i="1"/>
  <c r="T219" i="1"/>
  <c r="U219" i="1"/>
  <c r="V219" i="1"/>
  <c r="W219" i="1"/>
  <c r="X219" i="1"/>
  <c r="Y219" i="1"/>
  <c r="Z219" i="1"/>
  <c r="AA219" i="1"/>
  <c r="AB219" i="1"/>
  <c r="AD219" i="1" a="1"/>
  <c r="AD219" i="1"/>
  <c r="C220" i="1"/>
  <c r="D220" i="1"/>
  <c r="E220" i="1"/>
  <c r="F220" i="1"/>
  <c r="G220" i="1"/>
  <c r="I220" i="1"/>
  <c r="J220" i="1"/>
  <c r="K220" i="1"/>
  <c r="L220" i="1"/>
  <c r="M220" i="1"/>
  <c r="N220" i="1"/>
  <c r="O220" i="1"/>
  <c r="P220" i="1"/>
  <c r="Q220" i="1"/>
  <c r="R220" i="1"/>
  <c r="S220" i="1"/>
  <c r="T220" i="1"/>
  <c r="U220" i="1"/>
  <c r="V220" i="1"/>
  <c r="W220" i="1"/>
  <c r="X220" i="1"/>
  <c r="Y220" i="1"/>
  <c r="Z220" i="1"/>
  <c r="AA220" i="1"/>
  <c r="AB220" i="1"/>
  <c r="AD220" i="1" a="1"/>
  <c r="AD220" i="1" s="1"/>
  <c r="C221" i="1"/>
  <c r="D221" i="1"/>
  <c r="E221" i="1"/>
  <c r="F221" i="1"/>
  <c r="G221" i="1"/>
  <c r="I221" i="1"/>
  <c r="J221" i="1"/>
  <c r="K221" i="1"/>
  <c r="L221" i="1"/>
  <c r="M221" i="1"/>
  <c r="N221" i="1"/>
  <c r="O221" i="1"/>
  <c r="P221" i="1"/>
  <c r="Q221" i="1"/>
  <c r="R221" i="1"/>
  <c r="S221" i="1"/>
  <c r="T221" i="1"/>
  <c r="U221" i="1"/>
  <c r="V221" i="1"/>
  <c r="W221" i="1"/>
  <c r="X221" i="1"/>
  <c r="Y221" i="1"/>
  <c r="Z221" i="1"/>
  <c r="AA221" i="1"/>
  <c r="AB221" i="1"/>
  <c r="AD221" i="1" a="1"/>
  <c r="AD221" i="1" s="1"/>
  <c r="C222" i="1"/>
  <c r="D222" i="1"/>
  <c r="E222" i="1"/>
  <c r="F222" i="1"/>
  <c r="G222" i="1"/>
  <c r="I222" i="1"/>
  <c r="J222" i="1"/>
  <c r="K222" i="1"/>
  <c r="L222" i="1"/>
  <c r="M222" i="1"/>
  <c r="N222" i="1"/>
  <c r="O222" i="1"/>
  <c r="P222" i="1"/>
  <c r="Q222" i="1"/>
  <c r="R222" i="1"/>
  <c r="S222" i="1"/>
  <c r="T222" i="1"/>
  <c r="U222" i="1"/>
  <c r="V222" i="1"/>
  <c r="W222" i="1"/>
  <c r="X222" i="1"/>
  <c r="Y222" i="1"/>
  <c r="Z222" i="1"/>
  <c r="AA222" i="1"/>
  <c r="AB222" i="1"/>
  <c r="AD222" i="1" a="1"/>
  <c r="AD222" i="1" s="1"/>
  <c r="C223" i="1"/>
  <c r="D223" i="1"/>
  <c r="E223" i="1"/>
  <c r="F223" i="1"/>
  <c r="G223" i="1"/>
  <c r="I223" i="1"/>
  <c r="J223" i="1"/>
  <c r="K223" i="1"/>
  <c r="L223" i="1"/>
  <c r="M223" i="1"/>
  <c r="N223" i="1"/>
  <c r="O223" i="1"/>
  <c r="P223" i="1"/>
  <c r="Q223" i="1"/>
  <c r="R223" i="1"/>
  <c r="S223" i="1"/>
  <c r="T223" i="1"/>
  <c r="U223" i="1"/>
  <c r="V223" i="1"/>
  <c r="W223" i="1"/>
  <c r="X223" i="1"/>
  <c r="Y223" i="1"/>
  <c r="Z223" i="1"/>
  <c r="AA223" i="1"/>
  <c r="AB223" i="1"/>
  <c r="AD223" i="1" a="1"/>
  <c r="AD223" i="1"/>
  <c r="C224" i="1"/>
  <c r="D224" i="1"/>
  <c r="E224" i="1"/>
  <c r="F224" i="1"/>
  <c r="G224" i="1"/>
  <c r="I224" i="1"/>
  <c r="J224" i="1"/>
  <c r="K224" i="1"/>
  <c r="L224" i="1"/>
  <c r="M224" i="1"/>
  <c r="N224" i="1"/>
  <c r="O224" i="1"/>
  <c r="P224" i="1"/>
  <c r="Q224" i="1"/>
  <c r="R224" i="1"/>
  <c r="S224" i="1"/>
  <c r="T224" i="1"/>
  <c r="U224" i="1"/>
  <c r="V224" i="1"/>
  <c r="W224" i="1"/>
  <c r="X224" i="1"/>
  <c r="Y224" i="1"/>
  <c r="Z224" i="1"/>
  <c r="AA224" i="1"/>
  <c r="AB224" i="1"/>
  <c r="AD224" i="1" a="1"/>
  <c r="AD224" i="1"/>
  <c r="C225" i="1"/>
  <c r="D225" i="1"/>
  <c r="E225" i="1"/>
  <c r="F225" i="1"/>
  <c r="G225" i="1"/>
  <c r="I225" i="1"/>
  <c r="J225" i="1"/>
  <c r="K225" i="1"/>
  <c r="L225" i="1"/>
  <c r="M225" i="1"/>
  <c r="N225" i="1"/>
  <c r="O225" i="1"/>
  <c r="P225" i="1"/>
  <c r="Q225" i="1"/>
  <c r="R225" i="1"/>
  <c r="S225" i="1"/>
  <c r="T225" i="1"/>
  <c r="U225" i="1"/>
  <c r="V225" i="1"/>
  <c r="W225" i="1"/>
  <c r="X225" i="1"/>
  <c r="Y225" i="1"/>
  <c r="Z225" i="1"/>
  <c r="AA225" i="1"/>
  <c r="AB225" i="1"/>
  <c r="AD225" i="1" a="1"/>
  <c r="AD225" i="1"/>
  <c r="C226" i="1"/>
  <c r="D226" i="1"/>
  <c r="E226" i="1"/>
  <c r="F226" i="1"/>
  <c r="G226" i="1"/>
  <c r="I226" i="1"/>
  <c r="J226" i="1"/>
  <c r="K226" i="1"/>
  <c r="L226" i="1"/>
  <c r="M226" i="1"/>
  <c r="N226" i="1"/>
  <c r="O226" i="1"/>
  <c r="P226" i="1"/>
  <c r="Q226" i="1"/>
  <c r="R226" i="1"/>
  <c r="S226" i="1"/>
  <c r="T226" i="1"/>
  <c r="U226" i="1"/>
  <c r="V226" i="1"/>
  <c r="W226" i="1"/>
  <c r="X226" i="1"/>
  <c r="Y226" i="1"/>
  <c r="Z226" i="1"/>
  <c r="AA226" i="1"/>
  <c r="AB226" i="1"/>
  <c r="AD226" i="1" a="1"/>
  <c r="AD226" i="1"/>
  <c r="C227" i="1"/>
  <c r="D227" i="1"/>
  <c r="E227" i="1"/>
  <c r="F227" i="1"/>
  <c r="G227" i="1"/>
  <c r="I227" i="1"/>
  <c r="J227" i="1"/>
  <c r="K227" i="1"/>
  <c r="L227" i="1"/>
  <c r="M227" i="1"/>
  <c r="N227" i="1"/>
  <c r="O227" i="1"/>
  <c r="P227" i="1"/>
  <c r="Q227" i="1"/>
  <c r="R227" i="1"/>
  <c r="S227" i="1"/>
  <c r="T227" i="1"/>
  <c r="U227" i="1"/>
  <c r="V227" i="1"/>
  <c r="W227" i="1"/>
  <c r="X227" i="1"/>
  <c r="Y227" i="1"/>
  <c r="Z227" i="1"/>
  <c r="AA227" i="1"/>
  <c r="AB227" i="1"/>
  <c r="AD227" i="1" a="1"/>
  <c r="AD227" i="1" s="1"/>
  <c r="C228" i="1"/>
  <c r="D228" i="1"/>
  <c r="E228" i="1"/>
  <c r="F228" i="1"/>
  <c r="G228" i="1"/>
  <c r="I228" i="1"/>
  <c r="J228" i="1"/>
  <c r="K228" i="1"/>
  <c r="L228" i="1"/>
  <c r="M228" i="1"/>
  <c r="N228" i="1"/>
  <c r="O228" i="1"/>
  <c r="P228" i="1"/>
  <c r="Q228" i="1"/>
  <c r="R228" i="1"/>
  <c r="S228" i="1"/>
  <c r="T228" i="1"/>
  <c r="U228" i="1"/>
  <c r="V228" i="1"/>
  <c r="W228" i="1"/>
  <c r="X228" i="1"/>
  <c r="Y228" i="1"/>
  <c r="Z228" i="1"/>
  <c r="AA228" i="1"/>
  <c r="AB228" i="1"/>
  <c r="AD228" i="1" a="1"/>
  <c r="AD228" i="1" s="1"/>
  <c r="C229" i="1"/>
  <c r="D229" i="1"/>
  <c r="E229" i="1"/>
  <c r="F229" i="1"/>
  <c r="G229" i="1"/>
  <c r="I229" i="1"/>
  <c r="J229" i="1"/>
  <c r="K229" i="1"/>
  <c r="L229" i="1"/>
  <c r="M229" i="1"/>
  <c r="N229" i="1"/>
  <c r="O229" i="1"/>
  <c r="P229" i="1"/>
  <c r="Q229" i="1"/>
  <c r="R229" i="1"/>
  <c r="S229" i="1"/>
  <c r="T229" i="1"/>
  <c r="U229" i="1"/>
  <c r="V229" i="1"/>
  <c r="W229" i="1"/>
  <c r="X229" i="1"/>
  <c r="Y229" i="1"/>
  <c r="Z229" i="1"/>
  <c r="AA229" i="1"/>
  <c r="AB229" i="1"/>
  <c r="AD229" i="1" a="1"/>
  <c r="AD229" i="1" s="1"/>
  <c r="C230" i="1"/>
  <c r="D230" i="1"/>
  <c r="E230" i="1"/>
  <c r="F230" i="1"/>
  <c r="G230" i="1"/>
  <c r="I230" i="1"/>
  <c r="J230" i="1"/>
  <c r="K230" i="1"/>
  <c r="L230" i="1"/>
  <c r="M230" i="1"/>
  <c r="N230" i="1"/>
  <c r="O230" i="1"/>
  <c r="P230" i="1"/>
  <c r="Q230" i="1"/>
  <c r="R230" i="1"/>
  <c r="S230" i="1"/>
  <c r="T230" i="1"/>
  <c r="U230" i="1"/>
  <c r="V230" i="1"/>
  <c r="W230" i="1"/>
  <c r="X230" i="1"/>
  <c r="Y230" i="1"/>
  <c r="Z230" i="1"/>
  <c r="AA230" i="1"/>
  <c r="AB230" i="1"/>
  <c r="AD230" i="1" a="1"/>
  <c r="AD230" i="1" s="1"/>
  <c r="C231" i="1"/>
  <c r="D231" i="1"/>
  <c r="E231" i="1"/>
  <c r="F231" i="1"/>
  <c r="G231" i="1"/>
  <c r="I231" i="1"/>
  <c r="J231" i="1"/>
  <c r="K231" i="1"/>
  <c r="L231" i="1"/>
  <c r="M231" i="1"/>
  <c r="N231" i="1"/>
  <c r="O231" i="1"/>
  <c r="P231" i="1"/>
  <c r="Q231" i="1"/>
  <c r="R231" i="1"/>
  <c r="S231" i="1"/>
  <c r="T231" i="1"/>
  <c r="U231" i="1"/>
  <c r="V231" i="1"/>
  <c r="W231" i="1"/>
  <c r="X231" i="1"/>
  <c r="Y231" i="1"/>
  <c r="Z231" i="1"/>
  <c r="AA231" i="1"/>
  <c r="AB231" i="1"/>
  <c r="AD231" i="1" a="1"/>
  <c r="AD231" i="1"/>
  <c r="C232" i="1"/>
  <c r="D232" i="1"/>
  <c r="E232" i="1"/>
  <c r="F232" i="1"/>
  <c r="G232" i="1"/>
  <c r="I232" i="1"/>
  <c r="J232" i="1"/>
  <c r="K232" i="1"/>
  <c r="L232" i="1"/>
  <c r="M232" i="1"/>
  <c r="N232" i="1"/>
  <c r="O232" i="1"/>
  <c r="P232" i="1"/>
  <c r="Q232" i="1"/>
  <c r="R232" i="1"/>
  <c r="S232" i="1"/>
  <c r="T232" i="1"/>
  <c r="U232" i="1"/>
  <c r="V232" i="1"/>
  <c r="W232" i="1"/>
  <c r="X232" i="1"/>
  <c r="Y232" i="1"/>
  <c r="Z232" i="1"/>
  <c r="AA232" i="1"/>
  <c r="AB232" i="1"/>
  <c r="AD232" i="1" a="1"/>
  <c r="AD232" i="1"/>
  <c r="C233" i="1"/>
  <c r="D233" i="1"/>
  <c r="E233" i="1"/>
  <c r="F233" i="1"/>
  <c r="G233" i="1"/>
  <c r="I233" i="1"/>
  <c r="J233" i="1"/>
  <c r="K233" i="1"/>
  <c r="L233" i="1"/>
  <c r="M233" i="1"/>
  <c r="N233" i="1"/>
  <c r="O233" i="1"/>
  <c r="P233" i="1"/>
  <c r="Q233" i="1"/>
  <c r="R233" i="1"/>
  <c r="S233" i="1"/>
  <c r="T233" i="1"/>
  <c r="U233" i="1"/>
  <c r="V233" i="1"/>
  <c r="W233" i="1"/>
  <c r="X233" i="1"/>
  <c r="Y233" i="1"/>
  <c r="Z233" i="1"/>
  <c r="AA233" i="1"/>
  <c r="AB233" i="1"/>
  <c r="AD233" i="1" a="1"/>
  <c r="AD233" i="1"/>
  <c r="C234" i="1"/>
  <c r="D234" i="1"/>
  <c r="E234" i="1"/>
  <c r="F234" i="1"/>
  <c r="G234" i="1"/>
  <c r="I234" i="1"/>
  <c r="J234" i="1"/>
  <c r="K234" i="1"/>
  <c r="L234" i="1"/>
  <c r="M234" i="1"/>
  <c r="N234" i="1"/>
  <c r="O234" i="1"/>
  <c r="P234" i="1"/>
  <c r="Q234" i="1"/>
  <c r="R234" i="1"/>
  <c r="S234" i="1"/>
  <c r="T234" i="1"/>
  <c r="U234" i="1"/>
  <c r="V234" i="1"/>
  <c r="W234" i="1"/>
  <c r="X234" i="1"/>
  <c r="Y234" i="1"/>
  <c r="Z234" i="1"/>
  <c r="AA234" i="1"/>
  <c r="AB234" i="1"/>
  <c r="AD234" i="1" a="1"/>
  <c r="AD234" i="1"/>
  <c r="C235" i="1"/>
  <c r="D235" i="1"/>
  <c r="E235" i="1"/>
  <c r="F235" i="1"/>
  <c r="G235" i="1"/>
  <c r="I235" i="1"/>
  <c r="J235" i="1"/>
  <c r="K235" i="1"/>
  <c r="L235" i="1"/>
  <c r="M235" i="1"/>
  <c r="N235" i="1"/>
  <c r="O235" i="1"/>
  <c r="P235" i="1"/>
  <c r="Q235" i="1"/>
  <c r="R235" i="1"/>
  <c r="S235" i="1"/>
  <c r="T235" i="1"/>
  <c r="U235" i="1"/>
  <c r="V235" i="1"/>
  <c r="W235" i="1"/>
  <c r="X235" i="1"/>
  <c r="Y235" i="1"/>
  <c r="Z235" i="1"/>
  <c r="AA235" i="1"/>
  <c r="AB235" i="1"/>
  <c r="AD235" i="1" a="1"/>
  <c r="AD235" i="1" s="1"/>
  <c r="C236" i="1"/>
  <c r="D236" i="1"/>
  <c r="E236" i="1"/>
  <c r="F236" i="1"/>
  <c r="G236" i="1"/>
  <c r="I236" i="1"/>
  <c r="J236" i="1"/>
  <c r="K236" i="1"/>
  <c r="L236" i="1"/>
  <c r="M236" i="1"/>
  <c r="N236" i="1"/>
  <c r="O236" i="1"/>
  <c r="P236" i="1"/>
  <c r="Q236" i="1"/>
  <c r="R236" i="1"/>
  <c r="S236" i="1"/>
  <c r="T236" i="1"/>
  <c r="U236" i="1"/>
  <c r="V236" i="1"/>
  <c r="W236" i="1"/>
  <c r="X236" i="1"/>
  <c r="Y236" i="1"/>
  <c r="Z236" i="1"/>
  <c r="AA236" i="1"/>
  <c r="AB236" i="1"/>
  <c r="AD236" i="1" a="1"/>
  <c r="AD236" i="1" s="1"/>
  <c r="C237" i="1"/>
  <c r="D237" i="1"/>
  <c r="E237" i="1"/>
  <c r="F237" i="1"/>
  <c r="G237" i="1"/>
  <c r="I237" i="1"/>
  <c r="J237" i="1"/>
  <c r="K237" i="1"/>
  <c r="L237" i="1"/>
  <c r="M237" i="1"/>
  <c r="N237" i="1"/>
  <c r="O237" i="1"/>
  <c r="P237" i="1"/>
  <c r="Q237" i="1"/>
  <c r="R237" i="1"/>
  <c r="S237" i="1"/>
  <c r="T237" i="1"/>
  <c r="U237" i="1"/>
  <c r="V237" i="1"/>
  <c r="W237" i="1"/>
  <c r="X237" i="1"/>
  <c r="Y237" i="1"/>
  <c r="Z237" i="1"/>
  <c r="AA237" i="1"/>
  <c r="AB237" i="1"/>
  <c r="AD237" i="1" a="1"/>
  <c r="AD237" i="1" s="1"/>
  <c r="C238" i="1"/>
  <c r="D238" i="1"/>
  <c r="E238" i="1"/>
  <c r="F238" i="1"/>
  <c r="G238" i="1"/>
  <c r="I238" i="1"/>
  <c r="J238" i="1"/>
  <c r="K238" i="1"/>
  <c r="L238" i="1"/>
  <c r="M238" i="1"/>
  <c r="N238" i="1"/>
  <c r="O238" i="1"/>
  <c r="P238" i="1"/>
  <c r="Q238" i="1"/>
  <c r="R238" i="1"/>
  <c r="S238" i="1"/>
  <c r="T238" i="1"/>
  <c r="U238" i="1"/>
  <c r="V238" i="1"/>
  <c r="W238" i="1"/>
  <c r="X238" i="1"/>
  <c r="Y238" i="1"/>
  <c r="Z238" i="1"/>
  <c r="AA238" i="1"/>
  <c r="AB238" i="1"/>
  <c r="AD238" i="1" a="1"/>
  <c r="AD238" i="1" s="1"/>
  <c r="C242" i="1"/>
  <c r="D242" i="1"/>
  <c r="E242" i="1"/>
  <c r="F242" i="1"/>
  <c r="G242" i="1"/>
  <c r="I242" i="1"/>
  <c r="J242" i="1"/>
  <c r="K242" i="1"/>
  <c r="L242" i="1"/>
  <c r="M242" i="1"/>
  <c r="N242" i="1"/>
  <c r="O242" i="1"/>
  <c r="P242" i="1"/>
  <c r="Q242" i="1"/>
  <c r="R242" i="1"/>
  <c r="S242" i="1"/>
  <c r="T242" i="1"/>
  <c r="U242" i="1"/>
  <c r="V242" i="1"/>
  <c r="W242" i="1"/>
  <c r="X242" i="1"/>
  <c r="Y242" i="1"/>
  <c r="Z242" i="1"/>
  <c r="AA242" i="1"/>
  <c r="AB242" i="1"/>
  <c r="AD242" i="1" a="1"/>
  <c r="AD242" i="1"/>
  <c r="C243" i="1"/>
  <c r="D243" i="1"/>
  <c r="E243" i="1"/>
  <c r="F243" i="1"/>
  <c r="G243" i="1"/>
  <c r="I243" i="1"/>
  <c r="J243" i="1"/>
  <c r="K243" i="1"/>
  <c r="L243" i="1"/>
  <c r="M243" i="1"/>
  <c r="N243" i="1"/>
  <c r="O243" i="1"/>
  <c r="P243" i="1"/>
  <c r="Q243" i="1"/>
  <c r="R243" i="1"/>
  <c r="S243" i="1"/>
  <c r="T243" i="1"/>
  <c r="U243" i="1"/>
  <c r="V243" i="1"/>
  <c r="W243" i="1"/>
  <c r="X243" i="1"/>
  <c r="Y243" i="1"/>
  <c r="Z243" i="1"/>
  <c r="AA243" i="1"/>
  <c r="AB243" i="1"/>
  <c r="AD243" i="1" a="1"/>
  <c r="AD243" i="1"/>
  <c r="C244" i="1"/>
  <c r="D244" i="1"/>
  <c r="E244" i="1"/>
  <c r="F244" i="1"/>
  <c r="G244" i="1"/>
  <c r="I244" i="1"/>
  <c r="J244" i="1"/>
  <c r="K244" i="1"/>
  <c r="L244" i="1"/>
  <c r="M244" i="1"/>
  <c r="N244" i="1"/>
  <c r="O244" i="1"/>
  <c r="P244" i="1"/>
  <c r="Q244" i="1"/>
  <c r="R244" i="1"/>
  <c r="S244" i="1"/>
  <c r="T244" i="1"/>
  <c r="U244" i="1"/>
  <c r="V244" i="1"/>
  <c r="W244" i="1"/>
  <c r="X244" i="1"/>
  <c r="Y244" i="1"/>
  <c r="Z244" i="1"/>
  <c r="AA244" i="1"/>
  <c r="AB244" i="1"/>
  <c r="AD244" i="1" a="1"/>
  <c r="AD244" i="1"/>
  <c r="C245" i="1"/>
  <c r="D245" i="1"/>
  <c r="E245" i="1"/>
  <c r="F245" i="1"/>
  <c r="G245" i="1"/>
  <c r="I245" i="1"/>
  <c r="J245" i="1"/>
  <c r="K245" i="1"/>
  <c r="L245" i="1"/>
  <c r="M245" i="1"/>
  <c r="N245" i="1"/>
  <c r="O245" i="1"/>
  <c r="P245" i="1"/>
  <c r="Q245" i="1"/>
  <c r="R245" i="1"/>
  <c r="S245" i="1"/>
  <c r="T245" i="1"/>
  <c r="U245" i="1"/>
  <c r="V245" i="1"/>
  <c r="W245" i="1"/>
  <c r="X245" i="1"/>
  <c r="Y245" i="1"/>
  <c r="Z245" i="1"/>
  <c r="AA245" i="1"/>
  <c r="AB245" i="1"/>
  <c r="AD245" i="1" a="1"/>
  <c r="AD245" i="1"/>
  <c r="C246" i="1"/>
  <c r="D246" i="1"/>
  <c r="E246" i="1"/>
  <c r="F246" i="1"/>
  <c r="G246" i="1"/>
  <c r="I246" i="1"/>
  <c r="J246" i="1"/>
  <c r="K246" i="1"/>
  <c r="L246" i="1"/>
  <c r="M246" i="1"/>
  <c r="N246" i="1"/>
  <c r="O246" i="1"/>
  <c r="P246" i="1"/>
  <c r="Q246" i="1"/>
  <c r="R246" i="1"/>
  <c r="S246" i="1"/>
  <c r="T246" i="1"/>
  <c r="U246" i="1"/>
  <c r="V246" i="1"/>
  <c r="W246" i="1"/>
  <c r="X246" i="1"/>
  <c r="Y246" i="1"/>
  <c r="Z246" i="1"/>
  <c r="AA246" i="1"/>
  <c r="AB246" i="1"/>
  <c r="AD246" i="1" a="1"/>
  <c r="AD246" i="1" s="1"/>
  <c r="C247" i="1"/>
  <c r="D247" i="1"/>
  <c r="E247" i="1"/>
  <c r="F247" i="1"/>
  <c r="G247" i="1"/>
  <c r="I247" i="1"/>
  <c r="J247" i="1"/>
  <c r="K247" i="1"/>
  <c r="L247" i="1"/>
  <c r="M247" i="1"/>
  <c r="N247" i="1"/>
  <c r="O247" i="1"/>
  <c r="P247" i="1"/>
  <c r="Q247" i="1"/>
  <c r="R247" i="1"/>
  <c r="S247" i="1"/>
  <c r="T247" i="1"/>
  <c r="U247" i="1"/>
  <c r="V247" i="1"/>
  <c r="W247" i="1"/>
  <c r="X247" i="1"/>
  <c r="Y247" i="1"/>
  <c r="Z247" i="1"/>
  <c r="AA247" i="1"/>
  <c r="AB247" i="1"/>
  <c r="AD247" i="1" a="1"/>
  <c r="AD247" i="1" s="1"/>
  <c r="C248" i="1"/>
  <c r="D248" i="1"/>
  <c r="E248" i="1"/>
  <c r="F248" i="1"/>
  <c r="G248" i="1"/>
  <c r="I248" i="1"/>
  <c r="J248" i="1"/>
  <c r="K248" i="1"/>
  <c r="L248" i="1"/>
  <c r="M248" i="1"/>
  <c r="N248" i="1"/>
  <c r="O248" i="1"/>
  <c r="P248" i="1"/>
  <c r="Q248" i="1"/>
  <c r="R248" i="1"/>
  <c r="S248" i="1"/>
  <c r="T248" i="1"/>
  <c r="U248" i="1"/>
  <c r="V248" i="1"/>
  <c r="W248" i="1"/>
  <c r="X248" i="1"/>
  <c r="Y248" i="1"/>
  <c r="Z248" i="1"/>
  <c r="AA248" i="1"/>
  <c r="AB248" i="1"/>
  <c r="AD248" i="1" a="1"/>
  <c r="AD248" i="1" s="1"/>
  <c r="C249" i="1"/>
  <c r="D249" i="1"/>
  <c r="E249" i="1"/>
  <c r="F249" i="1"/>
  <c r="G249" i="1"/>
  <c r="I249" i="1"/>
  <c r="J249" i="1"/>
  <c r="K249" i="1"/>
  <c r="L249" i="1"/>
  <c r="M249" i="1"/>
  <c r="N249" i="1"/>
  <c r="O249" i="1"/>
  <c r="P249" i="1"/>
  <c r="Q249" i="1"/>
  <c r="R249" i="1"/>
  <c r="S249" i="1"/>
  <c r="T249" i="1"/>
  <c r="U249" i="1"/>
  <c r="V249" i="1"/>
  <c r="W249" i="1"/>
  <c r="X249" i="1"/>
  <c r="Y249" i="1"/>
  <c r="Z249" i="1"/>
  <c r="AA249" i="1"/>
  <c r="AB249" i="1"/>
  <c r="AD249" i="1" a="1"/>
  <c r="AD249" i="1" s="1"/>
  <c r="C250" i="1"/>
  <c r="D250" i="1"/>
  <c r="E250" i="1"/>
  <c r="F250" i="1"/>
  <c r="G250" i="1"/>
  <c r="I250" i="1"/>
  <c r="J250" i="1"/>
  <c r="K250" i="1"/>
  <c r="L250" i="1"/>
  <c r="M250" i="1"/>
  <c r="N250" i="1"/>
  <c r="O250" i="1"/>
  <c r="P250" i="1"/>
  <c r="Q250" i="1"/>
  <c r="R250" i="1"/>
  <c r="S250" i="1"/>
  <c r="T250" i="1"/>
  <c r="U250" i="1"/>
  <c r="V250" i="1"/>
  <c r="W250" i="1"/>
  <c r="X250" i="1"/>
  <c r="Y250" i="1"/>
  <c r="Z250" i="1"/>
  <c r="AA250" i="1"/>
  <c r="AB250" i="1"/>
  <c r="AD250" i="1" a="1"/>
  <c r="AD250" i="1"/>
  <c r="C251" i="1"/>
  <c r="D251" i="1"/>
  <c r="E251" i="1"/>
  <c r="F251" i="1"/>
  <c r="G251" i="1"/>
  <c r="I251" i="1"/>
  <c r="J251" i="1"/>
  <c r="K251" i="1"/>
  <c r="L251" i="1"/>
  <c r="M251" i="1"/>
  <c r="N251" i="1"/>
  <c r="O251" i="1"/>
  <c r="P251" i="1"/>
  <c r="Q251" i="1"/>
  <c r="R251" i="1"/>
  <c r="S251" i="1"/>
  <c r="T251" i="1"/>
  <c r="U251" i="1"/>
  <c r="V251" i="1"/>
  <c r="W251" i="1"/>
  <c r="X251" i="1"/>
  <c r="Y251" i="1"/>
  <c r="Z251" i="1"/>
  <c r="AA251" i="1"/>
  <c r="AB251" i="1"/>
  <c r="AD251" i="1" a="1"/>
  <c r="AD251" i="1"/>
  <c r="C252" i="1"/>
  <c r="D252" i="1"/>
  <c r="E252" i="1"/>
  <c r="F252" i="1"/>
  <c r="G252" i="1"/>
  <c r="I252" i="1"/>
  <c r="J252" i="1"/>
  <c r="K252" i="1"/>
  <c r="L252" i="1"/>
  <c r="M252" i="1"/>
  <c r="N252" i="1"/>
  <c r="O252" i="1"/>
  <c r="P252" i="1"/>
  <c r="Q252" i="1"/>
  <c r="R252" i="1"/>
  <c r="S252" i="1"/>
  <c r="T252" i="1"/>
  <c r="U252" i="1"/>
  <c r="V252" i="1"/>
  <c r="W252" i="1"/>
  <c r="X252" i="1"/>
  <c r="Y252" i="1"/>
  <c r="Z252" i="1"/>
  <c r="AA252" i="1"/>
  <c r="AB252" i="1"/>
  <c r="AD252" i="1" a="1"/>
  <c r="AD252" i="1"/>
  <c r="C253" i="1"/>
  <c r="D253" i="1"/>
  <c r="E253" i="1"/>
  <c r="F253" i="1"/>
  <c r="G253" i="1"/>
  <c r="I253" i="1"/>
  <c r="J253" i="1"/>
  <c r="K253" i="1"/>
  <c r="L253" i="1"/>
  <c r="M253" i="1"/>
  <c r="N253" i="1"/>
  <c r="O253" i="1"/>
  <c r="P253" i="1"/>
  <c r="Q253" i="1"/>
  <c r="R253" i="1"/>
  <c r="S253" i="1"/>
  <c r="T253" i="1"/>
  <c r="U253" i="1"/>
  <c r="V253" i="1"/>
  <c r="W253" i="1"/>
  <c r="X253" i="1"/>
  <c r="Y253" i="1"/>
  <c r="Z253" i="1"/>
  <c r="AA253" i="1"/>
  <c r="AB253" i="1"/>
  <c r="AD253" i="1" a="1"/>
  <c r="AD253" i="1"/>
  <c r="C254" i="1"/>
  <c r="D254" i="1"/>
  <c r="E254" i="1"/>
  <c r="F254" i="1"/>
  <c r="G254" i="1"/>
  <c r="I254" i="1"/>
  <c r="J254" i="1"/>
  <c r="K254" i="1"/>
  <c r="L254" i="1"/>
  <c r="M254" i="1"/>
  <c r="N254" i="1"/>
  <c r="O254" i="1"/>
  <c r="P254" i="1"/>
  <c r="Q254" i="1"/>
  <c r="R254" i="1"/>
  <c r="S254" i="1"/>
  <c r="T254" i="1"/>
  <c r="U254" i="1"/>
  <c r="V254" i="1"/>
  <c r="W254" i="1"/>
  <c r="X254" i="1"/>
  <c r="Y254" i="1"/>
  <c r="Z254" i="1"/>
  <c r="AA254" i="1"/>
  <c r="AB254" i="1"/>
  <c r="AD254" i="1" a="1"/>
  <c r="AD254" i="1" s="1"/>
  <c r="C255" i="1"/>
  <c r="D255" i="1"/>
  <c r="E255" i="1"/>
  <c r="F255" i="1"/>
  <c r="G255" i="1"/>
  <c r="I255" i="1"/>
  <c r="J255" i="1"/>
  <c r="K255" i="1"/>
  <c r="L255" i="1"/>
  <c r="M255" i="1"/>
  <c r="N255" i="1"/>
  <c r="O255" i="1"/>
  <c r="P255" i="1"/>
  <c r="Q255" i="1"/>
  <c r="R255" i="1"/>
  <c r="S255" i="1"/>
  <c r="T255" i="1"/>
  <c r="U255" i="1"/>
  <c r="V255" i="1"/>
  <c r="W255" i="1"/>
  <c r="X255" i="1"/>
  <c r="Y255" i="1"/>
  <c r="Z255" i="1"/>
  <c r="AA255" i="1"/>
  <c r="AB255" i="1"/>
  <c r="AD255" i="1" a="1"/>
  <c r="AD255" i="1" s="1"/>
  <c r="C256" i="1"/>
  <c r="D256" i="1"/>
  <c r="E256" i="1"/>
  <c r="F256" i="1"/>
  <c r="G256" i="1"/>
  <c r="I256" i="1"/>
  <c r="J256" i="1"/>
  <c r="K256" i="1"/>
  <c r="L256" i="1"/>
  <c r="M256" i="1"/>
  <c r="N256" i="1"/>
  <c r="O256" i="1"/>
  <c r="P256" i="1"/>
  <c r="Q256" i="1"/>
  <c r="R256" i="1"/>
  <c r="S256" i="1"/>
  <c r="T256" i="1"/>
  <c r="U256" i="1"/>
  <c r="V256" i="1"/>
  <c r="W256" i="1"/>
  <c r="X256" i="1"/>
  <c r="Y256" i="1"/>
  <c r="Z256" i="1"/>
  <c r="AA256" i="1"/>
  <c r="AB256" i="1"/>
  <c r="AD256" i="1" a="1"/>
  <c r="AD256" i="1" s="1"/>
  <c r="C257" i="1"/>
  <c r="D257" i="1"/>
  <c r="E257" i="1"/>
  <c r="F257" i="1"/>
  <c r="G257" i="1"/>
  <c r="I257" i="1"/>
  <c r="J257" i="1"/>
  <c r="K257" i="1"/>
  <c r="L257" i="1"/>
  <c r="M257" i="1"/>
  <c r="N257" i="1"/>
  <c r="O257" i="1"/>
  <c r="P257" i="1"/>
  <c r="Q257" i="1"/>
  <c r="R257" i="1"/>
  <c r="S257" i="1"/>
  <c r="T257" i="1"/>
  <c r="U257" i="1"/>
  <c r="V257" i="1"/>
  <c r="W257" i="1"/>
  <c r="X257" i="1"/>
  <c r="Y257" i="1"/>
  <c r="Z257" i="1"/>
  <c r="AA257" i="1"/>
  <c r="AB257" i="1"/>
  <c r="AD257" i="1" a="1"/>
  <c r="AD257" i="1" s="1"/>
  <c r="C258" i="1"/>
  <c r="D258" i="1"/>
  <c r="E258" i="1"/>
  <c r="F258" i="1"/>
  <c r="G258" i="1"/>
  <c r="I258" i="1"/>
  <c r="J258" i="1"/>
  <c r="K258" i="1"/>
  <c r="L258" i="1"/>
  <c r="M258" i="1"/>
  <c r="N258" i="1"/>
  <c r="O258" i="1"/>
  <c r="P258" i="1"/>
  <c r="Q258" i="1"/>
  <c r="R258" i="1"/>
  <c r="S258" i="1"/>
  <c r="T258" i="1"/>
  <c r="U258" i="1"/>
  <c r="V258" i="1"/>
  <c r="W258" i="1"/>
  <c r="X258" i="1"/>
  <c r="Y258" i="1"/>
  <c r="Z258" i="1"/>
  <c r="AA258" i="1"/>
  <c r="AB258" i="1"/>
  <c r="AD258" i="1" a="1"/>
  <c r="AD258" i="1"/>
  <c r="C259" i="1"/>
  <c r="D259" i="1"/>
  <c r="E259" i="1"/>
  <c r="F259" i="1"/>
  <c r="G259" i="1"/>
  <c r="I259" i="1"/>
  <c r="J259" i="1"/>
  <c r="K259" i="1"/>
  <c r="L259" i="1"/>
  <c r="M259" i="1"/>
  <c r="N259" i="1"/>
  <c r="O259" i="1"/>
  <c r="P259" i="1"/>
  <c r="Q259" i="1"/>
  <c r="R259" i="1"/>
  <c r="S259" i="1"/>
  <c r="T259" i="1"/>
  <c r="U259" i="1"/>
  <c r="V259" i="1"/>
  <c r="W259" i="1"/>
  <c r="X259" i="1"/>
  <c r="Y259" i="1"/>
  <c r="Z259" i="1"/>
  <c r="AA259" i="1"/>
  <c r="AB259" i="1"/>
  <c r="AD259" i="1" a="1"/>
  <c r="AD259" i="1"/>
  <c r="C260" i="1"/>
  <c r="D260" i="1"/>
  <c r="E260" i="1"/>
  <c r="F260" i="1"/>
  <c r="G260" i="1"/>
  <c r="I260" i="1"/>
  <c r="J260" i="1"/>
  <c r="K260" i="1"/>
  <c r="L260" i="1"/>
  <c r="M260" i="1"/>
  <c r="N260" i="1"/>
  <c r="O260" i="1"/>
  <c r="P260" i="1"/>
  <c r="Q260" i="1"/>
  <c r="R260" i="1"/>
  <c r="S260" i="1"/>
  <c r="T260" i="1"/>
  <c r="U260" i="1"/>
  <c r="V260" i="1"/>
  <c r="W260" i="1"/>
  <c r="X260" i="1"/>
  <c r="Y260" i="1"/>
  <c r="Z260" i="1"/>
  <c r="AA260" i="1"/>
  <c r="AB260" i="1"/>
  <c r="AD260" i="1" a="1"/>
  <c r="AD260" i="1"/>
  <c r="C261" i="1"/>
  <c r="D261" i="1"/>
  <c r="E261" i="1"/>
  <c r="F261" i="1"/>
  <c r="G261" i="1"/>
  <c r="I261" i="1"/>
  <c r="J261" i="1"/>
  <c r="K261" i="1"/>
  <c r="L261" i="1"/>
  <c r="M261" i="1"/>
  <c r="N261" i="1"/>
  <c r="O261" i="1"/>
  <c r="P261" i="1"/>
  <c r="Q261" i="1"/>
  <c r="R261" i="1"/>
  <c r="S261" i="1"/>
  <c r="T261" i="1"/>
  <c r="U261" i="1"/>
  <c r="V261" i="1"/>
  <c r="W261" i="1"/>
  <c r="X261" i="1"/>
  <c r="Y261" i="1"/>
  <c r="Z261" i="1"/>
  <c r="AA261" i="1"/>
  <c r="AB261" i="1"/>
  <c r="AD261" i="1" a="1"/>
  <c r="AD261" i="1"/>
  <c r="C262" i="1"/>
  <c r="D262" i="1"/>
  <c r="E262" i="1"/>
  <c r="F262" i="1"/>
  <c r="G262" i="1"/>
  <c r="I262" i="1"/>
  <c r="J262" i="1"/>
  <c r="K262" i="1"/>
  <c r="L262" i="1"/>
  <c r="M262" i="1"/>
  <c r="N262" i="1"/>
  <c r="O262" i="1"/>
  <c r="P262" i="1"/>
  <c r="Q262" i="1"/>
  <c r="R262" i="1"/>
  <c r="S262" i="1"/>
  <c r="T262" i="1"/>
  <c r="U262" i="1"/>
  <c r="V262" i="1"/>
  <c r="W262" i="1"/>
  <c r="X262" i="1"/>
  <c r="Y262" i="1"/>
  <c r="Z262" i="1"/>
  <c r="AA262" i="1"/>
  <c r="AB262" i="1"/>
  <c r="AD262" i="1" a="1"/>
  <c r="AD262" i="1" s="1"/>
  <c r="C263" i="1"/>
  <c r="D263" i="1"/>
  <c r="E263" i="1"/>
  <c r="F263" i="1"/>
  <c r="G263" i="1"/>
  <c r="I263" i="1"/>
  <c r="J263" i="1"/>
  <c r="K263" i="1"/>
  <c r="L263" i="1"/>
  <c r="M263" i="1"/>
  <c r="N263" i="1"/>
  <c r="O263" i="1"/>
  <c r="P263" i="1"/>
  <c r="Q263" i="1"/>
  <c r="R263" i="1"/>
  <c r="S263" i="1"/>
  <c r="T263" i="1"/>
  <c r="U263" i="1"/>
  <c r="V263" i="1"/>
  <c r="W263" i="1"/>
  <c r="X263" i="1"/>
  <c r="Y263" i="1"/>
  <c r="Z263" i="1"/>
  <c r="AA263" i="1"/>
  <c r="AB263" i="1"/>
  <c r="AD263" i="1" a="1"/>
  <c r="AD263" i="1" s="1"/>
  <c r="C264" i="1"/>
  <c r="D264" i="1"/>
  <c r="E264" i="1"/>
  <c r="F264" i="1"/>
  <c r="G264" i="1"/>
  <c r="I264" i="1"/>
  <c r="J264" i="1"/>
  <c r="K264" i="1"/>
  <c r="L264" i="1"/>
  <c r="M264" i="1"/>
  <c r="N264" i="1"/>
  <c r="O264" i="1"/>
  <c r="P264" i="1"/>
  <c r="Q264" i="1"/>
  <c r="R264" i="1"/>
  <c r="S264" i="1"/>
  <c r="T264" i="1"/>
  <c r="U264" i="1"/>
  <c r="V264" i="1"/>
  <c r="W264" i="1"/>
  <c r="X264" i="1"/>
  <c r="Y264" i="1"/>
  <c r="Z264" i="1"/>
  <c r="AA264" i="1"/>
  <c r="AB264" i="1"/>
  <c r="AD264" i="1" a="1"/>
  <c r="AD264" i="1" s="1"/>
  <c r="C265" i="1"/>
  <c r="D265" i="1"/>
  <c r="E265" i="1"/>
  <c r="F265" i="1"/>
  <c r="G265" i="1"/>
  <c r="I265" i="1"/>
  <c r="J265" i="1"/>
  <c r="K265" i="1"/>
  <c r="L265" i="1"/>
  <c r="M265" i="1"/>
  <c r="N265" i="1"/>
  <c r="O265" i="1"/>
  <c r="P265" i="1"/>
  <c r="Q265" i="1"/>
  <c r="R265" i="1"/>
  <c r="S265" i="1"/>
  <c r="T265" i="1"/>
  <c r="U265" i="1"/>
  <c r="V265" i="1"/>
  <c r="W265" i="1"/>
  <c r="X265" i="1"/>
  <c r="Y265" i="1"/>
  <c r="Z265" i="1"/>
  <c r="AA265" i="1"/>
  <c r="AB265" i="1"/>
  <c r="AD265" i="1" a="1"/>
  <c r="AD265" i="1" s="1"/>
  <c r="C266" i="1"/>
  <c r="D266" i="1"/>
  <c r="E266" i="1"/>
  <c r="F266" i="1"/>
  <c r="G266" i="1"/>
  <c r="I266" i="1"/>
  <c r="J266" i="1"/>
  <c r="K266" i="1"/>
  <c r="L266" i="1"/>
  <c r="M266" i="1"/>
  <c r="N266" i="1"/>
  <c r="O266" i="1"/>
  <c r="P266" i="1"/>
  <c r="Q266" i="1"/>
  <c r="R266" i="1"/>
  <c r="S266" i="1"/>
  <c r="T266" i="1"/>
  <c r="U266" i="1"/>
  <c r="V266" i="1"/>
  <c r="W266" i="1"/>
  <c r="X266" i="1"/>
  <c r="Y266" i="1"/>
  <c r="Z266" i="1"/>
  <c r="AA266" i="1"/>
  <c r="AB266" i="1"/>
  <c r="AD266" i="1" a="1"/>
  <c r="AD266" i="1"/>
  <c r="C267" i="1"/>
  <c r="D267" i="1"/>
  <c r="E267" i="1"/>
  <c r="F267" i="1"/>
  <c r="G267" i="1"/>
  <c r="I267" i="1"/>
  <c r="J267" i="1"/>
  <c r="K267" i="1"/>
  <c r="L267" i="1"/>
  <c r="M267" i="1"/>
  <c r="N267" i="1"/>
  <c r="O267" i="1"/>
  <c r="P267" i="1"/>
  <c r="Q267" i="1"/>
  <c r="R267" i="1"/>
  <c r="S267" i="1"/>
  <c r="T267" i="1"/>
  <c r="U267" i="1"/>
  <c r="V267" i="1"/>
  <c r="W267" i="1"/>
  <c r="X267" i="1"/>
  <c r="Y267" i="1"/>
  <c r="Z267" i="1"/>
  <c r="AA267" i="1"/>
  <c r="AB267" i="1"/>
  <c r="AD267" i="1" a="1"/>
  <c r="AD267" i="1"/>
  <c r="C268" i="1"/>
  <c r="D268" i="1"/>
  <c r="E268" i="1"/>
  <c r="F268" i="1"/>
  <c r="G268" i="1"/>
  <c r="I268" i="1"/>
  <c r="J268" i="1"/>
  <c r="K268" i="1"/>
  <c r="L268" i="1"/>
  <c r="M268" i="1"/>
  <c r="N268" i="1"/>
  <c r="O268" i="1"/>
  <c r="P268" i="1"/>
  <c r="Q268" i="1"/>
  <c r="R268" i="1"/>
  <c r="S268" i="1"/>
  <c r="T268" i="1"/>
  <c r="U268" i="1"/>
  <c r="V268" i="1"/>
  <c r="W268" i="1"/>
  <c r="X268" i="1"/>
  <c r="Y268" i="1"/>
  <c r="Z268" i="1"/>
  <c r="AA268" i="1"/>
  <c r="AB268" i="1"/>
  <c r="AD268" i="1" a="1"/>
  <c r="AD268" i="1"/>
  <c r="C269" i="1"/>
  <c r="D269" i="1"/>
  <c r="E269" i="1"/>
  <c r="F269" i="1"/>
  <c r="G269" i="1"/>
  <c r="I269" i="1"/>
  <c r="J269" i="1"/>
  <c r="K269" i="1"/>
  <c r="L269" i="1"/>
  <c r="M269" i="1"/>
  <c r="N269" i="1"/>
  <c r="O269" i="1"/>
  <c r="P269" i="1"/>
  <c r="Q269" i="1"/>
  <c r="R269" i="1"/>
  <c r="S269" i="1"/>
  <c r="T269" i="1"/>
  <c r="U269" i="1"/>
  <c r="V269" i="1"/>
  <c r="W269" i="1"/>
  <c r="X269" i="1"/>
  <c r="Y269" i="1"/>
  <c r="Z269" i="1"/>
  <c r="AA269" i="1"/>
  <c r="AB269" i="1"/>
  <c r="AD269" i="1" a="1"/>
  <c r="AD269" i="1"/>
  <c r="C270" i="1"/>
  <c r="D270" i="1"/>
  <c r="E270" i="1"/>
  <c r="F270" i="1"/>
  <c r="G270" i="1"/>
  <c r="I270" i="1"/>
  <c r="J270" i="1"/>
  <c r="K270" i="1"/>
  <c r="L270" i="1"/>
  <c r="M270" i="1"/>
  <c r="N270" i="1"/>
  <c r="O270" i="1"/>
  <c r="P270" i="1"/>
  <c r="Q270" i="1"/>
  <c r="R270" i="1"/>
  <c r="S270" i="1"/>
  <c r="T270" i="1"/>
  <c r="U270" i="1"/>
  <c r="V270" i="1"/>
  <c r="W270" i="1"/>
  <c r="X270" i="1"/>
  <c r="Y270" i="1"/>
  <c r="Z270" i="1"/>
  <c r="AA270" i="1"/>
  <c r="AB270" i="1"/>
  <c r="AD270" i="1" a="1"/>
  <c r="AD270" i="1" s="1"/>
  <c r="C271" i="1"/>
  <c r="D271" i="1"/>
  <c r="E271" i="1"/>
  <c r="F271" i="1"/>
  <c r="G271" i="1"/>
  <c r="I271" i="1"/>
  <c r="J271" i="1"/>
  <c r="K271" i="1"/>
  <c r="L271" i="1"/>
  <c r="M271" i="1"/>
  <c r="N271" i="1"/>
  <c r="O271" i="1"/>
  <c r="P271" i="1"/>
  <c r="Q271" i="1"/>
  <c r="R271" i="1"/>
  <c r="S271" i="1"/>
  <c r="T271" i="1"/>
  <c r="U271" i="1"/>
  <c r="V271" i="1"/>
  <c r="W271" i="1"/>
  <c r="X271" i="1"/>
  <c r="Y271" i="1"/>
  <c r="Z271" i="1"/>
  <c r="AA271" i="1"/>
  <c r="AB271" i="1"/>
  <c r="AD271" i="1" a="1"/>
  <c r="AD271" i="1" s="1"/>
  <c r="C272" i="1"/>
  <c r="D272" i="1"/>
  <c r="E272" i="1"/>
  <c r="F272" i="1"/>
  <c r="G272" i="1"/>
  <c r="I272" i="1"/>
  <c r="J272" i="1"/>
  <c r="K272" i="1"/>
  <c r="L272" i="1"/>
  <c r="M272" i="1"/>
  <c r="N272" i="1"/>
  <c r="O272" i="1"/>
  <c r="P272" i="1"/>
  <c r="Q272" i="1"/>
  <c r="R272" i="1"/>
  <c r="S272" i="1"/>
  <c r="T272" i="1"/>
  <c r="U272" i="1"/>
  <c r="V272" i="1"/>
  <c r="W272" i="1"/>
  <c r="X272" i="1"/>
  <c r="Y272" i="1"/>
  <c r="Z272" i="1"/>
  <c r="AA272" i="1"/>
  <c r="AB272" i="1"/>
  <c r="AD272" i="1" a="1"/>
  <c r="AD272" i="1" s="1"/>
  <c r="C273" i="1"/>
  <c r="D273" i="1"/>
  <c r="E273" i="1"/>
  <c r="F273" i="1"/>
  <c r="G273" i="1"/>
  <c r="I273" i="1"/>
  <c r="J273" i="1"/>
  <c r="K273" i="1"/>
  <c r="L273" i="1"/>
  <c r="M273" i="1"/>
  <c r="N273" i="1"/>
  <c r="O273" i="1"/>
  <c r="P273" i="1"/>
  <c r="Q273" i="1"/>
  <c r="R273" i="1"/>
  <c r="S273" i="1"/>
  <c r="T273" i="1"/>
  <c r="U273" i="1"/>
  <c r="V273" i="1"/>
  <c r="W273" i="1"/>
  <c r="X273" i="1"/>
  <c r="Y273" i="1"/>
  <c r="Z273" i="1"/>
  <c r="AA273" i="1"/>
  <c r="AB273" i="1"/>
  <c r="AD273" i="1" a="1"/>
  <c r="AD273" i="1" s="1"/>
  <c r="C274" i="1"/>
  <c r="D274" i="1"/>
  <c r="E274" i="1"/>
  <c r="F274" i="1"/>
  <c r="G274" i="1"/>
  <c r="I274" i="1"/>
  <c r="J274" i="1"/>
  <c r="K274" i="1"/>
  <c r="L274" i="1"/>
  <c r="M274" i="1"/>
  <c r="N274" i="1"/>
  <c r="O274" i="1"/>
  <c r="P274" i="1"/>
  <c r="Q274" i="1"/>
  <c r="R274" i="1"/>
  <c r="S274" i="1"/>
  <c r="T274" i="1"/>
  <c r="U274" i="1"/>
  <c r="V274" i="1"/>
  <c r="W274" i="1"/>
  <c r="X274" i="1"/>
  <c r="Y274" i="1"/>
  <c r="Z274" i="1"/>
  <c r="AA274" i="1"/>
  <c r="AB274" i="1"/>
  <c r="AD274" i="1" a="1"/>
  <c r="AD274" i="1"/>
  <c r="C275" i="1"/>
  <c r="D275" i="1"/>
  <c r="E275" i="1"/>
  <c r="F275" i="1"/>
  <c r="G275" i="1"/>
  <c r="I275" i="1"/>
  <c r="J275" i="1"/>
  <c r="K275" i="1"/>
  <c r="L275" i="1"/>
  <c r="M275" i="1"/>
  <c r="N275" i="1"/>
  <c r="O275" i="1"/>
  <c r="P275" i="1"/>
  <c r="Q275" i="1"/>
  <c r="R275" i="1"/>
  <c r="S275" i="1"/>
  <c r="T275" i="1"/>
  <c r="U275" i="1"/>
  <c r="V275" i="1"/>
  <c r="W275" i="1"/>
  <c r="X275" i="1"/>
  <c r="Y275" i="1"/>
  <c r="Z275" i="1"/>
  <c r="AA275" i="1"/>
  <c r="AB275" i="1"/>
  <c r="AD275" i="1" a="1"/>
  <c r="AD275" i="1"/>
  <c r="C276" i="1"/>
  <c r="D276" i="1"/>
  <c r="E276" i="1"/>
  <c r="F276" i="1"/>
  <c r="G276" i="1"/>
  <c r="I276" i="1"/>
  <c r="J276" i="1"/>
  <c r="K276" i="1"/>
  <c r="L276" i="1"/>
  <c r="M276" i="1"/>
  <c r="N276" i="1"/>
  <c r="O276" i="1"/>
  <c r="P276" i="1"/>
  <c r="Q276" i="1"/>
  <c r="R276" i="1"/>
  <c r="S276" i="1"/>
  <c r="T276" i="1"/>
  <c r="U276" i="1"/>
  <c r="V276" i="1"/>
  <c r="W276" i="1"/>
  <c r="X276" i="1"/>
  <c r="Y276" i="1"/>
  <c r="Z276" i="1"/>
  <c r="AA276" i="1"/>
  <c r="AB276" i="1"/>
  <c r="AD276" i="1" a="1"/>
  <c r="AD276" i="1"/>
  <c r="C277" i="1"/>
  <c r="D277" i="1"/>
  <c r="E277" i="1"/>
  <c r="F277" i="1"/>
  <c r="G277" i="1"/>
  <c r="I277" i="1"/>
  <c r="J277" i="1"/>
  <c r="K277" i="1"/>
  <c r="L277" i="1"/>
  <c r="M277" i="1"/>
  <c r="N277" i="1"/>
  <c r="O277" i="1"/>
  <c r="P277" i="1"/>
  <c r="Q277" i="1"/>
  <c r="R277" i="1"/>
  <c r="S277" i="1"/>
  <c r="T277" i="1"/>
  <c r="U277" i="1"/>
  <c r="V277" i="1"/>
  <c r="W277" i="1"/>
  <c r="X277" i="1"/>
  <c r="Y277" i="1"/>
  <c r="Z277" i="1"/>
  <c r="AA277" i="1"/>
  <c r="AB277" i="1"/>
  <c r="AD277" i="1" a="1"/>
  <c r="AD277" i="1"/>
  <c r="C278" i="1"/>
  <c r="D278" i="1"/>
  <c r="E278" i="1"/>
  <c r="F278" i="1"/>
  <c r="G278" i="1"/>
  <c r="I278" i="1"/>
  <c r="J278" i="1"/>
  <c r="K278" i="1"/>
  <c r="L278" i="1"/>
  <c r="M278" i="1"/>
  <c r="N278" i="1"/>
  <c r="O278" i="1"/>
  <c r="P278" i="1"/>
  <c r="Q278" i="1"/>
  <c r="R278" i="1"/>
  <c r="S278" i="1"/>
  <c r="T278" i="1"/>
  <c r="U278" i="1"/>
  <c r="V278" i="1"/>
  <c r="W278" i="1"/>
  <c r="X278" i="1"/>
  <c r="Y278" i="1"/>
  <c r="Z278" i="1"/>
  <c r="AA278" i="1"/>
  <c r="AB278" i="1"/>
  <c r="AD278" i="1" a="1"/>
  <c r="AD278" i="1" s="1"/>
  <c r="C279" i="1"/>
  <c r="D279" i="1"/>
  <c r="E279" i="1"/>
  <c r="F279" i="1"/>
  <c r="G279" i="1"/>
  <c r="I279" i="1"/>
  <c r="J279" i="1"/>
  <c r="K279" i="1"/>
  <c r="L279" i="1"/>
  <c r="M279" i="1"/>
  <c r="N279" i="1"/>
  <c r="O279" i="1"/>
  <c r="P279" i="1"/>
  <c r="Q279" i="1"/>
  <c r="R279" i="1"/>
  <c r="S279" i="1"/>
  <c r="T279" i="1"/>
  <c r="U279" i="1"/>
  <c r="V279" i="1"/>
  <c r="W279" i="1"/>
  <c r="X279" i="1"/>
  <c r="Y279" i="1"/>
  <c r="Z279" i="1"/>
  <c r="AA279" i="1"/>
  <c r="AB279" i="1"/>
  <c r="AD279" i="1" a="1"/>
  <c r="AD279" i="1" s="1"/>
  <c r="C280" i="1"/>
  <c r="D280" i="1"/>
  <c r="E280" i="1"/>
  <c r="F280" i="1"/>
  <c r="G280" i="1"/>
  <c r="I280" i="1"/>
  <c r="J280" i="1"/>
  <c r="K280" i="1"/>
  <c r="L280" i="1"/>
  <c r="M280" i="1"/>
  <c r="N280" i="1"/>
  <c r="O280" i="1"/>
  <c r="P280" i="1"/>
  <c r="Q280" i="1"/>
  <c r="R280" i="1"/>
  <c r="S280" i="1"/>
  <c r="T280" i="1"/>
  <c r="U280" i="1"/>
  <c r="V280" i="1"/>
  <c r="W280" i="1"/>
  <c r="X280" i="1"/>
  <c r="Y280" i="1"/>
  <c r="Z280" i="1"/>
  <c r="AA280" i="1"/>
  <c r="AB280" i="1"/>
  <c r="AD280" i="1" a="1"/>
  <c r="AD280" i="1" s="1"/>
  <c r="C281" i="1"/>
  <c r="D281" i="1"/>
  <c r="E281" i="1"/>
  <c r="F281" i="1"/>
  <c r="G281" i="1"/>
  <c r="I281" i="1"/>
  <c r="J281" i="1"/>
  <c r="K281" i="1"/>
  <c r="L281" i="1"/>
  <c r="M281" i="1"/>
  <c r="N281" i="1"/>
  <c r="O281" i="1"/>
  <c r="P281" i="1"/>
  <c r="Q281" i="1"/>
  <c r="R281" i="1"/>
  <c r="S281" i="1"/>
  <c r="T281" i="1"/>
  <c r="U281" i="1"/>
  <c r="V281" i="1"/>
  <c r="W281" i="1"/>
  <c r="X281" i="1"/>
  <c r="Y281" i="1"/>
  <c r="Z281" i="1"/>
  <c r="AA281" i="1"/>
  <c r="AB281" i="1"/>
  <c r="AD281" i="1" a="1"/>
  <c r="AD281" i="1" s="1"/>
  <c r="C282" i="1"/>
  <c r="D282" i="1"/>
  <c r="E282" i="1"/>
  <c r="F282" i="1"/>
  <c r="G282" i="1"/>
  <c r="I282" i="1"/>
  <c r="J282" i="1"/>
  <c r="K282" i="1"/>
  <c r="L282" i="1"/>
  <c r="M282" i="1"/>
  <c r="N282" i="1"/>
  <c r="O282" i="1"/>
  <c r="P282" i="1"/>
  <c r="Q282" i="1"/>
  <c r="R282" i="1"/>
  <c r="S282" i="1"/>
  <c r="T282" i="1"/>
  <c r="U282" i="1"/>
  <c r="V282" i="1"/>
  <c r="W282" i="1"/>
  <c r="X282" i="1"/>
  <c r="Y282" i="1"/>
  <c r="Z282" i="1"/>
  <c r="AA282" i="1"/>
  <c r="AB282" i="1"/>
  <c r="AD282" i="1" a="1"/>
  <c r="AD282" i="1"/>
  <c r="C283" i="1"/>
  <c r="D283" i="1"/>
  <c r="E283" i="1"/>
  <c r="F283" i="1"/>
  <c r="G283" i="1"/>
  <c r="I283" i="1"/>
  <c r="J283" i="1"/>
  <c r="K283" i="1"/>
  <c r="L283" i="1"/>
  <c r="M283" i="1"/>
  <c r="N283" i="1"/>
  <c r="O283" i="1"/>
  <c r="P283" i="1"/>
  <c r="Q283" i="1"/>
  <c r="R283" i="1"/>
  <c r="S283" i="1"/>
  <c r="T283" i="1"/>
  <c r="U283" i="1"/>
  <c r="V283" i="1"/>
  <c r="W283" i="1"/>
  <c r="X283" i="1"/>
  <c r="Y283" i="1"/>
  <c r="Z283" i="1"/>
  <c r="AA283" i="1"/>
  <c r="AB283" i="1"/>
  <c r="AD283" i="1" a="1"/>
  <c r="AD283" i="1"/>
  <c r="C284" i="1"/>
  <c r="D284" i="1"/>
  <c r="E284" i="1"/>
  <c r="F284" i="1"/>
  <c r="G284" i="1"/>
  <c r="I284" i="1"/>
  <c r="J284" i="1"/>
  <c r="K284" i="1"/>
  <c r="L284" i="1"/>
  <c r="M284" i="1"/>
  <c r="N284" i="1"/>
  <c r="O284" i="1"/>
  <c r="P284" i="1"/>
  <c r="Q284" i="1"/>
  <c r="R284" i="1"/>
  <c r="S284" i="1"/>
  <c r="T284" i="1"/>
  <c r="U284" i="1"/>
  <c r="V284" i="1"/>
  <c r="W284" i="1"/>
  <c r="X284" i="1"/>
  <c r="Y284" i="1"/>
  <c r="Z284" i="1"/>
  <c r="AA284" i="1"/>
  <c r="AB284" i="1"/>
  <c r="AD284" i="1" a="1"/>
  <c r="AD284" i="1"/>
  <c r="C285" i="1"/>
  <c r="D285" i="1"/>
  <c r="E285" i="1"/>
  <c r="F285" i="1"/>
  <c r="G285" i="1"/>
  <c r="I285" i="1"/>
  <c r="J285" i="1"/>
  <c r="K285" i="1"/>
  <c r="L285" i="1"/>
  <c r="M285" i="1"/>
  <c r="N285" i="1"/>
  <c r="O285" i="1"/>
  <c r="P285" i="1"/>
  <c r="Q285" i="1"/>
  <c r="R285" i="1"/>
  <c r="S285" i="1"/>
  <c r="T285" i="1"/>
  <c r="U285" i="1"/>
  <c r="V285" i="1"/>
  <c r="W285" i="1"/>
  <c r="X285" i="1"/>
  <c r="Y285" i="1"/>
  <c r="Z285" i="1"/>
  <c r="AA285" i="1"/>
  <c r="AB285" i="1"/>
  <c r="AD285" i="1" a="1"/>
  <c r="AD285" i="1"/>
  <c r="C286" i="1"/>
  <c r="D286" i="1"/>
  <c r="E286" i="1"/>
  <c r="F286" i="1"/>
  <c r="G286" i="1"/>
  <c r="I286" i="1"/>
  <c r="J286" i="1"/>
  <c r="K286" i="1"/>
  <c r="L286" i="1"/>
  <c r="M286" i="1"/>
  <c r="N286" i="1"/>
  <c r="O286" i="1"/>
  <c r="P286" i="1"/>
  <c r="Q286" i="1"/>
  <c r="R286" i="1"/>
  <c r="S286" i="1"/>
  <c r="T286" i="1"/>
  <c r="U286" i="1"/>
  <c r="V286" i="1"/>
  <c r="W286" i="1"/>
  <c r="X286" i="1"/>
  <c r="Y286" i="1"/>
  <c r="Z286" i="1"/>
  <c r="AA286" i="1"/>
  <c r="AB286" i="1"/>
  <c r="AD286" i="1" a="1"/>
  <c r="AD286" i="1" s="1"/>
  <c r="C287" i="1"/>
  <c r="D287" i="1"/>
  <c r="E287" i="1"/>
  <c r="F287" i="1"/>
  <c r="G287" i="1"/>
  <c r="I287" i="1"/>
  <c r="J287" i="1"/>
  <c r="K287" i="1"/>
  <c r="L287" i="1"/>
  <c r="M287" i="1"/>
  <c r="N287" i="1"/>
  <c r="O287" i="1"/>
  <c r="P287" i="1"/>
  <c r="Q287" i="1"/>
  <c r="R287" i="1"/>
  <c r="S287" i="1"/>
  <c r="T287" i="1"/>
  <c r="U287" i="1"/>
  <c r="V287" i="1"/>
  <c r="W287" i="1"/>
  <c r="X287" i="1"/>
  <c r="Y287" i="1"/>
  <c r="Z287" i="1"/>
  <c r="AA287" i="1"/>
  <c r="AB287" i="1"/>
  <c r="AD287" i="1" a="1"/>
  <c r="AD287" i="1" s="1"/>
  <c r="C288" i="1"/>
  <c r="D288" i="1"/>
  <c r="E288" i="1"/>
  <c r="F288" i="1"/>
  <c r="G288" i="1"/>
  <c r="I288" i="1"/>
  <c r="J288" i="1"/>
  <c r="K288" i="1"/>
  <c r="L288" i="1"/>
  <c r="M288" i="1"/>
  <c r="N288" i="1"/>
  <c r="O288" i="1"/>
  <c r="P288" i="1"/>
  <c r="Q288" i="1"/>
  <c r="R288" i="1"/>
  <c r="S288" i="1"/>
  <c r="T288" i="1"/>
  <c r="U288" i="1"/>
  <c r="V288" i="1"/>
  <c r="W288" i="1"/>
  <c r="X288" i="1"/>
  <c r="Y288" i="1"/>
  <c r="Z288" i="1"/>
  <c r="AA288" i="1"/>
  <c r="AB288" i="1"/>
  <c r="AD288" i="1" a="1"/>
  <c r="AD288" i="1" s="1"/>
  <c r="C289" i="1"/>
  <c r="D289" i="1"/>
  <c r="E289" i="1"/>
  <c r="F289" i="1"/>
  <c r="G289" i="1"/>
  <c r="I289" i="1"/>
  <c r="J289" i="1"/>
  <c r="K289" i="1"/>
  <c r="L289" i="1"/>
  <c r="M289" i="1"/>
  <c r="N289" i="1"/>
  <c r="O289" i="1"/>
  <c r="P289" i="1"/>
  <c r="Q289" i="1"/>
  <c r="R289" i="1"/>
  <c r="S289" i="1"/>
  <c r="T289" i="1"/>
  <c r="U289" i="1"/>
  <c r="V289" i="1"/>
  <c r="W289" i="1"/>
  <c r="X289" i="1"/>
  <c r="Y289" i="1"/>
  <c r="Z289" i="1"/>
  <c r="AA289" i="1"/>
  <c r="AB289" i="1"/>
  <c r="AD289" i="1" a="1"/>
  <c r="AD289" i="1" s="1"/>
  <c r="C290" i="1"/>
  <c r="D290" i="1"/>
  <c r="E290" i="1"/>
  <c r="F290" i="1"/>
  <c r="G290" i="1"/>
  <c r="I290" i="1"/>
  <c r="J290" i="1"/>
  <c r="K290" i="1"/>
  <c r="L290" i="1"/>
  <c r="M290" i="1"/>
  <c r="N290" i="1"/>
  <c r="O290" i="1"/>
  <c r="P290" i="1"/>
  <c r="Q290" i="1"/>
  <c r="R290" i="1"/>
  <c r="S290" i="1"/>
  <c r="T290" i="1"/>
  <c r="U290" i="1"/>
  <c r="V290" i="1"/>
  <c r="W290" i="1"/>
  <c r="X290" i="1"/>
  <c r="Y290" i="1"/>
  <c r="Z290" i="1"/>
  <c r="AA290" i="1"/>
  <c r="AB290" i="1"/>
  <c r="AD290" i="1" a="1"/>
  <c r="AD290" i="1"/>
  <c r="C291" i="1"/>
  <c r="D291" i="1"/>
  <c r="E291" i="1"/>
  <c r="F291" i="1"/>
  <c r="G291" i="1"/>
  <c r="I291" i="1"/>
  <c r="J291" i="1"/>
  <c r="K291" i="1"/>
  <c r="L291" i="1"/>
  <c r="M291" i="1"/>
  <c r="N291" i="1"/>
  <c r="O291" i="1"/>
  <c r="P291" i="1"/>
  <c r="Q291" i="1"/>
  <c r="R291" i="1"/>
  <c r="S291" i="1"/>
  <c r="T291" i="1"/>
  <c r="U291" i="1"/>
  <c r="V291" i="1"/>
  <c r="W291" i="1"/>
  <c r="X291" i="1"/>
  <c r="Y291" i="1"/>
  <c r="Z291" i="1"/>
  <c r="AA291" i="1"/>
  <c r="AB291" i="1"/>
  <c r="AD291" i="1" a="1"/>
  <c r="AD291" i="1" s="1"/>
  <c r="C292" i="1"/>
  <c r="D292" i="1"/>
  <c r="E292" i="1"/>
  <c r="F292" i="1"/>
  <c r="G292" i="1"/>
  <c r="I292" i="1"/>
  <c r="J292" i="1"/>
  <c r="K292" i="1"/>
  <c r="L292" i="1"/>
  <c r="M292" i="1"/>
  <c r="N292" i="1"/>
  <c r="O292" i="1"/>
  <c r="P292" i="1"/>
  <c r="Q292" i="1"/>
  <c r="R292" i="1"/>
  <c r="S292" i="1"/>
  <c r="T292" i="1"/>
  <c r="U292" i="1"/>
  <c r="V292" i="1"/>
  <c r="W292" i="1"/>
  <c r="X292" i="1"/>
  <c r="Y292" i="1"/>
  <c r="Z292" i="1"/>
  <c r="AA292" i="1"/>
  <c r="AB292" i="1"/>
  <c r="AD292" i="1" a="1"/>
  <c r="AD292" i="1"/>
  <c r="C293" i="1"/>
  <c r="D293" i="1"/>
  <c r="E293" i="1"/>
  <c r="F293" i="1"/>
  <c r="G293" i="1"/>
  <c r="I293" i="1"/>
  <c r="J293" i="1"/>
  <c r="K293" i="1"/>
  <c r="L293" i="1"/>
  <c r="M293" i="1"/>
  <c r="N293" i="1"/>
  <c r="O293" i="1"/>
  <c r="P293" i="1"/>
  <c r="Q293" i="1"/>
  <c r="R293" i="1"/>
  <c r="S293" i="1"/>
  <c r="T293" i="1"/>
  <c r="U293" i="1"/>
  <c r="V293" i="1"/>
  <c r="W293" i="1"/>
  <c r="X293" i="1"/>
  <c r="Y293" i="1"/>
  <c r="Z293" i="1"/>
  <c r="AA293" i="1"/>
  <c r="AB293" i="1"/>
  <c r="AD293" i="1" a="1"/>
  <c r="AD293" i="1"/>
  <c r="C294" i="1"/>
  <c r="D294" i="1"/>
  <c r="E294" i="1"/>
  <c r="F294" i="1"/>
  <c r="G294" i="1"/>
  <c r="I294" i="1"/>
  <c r="J294" i="1"/>
  <c r="K294" i="1"/>
  <c r="L294" i="1"/>
  <c r="M294" i="1"/>
  <c r="N294" i="1"/>
  <c r="O294" i="1"/>
  <c r="P294" i="1"/>
  <c r="Q294" i="1"/>
  <c r="R294" i="1"/>
  <c r="S294" i="1"/>
  <c r="T294" i="1"/>
  <c r="U294" i="1"/>
  <c r="V294" i="1"/>
  <c r="W294" i="1"/>
  <c r="X294" i="1"/>
  <c r="Y294" i="1"/>
  <c r="Z294" i="1"/>
  <c r="AA294" i="1"/>
  <c r="AB294" i="1"/>
  <c r="AD294" i="1" a="1"/>
  <c r="AD294" i="1" s="1"/>
  <c r="C295" i="1"/>
  <c r="D295" i="1"/>
  <c r="E295" i="1"/>
  <c r="F295" i="1"/>
  <c r="G295" i="1"/>
  <c r="I295" i="1"/>
  <c r="J295" i="1"/>
  <c r="K295" i="1"/>
  <c r="L295" i="1"/>
  <c r="M295" i="1"/>
  <c r="N295" i="1"/>
  <c r="O295" i="1"/>
  <c r="P295" i="1"/>
  <c r="Q295" i="1"/>
  <c r="R295" i="1"/>
  <c r="S295" i="1"/>
  <c r="T295" i="1"/>
  <c r="U295" i="1"/>
  <c r="V295" i="1"/>
  <c r="W295" i="1"/>
  <c r="X295" i="1"/>
  <c r="Y295" i="1"/>
  <c r="Z295" i="1"/>
  <c r="AA295" i="1"/>
  <c r="AB295" i="1"/>
  <c r="AD295" i="1" a="1"/>
  <c r="AD295" i="1" s="1"/>
  <c r="C296" i="1"/>
  <c r="D296" i="1"/>
  <c r="E296" i="1"/>
  <c r="F296" i="1"/>
  <c r="G296" i="1"/>
  <c r="I296" i="1"/>
  <c r="J296" i="1"/>
  <c r="K296" i="1"/>
  <c r="L296" i="1"/>
  <c r="M296" i="1"/>
  <c r="N296" i="1"/>
  <c r="O296" i="1"/>
  <c r="P296" i="1"/>
  <c r="Q296" i="1"/>
  <c r="R296" i="1"/>
  <c r="S296" i="1"/>
  <c r="T296" i="1"/>
  <c r="U296" i="1"/>
  <c r="V296" i="1"/>
  <c r="W296" i="1"/>
  <c r="X296" i="1"/>
  <c r="Y296" i="1"/>
  <c r="Z296" i="1"/>
  <c r="AA296" i="1"/>
  <c r="AB296" i="1"/>
  <c r="AD296" i="1" a="1"/>
  <c r="AD296" i="1" s="1"/>
  <c r="C297" i="1"/>
  <c r="D297" i="1"/>
  <c r="E297" i="1"/>
  <c r="F297" i="1"/>
  <c r="G297" i="1"/>
  <c r="I297" i="1"/>
  <c r="J297" i="1"/>
  <c r="K297" i="1"/>
  <c r="L297" i="1"/>
  <c r="M297" i="1"/>
  <c r="N297" i="1"/>
  <c r="O297" i="1"/>
  <c r="P297" i="1"/>
  <c r="Q297" i="1"/>
  <c r="R297" i="1"/>
  <c r="S297" i="1"/>
  <c r="T297" i="1"/>
  <c r="U297" i="1"/>
  <c r="V297" i="1"/>
  <c r="W297" i="1"/>
  <c r="X297" i="1"/>
  <c r="Y297" i="1"/>
  <c r="Z297" i="1"/>
  <c r="AA297" i="1"/>
  <c r="AB297" i="1"/>
  <c r="AD297" i="1" a="1"/>
  <c r="AD297" i="1" s="1"/>
  <c r="C298" i="1"/>
  <c r="D298" i="1"/>
  <c r="E298" i="1"/>
  <c r="F298" i="1"/>
  <c r="G298" i="1"/>
  <c r="I298" i="1"/>
  <c r="J298" i="1"/>
  <c r="K298" i="1"/>
  <c r="L298" i="1"/>
  <c r="M298" i="1"/>
  <c r="N298" i="1"/>
  <c r="O298" i="1"/>
  <c r="P298" i="1"/>
  <c r="Q298" i="1"/>
  <c r="R298" i="1"/>
  <c r="S298" i="1"/>
  <c r="T298" i="1"/>
  <c r="U298" i="1"/>
  <c r="V298" i="1"/>
  <c r="W298" i="1"/>
  <c r="X298" i="1"/>
  <c r="Y298" i="1"/>
  <c r="Z298" i="1"/>
  <c r="AA298" i="1"/>
  <c r="AB298" i="1"/>
  <c r="AD298" i="1" a="1"/>
  <c r="AD298" i="1"/>
  <c r="C299" i="1"/>
  <c r="D299" i="1"/>
  <c r="E299" i="1"/>
  <c r="F299" i="1"/>
  <c r="G299" i="1"/>
  <c r="I299" i="1"/>
  <c r="J299" i="1"/>
  <c r="K299" i="1"/>
  <c r="L299" i="1"/>
  <c r="M299" i="1"/>
  <c r="N299" i="1"/>
  <c r="O299" i="1"/>
  <c r="P299" i="1"/>
  <c r="Q299" i="1"/>
  <c r="R299" i="1"/>
  <c r="S299" i="1"/>
  <c r="T299" i="1"/>
  <c r="U299" i="1"/>
  <c r="V299" i="1"/>
  <c r="W299" i="1"/>
  <c r="X299" i="1"/>
  <c r="Y299" i="1"/>
  <c r="Z299" i="1"/>
  <c r="AA299" i="1"/>
  <c r="AB299" i="1"/>
  <c r="AD299" i="1" a="1"/>
  <c r="AD299" i="1" s="1"/>
  <c r="C300" i="1"/>
  <c r="D300" i="1"/>
  <c r="E300" i="1"/>
  <c r="F300" i="1"/>
  <c r="G300" i="1"/>
  <c r="I300" i="1"/>
  <c r="J300" i="1"/>
  <c r="K300" i="1"/>
  <c r="L300" i="1"/>
  <c r="M300" i="1"/>
  <c r="N300" i="1"/>
  <c r="O300" i="1"/>
  <c r="P300" i="1"/>
  <c r="Q300" i="1"/>
  <c r="R300" i="1"/>
  <c r="S300" i="1"/>
  <c r="T300" i="1"/>
  <c r="U300" i="1"/>
  <c r="V300" i="1"/>
  <c r="W300" i="1"/>
  <c r="X300" i="1"/>
  <c r="Y300" i="1"/>
  <c r="Z300" i="1"/>
  <c r="AA300" i="1"/>
  <c r="AB300" i="1"/>
  <c r="AD300" i="1" a="1"/>
  <c r="AD300" i="1"/>
  <c r="C301" i="1"/>
  <c r="D301" i="1"/>
  <c r="E301" i="1"/>
  <c r="F301" i="1"/>
  <c r="G301" i="1"/>
  <c r="I301" i="1"/>
  <c r="J301" i="1"/>
  <c r="K301" i="1"/>
  <c r="L301" i="1"/>
  <c r="M301" i="1"/>
  <c r="N301" i="1"/>
  <c r="O301" i="1"/>
  <c r="P301" i="1"/>
  <c r="Q301" i="1"/>
  <c r="R301" i="1"/>
  <c r="S301" i="1"/>
  <c r="T301" i="1"/>
  <c r="U301" i="1"/>
  <c r="V301" i="1"/>
  <c r="W301" i="1"/>
  <c r="X301" i="1"/>
  <c r="Y301" i="1"/>
  <c r="Z301" i="1"/>
  <c r="AA301" i="1"/>
  <c r="AB301" i="1"/>
  <c r="AD301" i="1" a="1"/>
  <c r="AD301" i="1"/>
  <c r="C302" i="1"/>
  <c r="D302" i="1"/>
  <c r="E302" i="1"/>
  <c r="F302" i="1"/>
  <c r="G302" i="1"/>
  <c r="I302" i="1"/>
  <c r="J302" i="1"/>
  <c r="K302" i="1"/>
  <c r="L302" i="1"/>
  <c r="M302" i="1"/>
  <c r="N302" i="1"/>
  <c r="O302" i="1"/>
  <c r="P302" i="1"/>
  <c r="Q302" i="1"/>
  <c r="R302" i="1"/>
  <c r="S302" i="1"/>
  <c r="T302" i="1"/>
  <c r="U302" i="1"/>
  <c r="V302" i="1"/>
  <c r="W302" i="1"/>
  <c r="X302" i="1"/>
  <c r="Y302" i="1"/>
  <c r="Z302" i="1"/>
  <c r="AA302" i="1"/>
  <c r="AB302" i="1"/>
  <c r="AD302" i="1" a="1"/>
  <c r="AD302" i="1" s="1"/>
  <c r="C303" i="1"/>
  <c r="D303" i="1"/>
  <c r="E303" i="1"/>
  <c r="F303" i="1"/>
  <c r="G303" i="1"/>
  <c r="I303" i="1"/>
  <c r="J303" i="1"/>
  <c r="K303" i="1"/>
  <c r="L303" i="1"/>
  <c r="M303" i="1"/>
  <c r="N303" i="1"/>
  <c r="O303" i="1"/>
  <c r="P303" i="1"/>
  <c r="Q303" i="1"/>
  <c r="R303" i="1"/>
  <c r="S303" i="1"/>
  <c r="T303" i="1"/>
  <c r="U303" i="1"/>
  <c r="V303" i="1"/>
  <c r="W303" i="1"/>
  <c r="X303" i="1"/>
  <c r="Y303" i="1"/>
  <c r="Z303" i="1"/>
  <c r="AA303" i="1"/>
  <c r="AB303" i="1"/>
  <c r="AD303" i="1" a="1"/>
  <c r="AD303" i="1" s="1"/>
  <c r="C304" i="1"/>
  <c r="D304" i="1"/>
  <c r="E304" i="1"/>
  <c r="F304" i="1"/>
  <c r="G304" i="1"/>
  <c r="I304" i="1"/>
  <c r="J304" i="1"/>
  <c r="K304" i="1"/>
  <c r="L304" i="1"/>
  <c r="M304" i="1"/>
  <c r="N304" i="1"/>
  <c r="O304" i="1"/>
  <c r="P304" i="1"/>
  <c r="Q304" i="1"/>
  <c r="R304" i="1"/>
  <c r="S304" i="1"/>
  <c r="T304" i="1"/>
  <c r="U304" i="1"/>
  <c r="V304" i="1"/>
  <c r="W304" i="1"/>
  <c r="X304" i="1"/>
  <c r="Y304" i="1"/>
  <c r="Z304" i="1"/>
  <c r="AA304" i="1"/>
  <c r="AB304" i="1"/>
  <c r="AD304" i="1" a="1"/>
  <c r="AD304" i="1" s="1"/>
  <c r="C305" i="1"/>
  <c r="D305" i="1"/>
  <c r="E305" i="1"/>
  <c r="F305" i="1"/>
  <c r="G305" i="1"/>
  <c r="I305" i="1"/>
  <c r="J305" i="1"/>
  <c r="K305" i="1"/>
  <c r="L305" i="1"/>
  <c r="M305" i="1"/>
  <c r="N305" i="1"/>
  <c r="O305" i="1"/>
  <c r="P305" i="1"/>
  <c r="Q305" i="1"/>
  <c r="R305" i="1"/>
  <c r="S305" i="1"/>
  <c r="T305" i="1"/>
  <c r="U305" i="1"/>
  <c r="V305" i="1"/>
  <c r="W305" i="1"/>
  <c r="X305" i="1"/>
  <c r="Y305" i="1"/>
  <c r="Z305" i="1"/>
  <c r="AA305" i="1"/>
  <c r="AB305" i="1"/>
  <c r="AD305" i="1" a="1"/>
  <c r="AD305" i="1" s="1"/>
  <c r="C306" i="1"/>
  <c r="D306" i="1"/>
  <c r="E306" i="1"/>
  <c r="F306" i="1"/>
  <c r="G306" i="1"/>
  <c r="I306" i="1"/>
  <c r="J306" i="1"/>
  <c r="K306" i="1"/>
  <c r="L306" i="1"/>
  <c r="M306" i="1"/>
  <c r="N306" i="1"/>
  <c r="O306" i="1"/>
  <c r="P306" i="1"/>
  <c r="Q306" i="1"/>
  <c r="R306" i="1"/>
  <c r="S306" i="1"/>
  <c r="T306" i="1"/>
  <c r="U306" i="1"/>
  <c r="V306" i="1"/>
  <c r="W306" i="1"/>
  <c r="X306" i="1"/>
  <c r="Y306" i="1"/>
  <c r="Z306" i="1"/>
  <c r="AA306" i="1"/>
  <c r="AB306" i="1"/>
  <c r="AD306" i="1" a="1"/>
  <c r="AD306" i="1"/>
  <c r="C307" i="1"/>
  <c r="D307" i="1"/>
  <c r="E307" i="1"/>
  <c r="F307" i="1"/>
  <c r="G307" i="1"/>
  <c r="I307" i="1"/>
  <c r="J307" i="1"/>
  <c r="K307" i="1"/>
  <c r="L307" i="1"/>
  <c r="M307" i="1"/>
  <c r="N307" i="1"/>
  <c r="O307" i="1"/>
  <c r="P307" i="1"/>
  <c r="Q307" i="1"/>
  <c r="R307" i="1"/>
  <c r="S307" i="1"/>
  <c r="T307" i="1"/>
  <c r="U307" i="1"/>
  <c r="V307" i="1"/>
  <c r="W307" i="1"/>
  <c r="X307" i="1"/>
  <c r="Y307" i="1"/>
  <c r="Z307" i="1"/>
  <c r="AA307" i="1"/>
  <c r="AB307" i="1"/>
  <c r="AD307" i="1" a="1"/>
  <c r="AD307" i="1" s="1"/>
  <c r="C308" i="1"/>
  <c r="D308" i="1"/>
  <c r="E308" i="1"/>
  <c r="F308" i="1"/>
  <c r="G308" i="1"/>
  <c r="I308" i="1"/>
  <c r="J308" i="1"/>
  <c r="K308" i="1"/>
  <c r="L308" i="1"/>
  <c r="M308" i="1"/>
  <c r="N308" i="1"/>
  <c r="O308" i="1"/>
  <c r="P308" i="1"/>
  <c r="Q308" i="1"/>
  <c r="R308" i="1"/>
  <c r="S308" i="1"/>
  <c r="T308" i="1"/>
  <c r="U308" i="1"/>
  <c r="V308" i="1"/>
  <c r="W308" i="1"/>
  <c r="X308" i="1"/>
  <c r="Y308" i="1"/>
  <c r="Z308" i="1"/>
  <c r="AA308" i="1"/>
  <c r="AB308" i="1"/>
  <c r="AD308" i="1" a="1"/>
  <c r="AD308" i="1"/>
  <c r="C309" i="1"/>
  <c r="D309" i="1"/>
  <c r="E309" i="1"/>
  <c r="F309" i="1"/>
  <c r="G309" i="1"/>
  <c r="I309" i="1"/>
  <c r="J309" i="1"/>
  <c r="K309" i="1"/>
  <c r="L309" i="1"/>
  <c r="M309" i="1"/>
  <c r="N309" i="1"/>
  <c r="O309" i="1"/>
  <c r="P309" i="1"/>
  <c r="Q309" i="1"/>
  <c r="R309" i="1"/>
  <c r="S309" i="1"/>
  <c r="T309" i="1"/>
  <c r="U309" i="1"/>
  <c r="V309" i="1"/>
  <c r="W309" i="1"/>
  <c r="X309" i="1"/>
  <c r="Y309" i="1"/>
  <c r="Z309" i="1"/>
  <c r="AA309" i="1"/>
  <c r="AB309" i="1"/>
  <c r="AD309" i="1" a="1"/>
  <c r="AD309" i="1"/>
  <c r="C310" i="1"/>
  <c r="D310" i="1"/>
  <c r="E310" i="1"/>
  <c r="F310" i="1"/>
  <c r="G310" i="1"/>
  <c r="I310" i="1"/>
  <c r="J310" i="1"/>
  <c r="K310" i="1"/>
  <c r="L310" i="1"/>
  <c r="M310" i="1"/>
  <c r="N310" i="1"/>
  <c r="O310" i="1"/>
  <c r="P310" i="1"/>
  <c r="Q310" i="1"/>
  <c r="R310" i="1"/>
  <c r="S310" i="1"/>
  <c r="T310" i="1"/>
  <c r="U310" i="1"/>
  <c r="V310" i="1"/>
  <c r="W310" i="1"/>
  <c r="X310" i="1"/>
  <c r="Y310" i="1"/>
  <c r="Z310" i="1"/>
  <c r="AA310" i="1"/>
  <c r="AB310" i="1"/>
  <c r="AD310" i="1" a="1"/>
  <c r="AD310" i="1" s="1"/>
  <c r="C311" i="1"/>
  <c r="D311" i="1"/>
  <c r="E311" i="1"/>
  <c r="F311" i="1"/>
  <c r="G311" i="1"/>
  <c r="I311" i="1"/>
  <c r="J311" i="1"/>
  <c r="K311" i="1"/>
  <c r="L311" i="1"/>
  <c r="M311" i="1"/>
  <c r="N311" i="1"/>
  <c r="O311" i="1"/>
  <c r="P311" i="1"/>
  <c r="Q311" i="1"/>
  <c r="R311" i="1"/>
  <c r="S311" i="1"/>
  <c r="T311" i="1"/>
  <c r="U311" i="1"/>
  <c r="V311" i="1"/>
  <c r="W311" i="1"/>
  <c r="X311" i="1"/>
  <c r="Y311" i="1"/>
  <c r="Z311" i="1"/>
  <c r="AA311" i="1"/>
  <c r="AB311" i="1"/>
  <c r="AD311" i="1" a="1"/>
  <c r="AD311" i="1" s="1"/>
  <c r="C312" i="1"/>
  <c r="D312" i="1"/>
  <c r="E312" i="1"/>
  <c r="F312" i="1"/>
  <c r="G312" i="1"/>
  <c r="I312" i="1"/>
  <c r="J312" i="1"/>
  <c r="K312" i="1"/>
  <c r="L312" i="1"/>
  <c r="M312" i="1"/>
  <c r="N312" i="1"/>
  <c r="O312" i="1"/>
  <c r="P312" i="1"/>
  <c r="Q312" i="1"/>
  <c r="R312" i="1"/>
  <c r="S312" i="1"/>
  <c r="T312" i="1"/>
  <c r="U312" i="1"/>
  <c r="V312" i="1"/>
  <c r="W312" i="1"/>
  <c r="X312" i="1"/>
  <c r="Y312" i="1"/>
  <c r="Z312" i="1"/>
  <c r="AA312" i="1"/>
  <c r="AB312" i="1"/>
  <c r="AD312" i="1" a="1"/>
  <c r="AD312" i="1" s="1"/>
  <c r="C313" i="1"/>
  <c r="D313" i="1"/>
  <c r="E313" i="1"/>
  <c r="F313" i="1"/>
  <c r="G313" i="1"/>
  <c r="I313" i="1"/>
  <c r="J313" i="1"/>
  <c r="K313" i="1"/>
  <c r="L313" i="1"/>
  <c r="M313" i="1"/>
  <c r="N313" i="1"/>
  <c r="O313" i="1"/>
  <c r="P313" i="1"/>
  <c r="Q313" i="1"/>
  <c r="R313" i="1"/>
  <c r="S313" i="1"/>
  <c r="T313" i="1"/>
  <c r="U313" i="1"/>
  <c r="V313" i="1"/>
  <c r="W313" i="1"/>
  <c r="X313" i="1"/>
  <c r="Y313" i="1"/>
  <c r="Z313" i="1"/>
  <c r="AA313" i="1"/>
  <c r="AB313" i="1"/>
  <c r="AD313" i="1" a="1"/>
  <c r="AD313" i="1" s="1"/>
  <c r="C314" i="1"/>
  <c r="D314" i="1"/>
  <c r="E314" i="1"/>
  <c r="F314" i="1"/>
  <c r="G314" i="1"/>
  <c r="I314" i="1"/>
  <c r="J314" i="1"/>
  <c r="K314" i="1"/>
  <c r="L314" i="1"/>
  <c r="M314" i="1"/>
  <c r="N314" i="1"/>
  <c r="O314" i="1"/>
  <c r="P314" i="1"/>
  <c r="Q314" i="1"/>
  <c r="R314" i="1"/>
  <c r="S314" i="1"/>
  <c r="T314" i="1"/>
  <c r="U314" i="1"/>
  <c r="V314" i="1"/>
  <c r="W314" i="1"/>
  <c r="X314" i="1"/>
  <c r="Y314" i="1"/>
  <c r="Z314" i="1"/>
  <c r="AA314" i="1"/>
  <c r="AB314" i="1"/>
  <c r="AD314" i="1" a="1"/>
  <c r="AD314" i="1"/>
  <c r="C315" i="1"/>
  <c r="D315" i="1"/>
  <c r="E315" i="1"/>
  <c r="F315" i="1"/>
  <c r="G315" i="1"/>
  <c r="I315" i="1"/>
  <c r="J315" i="1"/>
  <c r="K315" i="1"/>
  <c r="L315" i="1"/>
  <c r="M315" i="1"/>
  <c r="N315" i="1"/>
  <c r="O315" i="1"/>
  <c r="P315" i="1"/>
  <c r="Q315" i="1"/>
  <c r="R315" i="1"/>
  <c r="S315" i="1"/>
  <c r="T315" i="1"/>
  <c r="U315" i="1"/>
  <c r="V315" i="1"/>
  <c r="W315" i="1"/>
  <c r="X315" i="1"/>
  <c r="Y315" i="1"/>
  <c r="Z315" i="1"/>
  <c r="AA315" i="1"/>
  <c r="AB315" i="1"/>
  <c r="AD315" i="1" a="1"/>
  <c r="AD315" i="1" s="1"/>
  <c r="C316" i="1"/>
  <c r="D316" i="1"/>
  <c r="E316" i="1"/>
  <c r="F316" i="1"/>
  <c r="G316" i="1"/>
  <c r="I316" i="1"/>
  <c r="J316" i="1"/>
  <c r="K316" i="1"/>
  <c r="L316" i="1"/>
  <c r="M316" i="1"/>
  <c r="N316" i="1"/>
  <c r="O316" i="1"/>
  <c r="P316" i="1"/>
  <c r="Q316" i="1"/>
  <c r="R316" i="1"/>
  <c r="S316" i="1"/>
  <c r="T316" i="1"/>
  <c r="U316" i="1"/>
  <c r="V316" i="1"/>
  <c r="W316" i="1"/>
  <c r="X316" i="1"/>
  <c r="Y316" i="1"/>
  <c r="Z316" i="1"/>
  <c r="AA316" i="1"/>
  <c r="AB316" i="1"/>
  <c r="AD316" i="1" a="1"/>
  <c r="AD316" i="1"/>
  <c r="C320" i="1"/>
  <c r="D320" i="1"/>
  <c r="E320" i="1"/>
  <c r="F320" i="1"/>
  <c r="G320" i="1"/>
  <c r="I320" i="1"/>
  <c r="J320" i="1"/>
  <c r="K320" i="1"/>
  <c r="L320" i="1"/>
  <c r="M320" i="1"/>
  <c r="N320" i="1"/>
  <c r="O320" i="1"/>
  <c r="P320" i="1"/>
  <c r="Q320" i="1"/>
  <c r="R320" i="1"/>
  <c r="S320" i="1"/>
  <c r="T320" i="1"/>
  <c r="U320" i="1"/>
  <c r="V320" i="1"/>
  <c r="W320" i="1"/>
  <c r="X320" i="1"/>
  <c r="Y320" i="1"/>
  <c r="Z320" i="1"/>
  <c r="AA320" i="1"/>
  <c r="AB320" i="1"/>
  <c r="AD320" i="1" a="1"/>
  <c r="AD320" i="1"/>
  <c r="C321" i="1"/>
  <c r="D321" i="1"/>
  <c r="E321" i="1"/>
  <c r="F321" i="1"/>
  <c r="G321" i="1"/>
  <c r="I321" i="1"/>
  <c r="J321" i="1"/>
  <c r="K321" i="1"/>
  <c r="L321" i="1"/>
  <c r="M321" i="1"/>
  <c r="N321" i="1"/>
  <c r="O321" i="1"/>
  <c r="P321" i="1"/>
  <c r="Q321" i="1"/>
  <c r="R321" i="1"/>
  <c r="S321" i="1"/>
  <c r="T321" i="1"/>
  <c r="U321" i="1"/>
  <c r="V321" i="1"/>
  <c r="W321" i="1"/>
  <c r="X321" i="1"/>
  <c r="Y321" i="1"/>
  <c r="Z321" i="1"/>
  <c r="AA321" i="1"/>
  <c r="AB321" i="1"/>
  <c r="AD321" i="1" a="1"/>
  <c r="AD321" i="1" s="1"/>
  <c r="C322" i="1"/>
  <c r="D322" i="1"/>
  <c r="E322" i="1"/>
  <c r="F322" i="1"/>
  <c r="G322" i="1"/>
  <c r="I322" i="1"/>
  <c r="J322" i="1"/>
  <c r="K322" i="1"/>
  <c r="L322" i="1"/>
  <c r="M322" i="1"/>
  <c r="N322" i="1"/>
  <c r="O322" i="1"/>
  <c r="P322" i="1"/>
  <c r="Q322" i="1"/>
  <c r="R322" i="1"/>
  <c r="S322" i="1"/>
  <c r="T322" i="1"/>
  <c r="U322" i="1"/>
  <c r="V322" i="1"/>
  <c r="W322" i="1"/>
  <c r="X322" i="1"/>
  <c r="Y322" i="1"/>
  <c r="Z322" i="1"/>
  <c r="AA322" i="1"/>
  <c r="AB322" i="1"/>
  <c r="AD322" i="1" a="1"/>
  <c r="AD322" i="1" s="1"/>
  <c r="C323" i="1"/>
  <c r="D323" i="1"/>
  <c r="E323" i="1"/>
  <c r="F323" i="1"/>
  <c r="G323" i="1"/>
  <c r="I323" i="1"/>
  <c r="J323" i="1"/>
  <c r="K323" i="1"/>
  <c r="L323" i="1"/>
  <c r="M323" i="1"/>
  <c r="N323" i="1"/>
  <c r="O323" i="1"/>
  <c r="P323" i="1"/>
  <c r="Q323" i="1"/>
  <c r="R323" i="1"/>
  <c r="S323" i="1"/>
  <c r="T323" i="1"/>
  <c r="U323" i="1"/>
  <c r="V323" i="1"/>
  <c r="W323" i="1"/>
  <c r="X323" i="1"/>
  <c r="Y323" i="1"/>
  <c r="Z323" i="1"/>
  <c r="AA323" i="1"/>
  <c r="AB323" i="1"/>
  <c r="AD323" i="1" a="1"/>
  <c r="AD323" i="1" s="1"/>
  <c r="C324" i="1"/>
  <c r="D324" i="1"/>
  <c r="E324" i="1"/>
  <c r="F324" i="1"/>
  <c r="G324" i="1"/>
  <c r="I324" i="1"/>
  <c r="J324" i="1"/>
  <c r="K324" i="1"/>
  <c r="L324" i="1"/>
  <c r="M324" i="1"/>
  <c r="N324" i="1"/>
  <c r="O324" i="1"/>
  <c r="P324" i="1"/>
  <c r="Q324" i="1"/>
  <c r="R324" i="1"/>
  <c r="S324" i="1"/>
  <c r="T324" i="1"/>
  <c r="U324" i="1"/>
  <c r="V324" i="1"/>
  <c r="W324" i="1"/>
  <c r="X324" i="1"/>
  <c r="Y324" i="1"/>
  <c r="Z324" i="1"/>
  <c r="AA324" i="1"/>
  <c r="AB324" i="1"/>
  <c r="AD324" i="1" a="1"/>
  <c r="AD324" i="1" s="1"/>
  <c r="C325" i="1"/>
  <c r="D325" i="1"/>
  <c r="E325" i="1"/>
  <c r="F325" i="1"/>
  <c r="G325" i="1"/>
  <c r="I325" i="1"/>
  <c r="J325" i="1"/>
  <c r="K325" i="1"/>
  <c r="L325" i="1"/>
  <c r="M325" i="1"/>
  <c r="N325" i="1"/>
  <c r="O325" i="1"/>
  <c r="P325" i="1"/>
  <c r="Q325" i="1"/>
  <c r="R325" i="1"/>
  <c r="S325" i="1"/>
  <c r="T325" i="1"/>
  <c r="U325" i="1"/>
  <c r="V325" i="1"/>
  <c r="W325" i="1"/>
  <c r="X325" i="1"/>
  <c r="Y325" i="1"/>
  <c r="Z325" i="1"/>
  <c r="AA325" i="1"/>
  <c r="AB325" i="1"/>
  <c r="AD325" i="1" a="1"/>
  <c r="AD325" i="1"/>
  <c r="C326" i="1"/>
  <c r="D326" i="1"/>
  <c r="E326" i="1"/>
  <c r="F326" i="1"/>
  <c r="G326" i="1"/>
  <c r="I326" i="1"/>
  <c r="J326" i="1"/>
  <c r="K326" i="1"/>
  <c r="L326" i="1"/>
  <c r="M326" i="1"/>
  <c r="N326" i="1"/>
  <c r="O326" i="1"/>
  <c r="P326" i="1"/>
  <c r="Q326" i="1"/>
  <c r="R326" i="1"/>
  <c r="S326" i="1"/>
  <c r="T326" i="1"/>
  <c r="U326" i="1"/>
  <c r="V326" i="1"/>
  <c r="W326" i="1"/>
  <c r="X326" i="1"/>
  <c r="Y326" i="1"/>
  <c r="Z326" i="1"/>
  <c r="AA326" i="1"/>
  <c r="AB326" i="1"/>
  <c r="AD326" i="1" a="1"/>
  <c r="AD326" i="1" s="1"/>
  <c r="C327" i="1"/>
  <c r="D327" i="1"/>
  <c r="E327" i="1"/>
  <c r="F327" i="1"/>
  <c r="G327" i="1"/>
  <c r="I327" i="1"/>
  <c r="J327" i="1"/>
  <c r="K327" i="1"/>
  <c r="L327" i="1"/>
  <c r="M327" i="1"/>
  <c r="N327" i="1"/>
  <c r="O327" i="1"/>
  <c r="P327" i="1"/>
  <c r="Q327" i="1"/>
  <c r="R327" i="1"/>
  <c r="S327" i="1"/>
  <c r="T327" i="1"/>
  <c r="U327" i="1"/>
  <c r="V327" i="1"/>
  <c r="W327" i="1"/>
  <c r="X327" i="1"/>
  <c r="Y327" i="1"/>
  <c r="Z327" i="1"/>
  <c r="AA327" i="1"/>
  <c r="AB327" i="1"/>
  <c r="AD327" i="1" a="1"/>
  <c r="AD327" i="1"/>
  <c r="C328" i="1"/>
  <c r="D328" i="1"/>
  <c r="E328" i="1"/>
  <c r="F328" i="1"/>
  <c r="G328" i="1"/>
  <c r="I328" i="1"/>
  <c r="J328" i="1"/>
  <c r="K328" i="1"/>
  <c r="L328" i="1"/>
  <c r="M328" i="1"/>
  <c r="N328" i="1"/>
  <c r="O328" i="1"/>
  <c r="P328" i="1"/>
  <c r="Q328" i="1"/>
  <c r="R328" i="1"/>
  <c r="S328" i="1"/>
  <c r="T328" i="1"/>
  <c r="U328" i="1"/>
  <c r="V328" i="1"/>
  <c r="W328" i="1"/>
  <c r="X328" i="1"/>
  <c r="Y328" i="1"/>
  <c r="Z328" i="1"/>
  <c r="AA328" i="1"/>
  <c r="AB328" i="1"/>
  <c r="AD328" i="1" a="1"/>
  <c r="AD328" i="1"/>
  <c r="C329" i="1"/>
  <c r="D329" i="1"/>
  <c r="E329" i="1"/>
  <c r="F329" i="1"/>
  <c r="G329" i="1"/>
  <c r="I329" i="1"/>
  <c r="J329" i="1"/>
  <c r="K329" i="1"/>
  <c r="L329" i="1"/>
  <c r="M329" i="1"/>
  <c r="N329" i="1"/>
  <c r="O329" i="1"/>
  <c r="P329" i="1"/>
  <c r="Q329" i="1"/>
  <c r="R329" i="1"/>
  <c r="S329" i="1"/>
  <c r="T329" i="1"/>
  <c r="U329" i="1"/>
  <c r="V329" i="1"/>
  <c r="W329" i="1"/>
  <c r="X329" i="1"/>
  <c r="Y329" i="1"/>
  <c r="Z329" i="1"/>
  <c r="AA329" i="1"/>
  <c r="AB329" i="1"/>
  <c r="AD329" i="1" a="1"/>
  <c r="AD329" i="1" s="1"/>
  <c r="C330" i="1"/>
  <c r="D330" i="1"/>
  <c r="E330" i="1"/>
  <c r="F330" i="1"/>
  <c r="G330" i="1"/>
  <c r="I330" i="1"/>
  <c r="J330" i="1"/>
  <c r="K330" i="1"/>
  <c r="L330" i="1"/>
  <c r="M330" i="1"/>
  <c r="N330" i="1"/>
  <c r="O330" i="1"/>
  <c r="P330" i="1"/>
  <c r="Q330" i="1"/>
  <c r="R330" i="1"/>
  <c r="S330" i="1"/>
  <c r="T330" i="1"/>
  <c r="U330" i="1"/>
  <c r="V330" i="1"/>
  <c r="W330" i="1"/>
  <c r="X330" i="1"/>
  <c r="Y330" i="1"/>
  <c r="Z330" i="1"/>
  <c r="AA330" i="1"/>
  <c r="AB330" i="1"/>
  <c r="AD330" i="1" a="1"/>
  <c r="AD330" i="1" s="1"/>
  <c r="C331" i="1"/>
  <c r="D331" i="1"/>
  <c r="E331" i="1"/>
  <c r="F331" i="1"/>
  <c r="G331" i="1"/>
  <c r="I331" i="1"/>
  <c r="J331" i="1"/>
  <c r="K331" i="1"/>
  <c r="L331" i="1"/>
  <c r="M331" i="1"/>
  <c r="N331" i="1"/>
  <c r="O331" i="1"/>
  <c r="P331" i="1"/>
  <c r="Q331" i="1"/>
  <c r="R331" i="1"/>
  <c r="S331" i="1"/>
  <c r="T331" i="1"/>
  <c r="U331" i="1"/>
  <c r="V331" i="1"/>
  <c r="W331" i="1"/>
  <c r="X331" i="1"/>
  <c r="Y331" i="1"/>
  <c r="Z331" i="1"/>
  <c r="AA331" i="1"/>
  <c r="AB331" i="1"/>
  <c r="AD331" i="1" a="1"/>
  <c r="AD331" i="1" s="1"/>
  <c r="C332" i="1"/>
  <c r="D332" i="1"/>
  <c r="E332" i="1"/>
  <c r="F332" i="1"/>
  <c r="G332" i="1"/>
  <c r="I332" i="1"/>
  <c r="J332" i="1"/>
  <c r="K332" i="1"/>
  <c r="L332" i="1"/>
  <c r="M332" i="1"/>
  <c r="N332" i="1"/>
  <c r="O332" i="1"/>
  <c r="P332" i="1"/>
  <c r="Q332" i="1"/>
  <c r="R332" i="1"/>
  <c r="S332" i="1"/>
  <c r="T332" i="1"/>
  <c r="U332" i="1"/>
  <c r="V332" i="1"/>
  <c r="W332" i="1"/>
  <c r="X332" i="1"/>
  <c r="Y332" i="1"/>
  <c r="Z332" i="1"/>
  <c r="AA332" i="1"/>
  <c r="AB332" i="1"/>
  <c r="AD332" i="1" a="1"/>
  <c r="AD332" i="1" s="1"/>
  <c r="C333" i="1"/>
  <c r="D333" i="1"/>
  <c r="E333" i="1"/>
  <c r="F333" i="1"/>
  <c r="G333" i="1"/>
  <c r="I333" i="1"/>
  <c r="J333" i="1"/>
  <c r="K333" i="1"/>
  <c r="L333" i="1"/>
  <c r="M333" i="1"/>
  <c r="N333" i="1"/>
  <c r="O333" i="1"/>
  <c r="P333" i="1"/>
  <c r="Q333" i="1"/>
  <c r="R333" i="1"/>
  <c r="S333" i="1"/>
  <c r="T333" i="1"/>
  <c r="U333" i="1"/>
  <c r="V333" i="1"/>
  <c r="W333" i="1"/>
  <c r="X333" i="1"/>
  <c r="Y333" i="1"/>
  <c r="Z333" i="1"/>
  <c r="AA333" i="1"/>
  <c r="AB333" i="1"/>
  <c r="AD333" i="1" a="1"/>
  <c r="AD333" i="1"/>
  <c r="C334" i="1"/>
  <c r="D334" i="1"/>
  <c r="E334" i="1"/>
  <c r="F334" i="1"/>
  <c r="G334" i="1"/>
  <c r="I334" i="1"/>
  <c r="J334" i="1"/>
  <c r="K334" i="1"/>
  <c r="L334" i="1"/>
  <c r="M334" i="1"/>
  <c r="N334" i="1"/>
  <c r="O334" i="1"/>
  <c r="P334" i="1"/>
  <c r="Q334" i="1"/>
  <c r="R334" i="1"/>
  <c r="S334" i="1"/>
  <c r="T334" i="1"/>
  <c r="U334" i="1"/>
  <c r="V334" i="1"/>
  <c r="W334" i="1"/>
  <c r="X334" i="1"/>
  <c r="Y334" i="1"/>
  <c r="Z334" i="1"/>
  <c r="AA334" i="1"/>
  <c r="AB334" i="1"/>
  <c r="AD334" i="1" a="1"/>
  <c r="AD334" i="1" s="1"/>
  <c r="C335" i="1"/>
  <c r="D335" i="1"/>
  <c r="E335" i="1"/>
  <c r="F335" i="1"/>
  <c r="G335" i="1"/>
  <c r="I335" i="1"/>
  <c r="J335" i="1"/>
  <c r="K335" i="1"/>
  <c r="L335" i="1"/>
  <c r="M335" i="1"/>
  <c r="N335" i="1"/>
  <c r="O335" i="1"/>
  <c r="P335" i="1"/>
  <c r="Q335" i="1"/>
  <c r="R335" i="1"/>
  <c r="S335" i="1"/>
  <c r="T335" i="1"/>
  <c r="U335" i="1"/>
  <c r="V335" i="1"/>
  <c r="W335" i="1"/>
  <c r="X335" i="1"/>
  <c r="Y335" i="1"/>
  <c r="Z335" i="1"/>
  <c r="AA335" i="1"/>
  <c r="AB335" i="1"/>
  <c r="AD335" i="1" a="1"/>
  <c r="AD335" i="1"/>
  <c r="C336" i="1"/>
  <c r="D336" i="1"/>
  <c r="E336" i="1"/>
  <c r="F336" i="1"/>
  <c r="G336" i="1"/>
  <c r="I336" i="1"/>
  <c r="J336" i="1"/>
  <c r="K336" i="1"/>
  <c r="L336" i="1"/>
  <c r="M336" i="1"/>
  <c r="N336" i="1"/>
  <c r="O336" i="1"/>
  <c r="P336" i="1"/>
  <c r="Q336" i="1"/>
  <c r="R336" i="1"/>
  <c r="S336" i="1"/>
  <c r="T336" i="1"/>
  <c r="U336" i="1"/>
  <c r="V336" i="1"/>
  <c r="W336" i="1"/>
  <c r="X336" i="1"/>
  <c r="Y336" i="1"/>
  <c r="Z336" i="1"/>
  <c r="AA336" i="1"/>
  <c r="AB336" i="1"/>
  <c r="AD336" i="1" a="1"/>
  <c r="AD336" i="1"/>
  <c r="C337" i="1"/>
  <c r="D337" i="1"/>
  <c r="E337" i="1"/>
  <c r="F337" i="1"/>
  <c r="G337" i="1"/>
  <c r="I337" i="1"/>
  <c r="J337" i="1"/>
  <c r="K337" i="1"/>
  <c r="L337" i="1"/>
  <c r="M337" i="1"/>
  <c r="N337" i="1"/>
  <c r="O337" i="1"/>
  <c r="P337" i="1"/>
  <c r="Q337" i="1"/>
  <c r="R337" i="1"/>
  <c r="S337" i="1"/>
  <c r="T337" i="1"/>
  <c r="U337" i="1"/>
  <c r="V337" i="1"/>
  <c r="W337" i="1"/>
  <c r="X337" i="1"/>
  <c r="Y337" i="1"/>
  <c r="Z337" i="1"/>
  <c r="AA337" i="1"/>
  <c r="AB337" i="1"/>
  <c r="AD337" i="1" a="1"/>
  <c r="AD337" i="1" s="1"/>
  <c r="C338" i="1"/>
  <c r="D338" i="1"/>
  <c r="E338" i="1"/>
  <c r="F338" i="1"/>
  <c r="G338" i="1"/>
  <c r="I338" i="1"/>
  <c r="J338" i="1"/>
  <c r="K338" i="1"/>
  <c r="L338" i="1"/>
  <c r="M338" i="1"/>
  <c r="N338" i="1"/>
  <c r="O338" i="1"/>
  <c r="P338" i="1"/>
  <c r="Q338" i="1"/>
  <c r="R338" i="1"/>
  <c r="S338" i="1"/>
  <c r="T338" i="1"/>
  <c r="U338" i="1"/>
  <c r="V338" i="1"/>
  <c r="W338" i="1"/>
  <c r="X338" i="1"/>
  <c r="Y338" i="1"/>
  <c r="Z338" i="1"/>
  <c r="AA338" i="1"/>
  <c r="AB338" i="1"/>
  <c r="AD338" i="1" a="1"/>
  <c r="AD338" i="1" s="1"/>
  <c r="C339" i="1"/>
  <c r="D339" i="1"/>
  <c r="E339" i="1"/>
  <c r="F339" i="1"/>
  <c r="G339" i="1"/>
  <c r="I339" i="1"/>
  <c r="J339" i="1"/>
  <c r="K339" i="1"/>
  <c r="L339" i="1"/>
  <c r="M339" i="1"/>
  <c r="N339" i="1"/>
  <c r="O339" i="1"/>
  <c r="P339" i="1"/>
  <c r="Q339" i="1"/>
  <c r="R339" i="1"/>
  <c r="S339" i="1"/>
  <c r="T339" i="1"/>
  <c r="U339" i="1"/>
  <c r="V339" i="1"/>
  <c r="W339" i="1"/>
  <c r="X339" i="1"/>
  <c r="Y339" i="1"/>
  <c r="Z339" i="1"/>
  <c r="AA339" i="1"/>
  <c r="AB339" i="1"/>
  <c r="AD339" i="1" a="1"/>
  <c r="AD339" i="1" s="1"/>
  <c r="C340" i="1"/>
  <c r="D340" i="1"/>
  <c r="E340" i="1"/>
  <c r="F340" i="1"/>
  <c r="G340" i="1"/>
  <c r="I340" i="1"/>
  <c r="J340" i="1"/>
  <c r="K340" i="1"/>
  <c r="L340" i="1"/>
  <c r="M340" i="1"/>
  <c r="N340" i="1"/>
  <c r="O340" i="1"/>
  <c r="P340" i="1"/>
  <c r="Q340" i="1"/>
  <c r="R340" i="1"/>
  <c r="S340" i="1"/>
  <c r="T340" i="1"/>
  <c r="U340" i="1"/>
  <c r="V340" i="1"/>
  <c r="W340" i="1"/>
  <c r="X340" i="1"/>
  <c r="Y340" i="1"/>
  <c r="Z340" i="1"/>
  <c r="AA340" i="1"/>
  <c r="AB340" i="1"/>
  <c r="AD340" i="1" a="1"/>
  <c r="AD340" i="1" s="1"/>
  <c r="C341" i="1"/>
  <c r="D341" i="1"/>
  <c r="E341" i="1"/>
  <c r="F341" i="1"/>
  <c r="G341" i="1"/>
  <c r="I341" i="1"/>
  <c r="J341" i="1"/>
  <c r="K341" i="1"/>
  <c r="L341" i="1"/>
  <c r="M341" i="1"/>
  <c r="N341" i="1"/>
  <c r="O341" i="1"/>
  <c r="P341" i="1"/>
  <c r="Q341" i="1"/>
  <c r="R341" i="1"/>
  <c r="S341" i="1"/>
  <c r="T341" i="1"/>
  <c r="U341" i="1"/>
  <c r="V341" i="1"/>
  <c r="W341" i="1"/>
  <c r="X341" i="1"/>
  <c r="Y341" i="1"/>
  <c r="Z341" i="1"/>
  <c r="AA341" i="1"/>
  <c r="AB341" i="1"/>
  <c r="AD341" i="1" a="1"/>
  <c r="AD341" i="1"/>
  <c r="C342" i="1"/>
  <c r="D342" i="1"/>
  <c r="E342" i="1"/>
  <c r="F342" i="1"/>
  <c r="G342" i="1"/>
  <c r="I342" i="1"/>
  <c r="J342" i="1"/>
  <c r="K342" i="1"/>
  <c r="L342" i="1"/>
  <c r="M342" i="1"/>
  <c r="N342" i="1"/>
  <c r="O342" i="1"/>
  <c r="P342" i="1"/>
  <c r="Q342" i="1"/>
  <c r="R342" i="1"/>
  <c r="S342" i="1"/>
  <c r="T342" i="1"/>
  <c r="U342" i="1"/>
  <c r="V342" i="1"/>
  <c r="W342" i="1"/>
  <c r="X342" i="1"/>
  <c r="Y342" i="1"/>
  <c r="Z342" i="1"/>
  <c r="AA342" i="1"/>
  <c r="AB342" i="1"/>
  <c r="AD342" i="1" a="1"/>
  <c r="AD342" i="1"/>
  <c r="C343" i="1"/>
  <c r="D343" i="1"/>
  <c r="E343" i="1"/>
  <c r="F343" i="1"/>
  <c r="G343" i="1"/>
  <c r="I343" i="1"/>
  <c r="J343" i="1"/>
  <c r="K343" i="1"/>
  <c r="L343" i="1"/>
  <c r="M343" i="1"/>
  <c r="N343" i="1"/>
  <c r="O343" i="1"/>
  <c r="P343" i="1"/>
  <c r="Q343" i="1"/>
  <c r="R343" i="1"/>
  <c r="S343" i="1"/>
  <c r="T343" i="1"/>
  <c r="U343" i="1"/>
  <c r="V343" i="1"/>
  <c r="W343" i="1"/>
  <c r="X343" i="1"/>
  <c r="Y343" i="1"/>
  <c r="Z343" i="1"/>
  <c r="AA343" i="1"/>
  <c r="AB343" i="1"/>
  <c r="AD343" i="1" a="1"/>
  <c r="AD343" i="1"/>
  <c r="C344" i="1"/>
  <c r="D344" i="1"/>
  <c r="E344" i="1"/>
  <c r="F344" i="1"/>
  <c r="G344" i="1"/>
  <c r="I344" i="1"/>
  <c r="J344" i="1"/>
  <c r="K344" i="1"/>
  <c r="L344" i="1"/>
  <c r="M344" i="1"/>
  <c r="N344" i="1"/>
  <c r="O344" i="1"/>
  <c r="P344" i="1"/>
  <c r="Q344" i="1"/>
  <c r="R344" i="1"/>
  <c r="S344" i="1"/>
  <c r="T344" i="1"/>
  <c r="U344" i="1"/>
  <c r="V344" i="1"/>
  <c r="W344" i="1"/>
  <c r="X344" i="1"/>
  <c r="Y344" i="1"/>
  <c r="Z344" i="1"/>
  <c r="AA344" i="1"/>
  <c r="AB344" i="1"/>
  <c r="AD344" i="1" a="1"/>
  <c r="AD344" i="1"/>
  <c r="C345" i="1"/>
  <c r="D345" i="1"/>
  <c r="E345" i="1"/>
  <c r="F345" i="1"/>
  <c r="G345" i="1"/>
  <c r="I345" i="1"/>
  <c r="J345" i="1"/>
  <c r="K345" i="1"/>
  <c r="L345" i="1"/>
  <c r="M345" i="1"/>
  <c r="N345" i="1"/>
  <c r="O345" i="1"/>
  <c r="P345" i="1"/>
  <c r="Q345" i="1"/>
  <c r="R345" i="1"/>
  <c r="S345" i="1"/>
  <c r="T345" i="1"/>
  <c r="U345" i="1"/>
  <c r="V345" i="1"/>
  <c r="W345" i="1"/>
  <c r="X345" i="1"/>
  <c r="Y345" i="1"/>
  <c r="Z345" i="1"/>
  <c r="AA345" i="1"/>
  <c r="AB345" i="1"/>
  <c r="AD345" i="1" a="1"/>
  <c r="AD345" i="1" s="1"/>
  <c r="C346" i="1"/>
  <c r="D346" i="1"/>
  <c r="E346" i="1"/>
  <c r="F346" i="1"/>
  <c r="G346" i="1"/>
  <c r="I346" i="1"/>
  <c r="J346" i="1"/>
  <c r="K346" i="1"/>
  <c r="L346" i="1"/>
  <c r="M346" i="1"/>
  <c r="N346" i="1"/>
  <c r="O346" i="1"/>
  <c r="P346" i="1"/>
  <c r="Q346" i="1"/>
  <c r="R346" i="1"/>
  <c r="S346" i="1"/>
  <c r="T346" i="1"/>
  <c r="U346" i="1"/>
  <c r="V346" i="1"/>
  <c r="W346" i="1"/>
  <c r="X346" i="1"/>
  <c r="Y346" i="1"/>
  <c r="Z346" i="1"/>
  <c r="AA346" i="1"/>
  <c r="AB346" i="1"/>
  <c r="AD346" i="1" a="1"/>
  <c r="AD346" i="1" s="1"/>
  <c r="C347" i="1"/>
  <c r="D347" i="1"/>
  <c r="E347" i="1"/>
  <c r="F347" i="1"/>
  <c r="G347" i="1"/>
  <c r="I347" i="1"/>
  <c r="J347" i="1"/>
  <c r="K347" i="1"/>
  <c r="L347" i="1"/>
  <c r="M347" i="1"/>
  <c r="N347" i="1"/>
  <c r="O347" i="1"/>
  <c r="P347" i="1"/>
  <c r="Q347" i="1"/>
  <c r="R347" i="1"/>
  <c r="S347" i="1"/>
  <c r="T347" i="1"/>
  <c r="U347" i="1"/>
  <c r="V347" i="1"/>
  <c r="W347" i="1"/>
  <c r="X347" i="1"/>
  <c r="Y347" i="1"/>
  <c r="Z347" i="1"/>
  <c r="AA347" i="1"/>
  <c r="AB347" i="1"/>
  <c r="AD347" i="1" a="1"/>
  <c r="AD347" i="1" s="1"/>
  <c r="C348" i="1"/>
  <c r="D348" i="1"/>
  <c r="E348" i="1"/>
  <c r="F348" i="1"/>
  <c r="G348" i="1"/>
  <c r="I348" i="1"/>
  <c r="J348" i="1"/>
  <c r="K348" i="1"/>
  <c r="L348" i="1"/>
  <c r="M348" i="1"/>
  <c r="N348" i="1"/>
  <c r="O348" i="1"/>
  <c r="P348" i="1"/>
  <c r="Q348" i="1"/>
  <c r="R348" i="1"/>
  <c r="S348" i="1"/>
  <c r="T348" i="1"/>
  <c r="U348" i="1"/>
  <c r="V348" i="1"/>
  <c r="W348" i="1"/>
  <c r="X348" i="1"/>
  <c r="Y348" i="1"/>
  <c r="Z348" i="1"/>
  <c r="AA348" i="1"/>
  <c r="AB348" i="1"/>
  <c r="AD348" i="1" a="1"/>
  <c r="AD348" i="1" s="1"/>
  <c r="C349" i="1"/>
  <c r="D349" i="1"/>
  <c r="E349" i="1"/>
  <c r="F349" i="1"/>
  <c r="G349" i="1"/>
  <c r="I349" i="1"/>
  <c r="J349" i="1"/>
  <c r="K349" i="1"/>
  <c r="L349" i="1"/>
  <c r="M349" i="1"/>
  <c r="N349" i="1"/>
  <c r="O349" i="1"/>
  <c r="P349" i="1"/>
  <c r="Q349" i="1"/>
  <c r="R349" i="1"/>
  <c r="S349" i="1"/>
  <c r="T349" i="1"/>
  <c r="U349" i="1"/>
  <c r="V349" i="1"/>
  <c r="W349" i="1"/>
  <c r="X349" i="1"/>
  <c r="Y349" i="1"/>
  <c r="Z349" i="1"/>
  <c r="AA349" i="1"/>
  <c r="AB349" i="1"/>
  <c r="AD349" i="1" a="1"/>
  <c r="AD349" i="1"/>
  <c r="C350" i="1"/>
  <c r="D350" i="1"/>
  <c r="E350" i="1"/>
  <c r="F350" i="1"/>
  <c r="G350" i="1"/>
  <c r="I350" i="1"/>
  <c r="J350" i="1"/>
  <c r="K350" i="1"/>
  <c r="L350" i="1"/>
  <c r="M350" i="1"/>
  <c r="N350" i="1"/>
  <c r="O350" i="1"/>
  <c r="P350" i="1"/>
  <c r="Q350" i="1"/>
  <c r="R350" i="1"/>
  <c r="S350" i="1"/>
  <c r="T350" i="1"/>
  <c r="U350" i="1"/>
  <c r="V350" i="1"/>
  <c r="W350" i="1"/>
  <c r="X350" i="1"/>
  <c r="Y350" i="1"/>
  <c r="Z350" i="1"/>
  <c r="AA350" i="1"/>
  <c r="AB350" i="1"/>
  <c r="AD350" i="1" a="1"/>
  <c r="AD350" i="1" s="1"/>
  <c r="C351" i="1"/>
  <c r="D351" i="1"/>
  <c r="E351" i="1"/>
  <c r="F351" i="1"/>
  <c r="G351" i="1"/>
  <c r="I351" i="1"/>
  <c r="J351" i="1"/>
  <c r="K351" i="1"/>
  <c r="L351" i="1"/>
  <c r="M351" i="1"/>
  <c r="N351" i="1"/>
  <c r="O351" i="1"/>
  <c r="P351" i="1"/>
  <c r="Q351" i="1"/>
  <c r="R351" i="1"/>
  <c r="S351" i="1"/>
  <c r="T351" i="1"/>
  <c r="U351" i="1"/>
  <c r="V351" i="1"/>
  <c r="W351" i="1"/>
  <c r="X351" i="1"/>
  <c r="Y351" i="1"/>
  <c r="Z351" i="1"/>
  <c r="AA351" i="1"/>
  <c r="AB351" i="1"/>
  <c r="AD351" i="1" a="1"/>
  <c r="AD351" i="1"/>
  <c r="C352" i="1"/>
  <c r="D352" i="1"/>
  <c r="E352" i="1"/>
  <c r="F352" i="1"/>
  <c r="G352" i="1"/>
  <c r="I352" i="1"/>
  <c r="J352" i="1"/>
  <c r="K352" i="1"/>
  <c r="L352" i="1"/>
  <c r="M352" i="1"/>
  <c r="N352" i="1"/>
  <c r="O352" i="1"/>
  <c r="P352" i="1"/>
  <c r="Q352" i="1"/>
  <c r="R352" i="1"/>
  <c r="S352" i="1"/>
  <c r="T352" i="1"/>
  <c r="U352" i="1"/>
  <c r="V352" i="1"/>
  <c r="W352" i="1"/>
  <c r="X352" i="1"/>
  <c r="Y352" i="1"/>
  <c r="Z352" i="1"/>
  <c r="AA352" i="1"/>
  <c r="AB352" i="1"/>
  <c r="AD352" i="1" a="1"/>
  <c r="AD352" i="1"/>
  <c r="C353" i="1"/>
  <c r="D353" i="1"/>
  <c r="E353" i="1"/>
  <c r="F353" i="1"/>
  <c r="G353" i="1"/>
  <c r="I353" i="1"/>
  <c r="J353" i="1"/>
  <c r="K353" i="1"/>
  <c r="L353" i="1"/>
  <c r="M353" i="1"/>
  <c r="N353" i="1"/>
  <c r="O353" i="1"/>
  <c r="P353" i="1"/>
  <c r="Q353" i="1"/>
  <c r="R353" i="1"/>
  <c r="S353" i="1"/>
  <c r="T353" i="1"/>
  <c r="U353" i="1"/>
  <c r="V353" i="1"/>
  <c r="W353" i="1"/>
  <c r="X353" i="1"/>
  <c r="Y353" i="1"/>
  <c r="Z353" i="1"/>
  <c r="AA353" i="1"/>
  <c r="AB353" i="1"/>
  <c r="AD353" i="1" a="1"/>
  <c r="AD353" i="1"/>
  <c r="C354" i="1"/>
  <c r="D354" i="1"/>
  <c r="E354" i="1"/>
  <c r="F354" i="1"/>
  <c r="G354" i="1"/>
  <c r="I354" i="1"/>
  <c r="J354" i="1"/>
  <c r="K354" i="1"/>
  <c r="L354" i="1"/>
  <c r="M354" i="1"/>
  <c r="N354" i="1"/>
  <c r="O354" i="1"/>
  <c r="P354" i="1"/>
  <c r="Q354" i="1"/>
  <c r="R354" i="1"/>
  <c r="S354" i="1"/>
  <c r="T354" i="1"/>
  <c r="U354" i="1"/>
  <c r="V354" i="1"/>
  <c r="W354" i="1"/>
  <c r="X354" i="1"/>
  <c r="Y354" i="1"/>
  <c r="Z354" i="1"/>
  <c r="AA354" i="1"/>
  <c r="AB354" i="1"/>
  <c r="AD354" i="1" a="1"/>
  <c r="AD354" i="1" s="1"/>
  <c r="C355" i="1"/>
  <c r="D355" i="1"/>
  <c r="E355" i="1"/>
  <c r="F355" i="1"/>
  <c r="G355" i="1"/>
  <c r="I355" i="1"/>
  <c r="J355" i="1"/>
  <c r="K355" i="1"/>
  <c r="L355" i="1"/>
  <c r="M355" i="1"/>
  <c r="N355" i="1"/>
  <c r="O355" i="1"/>
  <c r="P355" i="1"/>
  <c r="Q355" i="1"/>
  <c r="R355" i="1"/>
  <c r="S355" i="1"/>
  <c r="T355" i="1"/>
  <c r="U355" i="1"/>
  <c r="V355" i="1"/>
  <c r="W355" i="1"/>
  <c r="X355" i="1"/>
  <c r="Y355" i="1"/>
  <c r="Z355" i="1"/>
  <c r="AA355" i="1"/>
  <c r="AB355" i="1"/>
  <c r="AD355" i="1" a="1"/>
  <c r="AD355" i="1" s="1"/>
  <c r="C356" i="1"/>
  <c r="D356" i="1"/>
  <c r="E356" i="1"/>
  <c r="F356" i="1"/>
  <c r="G356" i="1"/>
  <c r="I356" i="1"/>
  <c r="J356" i="1"/>
  <c r="K356" i="1"/>
  <c r="L356" i="1"/>
  <c r="M356" i="1"/>
  <c r="N356" i="1"/>
  <c r="O356" i="1"/>
  <c r="P356" i="1"/>
  <c r="Q356" i="1"/>
  <c r="R356" i="1"/>
  <c r="S356" i="1"/>
  <c r="T356" i="1"/>
  <c r="U356" i="1"/>
  <c r="V356" i="1"/>
  <c r="W356" i="1"/>
  <c r="X356" i="1"/>
  <c r="Y356" i="1"/>
  <c r="Z356" i="1"/>
  <c r="AA356" i="1"/>
  <c r="AB356" i="1"/>
  <c r="AD356" i="1" a="1"/>
  <c r="AD356" i="1" s="1"/>
  <c r="C357" i="1"/>
  <c r="D357" i="1"/>
  <c r="E357" i="1"/>
  <c r="F357" i="1"/>
  <c r="G357" i="1"/>
  <c r="I357" i="1"/>
  <c r="J357" i="1"/>
  <c r="K357" i="1"/>
  <c r="L357" i="1"/>
  <c r="M357" i="1"/>
  <c r="N357" i="1"/>
  <c r="O357" i="1"/>
  <c r="P357" i="1"/>
  <c r="Q357" i="1"/>
  <c r="R357" i="1"/>
  <c r="S357" i="1"/>
  <c r="T357" i="1"/>
  <c r="U357" i="1"/>
  <c r="V357" i="1"/>
  <c r="W357" i="1"/>
  <c r="X357" i="1"/>
  <c r="Y357" i="1"/>
  <c r="Z357" i="1"/>
  <c r="AA357" i="1"/>
  <c r="AB357" i="1"/>
  <c r="AD357" i="1" a="1"/>
  <c r="AD357" i="1"/>
  <c r="C358" i="1"/>
  <c r="D358" i="1"/>
  <c r="E358" i="1"/>
  <c r="F358" i="1"/>
  <c r="G358" i="1"/>
  <c r="I358" i="1"/>
  <c r="J358" i="1"/>
  <c r="K358" i="1"/>
  <c r="L358" i="1"/>
  <c r="M358" i="1"/>
  <c r="N358" i="1"/>
  <c r="O358" i="1"/>
  <c r="P358" i="1"/>
  <c r="Q358" i="1"/>
  <c r="R358" i="1"/>
  <c r="S358" i="1"/>
  <c r="T358" i="1"/>
  <c r="U358" i="1"/>
  <c r="V358" i="1"/>
  <c r="W358" i="1"/>
  <c r="X358" i="1"/>
  <c r="Y358" i="1"/>
  <c r="Z358" i="1"/>
  <c r="AA358" i="1"/>
  <c r="AB358" i="1"/>
  <c r="AD358" i="1" a="1"/>
  <c r="AD358" i="1" s="1"/>
  <c r="C359" i="1"/>
  <c r="D359" i="1"/>
  <c r="E359" i="1"/>
  <c r="F359" i="1"/>
  <c r="G359" i="1"/>
  <c r="I359" i="1"/>
  <c r="J359" i="1"/>
  <c r="K359" i="1"/>
  <c r="L359" i="1"/>
  <c r="M359" i="1"/>
  <c r="N359" i="1"/>
  <c r="O359" i="1"/>
  <c r="P359" i="1"/>
  <c r="Q359" i="1"/>
  <c r="R359" i="1"/>
  <c r="S359" i="1"/>
  <c r="T359" i="1"/>
  <c r="U359" i="1"/>
  <c r="V359" i="1"/>
  <c r="W359" i="1"/>
  <c r="X359" i="1"/>
  <c r="Y359" i="1"/>
  <c r="Z359" i="1"/>
  <c r="AA359" i="1"/>
  <c r="AB359" i="1"/>
  <c r="AD359" i="1" a="1"/>
  <c r="AD359" i="1"/>
  <c r="C360" i="1"/>
  <c r="D360" i="1"/>
  <c r="E360" i="1"/>
  <c r="F360" i="1"/>
  <c r="G360" i="1"/>
  <c r="I360" i="1"/>
  <c r="J360" i="1"/>
  <c r="K360" i="1"/>
  <c r="L360" i="1"/>
  <c r="M360" i="1"/>
  <c r="N360" i="1"/>
  <c r="O360" i="1"/>
  <c r="P360" i="1"/>
  <c r="Q360" i="1"/>
  <c r="R360" i="1"/>
  <c r="S360" i="1"/>
  <c r="T360" i="1"/>
  <c r="U360" i="1"/>
  <c r="V360" i="1"/>
  <c r="W360" i="1"/>
  <c r="X360" i="1"/>
  <c r="Y360" i="1"/>
  <c r="Z360" i="1"/>
  <c r="AA360" i="1"/>
  <c r="AB360" i="1"/>
  <c r="AD360" i="1" a="1"/>
  <c r="AD360" i="1"/>
  <c r="C361" i="1"/>
  <c r="D361" i="1"/>
  <c r="E361" i="1"/>
  <c r="F361" i="1"/>
  <c r="G361" i="1"/>
  <c r="I361" i="1"/>
  <c r="J361" i="1"/>
  <c r="K361" i="1"/>
  <c r="L361" i="1"/>
  <c r="M361" i="1"/>
  <c r="N361" i="1"/>
  <c r="O361" i="1"/>
  <c r="P361" i="1"/>
  <c r="Q361" i="1"/>
  <c r="R361" i="1"/>
  <c r="S361" i="1"/>
  <c r="T361" i="1"/>
  <c r="U361" i="1"/>
  <c r="V361" i="1"/>
  <c r="W361" i="1"/>
  <c r="X361" i="1"/>
  <c r="Y361" i="1"/>
  <c r="Z361" i="1"/>
  <c r="AA361" i="1"/>
  <c r="AB361" i="1"/>
  <c r="AD361" i="1" a="1"/>
  <c r="AD361" i="1"/>
  <c r="C362" i="1"/>
  <c r="D362" i="1"/>
  <c r="E362" i="1"/>
  <c r="F362" i="1"/>
  <c r="G362" i="1"/>
  <c r="I362" i="1"/>
  <c r="J362" i="1"/>
  <c r="K362" i="1"/>
  <c r="L362" i="1"/>
  <c r="M362" i="1"/>
  <c r="N362" i="1"/>
  <c r="O362" i="1"/>
  <c r="P362" i="1"/>
  <c r="Q362" i="1"/>
  <c r="R362" i="1"/>
  <c r="S362" i="1"/>
  <c r="T362" i="1"/>
  <c r="U362" i="1"/>
  <c r="V362" i="1"/>
  <c r="W362" i="1"/>
  <c r="X362" i="1"/>
  <c r="Y362" i="1"/>
  <c r="Z362" i="1"/>
  <c r="AA362" i="1"/>
  <c r="AB362" i="1"/>
  <c r="AD362" i="1" a="1"/>
  <c r="AD362" i="1" s="1"/>
  <c r="C363" i="1"/>
  <c r="D363" i="1"/>
  <c r="E363" i="1"/>
  <c r="F363" i="1"/>
  <c r="G363" i="1"/>
  <c r="I363" i="1"/>
  <c r="J363" i="1"/>
  <c r="K363" i="1"/>
  <c r="L363" i="1"/>
  <c r="M363" i="1"/>
  <c r="N363" i="1"/>
  <c r="O363" i="1"/>
  <c r="P363" i="1"/>
  <c r="Q363" i="1"/>
  <c r="R363" i="1"/>
  <c r="S363" i="1"/>
  <c r="T363" i="1"/>
  <c r="U363" i="1"/>
  <c r="V363" i="1"/>
  <c r="W363" i="1"/>
  <c r="X363" i="1"/>
  <c r="Y363" i="1"/>
  <c r="Z363" i="1"/>
  <c r="AA363" i="1"/>
  <c r="AB363" i="1"/>
  <c r="AD363" i="1" a="1"/>
  <c r="AD363" i="1" s="1"/>
  <c r="C364" i="1"/>
  <c r="D364" i="1"/>
  <c r="E364" i="1"/>
  <c r="F364" i="1"/>
  <c r="G364" i="1"/>
  <c r="I364" i="1"/>
  <c r="J364" i="1"/>
  <c r="K364" i="1"/>
  <c r="L364" i="1"/>
  <c r="M364" i="1"/>
  <c r="N364" i="1"/>
  <c r="O364" i="1"/>
  <c r="P364" i="1"/>
  <c r="Q364" i="1"/>
  <c r="R364" i="1"/>
  <c r="S364" i="1"/>
  <c r="T364" i="1"/>
  <c r="U364" i="1"/>
  <c r="V364" i="1"/>
  <c r="W364" i="1"/>
  <c r="X364" i="1"/>
  <c r="Y364" i="1"/>
  <c r="Z364" i="1"/>
  <c r="AA364" i="1"/>
  <c r="AB364" i="1"/>
  <c r="AD364" i="1" a="1"/>
  <c r="AD364" i="1" s="1"/>
  <c r="C365" i="1"/>
  <c r="D365" i="1"/>
  <c r="E365" i="1"/>
  <c r="F365" i="1"/>
  <c r="G365" i="1"/>
  <c r="I365" i="1"/>
  <c r="J365" i="1"/>
  <c r="K365" i="1"/>
  <c r="L365" i="1"/>
  <c r="M365" i="1"/>
  <c r="N365" i="1"/>
  <c r="O365" i="1"/>
  <c r="P365" i="1"/>
  <c r="Q365" i="1"/>
  <c r="R365" i="1"/>
  <c r="S365" i="1"/>
  <c r="T365" i="1"/>
  <c r="U365" i="1"/>
  <c r="V365" i="1"/>
  <c r="W365" i="1"/>
  <c r="X365" i="1"/>
  <c r="Y365" i="1"/>
  <c r="Z365" i="1"/>
  <c r="AA365" i="1"/>
  <c r="AB365" i="1"/>
  <c r="AD365" i="1" a="1"/>
  <c r="AD365" i="1"/>
  <c r="C366" i="1"/>
  <c r="D366" i="1"/>
  <c r="E366" i="1"/>
  <c r="F366" i="1"/>
  <c r="G366" i="1"/>
  <c r="I366" i="1"/>
  <c r="J366" i="1"/>
  <c r="K366" i="1"/>
  <c r="L366" i="1"/>
  <c r="M366" i="1"/>
  <c r="N366" i="1"/>
  <c r="O366" i="1"/>
  <c r="P366" i="1"/>
  <c r="Q366" i="1"/>
  <c r="R366" i="1"/>
  <c r="S366" i="1"/>
  <c r="T366" i="1"/>
  <c r="U366" i="1"/>
  <c r="V366" i="1"/>
  <c r="W366" i="1"/>
  <c r="X366" i="1"/>
  <c r="Y366" i="1"/>
  <c r="Z366" i="1"/>
  <c r="AA366" i="1"/>
  <c r="AB366" i="1"/>
  <c r="AD366" i="1" a="1"/>
  <c r="AD366" i="1" s="1"/>
  <c r="C367" i="1"/>
  <c r="D367" i="1"/>
  <c r="E367" i="1"/>
  <c r="F367" i="1"/>
  <c r="G367" i="1"/>
  <c r="I367" i="1"/>
  <c r="J367" i="1"/>
  <c r="K367" i="1"/>
  <c r="L367" i="1"/>
  <c r="M367" i="1"/>
  <c r="N367" i="1"/>
  <c r="O367" i="1"/>
  <c r="P367" i="1"/>
  <c r="Q367" i="1"/>
  <c r="R367" i="1"/>
  <c r="S367" i="1"/>
  <c r="T367" i="1"/>
  <c r="U367" i="1"/>
  <c r="V367" i="1"/>
  <c r="W367" i="1"/>
  <c r="X367" i="1"/>
  <c r="Y367" i="1"/>
  <c r="Z367" i="1"/>
  <c r="AA367" i="1"/>
  <c r="AB367" i="1"/>
  <c r="AD367" i="1" a="1"/>
  <c r="AD367" i="1"/>
  <c r="C368" i="1"/>
  <c r="D368" i="1"/>
  <c r="E368" i="1"/>
  <c r="F368" i="1"/>
  <c r="G368" i="1"/>
  <c r="I368" i="1"/>
  <c r="J368" i="1"/>
  <c r="K368" i="1"/>
  <c r="L368" i="1"/>
  <c r="M368" i="1"/>
  <c r="N368" i="1"/>
  <c r="O368" i="1"/>
  <c r="P368" i="1"/>
  <c r="Q368" i="1"/>
  <c r="R368" i="1"/>
  <c r="S368" i="1"/>
  <c r="T368" i="1"/>
  <c r="U368" i="1"/>
  <c r="V368" i="1"/>
  <c r="W368" i="1"/>
  <c r="X368" i="1"/>
  <c r="Y368" i="1"/>
  <c r="Z368" i="1"/>
  <c r="AA368" i="1"/>
  <c r="AB368" i="1"/>
  <c r="AD368" i="1" a="1"/>
  <c r="AD368" i="1"/>
  <c r="C369" i="1"/>
  <c r="D369" i="1"/>
  <c r="E369" i="1"/>
  <c r="F369" i="1"/>
  <c r="G369" i="1"/>
  <c r="I369" i="1"/>
  <c r="J369" i="1"/>
  <c r="K369" i="1"/>
  <c r="L369" i="1"/>
  <c r="M369" i="1"/>
  <c r="N369" i="1"/>
  <c r="O369" i="1"/>
  <c r="P369" i="1"/>
  <c r="Q369" i="1"/>
  <c r="R369" i="1"/>
  <c r="S369" i="1"/>
  <c r="T369" i="1"/>
  <c r="U369" i="1"/>
  <c r="V369" i="1"/>
  <c r="W369" i="1"/>
  <c r="X369" i="1"/>
  <c r="Y369" i="1"/>
  <c r="Z369" i="1"/>
  <c r="AA369" i="1"/>
  <c r="AB369" i="1"/>
  <c r="AD369" i="1" a="1"/>
  <c r="AD369" i="1"/>
  <c r="C370" i="1"/>
  <c r="D370" i="1"/>
  <c r="E370" i="1"/>
  <c r="F370" i="1"/>
  <c r="G370" i="1"/>
  <c r="I370" i="1"/>
  <c r="J370" i="1"/>
  <c r="K370" i="1"/>
  <c r="L370" i="1"/>
  <c r="M370" i="1"/>
  <c r="N370" i="1"/>
  <c r="O370" i="1"/>
  <c r="P370" i="1"/>
  <c r="Q370" i="1"/>
  <c r="R370" i="1"/>
  <c r="S370" i="1"/>
  <c r="T370" i="1"/>
  <c r="U370" i="1"/>
  <c r="V370" i="1"/>
  <c r="W370" i="1"/>
  <c r="X370" i="1"/>
  <c r="Y370" i="1"/>
  <c r="Z370" i="1"/>
  <c r="AA370" i="1"/>
  <c r="AB370" i="1"/>
  <c r="AD370" i="1" a="1"/>
  <c r="AD370" i="1" s="1"/>
  <c r="C371" i="1"/>
  <c r="D371" i="1"/>
  <c r="E371" i="1"/>
  <c r="F371" i="1"/>
  <c r="G371" i="1"/>
  <c r="I371" i="1"/>
  <c r="J371" i="1"/>
  <c r="K371" i="1"/>
  <c r="L371" i="1"/>
  <c r="M371" i="1"/>
  <c r="N371" i="1"/>
  <c r="O371" i="1"/>
  <c r="P371" i="1"/>
  <c r="Q371" i="1"/>
  <c r="R371" i="1"/>
  <c r="S371" i="1"/>
  <c r="T371" i="1"/>
  <c r="U371" i="1"/>
  <c r="V371" i="1"/>
  <c r="W371" i="1"/>
  <c r="X371" i="1"/>
  <c r="Y371" i="1"/>
  <c r="Z371" i="1"/>
  <c r="AA371" i="1"/>
  <c r="AB371" i="1"/>
  <c r="AD371" i="1" a="1"/>
  <c r="AD371" i="1" s="1"/>
  <c r="C372" i="1"/>
  <c r="D372" i="1"/>
  <c r="E372" i="1"/>
  <c r="F372" i="1"/>
  <c r="G372" i="1"/>
  <c r="I372" i="1"/>
  <c r="J372" i="1"/>
  <c r="K372" i="1"/>
  <c r="L372" i="1"/>
  <c r="M372" i="1"/>
  <c r="N372" i="1"/>
  <c r="O372" i="1"/>
  <c r="P372" i="1"/>
  <c r="Q372" i="1"/>
  <c r="R372" i="1"/>
  <c r="S372" i="1"/>
  <c r="T372" i="1"/>
  <c r="U372" i="1"/>
  <c r="V372" i="1"/>
  <c r="W372" i="1"/>
  <c r="X372" i="1"/>
  <c r="Y372" i="1"/>
  <c r="Z372" i="1"/>
  <c r="AA372" i="1"/>
  <c r="AB372" i="1"/>
  <c r="AD372" i="1" a="1"/>
  <c r="AD372" i="1" s="1"/>
  <c r="C373" i="1"/>
  <c r="D373" i="1"/>
  <c r="E373" i="1"/>
  <c r="F373" i="1"/>
  <c r="G373" i="1"/>
  <c r="I373" i="1"/>
  <c r="J373" i="1"/>
  <c r="K373" i="1"/>
  <c r="L373" i="1"/>
  <c r="M373" i="1"/>
  <c r="N373" i="1"/>
  <c r="O373" i="1"/>
  <c r="P373" i="1"/>
  <c r="Q373" i="1"/>
  <c r="R373" i="1"/>
  <c r="S373" i="1"/>
  <c r="T373" i="1"/>
  <c r="U373" i="1"/>
  <c r="V373" i="1"/>
  <c r="W373" i="1"/>
  <c r="X373" i="1"/>
  <c r="Y373" i="1"/>
  <c r="Z373" i="1"/>
  <c r="AA373" i="1"/>
  <c r="AB373" i="1"/>
  <c r="AD373" i="1" a="1"/>
  <c r="AD373" i="1"/>
  <c r="C374" i="1"/>
  <c r="D374" i="1"/>
  <c r="E374" i="1"/>
  <c r="F374" i="1"/>
  <c r="G374" i="1"/>
  <c r="I374" i="1"/>
  <c r="J374" i="1"/>
  <c r="K374" i="1"/>
  <c r="L374" i="1"/>
  <c r="M374" i="1"/>
  <c r="N374" i="1"/>
  <c r="O374" i="1"/>
  <c r="P374" i="1"/>
  <c r="Q374" i="1"/>
  <c r="R374" i="1"/>
  <c r="S374" i="1"/>
  <c r="T374" i="1"/>
  <c r="U374" i="1"/>
  <c r="V374" i="1"/>
  <c r="W374" i="1"/>
  <c r="X374" i="1"/>
  <c r="Y374" i="1"/>
  <c r="Z374" i="1"/>
  <c r="AA374" i="1"/>
  <c r="AB374" i="1"/>
  <c r="AD374" i="1" a="1"/>
  <c r="AD374" i="1" s="1"/>
  <c r="C375" i="1"/>
  <c r="D375" i="1"/>
  <c r="E375" i="1"/>
  <c r="F375" i="1"/>
  <c r="G375" i="1"/>
  <c r="I375" i="1"/>
  <c r="J375" i="1"/>
  <c r="K375" i="1"/>
  <c r="L375" i="1"/>
  <c r="M375" i="1"/>
  <c r="N375" i="1"/>
  <c r="O375" i="1"/>
  <c r="P375" i="1"/>
  <c r="Q375" i="1"/>
  <c r="R375" i="1"/>
  <c r="S375" i="1"/>
  <c r="T375" i="1"/>
  <c r="U375" i="1"/>
  <c r="V375" i="1"/>
  <c r="W375" i="1"/>
  <c r="X375" i="1"/>
  <c r="Y375" i="1"/>
  <c r="Z375" i="1"/>
  <c r="AA375" i="1"/>
  <c r="AB375" i="1"/>
  <c r="AD375" i="1" a="1"/>
  <c r="AD375" i="1"/>
  <c r="C376" i="1"/>
  <c r="D376" i="1"/>
  <c r="E376" i="1"/>
  <c r="F376" i="1"/>
  <c r="G376" i="1"/>
  <c r="I376" i="1"/>
  <c r="J376" i="1"/>
  <c r="K376" i="1"/>
  <c r="L376" i="1"/>
  <c r="M376" i="1"/>
  <c r="N376" i="1"/>
  <c r="O376" i="1"/>
  <c r="P376" i="1"/>
  <c r="Q376" i="1"/>
  <c r="R376" i="1"/>
  <c r="S376" i="1"/>
  <c r="T376" i="1"/>
  <c r="U376" i="1"/>
  <c r="V376" i="1"/>
  <c r="W376" i="1"/>
  <c r="X376" i="1"/>
  <c r="Y376" i="1"/>
  <c r="Z376" i="1"/>
  <c r="AA376" i="1"/>
  <c r="AB376" i="1"/>
  <c r="AD376" i="1" a="1"/>
  <c r="AD376" i="1"/>
  <c r="C377" i="1"/>
  <c r="D377" i="1"/>
  <c r="E377" i="1"/>
  <c r="F377" i="1"/>
  <c r="G377" i="1"/>
  <c r="I377" i="1"/>
  <c r="J377" i="1"/>
  <c r="K377" i="1"/>
  <c r="L377" i="1"/>
  <c r="M377" i="1"/>
  <c r="N377" i="1"/>
  <c r="O377" i="1"/>
  <c r="P377" i="1"/>
  <c r="Q377" i="1"/>
  <c r="R377" i="1"/>
  <c r="S377" i="1"/>
  <c r="T377" i="1"/>
  <c r="U377" i="1"/>
  <c r="V377" i="1"/>
  <c r="W377" i="1"/>
  <c r="X377" i="1"/>
  <c r="Y377" i="1"/>
  <c r="Z377" i="1"/>
  <c r="AA377" i="1"/>
  <c r="AB377" i="1"/>
  <c r="AD377" i="1" a="1"/>
  <c r="AD377" i="1"/>
  <c r="C378" i="1"/>
  <c r="D378" i="1"/>
  <c r="E378" i="1"/>
  <c r="F378" i="1"/>
  <c r="G378" i="1"/>
  <c r="I378" i="1"/>
  <c r="J378" i="1"/>
  <c r="K378" i="1"/>
  <c r="L378" i="1"/>
  <c r="M378" i="1"/>
  <c r="N378" i="1"/>
  <c r="O378" i="1"/>
  <c r="P378" i="1"/>
  <c r="Q378" i="1"/>
  <c r="R378" i="1"/>
  <c r="S378" i="1"/>
  <c r="T378" i="1"/>
  <c r="U378" i="1"/>
  <c r="V378" i="1"/>
  <c r="W378" i="1"/>
  <c r="X378" i="1"/>
  <c r="Y378" i="1"/>
  <c r="Z378" i="1"/>
  <c r="AA378" i="1"/>
  <c r="AB378" i="1"/>
  <c r="AD378" i="1" a="1"/>
  <c r="AD378" i="1" s="1"/>
  <c r="C379" i="1"/>
  <c r="D379" i="1"/>
  <c r="E379" i="1"/>
  <c r="F379" i="1"/>
  <c r="G379" i="1"/>
  <c r="I379" i="1"/>
  <c r="J379" i="1"/>
  <c r="K379" i="1"/>
  <c r="L379" i="1"/>
  <c r="M379" i="1"/>
  <c r="N379" i="1"/>
  <c r="O379" i="1"/>
  <c r="P379" i="1"/>
  <c r="Q379" i="1"/>
  <c r="R379" i="1"/>
  <c r="S379" i="1"/>
  <c r="T379" i="1"/>
  <c r="U379" i="1"/>
  <c r="V379" i="1"/>
  <c r="W379" i="1"/>
  <c r="X379" i="1"/>
  <c r="Y379" i="1"/>
  <c r="Z379" i="1"/>
  <c r="AA379" i="1"/>
  <c r="AB379" i="1"/>
  <c r="AD379" i="1" a="1"/>
  <c r="AD379" i="1" s="1"/>
  <c r="C380" i="1"/>
  <c r="D380" i="1"/>
  <c r="E380" i="1"/>
  <c r="F380" i="1"/>
  <c r="G380" i="1"/>
  <c r="I380" i="1"/>
  <c r="J380" i="1"/>
  <c r="K380" i="1"/>
  <c r="L380" i="1"/>
  <c r="M380" i="1"/>
  <c r="N380" i="1"/>
  <c r="O380" i="1"/>
  <c r="P380" i="1"/>
  <c r="Q380" i="1"/>
  <c r="R380" i="1"/>
  <c r="S380" i="1"/>
  <c r="T380" i="1"/>
  <c r="U380" i="1"/>
  <c r="V380" i="1"/>
  <c r="W380" i="1"/>
  <c r="X380" i="1"/>
  <c r="Y380" i="1"/>
  <c r="Z380" i="1"/>
  <c r="AA380" i="1"/>
  <c r="AB380" i="1"/>
  <c r="AD380" i="1" a="1"/>
  <c r="AD380" i="1" s="1"/>
  <c r="C381" i="1"/>
  <c r="D381" i="1"/>
  <c r="E381" i="1"/>
  <c r="F381" i="1"/>
  <c r="G381" i="1"/>
  <c r="I381" i="1"/>
  <c r="J381" i="1"/>
  <c r="K381" i="1"/>
  <c r="L381" i="1"/>
  <c r="M381" i="1"/>
  <c r="N381" i="1"/>
  <c r="O381" i="1"/>
  <c r="P381" i="1"/>
  <c r="Q381" i="1"/>
  <c r="R381" i="1"/>
  <c r="S381" i="1"/>
  <c r="T381" i="1"/>
  <c r="U381" i="1"/>
  <c r="V381" i="1"/>
  <c r="W381" i="1"/>
  <c r="X381" i="1"/>
  <c r="Y381" i="1"/>
  <c r="Z381" i="1"/>
  <c r="AA381" i="1"/>
  <c r="AB381" i="1"/>
  <c r="AD381" i="1" a="1"/>
  <c r="AD381" i="1"/>
  <c r="C382" i="1"/>
  <c r="D382" i="1"/>
  <c r="E382" i="1"/>
  <c r="F382" i="1"/>
  <c r="G382" i="1"/>
  <c r="I382" i="1"/>
  <c r="J382" i="1"/>
  <c r="K382" i="1"/>
  <c r="L382" i="1"/>
  <c r="M382" i="1"/>
  <c r="N382" i="1"/>
  <c r="O382" i="1"/>
  <c r="P382" i="1"/>
  <c r="Q382" i="1"/>
  <c r="R382" i="1"/>
  <c r="S382" i="1"/>
  <c r="T382" i="1"/>
  <c r="U382" i="1"/>
  <c r="V382" i="1"/>
  <c r="W382" i="1"/>
  <c r="X382" i="1"/>
  <c r="Y382" i="1"/>
  <c r="Z382" i="1"/>
  <c r="AA382" i="1"/>
  <c r="AB382" i="1"/>
  <c r="AD382" i="1" a="1"/>
  <c r="AD382" i="1" s="1"/>
  <c r="C383" i="1"/>
  <c r="D383" i="1"/>
  <c r="E383" i="1"/>
  <c r="F383" i="1"/>
  <c r="G383" i="1"/>
  <c r="I383" i="1"/>
  <c r="J383" i="1"/>
  <c r="K383" i="1"/>
  <c r="L383" i="1"/>
  <c r="M383" i="1"/>
  <c r="N383" i="1"/>
  <c r="O383" i="1"/>
  <c r="P383" i="1"/>
  <c r="Q383" i="1"/>
  <c r="R383" i="1"/>
  <c r="S383" i="1"/>
  <c r="T383" i="1"/>
  <c r="U383" i="1"/>
  <c r="V383" i="1"/>
  <c r="W383" i="1"/>
  <c r="X383" i="1"/>
  <c r="Y383" i="1"/>
  <c r="Z383" i="1"/>
  <c r="AA383" i="1"/>
  <c r="AB383" i="1"/>
  <c r="AD383" i="1" a="1"/>
  <c r="AD383" i="1"/>
  <c r="C384" i="1"/>
  <c r="D384" i="1"/>
  <c r="E384" i="1"/>
  <c r="F384" i="1"/>
  <c r="G384" i="1"/>
  <c r="I384" i="1"/>
  <c r="J384" i="1"/>
  <c r="K384" i="1"/>
  <c r="L384" i="1"/>
  <c r="M384" i="1"/>
  <c r="N384" i="1"/>
  <c r="O384" i="1"/>
  <c r="P384" i="1"/>
  <c r="Q384" i="1"/>
  <c r="R384" i="1"/>
  <c r="S384" i="1"/>
  <c r="T384" i="1"/>
  <c r="U384" i="1"/>
  <c r="V384" i="1"/>
  <c r="W384" i="1"/>
  <c r="X384" i="1"/>
  <c r="Y384" i="1"/>
  <c r="Z384" i="1"/>
  <c r="AA384" i="1"/>
  <c r="AB384" i="1"/>
  <c r="AD384" i="1" a="1"/>
  <c r="AD384" i="1"/>
  <c r="C385" i="1"/>
  <c r="D385" i="1"/>
  <c r="E385" i="1"/>
  <c r="F385" i="1"/>
  <c r="G385" i="1"/>
  <c r="I385" i="1"/>
  <c r="J385" i="1"/>
  <c r="K385" i="1"/>
  <c r="L385" i="1"/>
  <c r="M385" i="1"/>
  <c r="N385" i="1"/>
  <c r="O385" i="1"/>
  <c r="P385" i="1"/>
  <c r="Q385" i="1"/>
  <c r="R385" i="1"/>
  <c r="S385" i="1"/>
  <c r="T385" i="1"/>
  <c r="U385" i="1"/>
  <c r="V385" i="1"/>
  <c r="W385" i="1"/>
  <c r="X385" i="1"/>
  <c r="Y385" i="1"/>
  <c r="Z385" i="1"/>
  <c r="AA385" i="1"/>
  <c r="AB385" i="1"/>
  <c r="AD385" i="1" a="1"/>
  <c r="AD385" i="1"/>
  <c r="C386" i="1"/>
  <c r="D386" i="1"/>
  <c r="E386" i="1"/>
  <c r="F386" i="1"/>
  <c r="G386" i="1"/>
  <c r="I386" i="1"/>
  <c r="J386" i="1"/>
  <c r="K386" i="1"/>
  <c r="L386" i="1"/>
  <c r="M386" i="1"/>
  <c r="N386" i="1"/>
  <c r="O386" i="1"/>
  <c r="P386" i="1"/>
  <c r="Q386" i="1"/>
  <c r="R386" i="1"/>
  <c r="S386" i="1"/>
  <c r="T386" i="1"/>
  <c r="U386" i="1"/>
  <c r="V386" i="1"/>
  <c r="W386" i="1"/>
  <c r="X386" i="1"/>
  <c r="Y386" i="1"/>
  <c r="Z386" i="1"/>
  <c r="AA386" i="1"/>
  <c r="AB386" i="1"/>
  <c r="AD386" i="1" a="1"/>
  <c r="AD386" i="1" s="1"/>
  <c r="C387" i="1"/>
  <c r="D387" i="1"/>
  <c r="E387" i="1"/>
  <c r="F387" i="1"/>
  <c r="G387" i="1"/>
  <c r="I387" i="1"/>
  <c r="J387" i="1"/>
  <c r="K387" i="1"/>
  <c r="L387" i="1"/>
  <c r="M387" i="1"/>
  <c r="N387" i="1"/>
  <c r="O387" i="1"/>
  <c r="P387" i="1"/>
  <c r="Q387" i="1"/>
  <c r="R387" i="1"/>
  <c r="S387" i="1"/>
  <c r="T387" i="1"/>
  <c r="U387" i="1"/>
  <c r="V387" i="1"/>
  <c r="W387" i="1"/>
  <c r="X387" i="1"/>
  <c r="Y387" i="1"/>
  <c r="Z387" i="1"/>
  <c r="AA387" i="1"/>
  <c r="AB387" i="1"/>
  <c r="AD387" i="1" a="1"/>
  <c r="AD387" i="1" s="1"/>
  <c r="C388" i="1"/>
  <c r="D388" i="1"/>
  <c r="E388" i="1"/>
  <c r="F388" i="1"/>
  <c r="G388" i="1"/>
  <c r="I388" i="1"/>
  <c r="J388" i="1"/>
  <c r="K388" i="1"/>
  <c r="L388" i="1"/>
  <c r="M388" i="1"/>
  <c r="N388" i="1"/>
  <c r="O388" i="1"/>
  <c r="P388" i="1"/>
  <c r="Q388" i="1"/>
  <c r="R388" i="1"/>
  <c r="S388" i="1"/>
  <c r="T388" i="1"/>
  <c r="U388" i="1"/>
  <c r="V388" i="1"/>
  <c r="W388" i="1"/>
  <c r="X388" i="1"/>
  <c r="Y388" i="1"/>
  <c r="Z388" i="1"/>
  <c r="AA388" i="1"/>
  <c r="AB388" i="1"/>
  <c r="AD388" i="1" a="1"/>
  <c r="AD388" i="1" s="1"/>
  <c r="C389" i="1"/>
  <c r="D389" i="1"/>
  <c r="E389" i="1"/>
  <c r="F389" i="1"/>
  <c r="G389" i="1"/>
  <c r="I389" i="1"/>
  <c r="J389" i="1"/>
  <c r="K389" i="1"/>
  <c r="L389" i="1"/>
  <c r="M389" i="1"/>
  <c r="N389" i="1"/>
  <c r="O389" i="1"/>
  <c r="P389" i="1"/>
  <c r="Q389" i="1"/>
  <c r="R389" i="1"/>
  <c r="S389" i="1"/>
  <c r="T389" i="1"/>
  <c r="U389" i="1"/>
  <c r="V389" i="1"/>
  <c r="W389" i="1"/>
  <c r="X389" i="1"/>
  <c r="Y389" i="1"/>
  <c r="Z389" i="1"/>
  <c r="AA389" i="1"/>
  <c r="AB389" i="1"/>
  <c r="AD389" i="1" a="1"/>
  <c r="AD389" i="1"/>
  <c r="C390" i="1"/>
  <c r="D390" i="1"/>
  <c r="E390" i="1"/>
  <c r="F390" i="1"/>
  <c r="G390" i="1"/>
  <c r="I390" i="1"/>
  <c r="J390" i="1"/>
  <c r="K390" i="1"/>
  <c r="L390" i="1"/>
  <c r="M390" i="1"/>
  <c r="N390" i="1"/>
  <c r="O390" i="1"/>
  <c r="P390" i="1"/>
  <c r="Q390" i="1"/>
  <c r="R390" i="1"/>
  <c r="S390" i="1"/>
  <c r="T390" i="1"/>
  <c r="U390" i="1"/>
  <c r="V390" i="1"/>
  <c r="W390" i="1"/>
  <c r="X390" i="1"/>
  <c r="Y390" i="1"/>
  <c r="Z390" i="1"/>
  <c r="AA390" i="1"/>
  <c r="AB390" i="1"/>
  <c r="AD390" i="1" a="1"/>
  <c r="AD390" i="1" s="1"/>
  <c r="C391" i="1"/>
  <c r="D391" i="1"/>
  <c r="E391" i="1"/>
  <c r="F391" i="1"/>
  <c r="G391" i="1"/>
  <c r="I391" i="1"/>
  <c r="J391" i="1"/>
  <c r="K391" i="1"/>
  <c r="L391" i="1"/>
  <c r="M391" i="1"/>
  <c r="N391" i="1"/>
  <c r="O391" i="1"/>
  <c r="P391" i="1"/>
  <c r="Q391" i="1"/>
  <c r="R391" i="1"/>
  <c r="S391" i="1"/>
  <c r="T391" i="1"/>
  <c r="U391" i="1"/>
  <c r="V391" i="1"/>
  <c r="W391" i="1"/>
  <c r="X391" i="1"/>
  <c r="Y391" i="1"/>
  <c r="Z391" i="1"/>
  <c r="AA391" i="1"/>
  <c r="AB391" i="1"/>
  <c r="AD391" i="1" a="1"/>
  <c r="AD391" i="1"/>
  <c r="C392" i="1"/>
  <c r="D392" i="1"/>
  <c r="E392" i="1"/>
  <c r="F392" i="1"/>
  <c r="G392" i="1"/>
  <c r="I392" i="1"/>
  <c r="J392" i="1"/>
  <c r="K392" i="1"/>
  <c r="L392" i="1"/>
  <c r="M392" i="1"/>
  <c r="N392" i="1"/>
  <c r="O392" i="1"/>
  <c r="P392" i="1"/>
  <c r="Q392" i="1"/>
  <c r="R392" i="1"/>
  <c r="S392" i="1"/>
  <c r="T392" i="1"/>
  <c r="U392" i="1"/>
  <c r="V392" i="1"/>
  <c r="W392" i="1"/>
  <c r="X392" i="1"/>
  <c r="Y392" i="1"/>
  <c r="Z392" i="1"/>
  <c r="AA392" i="1"/>
  <c r="AB392" i="1"/>
  <c r="AD392" i="1" a="1"/>
  <c r="AD392" i="1"/>
  <c r="C393" i="1"/>
  <c r="D393" i="1"/>
  <c r="E393" i="1"/>
  <c r="F393" i="1"/>
  <c r="G393" i="1"/>
  <c r="I393" i="1"/>
  <c r="J393" i="1"/>
  <c r="K393" i="1"/>
  <c r="L393" i="1"/>
  <c r="M393" i="1"/>
  <c r="N393" i="1"/>
  <c r="O393" i="1"/>
  <c r="P393" i="1"/>
  <c r="Q393" i="1"/>
  <c r="R393" i="1"/>
  <c r="S393" i="1"/>
  <c r="T393" i="1"/>
  <c r="U393" i="1"/>
  <c r="V393" i="1"/>
  <c r="W393" i="1"/>
  <c r="X393" i="1"/>
  <c r="Y393" i="1"/>
  <c r="Z393" i="1"/>
  <c r="AA393" i="1"/>
  <c r="AB393" i="1"/>
  <c r="AD393" i="1" a="1"/>
  <c r="AD393" i="1"/>
  <c r="C394" i="1"/>
  <c r="D394" i="1"/>
  <c r="E394" i="1"/>
  <c r="F394" i="1"/>
  <c r="G394" i="1"/>
  <c r="I394" i="1"/>
  <c r="J394" i="1"/>
  <c r="K394" i="1"/>
  <c r="L394" i="1"/>
  <c r="M394" i="1"/>
  <c r="N394" i="1"/>
  <c r="O394" i="1"/>
  <c r="P394" i="1"/>
  <c r="Q394" i="1"/>
  <c r="R394" i="1"/>
  <c r="S394" i="1"/>
  <c r="T394" i="1"/>
  <c r="U394" i="1"/>
  <c r="V394" i="1"/>
  <c r="W394" i="1"/>
  <c r="X394" i="1"/>
  <c r="Y394" i="1"/>
  <c r="Z394" i="1"/>
  <c r="AA394" i="1"/>
  <c r="AB394" i="1"/>
  <c r="AD394" i="1" a="1"/>
  <c r="AD394" i="1" s="1"/>
  <c r="B398" i="1"/>
  <c r="D398" i="1"/>
  <c r="E398" i="1"/>
  <c r="F398" i="1"/>
  <c r="G398" i="1"/>
  <c r="I398" i="1"/>
  <c r="J398" i="1"/>
  <c r="K398" i="1"/>
  <c r="L398" i="1"/>
  <c r="M398" i="1"/>
  <c r="N398" i="1"/>
  <c r="O398" i="1"/>
  <c r="P398" i="1"/>
  <c r="Q398" i="1"/>
  <c r="R398" i="1"/>
  <c r="S398" i="1"/>
  <c r="T398" i="1"/>
  <c r="U398" i="1"/>
  <c r="V398" i="1"/>
  <c r="W398" i="1"/>
  <c r="X398" i="1"/>
  <c r="Y398" i="1"/>
  <c r="Z398" i="1"/>
  <c r="AA398" i="1"/>
  <c r="AB398" i="1"/>
  <c r="I399" i="1"/>
  <c r="J399" i="1"/>
  <c r="K399" i="1"/>
  <c r="L399" i="1"/>
  <c r="M399" i="1"/>
  <c r="N399" i="1"/>
  <c r="O399" i="1"/>
  <c r="P399" i="1"/>
  <c r="Q399" i="1"/>
  <c r="R399" i="1"/>
  <c r="S399" i="1"/>
  <c r="T399" i="1"/>
  <c r="U399" i="1"/>
  <c r="V399" i="1"/>
  <c r="W399" i="1"/>
  <c r="X399" i="1"/>
  <c r="Y399" i="1"/>
  <c r="Z399" i="1"/>
  <c r="AA399" i="1"/>
  <c r="AB399" i="1"/>
  <c r="C400" i="1"/>
  <c r="C401" i="1"/>
  <c r="D401" i="1"/>
  <c r="E401" i="1"/>
  <c r="F401" i="1"/>
  <c r="G401" i="1"/>
  <c r="AD401" i="1" a="1"/>
  <c r="AD401" i="1"/>
  <c r="C402" i="1"/>
  <c r="D402" i="1"/>
  <c r="E402" i="1"/>
  <c r="F402" i="1"/>
  <c r="G402" i="1"/>
  <c r="AD402" i="1" a="1"/>
  <c r="AD402" i="1" s="1"/>
  <c r="C403" i="1"/>
  <c r="D403" i="1"/>
  <c r="E403" i="1"/>
  <c r="F403" i="1"/>
  <c r="G403" i="1"/>
  <c r="AD403" i="1" a="1"/>
  <c r="AD403" i="1"/>
  <c r="C404" i="1"/>
  <c r="D404" i="1"/>
  <c r="E404" i="1"/>
  <c r="F404" i="1"/>
  <c r="G404" i="1"/>
  <c r="AD404" i="1" a="1"/>
  <c r="AD404" i="1"/>
  <c r="C405" i="1"/>
  <c r="D405" i="1"/>
  <c r="E405" i="1"/>
  <c r="F405" i="1"/>
  <c r="G405" i="1"/>
  <c r="AD405" i="1" a="1"/>
  <c r="AD405" i="1"/>
  <c r="C406" i="1"/>
  <c r="D406" i="1"/>
  <c r="E406" i="1"/>
  <c r="F406" i="1"/>
  <c r="G406" i="1"/>
  <c r="AD406" i="1" a="1"/>
  <c r="AD406" i="1" s="1"/>
  <c r="C407" i="1"/>
  <c r="D407" i="1"/>
  <c r="E407" i="1"/>
  <c r="F407" i="1"/>
  <c r="G407" i="1"/>
  <c r="AD407" i="1" a="1"/>
  <c r="AD407" i="1" s="1"/>
  <c r="C408" i="1"/>
  <c r="D408" i="1"/>
  <c r="E408" i="1"/>
  <c r="F408" i="1"/>
  <c r="G408" i="1"/>
  <c r="AD408" i="1" a="1"/>
  <c r="AD408" i="1" s="1"/>
  <c r="C409" i="1"/>
  <c r="D409" i="1"/>
  <c r="E409" i="1"/>
  <c r="F409" i="1"/>
  <c r="G409" i="1"/>
  <c r="AD409" i="1" a="1"/>
  <c r="AD409" i="1"/>
  <c r="C410" i="1"/>
  <c r="D410" i="1"/>
  <c r="E410" i="1"/>
  <c r="F410" i="1"/>
  <c r="G410" i="1"/>
  <c r="AD410" i="1" a="1"/>
  <c r="AD410" i="1" s="1"/>
  <c r="C411" i="1"/>
  <c r="D411" i="1"/>
  <c r="E411" i="1"/>
  <c r="F411" i="1"/>
  <c r="G411" i="1"/>
  <c r="AD411" i="1" a="1"/>
  <c r="AD411" i="1"/>
  <c r="C412" i="1"/>
  <c r="D412" i="1"/>
  <c r="E412" i="1"/>
  <c r="F412" i="1"/>
  <c r="G412" i="1"/>
  <c r="AD412" i="1" a="1"/>
  <c r="AD412" i="1"/>
  <c r="C413" i="1"/>
  <c r="D413" i="1"/>
  <c r="E413" i="1"/>
  <c r="F413" i="1"/>
  <c r="G413" i="1"/>
  <c r="AD413" i="1" a="1"/>
  <c r="AD413" i="1"/>
  <c r="C414" i="1"/>
  <c r="D414" i="1"/>
  <c r="E414" i="1"/>
  <c r="F414" i="1"/>
  <c r="G414" i="1"/>
  <c r="AD414" i="1" a="1"/>
  <c r="AD414" i="1" s="1"/>
  <c r="C415" i="1"/>
  <c r="D415" i="1"/>
  <c r="E415" i="1"/>
  <c r="F415" i="1"/>
  <c r="G415" i="1"/>
  <c r="AD415" i="1" a="1"/>
  <c r="AD415" i="1" s="1"/>
  <c r="C416" i="1"/>
  <c r="D416" i="1"/>
  <c r="E416" i="1"/>
  <c r="F416" i="1"/>
  <c r="G416" i="1"/>
  <c r="AD416" i="1" a="1"/>
  <c r="AD416" i="1" s="1"/>
  <c r="C417" i="1"/>
  <c r="D417" i="1"/>
  <c r="E417" i="1"/>
  <c r="F417" i="1"/>
  <c r="G417" i="1"/>
  <c r="AD417" i="1" a="1"/>
  <c r="AD417" i="1"/>
  <c r="C418" i="1"/>
  <c r="D418" i="1"/>
  <c r="E418" i="1"/>
  <c r="F418" i="1"/>
  <c r="G418" i="1"/>
  <c r="AD418" i="1" a="1"/>
  <c r="AD418" i="1" s="1"/>
  <c r="C419" i="1"/>
  <c r="D419" i="1"/>
  <c r="E419" i="1"/>
  <c r="F419" i="1"/>
  <c r="G419" i="1"/>
  <c r="AD419" i="1" a="1"/>
  <c r="AD419" i="1"/>
  <c r="C420" i="1"/>
  <c r="D420" i="1"/>
  <c r="E420" i="1"/>
  <c r="F420" i="1"/>
  <c r="G420" i="1"/>
  <c r="AD420" i="1" a="1"/>
  <c r="AD420" i="1"/>
  <c r="C421" i="1"/>
  <c r="D421" i="1"/>
  <c r="E421" i="1"/>
  <c r="F421" i="1"/>
  <c r="G421" i="1"/>
  <c r="AD421" i="1" a="1"/>
  <c r="AD421" i="1"/>
  <c r="C422" i="1"/>
  <c r="D422" i="1"/>
  <c r="E422" i="1"/>
  <c r="F422" i="1"/>
  <c r="G422" i="1"/>
  <c r="AD422" i="1" a="1"/>
  <c r="AD422" i="1" s="1"/>
  <c r="C423" i="1"/>
  <c r="D423" i="1"/>
  <c r="E423" i="1"/>
  <c r="F423" i="1"/>
  <c r="G423" i="1"/>
  <c r="AD423" i="1" a="1"/>
  <c r="AD423" i="1" s="1"/>
  <c r="C424" i="1"/>
  <c r="D424" i="1"/>
  <c r="E424" i="1"/>
  <c r="F424" i="1"/>
  <c r="G424" i="1"/>
  <c r="AD424" i="1" a="1"/>
  <c r="AD424" i="1" s="1"/>
  <c r="C425" i="1"/>
  <c r="D425" i="1"/>
  <c r="E425" i="1"/>
  <c r="F425" i="1"/>
  <c r="G425" i="1"/>
  <c r="AD425" i="1" a="1"/>
  <c r="AD425" i="1"/>
  <c r="C426" i="1"/>
  <c r="D426" i="1"/>
  <c r="E426" i="1"/>
  <c r="F426" i="1"/>
  <c r="G426" i="1"/>
  <c r="AD426" i="1" a="1"/>
  <c r="AD426" i="1" s="1"/>
  <c r="C427" i="1"/>
  <c r="D427" i="1"/>
  <c r="E427" i="1"/>
  <c r="F427" i="1"/>
  <c r="G427" i="1"/>
  <c r="AD427" i="1" a="1"/>
  <c r="AD427" i="1"/>
  <c r="C428" i="1"/>
  <c r="D428" i="1"/>
  <c r="E428" i="1"/>
  <c r="F428" i="1"/>
  <c r="G428" i="1"/>
  <c r="AD428" i="1" a="1"/>
  <c r="AD428" i="1"/>
  <c r="C429" i="1"/>
  <c r="D429" i="1"/>
  <c r="E429" i="1"/>
  <c r="F429" i="1"/>
  <c r="G429" i="1"/>
  <c r="AD429" i="1" a="1"/>
  <c r="AD429" i="1"/>
  <c r="C430" i="1"/>
  <c r="D430" i="1"/>
  <c r="E430" i="1"/>
  <c r="F430" i="1"/>
  <c r="G430" i="1"/>
  <c r="AD430" i="1" a="1"/>
  <c r="AD430" i="1" s="1"/>
  <c r="C431" i="1"/>
  <c r="D431" i="1"/>
  <c r="E431" i="1"/>
  <c r="F431" i="1"/>
  <c r="G431" i="1"/>
  <c r="AD431" i="1" a="1"/>
  <c r="AD431" i="1" s="1"/>
  <c r="C432" i="1"/>
  <c r="D432" i="1"/>
  <c r="E432" i="1"/>
  <c r="F432" i="1"/>
  <c r="G432" i="1"/>
  <c r="AD432" i="1" a="1"/>
  <c r="AD432" i="1" s="1"/>
  <c r="C433" i="1"/>
  <c r="D433" i="1"/>
  <c r="E433" i="1"/>
  <c r="F433" i="1"/>
  <c r="G433" i="1"/>
  <c r="AD433" i="1" a="1"/>
  <c r="AD433" i="1"/>
  <c r="C434" i="1"/>
  <c r="D434" i="1"/>
  <c r="E434" i="1"/>
  <c r="F434" i="1"/>
  <c r="G434" i="1"/>
  <c r="AD434" i="1" a="1"/>
  <c r="AD434" i="1" s="1"/>
  <c r="C435" i="1"/>
  <c r="D435" i="1"/>
  <c r="E435" i="1"/>
  <c r="F435" i="1"/>
  <c r="G435" i="1"/>
  <c r="AD435" i="1" a="1"/>
  <c r="AD435" i="1"/>
  <c r="C436" i="1"/>
  <c r="D436" i="1"/>
  <c r="E436" i="1"/>
  <c r="F436" i="1"/>
  <c r="G436" i="1"/>
  <c r="AD436" i="1" a="1"/>
  <c r="AD436" i="1"/>
  <c r="C437" i="1"/>
  <c r="D437" i="1"/>
  <c r="E437" i="1"/>
  <c r="F437" i="1"/>
  <c r="G437" i="1"/>
  <c r="AD437" i="1" a="1"/>
  <c r="AD437" i="1"/>
  <c r="C438" i="1"/>
  <c r="D438" i="1"/>
  <c r="E438" i="1"/>
  <c r="F438" i="1"/>
  <c r="G438" i="1"/>
  <c r="AD438" i="1" a="1"/>
  <c r="AD438" i="1" s="1"/>
  <c r="C439" i="1"/>
  <c r="D439" i="1"/>
  <c r="E439" i="1"/>
  <c r="F439" i="1"/>
  <c r="G439" i="1"/>
  <c r="AD439" i="1" a="1"/>
  <c r="AD439" i="1" s="1"/>
  <c r="C440" i="1"/>
  <c r="D440" i="1"/>
  <c r="E440" i="1"/>
  <c r="F440" i="1"/>
  <c r="G440" i="1"/>
  <c r="AD440" i="1" a="1"/>
  <c r="AD440" i="1" s="1"/>
  <c r="C441" i="1"/>
  <c r="D441" i="1"/>
  <c r="E441" i="1"/>
  <c r="F441" i="1"/>
  <c r="G441" i="1"/>
  <c r="AD441" i="1" a="1"/>
  <c r="AD441" i="1"/>
  <c r="C442" i="1"/>
  <c r="D442" i="1"/>
  <c r="E442" i="1"/>
  <c r="F442" i="1"/>
  <c r="G442" i="1"/>
  <c r="AD442" i="1" a="1"/>
  <c r="AD442" i="1" s="1"/>
  <c r="C443" i="1"/>
  <c r="D443" i="1"/>
  <c r="E443" i="1"/>
  <c r="F443" i="1"/>
  <c r="G443" i="1"/>
  <c r="AD443" i="1" a="1"/>
  <c r="AD443" i="1"/>
  <c r="C444" i="1"/>
  <c r="D444" i="1"/>
  <c r="E444" i="1"/>
  <c r="F444" i="1"/>
  <c r="G444" i="1"/>
  <c r="AD444" i="1" a="1"/>
  <c r="AD444" i="1"/>
  <c r="C445" i="1"/>
  <c r="D445" i="1"/>
  <c r="E445" i="1"/>
  <c r="F445" i="1"/>
  <c r="G445" i="1"/>
  <c r="AD445" i="1" a="1"/>
  <c r="AD445" i="1"/>
  <c r="C446" i="1"/>
  <c r="D446" i="1"/>
  <c r="E446" i="1"/>
  <c r="F446" i="1"/>
  <c r="G446" i="1"/>
  <c r="AD446" i="1" a="1"/>
  <c r="AD446" i="1" s="1"/>
  <c r="C447" i="1"/>
  <c r="D447" i="1"/>
  <c r="E447" i="1"/>
  <c r="F447" i="1"/>
  <c r="G447" i="1"/>
  <c r="AD447" i="1" a="1"/>
  <c r="AD447" i="1"/>
  <c r="C448" i="1"/>
  <c r="D448" i="1"/>
  <c r="E448" i="1"/>
  <c r="F448" i="1"/>
  <c r="G448" i="1"/>
  <c r="AD448" i="1" a="1"/>
  <c r="AD448" i="1" s="1"/>
  <c r="C449" i="1"/>
  <c r="D449" i="1"/>
  <c r="E449" i="1"/>
  <c r="F449" i="1"/>
  <c r="G449" i="1"/>
  <c r="AD449" i="1" a="1"/>
  <c r="AD449" i="1"/>
  <c r="C450" i="1"/>
  <c r="D450" i="1"/>
  <c r="E450" i="1"/>
  <c r="F450" i="1"/>
  <c r="G450" i="1"/>
  <c r="AD450" i="1" a="1"/>
  <c r="AD450" i="1" s="1"/>
  <c r="C451" i="1"/>
  <c r="D451" i="1"/>
  <c r="E451" i="1"/>
  <c r="F451" i="1"/>
  <c r="G451" i="1"/>
  <c r="AD451" i="1" a="1"/>
  <c r="AD451" i="1"/>
  <c r="C452" i="1"/>
  <c r="D452" i="1"/>
  <c r="E452" i="1"/>
  <c r="F452" i="1"/>
  <c r="G452" i="1"/>
  <c r="AD452" i="1" a="1"/>
  <c r="AD452" i="1"/>
  <c r="C453" i="1"/>
  <c r="D453" i="1"/>
  <c r="E453" i="1"/>
  <c r="F453" i="1"/>
  <c r="G453" i="1"/>
  <c r="AD453" i="1" a="1"/>
  <c r="AD453" i="1" s="1"/>
  <c r="C454" i="1"/>
  <c r="D454" i="1"/>
  <c r="E454" i="1"/>
  <c r="F454" i="1"/>
  <c r="G454" i="1"/>
  <c r="AD454" i="1" a="1"/>
  <c r="AD454" i="1" s="1"/>
  <c r="C455" i="1"/>
  <c r="D455" i="1"/>
  <c r="E455" i="1"/>
  <c r="F455" i="1"/>
  <c r="G455" i="1"/>
  <c r="AD455" i="1" a="1"/>
  <c r="AD455" i="1"/>
  <c r="C456" i="1"/>
  <c r="D456" i="1"/>
  <c r="E456" i="1"/>
  <c r="F456" i="1"/>
  <c r="G456" i="1"/>
  <c r="AD456" i="1" a="1"/>
  <c r="AD456" i="1" s="1"/>
  <c r="C457" i="1"/>
  <c r="D457" i="1"/>
  <c r="E457" i="1"/>
  <c r="F457" i="1"/>
  <c r="G457" i="1"/>
  <c r="AD457" i="1" a="1"/>
  <c r="AD457" i="1"/>
  <c r="C458" i="1"/>
  <c r="D458" i="1"/>
  <c r="E458" i="1"/>
  <c r="F458" i="1"/>
  <c r="G458" i="1"/>
  <c r="AD458" i="1" a="1"/>
  <c r="AD458" i="1"/>
  <c r="C459" i="1"/>
  <c r="D459" i="1"/>
  <c r="E459" i="1"/>
  <c r="F459" i="1"/>
  <c r="G459" i="1"/>
  <c r="AD459" i="1" a="1"/>
  <c r="AD459" i="1"/>
  <c r="C460" i="1"/>
  <c r="D460" i="1"/>
  <c r="E460" i="1"/>
  <c r="F460" i="1"/>
  <c r="G460" i="1"/>
  <c r="AD460" i="1" a="1"/>
  <c r="AD460" i="1" s="1"/>
  <c r="C461" i="1"/>
  <c r="D461" i="1"/>
  <c r="E461" i="1"/>
  <c r="F461" i="1"/>
  <c r="G461" i="1"/>
  <c r="AD461" i="1" a="1"/>
  <c r="AD461" i="1" s="1"/>
  <c r="C462" i="1"/>
  <c r="D462" i="1"/>
  <c r="E462" i="1"/>
  <c r="F462" i="1"/>
  <c r="G462" i="1"/>
  <c r="AD462" i="1" a="1"/>
  <c r="AD462" i="1" s="1"/>
  <c r="C463" i="1"/>
  <c r="D463" i="1"/>
  <c r="E463" i="1"/>
  <c r="F463" i="1"/>
  <c r="G463" i="1"/>
  <c r="AD463" i="1" a="1"/>
  <c r="AD463" i="1" s="1"/>
  <c r="C464" i="1"/>
  <c r="D464" i="1"/>
  <c r="E464" i="1"/>
  <c r="F464" i="1"/>
  <c r="G464" i="1"/>
  <c r="AD464" i="1" a="1"/>
  <c r="AD464" i="1" s="1"/>
  <c r="C465" i="1"/>
  <c r="D465" i="1"/>
  <c r="E465" i="1"/>
  <c r="F465" i="1"/>
  <c r="G465" i="1"/>
  <c r="AD465" i="1" a="1"/>
  <c r="AD465" i="1"/>
  <c r="C466" i="1"/>
  <c r="D466" i="1"/>
  <c r="E466" i="1"/>
  <c r="F466" i="1"/>
  <c r="G466" i="1"/>
  <c r="AD466" i="1" a="1"/>
  <c r="AD466" i="1"/>
  <c r="C467" i="1"/>
  <c r="D467" i="1"/>
  <c r="E467" i="1"/>
  <c r="F467" i="1"/>
  <c r="G467" i="1"/>
  <c r="AD467" i="1" a="1"/>
  <c r="AD467" i="1"/>
  <c r="C468" i="1"/>
  <c r="D468" i="1"/>
  <c r="E468" i="1"/>
  <c r="F468" i="1"/>
  <c r="G468" i="1"/>
  <c r="AD468" i="1" a="1"/>
  <c r="AD468" i="1" s="1"/>
  <c r="C469" i="1"/>
  <c r="D469" i="1"/>
  <c r="E469" i="1"/>
  <c r="F469" i="1"/>
  <c r="G469" i="1"/>
  <c r="AD469" i="1" a="1"/>
  <c r="AD469" i="1"/>
  <c r="C470" i="1"/>
  <c r="D470" i="1"/>
  <c r="E470" i="1"/>
  <c r="F470" i="1"/>
  <c r="G470" i="1"/>
  <c r="AD470" i="1" a="1"/>
  <c r="AD470" i="1" s="1"/>
  <c r="C471" i="1"/>
  <c r="D471" i="1"/>
  <c r="E471" i="1"/>
  <c r="F471" i="1"/>
  <c r="G471" i="1"/>
  <c r="AD471" i="1" a="1"/>
  <c r="AD471" i="1" s="1"/>
  <c r="C472" i="1"/>
  <c r="D472" i="1"/>
  <c r="E472" i="1"/>
  <c r="F472" i="1"/>
  <c r="G472" i="1"/>
  <c r="AD472" i="1" a="1"/>
  <c r="AD472" i="1"/>
  <c r="C473" i="1"/>
  <c r="D473" i="1"/>
  <c r="E473" i="1"/>
  <c r="F473" i="1"/>
  <c r="G473" i="1"/>
  <c r="AD473" i="1" a="1"/>
  <c r="AD473" i="1"/>
  <c r="C474" i="1"/>
  <c r="D474" i="1"/>
  <c r="E474" i="1"/>
  <c r="F474" i="1"/>
  <c r="G474" i="1"/>
  <c r="AD474" i="1" a="1"/>
  <c r="AD474" i="1" s="1"/>
  <c r="C475" i="1"/>
  <c r="D475" i="1"/>
  <c r="E475" i="1"/>
  <c r="F475" i="1"/>
  <c r="G475" i="1"/>
  <c r="AD475" i="1" a="1"/>
  <c r="AD475" i="1" s="1"/>
  <c r="C476" i="1"/>
  <c r="D476" i="1"/>
  <c r="E476" i="1"/>
  <c r="F476" i="1"/>
  <c r="G476" i="1"/>
  <c r="AD476" i="1" a="1"/>
  <c r="AD476" i="1"/>
  <c r="C477" i="1"/>
  <c r="D477" i="1"/>
  <c r="E477" i="1"/>
  <c r="F477" i="1"/>
  <c r="G477" i="1"/>
  <c r="AD477" i="1" a="1"/>
  <c r="AD477" i="1" s="1"/>
  <c r="C478" i="1"/>
  <c r="D478" i="1"/>
  <c r="E478" i="1"/>
  <c r="F478" i="1"/>
  <c r="G478" i="1"/>
  <c r="AD478" i="1" a="1"/>
  <c r="AD478" i="1" s="1"/>
  <c r="C479" i="1"/>
  <c r="D479" i="1"/>
  <c r="E479" i="1"/>
  <c r="F479" i="1"/>
  <c r="G479" i="1"/>
  <c r="AD479" i="1" a="1"/>
  <c r="AD479" i="1"/>
  <c r="C480" i="1"/>
  <c r="D480" i="1"/>
  <c r="E480" i="1"/>
  <c r="F480" i="1"/>
  <c r="G480" i="1"/>
  <c r="AD480" i="1" a="1"/>
  <c r="AD480" i="1"/>
  <c r="C481" i="1"/>
  <c r="D481" i="1"/>
  <c r="E481" i="1"/>
  <c r="F481" i="1"/>
  <c r="G481" i="1"/>
  <c r="AD481" i="1" a="1"/>
  <c r="AD481" i="1" s="1"/>
  <c r="C482" i="1"/>
  <c r="D482" i="1"/>
  <c r="E482" i="1"/>
  <c r="F482" i="1"/>
  <c r="G482" i="1"/>
  <c r="AD482" i="1" a="1"/>
  <c r="AD482" i="1" s="1"/>
  <c r="C483" i="1"/>
  <c r="D483" i="1"/>
  <c r="E483" i="1"/>
  <c r="F483" i="1"/>
  <c r="G483" i="1"/>
  <c r="AD483" i="1" a="1"/>
  <c r="AD483" i="1" s="1"/>
  <c r="C484" i="1"/>
  <c r="D484" i="1"/>
  <c r="E484" i="1"/>
  <c r="F484" i="1"/>
  <c r="G484" i="1"/>
  <c r="AD484" i="1" a="1"/>
  <c r="AD484" i="1"/>
  <c r="C485" i="1"/>
  <c r="D485" i="1"/>
  <c r="E485" i="1"/>
  <c r="F485" i="1"/>
  <c r="G485" i="1"/>
  <c r="AD485" i="1" a="1"/>
  <c r="AD485" i="1" s="1"/>
  <c r="C486" i="1"/>
  <c r="D486" i="1"/>
  <c r="E486" i="1"/>
  <c r="F486" i="1"/>
  <c r="G486" i="1"/>
  <c r="AD486" i="1" a="1"/>
  <c r="AD486" i="1" s="1"/>
  <c r="C487" i="1"/>
  <c r="D487" i="1"/>
  <c r="E487" i="1"/>
  <c r="F487" i="1"/>
  <c r="G487" i="1"/>
  <c r="AD487" i="1" a="1"/>
  <c r="AD487" i="1"/>
  <c r="C488" i="1"/>
  <c r="D488" i="1"/>
  <c r="E488" i="1"/>
  <c r="F488" i="1"/>
  <c r="G488" i="1"/>
  <c r="AD488" i="1" a="1"/>
  <c r="AD488" i="1"/>
  <c r="C489" i="1"/>
  <c r="D489" i="1"/>
  <c r="E489" i="1"/>
  <c r="F489" i="1"/>
  <c r="G489" i="1"/>
  <c r="AD489" i="1" a="1"/>
  <c r="AD489" i="1" s="1"/>
  <c r="C490" i="1"/>
  <c r="D490" i="1"/>
  <c r="E490" i="1"/>
  <c r="F490" i="1"/>
  <c r="G490" i="1"/>
  <c r="AD490" i="1" a="1"/>
  <c r="AD490" i="1" s="1"/>
  <c r="C491" i="1"/>
  <c r="D491" i="1"/>
  <c r="E491" i="1"/>
  <c r="F491" i="1"/>
  <c r="G491" i="1"/>
  <c r="AD491" i="1" a="1"/>
  <c r="AD491" i="1" s="1"/>
  <c r="C492" i="1"/>
  <c r="D492" i="1"/>
  <c r="E492" i="1"/>
  <c r="F492" i="1"/>
  <c r="G492" i="1"/>
  <c r="AD492" i="1" a="1"/>
  <c r="AD492" i="1" s="1"/>
  <c r="C493" i="1"/>
  <c r="D493" i="1"/>
  <c r="E493" i="1"/>
  <c r="F493" i="1"/>
  <c r="G493" i="1"/>
  <c r="AD493" i="1" a="1"/>
  <c r="AD493" i="1" s="1"/>
  <c r="C494" i="1"/>
  <c r="D494" i="1"/>
  <c r="E494" i="1"/>
  <c r="F494" i="1"/>
  <c r="G494" i="1"/>
  <c r="AD494" i="1" a="1"/>
  <c r="AD494" i="1" s="1"/>
  <c r="C495" i="1"/>
  <c r="D495" i="1"/>
  <c r="E495" i="1"/>
  <c r="F495" i="1"/>
  <c r="G495" i="1"/>
  <c r="AD495" i="1" a="1"/>
  <c r="AD495" i="1" s="1"/>
  <c r="C496" i="1"/>
  <c r="D496" i="1"/>
  <c r="E496" i="1"/>
  <c r="F496" i="1"/>
  <c r="G496" i="1"/>
  <c r="AD496" i="1" a="1"/>
  <c r="AD496" i="1"/>
  <c r="C497" i="1"/>
  <c r="D497" i="1"/>
  <c r="E497" i="1"/>
  <c r="F497" i="1"/>
  <c r="G497" i="1"/>
  <c r="AD497" i="1" a="1"/>
  <c r="AD497" i="1" s="1"/>
  <c r="C498" i="1"/>
  <c r="D498" i="1"/>
  <c r="E498" i="1"/>
  <c r="F498" i="1"/>
  <c r="G498" i="1"/>
  <c r="AD498" i="1" a="1"/>
  <c r="AD498" i="1" s="1"/>
  <c r="C499" i="1"/>
  <c r="D499" i="1"/>
  <c r="E499" i="1"/>
  <c r="F499" i="1"/>
  <c r="G499" i="1"/>
  <c r="AD499" i="1" a="1"/>
  <c r="AD499" i="1" s="1"/>
  <c r="C500" i="1"/>
  <c r="D500" i="1"/>
  <c r="E500" i="1"/>
  <c r="F500" i="1"/>
  <c r="G500" i="1"/>
  <c r="AD500" i="1" a="1"/>
  <c r="AD500" i="1" s="1"/>
  <c r="C503" i="1"/>
  <c r="C504" i="1"/>
  <c r="D504" i="1"/>
  <c r="E504" i="1"/>
  <c r="F504" i="1"/>
  <c r="G504" i="1"/>
  <c r="I504" i="1"/>
  <c r="J504" i="1"/>
  <c r="K504" i="1"/>
  <c r="L504" i="1"/>
  <c r="M504" i="1"/>
  <c r="N504" i="1"/>
  <c r="O504" i="1"/>
  <c r="P504" i="1"/>
  <c r="Q504" i="1"/>
  <c r="R504" i="1"/>
  <c r="S504" i="1"/>
  <c r="T504" i="1"/>
  <c r="U504" i="1"/>
  <c r="V504" i="1"/>
  <c r="W504" i="1"/>
  <c r="X504" i="1"/>
  <c r="Y504" i="1"/>
  <c r="Z504" i="1"/>
  <c r="AA504" i="1"/>
  <c r="AB504" i="1"/>
  <c r="AD504" i="1" a="1"/>
  <c r="AD504" i="1"/>
  <c r="C505" i="1"/>
  <c r="D505" i="1"/>
  <c r="E505" i="1"/>
  <c r="F505" i="1"/>
  <c r="G505" i="1"/>
  <c r="I505" i="1"/>
  <c r="J505" i="1"/>
  <c r="K505" i="1"/>
  <c r="L505" i="1"/>
  <c r="M505" i="1"/>
  <c r="N505" i="1"/>
  <c r="O505" i="1"/>
  <c r="P505" i="1"/>
  <c r="Q505" i="1"/>
  <c r="R505" i="1"/>
  <c r="S505" i="1"/>
  <c r="T505" i="1"/>
  <c r="U505" i="1"/>
  <c r="V505" i="1"/>
  <c r="W505" i="1"/>
  <c r="X505" i="1"/>
  <c r="Y505" i="1"/>
  <c r="Z505" i="1"/>
  <c r="AA505" i="1"/>
  <c r="AB505" i="1"/>
  <c r="AD505" i="1" a="1"/>
  <c r="AD505" i="1" s="1"/>
  <c r="C506" i="1"/>
  <c r="D506" i="1"/>
  <c r="E506" i="1"/>
  <c r="F506" i="1"/>
  <c r="G506" i="1"/>
  <c r="I506" i="1"/>
  <c r="J506" i="1"/>
  <c r="K506" i="1"/>
  <c r="L506" i="1"/>
  <c r="M506" i="1"/>
  <c r="N506" i="1"/>
  <c r="O506" i="1"/>
  <c r="P506" i="1"/>
  <c r="Q506" i="1"/>
  <c r="R506" i="1"/>
  <c r="S506" i="1"/>
  <c r="T506" i="1"/>
  <c r="U506" i="1"/>
  <c r="V506" i="1"/>
  <c r="W506" i="1"/>
  <c r="X506" i="1"/>
  <c r="Y506" i="1"/>
  <c r="Z506" i="1"/>
  <c r="AA506" i="1"/>
  <c r="AB506" i="1"/>
  <c r="AD506" i="1" a="1"/>
  <c r="AD506" i="1" s="1"/>
  <c r="C507" i="1"/>
  <c r="D507" i="1"/>
  <c r="E507" i="1"/>
  <c r="F507" i="1"/>
  <c r="G507" i="1"/>
  <c r="I507" i="1"/>
  <c r="J507" i="1"/>
  <c r="K507" i="1"/>
  <c r="L507" i="1"/>
  <c r="M507" i="1"/>
  <c r="N507" i="1"/>
  <c r="O507" i="1"/>
  <c r="P507" i="1"/>
  <c r="Q507" i="1"/>
  <c r="R507" i="1"/>
  <c r="S507" i="1"/>
  <c r="T507" i="1"/>
  <c r="U507" i="1"/>
  <c r="V507" i="1"/>
  <c r="W507" i="1"/>
  <c r="X507" i="1"/>
  <c r="Y507" i="1"/>
  <c r="Z507" i="1"/>
  <c r="AA507" i="1"/>
  <c r="AB507" i="1"/>
  <c r="AD507" i="1" a="1"/>
  <c r="AD507" i="1" s="1"/>
  <c r="C508" i="1"/>
  <c r="D508" i="1"/>
  <c r="E508" i="1"/>
  <c r="F508" i="1"/>
  <c r="G508" i="1"/>
  <c r="I508" i="1"/>
  <c r="J508" i="1"/>
  <c r="K508" i="1"/>
  <c r="L508" i="1"/>
  <c r="M508" i="1"/>
  <c r="N508" i="1"/>
  <c r="O508" i="1"/>
  <c r="P508" i="1"/>
  <c r="Q508" i="1"/>
  <c r="R508" i="1"/>
  <c r="S508" i="1"/>
  <c r="T508" i="1"/>
  <c r="U508" i="1"/>
  <c r="V508" i="1"/>
  <c r="W508" i="1"/>
  <c r="X508" i="1"/>
  <c r="Y508" i="1"/>
  <c r="Z508" i="1"/>
  <c r="AA508" i="1"/>
  <c r="AB508" i="1"/>
  <c r="AD508" i="1" a="1"/>
  <c r="AD508" i="1" s="1"/>
  <c r="C509" i="1"/>
  <c r="D509" i="1"/>
  <c r="E509" i="1"/>
  <c r="F509" i="1"/>
  <c r="G509" i="1"/>
  <c r="I509" i="1"/>
  <c r="J509" i="1"/>
  <c r="K509" i="1"/>
  <c r="L509" i="1"/>
  <c r="M509" i="1"/>
  <c r="N509" i="1"/>
  <c r="O509" i="1"/>
  <c r="P509" i="1"/>
  <c r="Q509" i="1"/>
  <c r="R509" i="1"/>
  <c r="S509" i="1"/>
  <c r="T509" i="1"/>
  <c r="U509" i="1"/>
  <c r="V509" i="1"/>
  <c r="W509" i="1"/>
  <c r="X509" i="1"/>
  <c r="Y509" i="1"/>
  <c r="Z509" i="1"/>
  <c r="AA509" i="1"/>
  <c r="AB509" i="1"/>
  <c r="AD509" i="1" a="1"/>
  <c r="AD509" i="1"/>
  <c r="C510" i="1"/>
  <c r="D510" i="1"/>
  <c r="E510" i="1"/>
  <c r="F510" i="1"/>
  <c r="G510" i="1"/>
  <c r="I510" i="1"/>
  <c r="J510" i="1"/>
  <c r="K510" i="1"/>
  <c r="L510" i="1"/>
  <c r="M510" i="1"/>
  <c r="N510" i="1"/>
  <c r="O510" i="1"/>
  <c r="P510" i="1"/>
  <c r="Q510" i="1"/>
  <c r="R510" i="1"/>
  <c r="S510" i="1"/>
  <c r="T510" i="1"/>
  <c r="U510" i="1"/>
  <c r="V510" i="1"/>
  <c r="W510" i="1"/>
  <c r="X510" i="1"/>
  <c r="Y510" i="1"/>
  <c r="Z510" i="1"/>
  <c r="AA510" i="1"/>
  <c r="AB510" i="1"/>
  <c r="AD510" i="1" a="1"/>
  <c r="AD510" i="1" s="1"/>
  <c r="C511" i="1"/>
  <c r="D511" i="1"/>
  <c r="E511" i="1"/>
  <c r="F511" i="1"/>
  <c r="G511" i="1"/>
  <c r="I511" i="1"/>
  <c r="J511" i="1"/>
  <c r="K511" i="1"/>
  <c r="L511" i="1"/>
  <c r="M511" i="1"/>
  <c r="N511" i="1"/>
  <c r="O511" i="1"/>
  <c r="P511" i="1"/>
  <c r="Q511" i="1"/>
  <c r="R511" i="1"/>
  <c r="S511" i="1"/>
  <c r="T511" i="1"/>
  <c r="U511" i="1"/>
  <c r="V511" i="1"/>
  <c r="W511" i="1"/>
  <c r="X511" i="1"/>
  <c r="Y511" i="1"/>
  <c r="Z511" i="1"/>
  <c r="AA511" i="1"/>
  <c r="AB511" i="1"/>
  <c r="AD511" i="1" a="1"/>
  <c r="AD511" i="1"/>
  <c r="C512" i="1"/>
  <c r="D512" i="1"/>
  <c r="E512" i="1"/>
  <c r="F512" i="1"/>
  <c r="G512" i="1"/>
  <c r="I512" i="1"/>
  <c r="J512" i="1"/>
  <c r="K512" i="1"/>
  <c r="L512" i="1"/>
  <c r="M512" i="1"/>
  <c r="N512" i="1"/>
  <c r="O512" i="1"/>
  <c r="P512" i="1"/>
  <c r="Q512" i="1"/>
  <c r="R512" i="1"/>
  <c r="S512" i="1"/>
  <c r="T512" i="1"/>
  <c r="U512" i="1"/>
  <c r="V512" i="1"/>
  <c r="W512" i="1"/>
  <c r="X512" i="1"/>
  <c r="Y512" i="1"/>
  <c r="Z512" i="1"/>
  <c r="AA512" i="1"/>
  <c r="AB512" i="1"/>
  <c r="AD512" i="1" a="1"/>
  <c r="AD512" i="1" s="1"/>
  <c r="C513" i="1"/>
  <c r="D513" i="1"/>
  <c r="E513" i="1"/>
  <c r="F513" i="1"/>
  <c r="G513" i="1"/>
  <c r="I513" i="1"/>
  <c r="J513" i="1"/>
  <c r="K513" i="1"/>
  <c r="L513" i="1"/>
  <c r="M513" i="1"/>
  <c r="N513" i="1"/>
  <c r="O513" i="1"/>
  <c r="P513" i="1"/>
  <c r="Q513" i="1"/>
  <c r="R513" i="1"/>
  <c r="S513" i="1"/>
  <c r="T513" i="1"/>
  <c r="U513" i="1"/>
  <c r="V513" i="1"/>
  <c r="W513" i="1"/>
  <c r="X513" i="1"/>
  <c r="Y513" i="1"/>
  <c r="Z513" i="1"/>
  <c r="AA513" i="1"/>
  <c r="AB513" i="1"/>
  <c r="AD513" i="1" a="1"/>
  <c r="AD513" i="1"/>
  <c r="C514" i="1"/>
  <c r="D514" i="1"/>
  <c r="E514" i="1"/>
  <c r="F514" i="1"/>
  <c r="G514" i="1"/>
  <c r="I514" i="1"/>
  <c r="J514" i="1"/>
  <c r="K514" i="1"/>
  <c r="L514" i="1"/>
  <c r="M514" i="1"/>
  <c r="N514" i="1"/>
  <c r="O514" i="1"/>
  <c r="P514" i="1"/>
  <c r="Q514" i="1"/>
  <c r="R514" i="1"/>
  <c r="S514" i="1"/>
  <c r="T514" i="1"/>
  <c r="U514" i="1"/>
  <c r="V514" i="1"/>
  <c r="W514" i="1"/>
  <c r="X514" i="1"/>
  <c r="Y514" i="1"/>
  <c r="Z514" i="1"/>
  <c r="AA514" i="1"/>
  <c r="AB514" i="1"/>
  <c r="AD514" i="1" a="1"/>
  <c r="AD514" i="1" s="1"/>
  <c r="C515" i="1"/>
  <c r="D515" i="1"/>
  <c r="E515" i="1"/>
  <c r="F515" i="1"/>
  <c r="G515" i="1"/>
  <c r="I515" i="1"/>
  <c r="J515" i="1"/>
  <c r="K515" i="1"/>
  <c r="L515" i="1"/>
  <c r="M515" i="1"/>
  <c r="N515" i="1"/>
  <c r="O515" i="1"/>
  <c r="P515" i="1"/>
  <c r="Q515" i="1"/>
  <c r="R515" i="1"/>
  <c r="S515" i="1"/>
  <c r="T515" i="1"/>
  <c r="U515" i="1"/>
  <c r="V515" i="1"/>
  <c r="W515" i="1"/>
  <c r="X515" i="1"/>
  <c r="Y515" i="1"/>
  <c r="Z515" i="1"/>
  <c r="AA515" i="1"/>
  <c r="AB515" i="1"/>
  <c r="AD515" i="1" a="1"/>
  <c r="AD515" i="1"/>
  <c r="C516" i="1"/>
  <c r="D516" i="1"/>
  <c r="E516" i="1"/>
  <c r="F516" i="1"/>
  <c r="G516" i="1"/>
  <c r="I516" i="1"/>
  <c r="J516" i="1"/>
  <c r="K516" i="1"/>
  <c r="L516" i="1"/>
  <c r="M516" i="1"/>
  <c r="N516" i="1"/>
  <c r="O516" i="1"/>
  <c r="P516" i="1"/>
  <c r="Q516" i="1"/>
  <c r="R516" i="1"/>
  <c r="S516" i="1"/>
  <c r="T516" i="1"/>
  <c r="U516" i="1"/>
  <c r="V516" i="1"/>
  <c r="W516" i="1"/>
  <c r="X516" i="1"/>
  <c r="Y516" i="1"/>
  <c r="Z516" i="1"/>
  <c r="AA516" i="1"/>
  <c r="AB516" i="1"/>
  <c r="AD516" i="1" a="1"/>
  <c r="AD516" i="1" s="1"/>
  <c r="C517" i="1"/>
  <c r="D517" i="1"/>
  <c r="E517" i="1"/>
  <c r="F517" i="1"/>
  <c r="G517" i="1"/>
  <c r="I517" i="1"/>
  <c r="J517" i="1"/>
  <c r="K517" i="1"/>
  <c r="L517" i="1"/>
  <c r="M517" i="1"/>
  <c r="N517" i="1"/>
  <c r="O517" i="1"/>
  <c r="P517" i="1"/>
  <c r="Q517" i="1"/>
  <c r="R517" i="1"/>
  <c r="S517" i="1"/>
  <c r="T517" i="1"/>
  <c r="U517" i="1"/>
  <c r="V517" i="1"/>
  <c r="W517" i="1"/>
  <c r="X517" i="1"/>
  <c r="Y517" i="1"/>
  <c r="Z517" i="1"/>
  <c r="AA517" i="1"/>
  <c r="AB517" i="1"/>
  <c r="AD517" i="1" a="1"/>
  <c r="AD517" i="1"/>
  <c r="C518" i="1"/>
  <c r="D518" i="1"/>
  <c r="E518" i="1"/>
  <c r="F518" i="1"/>
  <c r="G518" i="1"/>
  <c r="I518" i="1"/>
  <c r="J518" i="1"/>
  <c r="K518" i="1"/>
  <c r="L518" i="1"/>
  <c r="M518" i="1"/>
  <c r="N518" i="1"/>
  <c r="O518" i="1"/>
  <c r="P518" i="1"/>
  <c r="Q518" i="1"/>
  <c r="R518" i="1"/>
  <c r="S518" i="1"/>
  <c r="T518" i="1"/>
  <c r="U518" i="1"/>
  <c r="V518" i="1"/>
  <c r="W518" i="1"/>
  <c r="X518" i="1"/>
  <c r="Y518" i="1"/>
  <c r="Z518" i="1"/>
  <c r="AA518" i="1"/>
  <c r="AB518" i="1"/>
  <c r="AD518" i="1" a="1"/>
  <c r="AD518" i="1" s="1"/>
  <c r="C519" i="1"/>
  <c r="D519" i="1"/>
  <c r="E519" i="1"/>
  <c r="F519" i="1"/>
  <c r="G519" i="1"/>
  <c r="I519" i="1"/>
  <c r="J519" i="1"/>
  <c r="K519" i="1"/>
  <c r="L519" i="1"/>
  <c r="M519" i="1"/>
  <c r="N519" i="1"/>
  <c r="O519" i="1"/>
  <c r="P519" i="1"/>
  <c r="Q519" i="1"/>
  <c r="R519" i="1"/>
  <c r="S519" i="1"/>
  <c r="T519" i="1"/>
  <c r="U519" i="1"/>
  <c r="V519" i="1"/>
  <c r="W519" i="1"/>
  <c r="X519" i="1"/>
  <c r="Y519" i="1"/>
  <c r="Z519" i="1"/>
  <c r="AA519" i="1"/>
  <c r="AB519" i="1"/>
  <c r="AD519" i="1" a="1"/>
  <c r="AD519" i="1" s="1"/>
  <c r="C520" i="1"/>
  <c r="D520" i="1"/>
  <c r="E520" i="1"/>
  <c r="F520" i="1"/>
  <c r="G520" i="1"/>
  <c r="I520" i="1"/>
  <c r="J520" i="1"/>
  <c r="K520" i="1"/>
  <c r="L520" i="1"/>
  <c r="M520" i="1"/>
  <c r="N520" i="1"/>
  <c r="O520" i="1"/>
  <c r="P520" i="1"/>
  <c r="Q520" i="1"/>
  <c r="R520" i="1"/>
  <c r="S520" i="1"/>
  <c r="T520" i="1"/>
  <c r="U520" i="1"/>
  <c r="V520" i="1"/>
  <c r="W520" i="1"/>
  <c r="X520" i="1"/>
  <c r="Y520" i="1"/>
  <c r="Z520" i="1"/>
  <c r="AA520" i="1"/>
  <c r="AB520" i="1"/>
  <c r="AD520" i="1" a="1"/>
  <c r="AD520" i="1" s="1"/>
  <c r="C521" i="1"/>
  <c r="D521" i="1"/>
  <c r="E521" i="1"/>
  <c r="F521" i="1"/>
  <c r="G521" i="1"/>
  <c r="I521" i="1"/>
  <c r="J521" i="1"/>
  <c r="K521" i="1"/>
  <c r="L521" i="1"/>
  <c r="M521" i="1"/>
  <c r="N521" i="1"/>
  <c r="O521" i="1"/>
  <c r="P521" i="1"/>
  <c r="Q521" i="1"/>
  <c r="R521" i="1"/>
  <c r="S521" i="1"/>
  <c r="T521" i="1"/>
  <c r="U521" i="1"/>
  <c r="V521" i="1"/>
  <c r="W521" i="1"/>
  <c r="X521" i="1"/>
  <c r="Y521" i="1"/>
  <c r="Z521" i="1"/>
  <c r="AA521" i="1"/>
  <c r="AB521" i="1"/>
  <c r="AD521" i="1" a="1"/>
  <c r="AD521" i="1"/>
  <c r="C522" i="1"/>
  <c r="D522" i="1"/>
  <c r="E522" i="1"/>
  <c r="F522" i="1"/>
  <c r="G522" i="1"/>
  <c r="I522" i="1"/>
  <c r="J522" i="1"/>
  <c r="K522" i="1"/>
  <c r="L522" i="1"/>
  <c r="M522" i="1"/>
  <c r="N522" i="1"/>
  <c r="O522" i="1"/>
  <c r="P522" i="1"/>
  <c r="Q522" i="1"/>
  <c r="R522" i="1"/>
  <c r="S522" i="1"/>
  <c r="T522" i="1"/>
  <c r="U522" i="1"/>
  <c r="V522" i="1"/>
  <c r="W522" i="1"/>
  <c r="X522" i="1"/>
  <c r="Y522" i="1"/>
  <c r="Z522" i="1"/>
  <c r="AA522" i="1"/>
  <c r="AB522" i="1"/>
  <c r="AD522" i="1" a="1"/>
  <c r="AD522" i="1" s="1"/>
  <c r="C523" i="1"/>
  <c r="D523" i="1"/>
  <c r="E523" i="1"/>
  <c r="F523" i="1"/>
  <c r="G523" i="1"/>
  <c r="I523" i="1"/>
  <c r="J523" i="1"/>
  <c r="K523" i="1"/>
  <c r="L523" i="1"/>
  <c r="M523" i="1"/>
  <c r="N523" i="1"/>
  <c r="O523" i="1"/>
  <c r="P523" i="1"/>
  <c r="Q523" i="1"/>
  <c r="R523" i="1"/>
  <c r="S523" i="1"/>
  <c r="T523" i="1"/>
  <c r="U523" i="1"/>
  <c r="V523" i="1"/>
  <c r="W523" i="1"/>
  <c r="X523" i="1"/>
  <c r="Y523" i="1"/>
  <c r="Z523" i="1"/>
  <c r="AA523" i="1"/>
  <c r="AB523" i="1"/>
  <c r="AD523" i="1" a="1"/>
  <c r="AD523" i="1"/>
  <c r="C524" i="1"/>
  <c r="D524" i="1"/>
  <c r="E524" i="1"/>
  <c r="F524" i="1"/>
  <c r="G524" i="1"/>
  <c r="I524" i="1"/>
  <c r="J524" i="1"/>
  <c r="K524" i="1"/>
  <c r="L524" i="1"/>
  <c r="M524" i="1"/>
  <c r="N524" i="1"/>
  <c r="O524" i="1"/>
  <c r="P524" i="1"/>
  <c r="Q524" i="1"/>
  <c r="R524" i="1"/>
  <c r="S524" i="1"/>
  <c r="T524" i="1"/>
  <c r="U524" i="1"/>
  <c r="V524" i="1"/>
  <c r="W524" i="1"/>
  <c r="X524" i="1"/>
  <c r="Y524" i="1"/>
  <c r="Z524" i="1"/>
  <c r="AA524" i="1"/>
  <c r="AB524" i="1"/>
  <c r="AD524" i="1" a="1"/>
  <c r="AD524" i="1" s="1"/>
  <c r="C525" i="1"/>
  <c r="D525" i="1"/>
  <c r="E525" i="1"/>
  <c r="F525" i="1"/>
  <c r="G525" i="1"/>
  <c r="I525" i="1"/>
  <c r="J525" i="1"/>
  <c r="K525" i="1"/>
  <c r="L525" i="1"/>
  <c r="M525" i="1"/>
  <c r="N525" i="1"/>
  <c r="O525" i="1"/>
  <c r="P525" i="1"/>
  <c r="Q525" i="1"/>
  <c r="R525" i="1"/>
  <c r="S525" i="1"/>
  <c r="T525" i="1"/>
  <c r="U525" i="1"/>
  <c r="V525" i="1"/>
  <c r="W525" i="1"/>
  <c r="X525" i="1"/>
  <c r="Y525" i="1"/>
  <c r="Z525" i="1"/>
  <c r="AA525" i="1"/>
  <c r="AB525" i="1"/>
  <c r="AD525" i="1" a="1"/>
  <c r="AD525" i="1"/>
  <c r="C526" i="1"/>
  <c r="D526" i="1"/>
  <c r="E526" i="1"/>
  <c r="F526" i="1"/>
  <c r="G526" i="1"/>
  <c r="I526" i="1"/>
  <c r="J526" i="1"/>
  <c r="K526" i="1"/>
  <c r="L526" i="1"/>
  <c r="M526" i="1"/>
  <c r="N526" i="1"/>
  <c r="O526" i="1"/>
  <c r="P526" i="1"/>
  <c r="Q526" i="1"/>
  <c r="R526" i="1"/>
  <c r="S526" i="1"/>
  <c r="T526" i="1"/>
  <c r="U526" i="1"/>
  <c r="V526" i="1"/>
  <c r="W526" i="1"/>
  <c r="X526" i="1"/>
  <c r="Y526" i="1"/>
  <c r="Z526" i="1"/>
  <c r="AA526" i="1"/>
  <c r="AB526" i="1"/>
  <c r="AD526" i="1" a="1"/>
  <c r="AD526" i="1" s="1"/>
  <c r="C527" i="1"/>
  <c r="D527" i="1"/>
  <c r="E527" i="1"/>
  <c r="F527" i="1"/>
  <c r="G527" i="1"/>
  <c r="I527" i="1"/>
  <c r="J527" i="1"/>
  <c r="K527" i="1"/>
  <c r="L527" i="1"/>
  <c r="M527" i="1"/>
  <c r="N527" i="1"/>
  <c r="O527" i="1"/>
  <c r="P527" i="1"/>
  <c r="Q527" i="1"/>
  <c r="R527" i="1"/>
  <c r="S527" i="1"/>
  <c r="T527" i="1"/>
  <c r="U527" i="1"/>
  <c r="V527" i="1"/>
  <c r="W527" i="1"/>
  <c r="X527" i="1"/>
  <c r="Y527" i="1"/>
  <c r="Z527" i="1"/>
  <c r="AA527" i="1"/>
  <c r="AB527" i="1"/>
  <c r="AD527" i="1" a="1"/>
  <c r="AD527" i="1" s="1"/>
  <c r="C528" i="1"/>
  <c r="D528" i="1"/>
  <c r="E528" i="1"/>
  <c r="F528" i="1"/>
  <c r="G528" i="1"/>
  <c r="I528" i="1"/>
  <c r="J528" i="1"/>
  <c r="K528" i="1"/>
  <c r="L528" i="1"/>
  <c r="M528" i="1"/>
  <c r="N528" i="1"/>
  <c r="O528" i="1"/>
  <c r="P528" i="1"/>
  <c r="Q528" i="1"/>
  <c r="R528" i="1"/>
  <c r="S528" i="1"/>
  <c r="T528" i="1"/>
  <c r="U528" i="1"/>
  <c r="V528" i="1"/>
  <c r="W528" i="1"/>
  <c r="X528" i="1"/>
  <c r="Y528" i="1"/>
  <c r="Z528" i="1"/>
  <c r="AA528" i="1"/>
  <c r="AB528" i="1"/>
  <c r="AD528" i="1" a="1"/>
  <c r="AD528" i="1" s="1"/>
  <c r="C529" i="1"/>
  <c r="D529" i="1"/>
  <c r="E529" i="1"/>
  <c r="F529" i="1"/>
  <c r="G529" i="1"/>
  <c r="I529" i="1"/>
  <c r="J529" i="1"/>
  <c r="K529" i="1"/>
  <c r="L529" i="1"/>
  <c r="M529" i="1"/>
  <c r="N529" i="1"/>
  <c r="O529" i="1"/>
  <c r="P529" i="1"/>
  <c r="Q529" i="1"/>
  <c r="R529" i="1"/>
  <c r="S529" i="1"/>
  <c r="T529" i="1"/>
  <c r="U529" i="1"/>
  <c r="V529" i="1"/>
  <c r="W529" i="1"/>
  <c r="X529" i="1"/>
  <c r="Y529" i="1"/>
  <c r="Z529" i="1"/>
  <c r="AA529" i="1"/>
  <c r="AB529" i="1"/>
  <c r="AD529" i="1" a="1"/>
  <c r="AD529" i="1"/>
  <c r="C530" i="1"/>
  <c r="D530" i="1"/>
  <c r="E530" i="1"/>
  <c r="F530" i="1"/>
  <c r="G530" i="1"/>
  <c r="I530" i="1"/>
  <c r="J530" i="1"/>
  <c r="K530" i="1"/>
  <c r="L530" i="1"/>
  <c r="M530" i="1"/>
  <c r="N530" i="1"/>
  <c r="O530" i="1"/>
  <c r="P530" i="1"/>
  <c r="Q530" i="1"/>
  <c r="R530" i="1"/>
  <c r="S530" i="1"/>
  <c r="T530" i="1"/>
  <c r="U530" i="1"/>
  <c r="V530" i="1"/>
  <c r="W530" i="1"/>
  <c r="X530" i="1"/>
  <c r="Y530" i="1"/>
  <c r="Z530" i="1"/>
  <c r="AA530" i="1"/>
  <c r="AB530" i="1"/>
  <c r="AD530" i="1" a="1"/>
  <c r="AD530" i="1" s="1"/>
  <c r="C531" i="1"/>
  <c r="D531" i="1"/>
  <c r="E531" i="1"/>
  <c r="F531" i="1"/>
  <c r="G531" i="1"/>
  <c r="I531" i="1"/>
  <c r="J531" i="1"/>
  <c r="K531" i="1"/>
  <c r="L531" i="1"/>
  <c r="M531" i="1"/>
  <c r="N531" i="1"/>
  <c r="O531" i="1"/>
  <c r="P531" i="1"/>
  <c r="Q531" i="1"/>
  <c r="R531" i="1"/>
  <c r="S531" i="1"/>
  <c r="T531" i="1"/>
  <c r="U531" i="1"/>
  <c r="V531" i="1"/>
  <c r="W531" i="1"/>
  <c r="X531" i="1"/>
  <c r="Y531" i="1"/>
  <c r="Z531" i="1"/>
  <c r="AA531" i="1"/>
  <c r="AB531" i="1"/>
  <c r="AD531" i="1" a="1"/>
  <c r="AD531" i="1"/>
  <c r="C532" i="1"/>
  <c r="D532" i="1"/>
  <c r="E532" i="1"/>
  <c r="F532" i="1"/>
  <c r="G532" i="1"/>
  <c r="I532" i="1"/>
  <c r="J532" i="1"/>
  <c r="K532" i="1"/>
  <c r="L532" i="1"/>
  <c r="M532" i="1"/>
  <c r="N532" i="1"/>
  <c r="O532" i="1"/>
  <c r="P532" i="1"/>
  <c r="Q532" i="1"/>
  <c r="R532" i="1"/>
  <c r="S532" i="1"/>
  <c r="T532" i="1"/>
  <c r="U532" i="1"/>
  <c r="V532" i="1"/>
  <c r="W532" i="1"/>
  <c r="X532" i="1"/>
  <c r="Y532" i="1"/>
  <c r="Z532" i="1"/>
  <c r="AA532" i="1"/>
  <c r="AB532" i="1"/>
  <c r="AD532" i="1" a="1"/>
  <c r="AD532" i="1" s="1"/>
  <c r="C533" i="1"/>
  <c r="D533" i="1"/>
  <c r="E533" i="1"/>
  <c r="F533" i="1"/>
  <c r="G533" i="1"/>
  <c r="I533" i="1"/>
  <c r="J533" i="1"/>
  <c r="K533" i="1"/>
  <c r="L533" i="1"/>
  <c r="M533" i="1"/>
  <c r="N533" i="1"/>
  <c r="O533" i="1"/>
  <c r="P533" i="1"/>
  <c r="Q533" i="1"/>
  <c r="R533" i="1"/>
  <c r="S533" i="1"/>
  <c r="T533" i="1"/>
  <c r="U533" i="1"/>
  <c r="V533" i="1"/>
  <c r="W533" i="1"/>
  <c r="X533" i="1"/>
  <c r="Y533" i="1"/>
  <c r="Z533" i="1"/>
  <c r="AA533" i="1"/>
  <c r="AB533" i="1"/>
  <c r="AD533" i="1" a="1"/>
  <c r="AD533" i="1"/>
  <c r="C534" i="1"/>
  <c r="D534" i="1"/>
  <c r="E534" i="1"/>
  <c r="F534" i="1"/>
  <c r="G534" i="1"/>
  <c r="I534" i="1"/>
  <c r="J534" i="1"/>
  <c r="K534" i="1"/>
  <c r="L534" i="1"/>
  <c r="M534" i="1"/>
  <c r="N534" i="1"/>
  <c r="O534" i="1"/>
  <c r="P534" i="1"/>
  <c r="Q534" i="1"/>
  <c r="R534" i="1"/>
  <c r="S534" i="1"/>
  <c r="T534" i="1"/>
  <c r="U534" i="1"/>
  <c r="V534" i="1"/>
  <c r="W534" i="1"/>
  <c r="X534" i="1"/>
  <c r="Y534" i="1"/>
  <c r="Z534" i="1"/>
  <c r="AA534" i="1"/>
  <c r="AB534" i="1"/>
  <c r="AD534" i="1" a="1"/>
  <c r="AD534" i="1" s="1"/>
  <c r="C535" i="1"/>
  <c r="D535" i="1"/>
  <c r="E535" i="1"/>
  <c r="F535" i="1"/>
  <c r="G535" i="1"/>
  <c r="I535" i="1"/>
  <c r="J535" i="1"/>
  <c r="K535" i="1"/>
  <c r="L535" i="1"/>
  <c r="M535" i="1"/>
  <c r="N535" i="1"/>
  <c r="O535" i="1"/>
  <c r="P535" i="1"/>
  <c r="Q535" i="1"/>
  <c r="R535" i="1"/>
  <c r="S535" i="1"/>
  <c r="T535" i="1"/>
  <c r="U535" i="1"/>
  <c r="V535" i="1"/>
  <c r="W535" i="1"/>
  <c r="X535" i="1"/>
  <c r="Y535" i="1"/>
  <c r="Z535" i="1"/>
  <c r="AA535" i="1"/>
  <c r="AB535" i="1"/>
  <c r="AD535" i="1" a="1"/>
  <c r="AD535" i="1" s="1"/>
  <c r="C536" i="1"/>
  <c r="D536" i="1"/>
  <c r="E536" i="1"/>
  <c r="F536" i="1"/>
  <c r="G536" i="1"/>
  <c r="I536" i="1"/>
  <c r="J536" i="1"/>
  <c r="K536" i="1"/>
  <c r="L536" i="1"/>
  <c r="M536" i="1"/>
  <c r="N536" i="1"/>
  <c r="O536" i="1"/>
  <c r="P536" i="1"/>
  <c r="Q536" i="1"/>
  <c r="R536" i="1"/>
  <c r="S536" i="1"/>
  <c r="T536" i="1"/>
  <c r="U536" i="1"/>
  <c r="V536" i="1"/>
  <c r="W536" i="1"/>
  <c r="X536" i="1"/>
  <c r="Y536" i="1"/>
  <c r="Z536" i="1"/>
  <c r="AA536" i="1"/>
  <c r="AB536" i="1"/>
  <c r="AD536" i="1" a="1"/>
  <c r="AD536" i="1" s="1"/>
  <c r="C537" i="1"/>
  <c r="D537" i="1"/>
  <c r="E537" i="1"/>
  <c r="F537" i="1"/>
  <c r="G537" i="1"/>
  <c r="I537" i="1"/>
  <c r="J537" i="1"/>
  <c r="K537" i="1"/>
  <c r="L537" i="1"/>
  <c r="M537" i="1"/>
  <c r="N537" i="1"/>
  <c r="O537" i="1"/>
  <c r="P537" i="1"/>
  <c r="Q537" i="1"/>
  <c r="R537" i="1"/>
  <c r="S537" i="1"/>
  <c r="T537" i="1"/>
  <c r="U537" i="1"/>
  <c r="V537" i="1"/>
  <c r="W537" i="1"/>
  <c r="X537" i="1"/>
  <c r="Y537" i="1"/>
  <c r="Z537" i="1"/>
  <c r="AA537" i="1"/>
  <c r="AB537" i="1"/>
  <c r="AD537" i="1" a="1"/>
  <c r="AD537" i="1"/>
  <c r="C538" i="1"/>
  <c r="D538" i="1"/>
  <c r="E538" i="1"/>
  <c r="F538" i="1"/>
  <c r="G538" i="1"/>
  <c r="I538" i="1"/>
  <c r="J538" i="1"/>
  <c r="K538" i="1"/>
  <c r="L538" i="1"/>
  <c r="M538" i="1"/>
  <c r="N538" i="1"/>
  <c r="O538" i="1"/>
  <c r="P538" i="1"/>
  <c r="Q538" i="1"/>
  <c r="R538" i="1"/>
  <c r="S538" i="1"/>
  <c r="T538" i="1"/>
  <c r="U538" i="1"/>
  <c r="V538" i="1"/>
  <c r="W538" i="1"/>
  <c r="X538" i="1"/>
  <c r="Y538" i="1"/>
  <c r="Z538" i="1"/>
  <c r="AA538" i="1"/>
  <c r="AB538" i="1"/>
  <c r="AD538" i="1" a="1"/>
  <c r="AD538" i="1" s="1"/>
  <c r="C539" i="1"/>
  <c r="D539" i="1"/>
  <c r="E539" i="1"/>
  <c r="F539" i="1"/>
  <c r="G539" i="1"/>
  <c r="I539" i="1"/>
  <c r="J539" i="1"/>
  <c r="K539" i="1"/>
  <c r="L539" i="1"/>
  <c r="M539" i="1"/>
  <c r="N539" i="1"/>
  <c r="O539" i="1"/>
  <c r="P539" i="1"/>
  <c r="Q539" i="1"/>
  <c r="R539" i="1"/>
  <c r="S539" i="1"/>
  <c r="T539" i="1"/>
  <c r="U539" i="1"/>
  <c r="V539" i="1"/>
  <c r="W539" i="1"/>
  <c r="X539" i="1"/>
  <c r="Y539" i="1"/>
  <c r="Z539" i="1"/>
  <c r="AA539" i="1"/>
  <c r="AB539" i="1"/>
  <c r="AD539" i="1" a="1"/>
  <c r="AD539" i="1"/>
  <c r="C540" i="1"/>
  <c r="D540" i="1"/>
  <c r="E540" i="1"/>
  <c r="F540" i="1"/>
  <c r="G540" i="1"/>
  <c r="I540" i="1"/>
  <c r="J540" i="1"/>
  <c r="K540" i="1"/>
  <c r="L540" i="1"/>
  <c r="M540" i="1"/>
  <c r="N540" i="1"/>
  <c r="O540" i="1"/>
  <c r="P540" i="1"/>
  <c r="Q540" i="1"/>
  <c r="R540" i="1"/>
  <c r="S540" i="1"/>
  <c r="T540" i="1"/>
  <c r="U540" i="1"/>
  <c r="V540" i="1"/>
  <c r="W540" i="1"/>
  <c r="X540" i="1"/>
  <c r="Y540" i="1"/>
  <c r="Z540" i="1"/>
  <c r="AA540" i="1"/>
  <c r="AB540" i="1"/>
  <c r="AD540" i="1" a="1"/>
  <c r="AD540" i="1" s="1"/>
  <c r="C541" i="1"/>
  <c r="D541" i="1"/>
  <c r="E541" i="1"/>
  <c r="F541" i="1"/>
  <c r="G541" i="1"/>
  <c r="I541" i="1"/>
  <c r="J541" i="1"/>
  <c r="K541" i="1"/>
  <c r="L541" i="1"/>
  <c r="M541" i="1"/>
  <c r="N541" i="1"/>
  <c r="O541" i="1"/>
  <c r="P541" i="1"/>
  <c r="Q541" i="1"/>
  <c r="R541" i="1"/>
  <c r="S541" i="1"/>
  <c r="T541" i="1"/>
  <c r="U541" i="1"/>
  <c r="V541" i="1"/>
  <c r="W541" i="1"/>
  <c r="X541" i="1"/>
  <c r="Y541" i="1"/>
  <c r="Z541" i="1"/>
  <c r="AA541" i="1"/>
  <c r="AB541" i="1"/>
  <c r="AD541" i="1" a="1"/>
  <c r="AD541" i="1"/>
  <c r="C542" i="1"/>
  <c r="D542" i="1"/>
  <c r="E542" i="1"/>
  <c r="F542" i="1"/>
  <c r="G542" i="1"/>
  <c r="I542" i="1"/>
  <c r="J542" i="1"/>
  <c r="K542" i="1"/>
  <c r="L542" i="1"/>
  <c r="M542" i="1"/>
  <c r="N542" i="1"/>
  <c r="O542" i="1"/>
  <c r="P542" i="1"/>
  <c r="Q542" i="1"/>
  <c r="R542" i="1"/>
  <c r="S542" i="1"/>
  <c r="T542" i="1"/>
  <c r="U542" i="1"/>
  <c r="V542" i="1"/>
  <c r="W542" i="1"/>
  <c r="X542" i="1"/>
  <c r="Y542" i="1"/>
  <c r="Z542" i="1"/>
  <c r="AA542" i="1"/>
  <c r="AB542" i="1"/>
  <c r="AD542" i="1" a="1"/>
  <c r="AD542" i="1" s="1"/>
  <c r="C543" i="1"/>
  <c r="D543" i="1"/>
  <c r="E543" i="1"/>
  <c r="F543" i="1"/>
  <c r="G543" i="1"/>
  <c r="I543" i="1"/>
  <c r="J543" i="1"/>
  <c r="K543" i="1"/>
  <c r="L543" i="1"/>
  <c r="M543" i="1"/>
  <c r="N543" i="1"/>
  <c r="O543" i="1"/>
  <c r="P543" i="1"/>
  <c r="Q543" i="1"/>
  <c r="R543" i="1"/>
  <c r="S543" i="1"/>
  <c r="T543" i="1"/>
  <c r="U543" i="1"/>
  <c r="V543" i="1"/>
  <c r="W543" i="1"/>
  <c r="X543" i="1"/>
  <c r="Y543" i="1"/>
  <c r="Z543" i="1"/>
  <c r="AA543" i="1"/>
  <c r="AB543" i="1"/>
  <c r="AD543" i="1" a="1"/>
  <c r="AD543" i="1" s="1"/>
  <c r="C544" i="1"/>
  <c r="D544" i="1"/>
  <c r="E544" i="1"/>
  <c r="F544" i="1"/>
  <c r="G544" i="1"/>
  <c r="I544" i="1"/>
  <c r="J544" i="1"/>
  <c r="K544" i="1"/>
  <c r="L544" i="1"/>
  <c r="M544" i="1"/>
  <c r="N544" i="1"/>
  <c r="O544" i="1"/>
  <c r="P544" i="1"/>
  <c r="Q544" i="1"/>
  <c r="R544" i="1"/>
  <c r="S544" i="1"/>
  <c r="T544" i="1"/>
  <c r="U544" i="1"/>
  <c r="V544" i="1"/>
  <c r="W544" i="1"/>
  <c r="X544" i="1"/>
  <c r="Y544" i="1"/>
  <c r="Z544" i="1"/>
  <c r="AA544" i="1"/>
  <c r="AB544" i="1"/>
  <c r="AD544" i="1" a="1"/>
  <c r="AD544" i="1" s="1"/>
  <c r="C545" i="1"/>
  <c r="D545" i="1"/>
  <c r="E545" i="1"/>
  <c r="F545" i="1"/>
  <c r="G545" i="1"/>
  <c r="I545" i="1"/>
  <c r="J545" i="1"/>
  <c r="K545" i="1"/>
  <c r="L545" i="1"/>
  <c r="M545" i="1"/>
  <c r="N545" i="1"/>
  <c r="O545" i="1"/>
  <c r="P545" i="1"/>
  <c r="Q545" i="1"/>
  <c r="R545" i="1"/>
  <c r="S545" i="1"/>
  <c r="T545" i="1"/>
  <c r="U545" i="1"/>
  <c r="V545" i="1"/>
  <c r="W545" i="1"/>
  <c r="X545" i="1"/>
  <c r="Y545" i="1"/>
  <c r="Z545" i="1"/>
  <c r="AA545" i="1"/>
  <c r="AB545" i="1"/>
  <c r="AD545" i="1" a="1"/>
  <c r="AD545" i="1"/>
  <c r="C546" i="1"/>
  <c r="D546" i="1"/>
  <c r="E546" i="1"/>
  <c r="F546" i="1"/>
  <c r="G546" i="1"/>
  <c r="I546" i="1"/>
  <c r="J546" i="1"/>
  <c r="K546" i="1"/>
  <c r="L546" i="1"/>
  <c r="M546" i="1"/>
  <c r="N546" i="1"/>
  <c r="O546" i="1"/>
  <c r="P546" i="1"/>
  <c r="Q546" i="1"/>
  <c r="R546" i="1"/>
  <c r="S546" i="1"/>
  <c r="T546" i="1"/>
  <c r="U546" i="1"/>
  <c r="V546" i="1"/>
  <c r="W546" i="1"/>
  <c r="X546" i="1"/>
  <c r="Y546" i="1"/>
  <c r="Z546" i="1"/>
  <c r="AA546" i="1"/>
  <c r="AB546" i="1"/>
  <c r="AD546" i="1" a="1"/>
  <c r="AD546" i="1" s="1"/>
  <c r="C547" i="1"/>
  <c r="D547" i="1"/>
  <c r="E547" i="1"/>
  <c r="F547" i="1"/>
  <c r="G547" i="1"/>
  <c r="I547" i="1"/>
  <c r="J547" i="1"/>
  <c r="K547" i="1"/>
  <c r="L547" i="1"/>
  <c r="M547" i="1"/>
  <c r="N547" i="1"/>
  <c r="O547" i="1"/>
  <c r="P547" i="1"/>
  <c r="Q547" i="1"/>
  <c r="R547" i="1"/>
  <c r="S547" i="1"/>
  <c r="T547" i="1"/>
  <c r="U547" i="1"/>
  <c r="V547" i="1"/>
  <c r="W547" i="1"/>
  <c r="X547" i="1"/>
  <c r="Y547" i="1"/>
  <c r="Z547" i="1"/>
  <c r="AA547" i="1"/>
  <c r="AB547" i="1"/>
  <c r="AD547" i="1" a="1"/>
  <c r="AD547" i="1"/>
  <c r="C548" i="1"/>
  <c r="D548" i="1"/>
  <c r="E548" i="1"/>
  <c r="F548" i="1"/>
  <c r="G548" i="1"/>
  <c r="I548" i="1"/>
  <c r="J548" i="1"/>
  <c r="K548" i="1"/>
  <c r="L548" i="1"/>
  <c r="M548" i="1"/>
  <c r="N548" i="1"/>
  <c r="O548" i="1"/>
  <c r="P548" i="1"/>
  <c r="Q548" i="1"/>
  <c r="R548" i="1"/>
  <c r="S548" i="1"/>
  <c r="T548" i="1"/>
  <c r="U548" i="1"/>
  <c r="V548" i="1"/>
  <c r="W548" i="1"/>
  <c r="X548" i="1"/>
  <c r="Y548" i="1"/>
  <c r="Z548" i="1"/>
  <c r="AA548" i="1"/>
  <c r="AB548" i="1"/>
  <c r="AD548" i="1" a="1"/>
  <c r="AD548" i="1" s="1"/>
  <c r="C549" i="1"/>
  <c r="D549" i="1"/>
  <c r="E549" i="1"/>
  <c r="F549" i="1"/>
  <c r="G549" i="1"/>
  <c r="I549" i="1"/>
  <c r="J549" i="1"/>
  <c r="K549" i="1"/>
  <c r="L549" i="1"/>
  <c r="M549" i="1"/>
  <c r="N549" i="1"/>
  <c r="O549" i="1"/>
  <c r="P549" i="1"/>
  <c r="Q549" i="1"/>
  <c r="R549" i="1"/>
  <c r="S549" i="1"/>
  <c r="T549" i="1"/>
  <c r="U549" i="1"/>
  <c r="V549" i="1"/>
  <c r="W549" i="1"/>
  <c r="X549" i="1"/>
  <c r="Y549" i="1"/>
  <c r="Z549" i="1"/>
  <c r="AA549" i="1"/>
  <c r="AB549" i="1"/>
  <c r="AD549" i="1" a="1"/>
  <c r="AD549" i="1"/>
  <c r="C550" i="1"/>
  <c r="D550" i="1"/>
  <c r="E550" i="1"/>
  <c r="F550" i="1"/>
  <c r="G550" i="1"/>
  <c r="I550" i="1"/>
  <c r="J550" i="1"/>
  <c r="K550" i="1"/>
  <c r="L550" i="1"/>
  <c r="M550" i="1"/>
  <c r="N550" i="1"/>
  <c r="O550" i="1"/>
  <c r="P550" i="1"/>
  <c r="Q550" i="1"/>
  <c r="R550" i="1"/>
  <c r="S550" i="1"/>
  <c r="T550" i="1"/>
  <c r="U550" i="1"/>
  <c r="V550" i="1"/>
  <c r="W550" i="1"/>
  <c r="X550" i="1"/>
  <c r="Y550" i="1"/>
  <c r="Z550" i="1"/>
  <c r="AA550" i="1"/>
  <c r="AB550" i="1"/>
  <c r="AD550" i="1" a="1"/>
  <c r="AD550" i="1" s="1"/>
  <c r="C551" i="1"/>
  <c r="D551" i="1"/>
  <c r="E551" i="1"/>
  <c r="F551" i="1"/>
  <c r="G551" i="1"/>
  <c r="I551" i="1"/>
  <c r="J551" i="1"/>
  <c r="K551" i="1"/>
  <c r="L551" i="1"/>
  <c r="M551" i="1"/>
  <c r="N551" i="1"/>
  <c r="O551" i="1"/>
  <c r="P551" i="1"/>
  <c r="Q551" i="1"/>
  <c r="R551" i="1"/>
  <c r="S551" i="1"/>
  <c r="T551" i="1"/>
  <c r="U551" i="1"/>
  <c r="V551" i="1"/>
  <c r="W551" i="1"/>
  <c r="X551" i="1"/>
  <c r="Y551" i="1"/>
  <c r="Z551" i="1"/>
  <c r="AA551" i="1"/>
  <c r="AB551" i="1"/>
  <c r="AD551" i="1" a="1"/>
  <c r="AD551" i="1" s="1"/>
  <c r="C552" i="1"/>
  <c r="D552" i="1"/>
  <c r="E552" i="1"/>
  <c r="F552" i="1"/>
  <c r="G552" i="1"/>
  <c r="I552" i="1"/>
  <c r="J552" i="1"/>
  <c r="K552" i="1"/>
  <c r="L552" i="1"/>
  <c r="M552" i="1"/>
  <c r="N552" i="1"/>
  <c r="O552" i="1"/>
  <c r="P552" i="1"/>
  <c r="Q552" i="1"/>
  <c r="R552" i="1"/>
  <c r="S552" i="1"/>
  <c r="T552" i="1"/>
  <c r="U552" i="1"/>
  <c r="V552" i="1"/>
  <c r="W552" i="1"/>
  <c r="X552" i="1"/>
  <c r="Y552" i="1"/>
  <c r="Z552" i="1"/>
  <c r="AA552" i="1"/>
  <c r="AB552" i="1"/>
  <c r="AD552" i="1" a="1"/>
  <c r="AD552" i="1" s="1"/>
  <c r="C553" i="1"/>
  <c r="D553" i="1"/>
  <c r="E553" i="1"/>
  <c r="F553" i="1"/>
  <c r="G553" i="1"/>
  <c r="I553" i="1"/>
  <c r="J553" i="1"/>
  <c r="K553" i="1"/>
  <c r="L553" i="1"/>
  <c r="M553" i="1"/>
  <c r="N553" i="1"/>
  <c r="O553" i="1"/>
  <c r="P553" i="1"/>
  <c r="Q553" i="1"/>
  <c r="R553" i="1"/>
  <c r="S553" i="1"/>
  <c r="T553" i="1"/>
  <c r="U553" i="1"/>
  <c r="V553" i="1"/>
  <c r="W553" i="1"/>
  <c r="X553" i="1"/>
  <c r="Y553" i="1"/>
  <c r="Z553" i="1"/>
  <c r="AA553" i="1"/>
  <c r="AB553" i="1"/>
  <c r="AD553" i="1" a="1"/>
  <c r="AD553" i="1"/>
  <c r="C554" i="1"/>
  <c r="D554" i="1"/>
  <c r="E554" i="1"/>
  <c r="F554" i="1"/>
  <c r="G554" i="1"/>
  <c r="I554" i="1"/>
  <c r="J554" i="1"/>
  <c r="K554" i="1"/>
  <c r="L554" i="1"/>
  <c r="M554" i="1"/>
  <c r="N554" i="1"/>
  <c r="O554" i="1"/>
  <c r="P554" i="1"/>
  <c r="Q554" i="1"/>
  <c r="R554" i="1"/>
  <c r="S554" i="1"/>
  <c r="T554" i="1"/>
  <c r="U554" i="1"/>
  <c r="V554" i="1"/>
  <c r="W554" i="1"/>
  <c r="X554" i="1"/>
  <c r="Y554" i="1"/>
  <c r="Z554" i="1"/>
  <c r="AA554" i="1"/>
  <c r="AB554" i="1"/>
  <c r="AD554" i="1" a="1"/>
  <c r="AD554" i="1" s="1"/>
  <c r="C555" i="1"/>
  <c r="D555" i="1"/>
  <c r="E555" i="1"/>
  <c r="F555" i="1"/>
  <c r="G555" i="1"/>
  <c r="I555" i="1"/>
  <c r="J555" i="1"/>
  <c r="K555" i="1"/>
  <c r="L555" i="1"/>
  <c r="M555" i="1"/>
  <c r="N555" i="1"/>
  <c r="O555" i="1"/>
  <c r="P555" i="1"/>
  <c r="Q555" i="1"/>
  <c r="R555" i="1"/>
  <c r="S555" i="1"/>
  <c r="T555" i="1"/>
  <c r="U555" i="1"/>
  <c r="V555" i="1"/>
  <c r="W555" i="1"/>
  <c r="X555" i="1"/>
  <c r="Y555" i="1"/>
  <c r="Z555" i="1"/>
  <c r="AA555" i="1"/>
  <c r="AB555" i="1"/>
  <c r="AD555" i="1" a="1"/>
  <c r="AD555" i="1"/>
  <c r="C556" i="1"/>
  <c r="D556" i="1"/>
  <c r="E556" i="1"/>
  <c r="F556" i="1"/>
  <c r="G556" i="1"/>
  <c r="I556" i="1"/>
  <c r="J556" i="1"/>
  <c r="K556" i="1"/>
  <c r="L556" i="1"/>
  <c r="M556" i="1"/>
  <c r="N556" i="1"/>
  <c r="O556" i="1"/>
  <c r="P556" i="1"/>
  <c r="Q556" i="1"/>
  <c r="R556" i="1"/>
  <c r="S556" i="1"/>
  <c r="T556" i="1"/>
  <c r="U556" i="1"/>
  <c r="V556" i="1"/>
  <c r="W556" i="1"/>
  <c r="X556" i="1"/>
  <c r="Y556" i="1"/>
  <c r="Z556" i="1"/>
  <c r="AA556" i="1"/>
  <c r="AB556" i="1"/>
  <c r="AD556" i="1" a="1"/>
  <c r="AD556" i="1" s="1"/>
  <c r="C557" i="1"/>
  <c r="D557" i="1"/>
  <c r="E557" i="1"/>
  <c r="F557" i="1"/>
  <c r="G557" i="1"/>
  <c r="I557" i="1"/>
  <c r="J557" i="1"/>
  <c r="K557" i="1"/>
  <c r="L557" i="1"/>
  <c r="M557" i="1"/>
  <c r="N557" i="1"/>
  <c r="O557" i="1"/>
  <c r="P557" i="1"/>
  <c r="Q557" i="1"/>
  <c r="R557" i="1"/>
  <c r="S557" i="1"/>
  <c r="T557" i="1"/>
  <c r="U557" i="1"/>
  <c r="V557" i="1"/>
  <c r="W557" i="1"/>
  <c r="X557" i="1"/>
  <c r="Y557" i="1"/>
  <c r="Z557" i="1"/>
  <c r="AA557" i="1"/>
  <c r="AB557" i="1"/>
  <c r="AD557" i="1" a="1"/>
  <c r="AD557" i="1"/>
  <c r="C558" i="1"/>
  <c r="D558" i="1"/>
  <c r="E558" i="1"/>
  <c r="F558" i="1"/>
  <c r="G558" i="1"/>
  <c r="I558" i="1"/>
  <c r="J558" i="1"/>
  <c r="K558" i="1"/>
  <c r="L558" i="1"/>
  <c r="M558" i="1"/>
  <c r="N558" i="1"/>
  <c r="O558" i="1"/>
  <c r="P558" i="1"/>
  <c r="Q558" i="1"/>
  <c r="R558" i="1"/>
  <c r="S558" i="1"/>
  <c r="T558" i="1"/>
  <c r="U558" i="1"/>
  <c r="V558" i="1"/>
  <c r="W558" i="1"/>
  <c r="X558" i="1"/>
  <c r="Y558" i="1"/>
  <c r="Z558" i="1"/>
  <c r="AA558" i="1"/>
  <c r="AB558" i="1"/>
  <c r="AD558" i="1" a="1"/>
  <c r="AD558" i="1" s="1"/>
  <c r="C559" i="1"/>
  <c r="D559" i="1"/>
  <c r="E559" i="1"/>
  <c r="F559" i="1"/>
  <c r="G559" i="1"/>
  <c r="I559" i="1"/>
  <c r="J559" i="1"/>
  <c r="K559" i="1"/>
  <c r="L559" i="1"/>
  <c r="M559" i="1"/>
  <c r="N559" i="1"/>
  <c r="O559" i="1"/>
  <c r="P559" i="1"/>
  <c r="Q559" i="1"/>
  <c r="R559" i="1"/>
  <c r="S559" i="1"/>
  <c r="T559" i="1"/>
  <c r="U559" i="1"/>
  <c r="V559" i="1"/>
  <c r="W559" i="1"/>
  <c r="X559" i="1"/>
  <c r="Y559" i="1"/>
  <c r="Z559" i="1"/>
  <c r="AA559" i="1"/>
  <c r="AB559" i="1"/>
  <c r="AD559" i="1" a="1"/>
  <c r="AD559" i="1" s="1"/>
  <c r="C560" i="1"/>
  <c r="D560" i="1"/>
  <c r="E560" i="1"/>
  <c r="F560" i="1"/>
  <c r="G560" i="1"/>
  <c r="I560" i="1"/>
  <c r="J560" i="1"/>
  <c r="K560" i="1"/>
  <c r="L560" i="1"/>
  <c r="M560" i="1"/>
  <c r="N560" i="1"/>
  <c r="O560" i="1"/>
  <c r="P560" i="1"/>
  <c r="Q560" i="1"/>
  <c r="R560" i="1"/>
  <c r="S560" i="1"/>
  <c r="T560" i="1"/>
  <c r="U560" i="1"/>
  <c r="V560" i="1"/>
  <c r="W560" i="1"/>
  <c r="X560" i="1"/>
  <c r="Y560" i="1"/>
  <c r="Z560" i="1"/>
  <c r="AA560" i="1"/>
  <c r="AB560" i="1"/>
  <c r="AD560" i="1" a="1"/>
  <c r="AD560" i="1" s="1"/>
  <c r="C561" i="1"/>
  <c r="D561" i="1"/>
  <c r="E561" i="1"/>
  <c r="F561" i="1"/>
  <c r="G561" i="1"/>
  <c r="I561" i="1"/>
  <c r="J561" i="1"/>
  <c r="K561" i="1"/>
  <c r="L561" i="1"/>
  <c r="M561" i="1"/>
  <c r="N561" i="1"/>
  <c r="O561" i="1"/>
  <c r="P561" i="1"/>
  <c r="Q561" i="1"/>
  <c r="R561" i="1"/>
  <c r="S561" i="1"/>
  <c r="T561" i="1"/>
  <c r="U561" i="1"/>
  <c r="V561" i="1"/>
  <c r="W561" i="1"/>
  <c r="X561" i="1"/>
  <c r="Y561" i="1"/>
  <c r="Z561" i="1"/>
  <c r="AA561" i="1"/>
  <c r="AB561" i="1"/>
  <c r="AD561" i="1" a="1"/>
  <c r="AD561" i="1"/>
  <c r="C562" i="1"/>
  <c r="D562" i="1"/>
  <c r="E562" i="1"/>
  <c r="F562" i="1"/>
  <c r="G562" i="1"/>
  <c r="I562" i="1"/>
  <c r="J562" i="1"/>
  <c r="K562" i="1"/>
  <c r="L562" i="1"/>
  <c r="M562" i="1"/>
  <c r="N562" i="1"/>
  <c r="O562" i="1"/>
  <c r="P562" i="1"/>
  <c r="Q562" i="1"/>
  <c r="R562" i="1"/>
  <c r="S562" i="1"/>
  <c r="T562" i="1"/>
  <c r="U562" i="1"/>
  <c r="V562" i="1"/>
  <c r="W562" i="1"/>
  <c r="X562" i="1"/>
  <c r="Y562" i="1"/>
  <c r="Z562" i="1"/>
  <c r="AA562" i="1"/>
  <c r="AB562" i="1"/>
  <c r="AD562" i="1" a="1"/>
  <c r="AD562" i="1" s="1"/>
  <c r="C563" i="1"/>
  <c r="D563" i="1"/>
  <c r="E563" i="1"/>
  <c r="F563" i="1"/>
  <c r="G563" i="1"/>
  <c r="I563" i="1"/>
  <c r="J563" i="1"/>
  <c r="K563" i="1"/>
  <c r="L563" i="1"/>
  <c r="M563" i="1"/>
  <c r="N563" i="1"/>
  <c r="O563" i="1"/>
  <c r="P563" i="1"/>
  <c r="Q563" i="1"/>
  <c r="R563" i="1"/>
  <c r="S563" i="1"/>
  <c r="T563" i="1"/>
  <c r="U563" i="1"/>
  <c r="V563" i="1"/>
  <c r="W563" i="1"/>
  <c r="X563" i="1"/>
  <c r="Y563" i="1"/>
  <c r="Z563" i="1"/>
  <c r="AA563" i="1"/>
  <c r="AB563" i="1"/>
  <c r="AD563" i="1" a="1"/>
  <c r="AD563" i="1"/>
  <c r="C564" i="1"/>
  <c r="D564" i="1"/>
  <c r="E564" i="1"/>
  <c r="F564" i="1"/>
  <c r="G564" i="1"/>
  <c r="I564" i="1"/>
  <c r="J564" i="1"/>
  <c r="K564" i="1"/>
  <c r="L564" i="1"/>
  <c r="M564" i="1"/>
  <c r="N564" i="1"/>
  <c r="O564" i="1"/>
  <c r="P564" i="1"/>
  <c r="Q564" i="1"/>
  <c r="R564" i="1"/>
  <c r="S564" i="1"/>
  <c r="T564" i="1"/>
  <c r="U564" i="1"/>
  <c r="V564" i="1"/>
  <c r="W564" i="1"/>
  <c r="X564" i="1"/>
  <c r="Y564" i="1"/>
  <c r="Z564" i="1"/>
  <c r="AA564" i="1"/>
  <c r="AB564" i="1"/>
  <c r="AD564" i="1" a="1"/>
  <c r="AD564" i="1" s="1"/>
  <c r="C565" i="1"/>
  <c r="D565" i="1"/>
  <c r="E565" i="1"/>
  <c r="F565" i="1"/>
  <c r="G565" i="1"/>
  <c r="I565" i="1"/>
  <c r="J565" i="1"/>
  <c r="K565" i="1"/>
  <c r="L565" i="1"/>
  <c r="M565" i="1"/>
  <c r="N565" i="1"/>
  <c r="O565" i="1"/>
  <c r="P565" i="1"/>
  <c r="Q565" i="1"/>
  <c r="R565" i="1"/>
  <c r="S565" i="1"/>
  <c r="T565" i="1"/>
  <c r="U565" i="1"/>
  <c r="V565" i="1"/>
  <c r="W565" i="1"/>
  <c r="X565" i="1"/>
  <c r="Y565" i="1"/>
  <c r="Z565" i="1"/>
  <c r="AA565" i="1"/>
  <c r="AB565" i="1"/>
  <c r="AD565" i="1" a="1"/>
  <c r="AD565" i="1"/>
  <c r="C566" i="1"/>
  <c r="D566" i="1"/>
  <c r="E566" i="1"/>
  <c r="F566" i="1"/>
  <c r="G566" i="1"/>
  <c r="I566" i="1"/>
  <c r="J566" i="1"/>
  <c r="K566" i="1"/>
  <c r="L566" i="1"/>
  <c r="M566" i="1"/>
  <c r="N566" i="1"/>
  <c r="O566" i="1"/>
  <c r="P566" i="1"/>
  <c r="Q566" i="1"/>
  <c r="R566" i="1"/>
  <c r="S566" i="1"/>
  <c r="T566" i="1"/>
  <c r="U566" i="1"/>
  <c r="V566" i="1"/>
  <c r="W566" i="1"/>
  <c r="X566" i="1"/>
  <c r="Y566" i="1"/>
  <c r="Z566" i="1"/>
  <c r="AA566" i="1"/>
  <c r="AB566" i="1"/>
  <c r="AD566" i="1" a="1"/>
  <c r="AD566" i="1" s="1"/>
  <c r="C567" i="1"/>
  <c r="D567" i="1"/>
  <c r="E567" i="1"/>
  <c r="F567" i="1"/>
  <c r="G567" i="1"/>
  <c r="I567" i="1"/>
  <c r="J567" i="1"/>
  <c r="K567" i="1"/>
  <c r="L567" i="1"/>
  <c r="M567" i="1"/>
  <c r="N567" i="1"/>
  <c r="O567" i="1"/>
  <c r="P567" i="1"/>
  <c r="Q567" i="1"/>
  <c r="R567" i="1"/>
  <c r="S567" i="1"/>
  <c r="T567" i="1"/>
  <c r="U567" i="1"/>
  <c r="V567" i="1"/>
  <c r="W567" i="1"/>
  <c r="X567" i="1"/>
  <c r="Y567" i="1"/>
  <c r="Z567" i="1"/>
  <c r="AA567" i="1"/>
  <c r="AB567" i="1"/>
  <c r="AD567" i="1" a="1"/>
  <c r="AD567" i="1" s="1"/>
  <c r="C568" i="1"/>
  <c r="D568" i="1"/>
  <c r="E568" i="1"/>
  <c r="F568" i="1"/>
  <c r="G568" i="1"/>
  <c r="I568" i="1"/>
  <c r="J568" i="1"/>
  <c r="K568" i="1"/>
  <c r="L568" i="1"/>
  <c r="M568" i="1"/>
  <c r="N568" i="1"/>
  <c r="O568" i="1"/>
  <c r="P568" i="1"/>
  <c r="Q568" i="1"/>
  <c r="R568" i="1"/>
  <c r="S568" i="1"/>
  <c r="T568" i="1"/>
  <c r="U568" i="1"/>
  <c r="V568" i="1"/>
  <c r="W568" i="1"/>
  <c r="X568" i="1"/>
  <c r="Y568" i="1"/>
  <c r="Z568" i="1"/>
  <c r="AA568" i="1"/>
  <c r="AB568" i="1"/>
  <c r="AD568" i="1" a="1"/>
  <c r="AD568" i="1" s="1"/>
  <c r="C569" i="1"/>
  <c r="D569" i="1"/>
  <c r="E569" i="1"/>
  <c r="F569" i="1"/>
  <c r="G569" i="1"/>
  <c r="I569" i="1"/>
  <c r="J569" i="1"/>
  <c r="K569" i="1"/>
  <c r="L569" i="1"/>
  <c r="M569" i="1"/>
  <c r="N569" i="1"/>
  <c r="O569" i="1"/>
  <c r="P569" i="1"/>
  <c r="Q569" i="1"/>
  <c r="R569" i="1"/>
  <c r="S569" i="1"/>
  <c r="T569" i="1"/>
  <c r="U569" i="1"/>
  <c r="V569" i="1"/>
  <c r="W569" i="1"/>
  <c r="X569" i="1"/>
  <c r="Y569" i="1"/>
  <c r="Z569" i="1"/>
  <c r="AA569" i="1"/>
  <c r="AB569" i="1"/>
  <c r="AD569" i="1" a="1"/>
  <c r="AD569" i="1"/>
  <c r="C570" i="1"/>
  <c r="D570" i="1"/>
  <c r="E570" i="1"/>
  <c r="F570" i="1"/>
  <c r="G570" i="1"/>
  <c r="I570" i="1"/>
  <c r="J570" i="1"/>
  <c r="K570" i="1"/>
  <c r="L570" i="1"/>
  <c r="M570" i="1"/>
  <c r="N570" i="1"/>
  <c r="O570" i="1"/>
  <c r="P570" i="1"/>
  <c r="Q570" i="1"/>
  <c r="R570" i="1"/>
  <c r="S570" i="1"/>
  <c r="T570" i="1"/>
  <c r="U570" i="1"/>
  <c r="V570" i="1"/>
  <c r="W570" i="1"/>
  <c r="X570" i="1"/>
  <c r="Y570" i="1"/>
  <c r="Z570" i="1"/>
  <c r="AA570" i="1"/>
  <c r="AB570" i="1"/>
  <c r="AD570" i="1" a="1"/>
  <c r="AD570" i="1" s="1"/>
  <c r="C571" i="1"/>
  <c r="D571" i="1"/>
  <c r="E571" i="1"/>
  <c r="F571" i="1"/>
  <c r="G571" i="1"/>
  <c r="I571" i="1"/>
  <c r="J571" i="1"/>
  <c r="K571" i="1"/>
  <c r="L571" i="1"/>
  <c r="M571" i="1"/>
  <c r="N571" i="1"/>
  <c r="O571" i="1"/>
  <c r="P571" i="1"/>
  <c r="Q571" i="1"/>
  <c r="R571" i="1"/>
  <c r="S571" i="1"/>
  <c r="T571" i="1"/>
  <c r="U571" i="1"/>
  <c r="V571" i="1"/>
  <c r="W571" i="1"/>
  <c r="X571" i="1"/>
  <c r="Y571" i="1"/>
  <c r="Z571" i="1"/>
  <c r="AA571" i="1"/>
  <c r="AB571" i="1"/>
  <c r="AD571" i="1" a="1"/>
  <c r="AD571" i="1" s="1"/>
  <c r="C572" i="1"/>
  <c r="D572" i="1"/>
  <c r="E572" i="1"/>
  <c r="F572" i="1"/>
  <c r="G572" i="1"/>
  <c r="I572" i="1"/>
  <c r="J572" i="1"/>
  <c r="K572" i="1"/>
  <c r="L572" i="1"/>
  <c r="M572" i="1"/>
  <c r="N572" i="1"/>
  <c r="O572" i="1"/>
  <c r="P572" i="1"/>
  <c r="Q572" i="1"/>
  <c r="R572" i="1"/>
  <c r="S572" i="1"/>
  <c r="T572" i="1"/>
  <c r="U572" i="1"/>
  <c r="V572" i="1"/>
  <c r="W572" i="1"/>
  <c r="X572" i="1"/>
  <c r="Y572" i="1"/>
  <c r="Z572" i="1"/>
  <c r="AA572" i="1"/>
  <c r="AB572" i="1"/>
  <c r="AD572" i="1" a="1"/>
  <c r="AD572" i="1" s="1"/>
  <c r="C573" i="1"/>
  <c r="D573" i="1"/>
  <c r="E573" i="1"/>
  <c r="F573" i="1"/>
  <c r="G573" i="1"/>
  <c r="I573" i="1"/>
  <c r="J573" i="1"/>
  <c r="K573" i="1"/>
  <c r="L573" i="1"/>
  <c r="M573" i="1"/>
  <c r="N573" i="1"/>
  <c r="O573" i="1"/>
  <c r="P573" i="1"/>
  <c r="Q573" i="1"/>
  <c r="R573" i="1"/>
  <c r="S573" i="1"/>
  <c r="T573" i="1"/>
  <c r="U573" i="1"/>
  <c r="V573" i="1"/>
  <c r="W573" i="1"/>
  <c r="X573" i="1"/>
  <c r="Y573" i="1"/>
  <c r="Z573" i="1"/>
  <c r="AA573" i="1"/>
  <c r="AB573" i="1"/>
  <c r="AD573" i="1" a="1"/>
  <c r="AD573" i="1"/>
  <c r="C574" i="1"/>
  <c r="D574" i="1"/>
  <c r="E574" i="1"/>
  <c r="F574" i="1"/>
  <c r="G574" i="1"/>
  <c r="I574" i="1"/>
  <c r="J574" i="1"/>
  <c r="K574" i="1"/>
  <c r="L574" i="1"/>
  <c r="M574" i="1"/>
  <c r="N574" i="1"/>
  <c r="O574" i="1"/>
  <c r="P574" i="1"/>
  <c r="Q574" i="1"/>
  <c r="R574" i="1"/>
  <c r="S574" i="1"/>
  <c r="T574" i="1"/>
  <c r="U574" i="1"/>
  <c r="V574" i="1"/>
  <c r="W574" i="1"/>
  <c r="X574" i="1"/>
  <c r="Y574" i="1"/>
  <c r="Z574" i="1"/>
  <c r="AA574" i="1"/>
  <c r="AB574" i="1"/>
  <c r="AD574" i="1" a="1"/>
  <c r="AD574" i="1"/>
  <c r="C575" i="1"/>
  <c r="D575" i="1"/>
  <c r="E575" i="1"/>
  <c r="F575" i="1"/>
  <c r="G575" i="1"/>
  <c r="I575" i="1"/>
  <c r="J575" i="1"/>
  <c r="K575" i="1"/>
  <c r="L575" i="1"/>
  <c r="M575" i="1"/>
  <c r="N575" i="1"/>
  <c r="O575" i="1"/>
  <c r="P575" i="1"/>
  <c r="Q575" i="1"/>
  <c r="R575" i="1"/>
  <c r="S575" i="1"/>
  <c r="T575" i="1"/>
  <c r="U575" i="1"/>
  <c r="V575" i="1"/>
  <c r="W575" i="1"/>
  <c r="X575" i="1"/>
  <c r="Y575" i="1"/>
  <c r="Z575" i="1"/>
  <c r="AA575" i="1"/>
  <c r="AB575" i="1"/>
  <c r="AD575" i="1" a="1"/>
  <c r="AD575" i="1"/>
  <c r="C576" i="1"/>
  <c r="D576" i="1"/>
  <c r="E576" i="1"/>
  <c r="F576" i="1"/>
  <c r="G576" i="1"/>
  <c r="I576" i="1"/>
  <c r="J576" i="1"/>
  <c r="K576" i="1"/>
  <c r="L576" i="1"/>
  <c r="M576" i="1"/>
  <c r="N576" i="1"/>
  <c r="O576" i="1"/>
  <c r="P576" i="1"/>
  <c r="Q576" i="1"/>
  <c r="R576" i="1"/>
  <c r="S576" i="1"/>
  <c r="T576" i="1"/>
  <c r="U576" i="1"/>
  <c r="V576" i="1"/>
  <c r="W576" i="1"/>
  <c r="X576" i="1"/>
  <c r="Y576" i="1"/>
  <c r="Z576" i="1"/>
  <c r="AA576" i="1"/>
  <c r="AB576" i="1"/>
  <c r="AD576" i="1" a="1"/>
  <c r="AD576" i="1" s="1"/>
  <c r="C577" i="1"/>
  <c r="D577" i="1"/>
  <c r="E577" i="1"/>
  <c r="F577" i="1"/>
  <c r="G577" i="1"/>
  <c r="I577" i="1"/>
  <c r="J577" i="1"/>
  <c r="K577" i="1"/>
  <c r="L577" i="1"/>
  <c r="M577" i="1"/>
  <c r="N577" i="1"/>
  <c r="O577" i="1"/>
  <c r="P577" i="1"/>
  <c r="Q577" i="1"/>
  <c r="R577" i="1"/>
  <c r="S577" i="1"/>
  <c r="T577" i="1"/>
  <c r="U577" i="1"/>
  <c r="V577" i="1"/>
  <c r="W577" i="1"/>
  <c r="X577" i="1"/>
  <c r="Y577" i="1"/>
  <c r="Z577" i="1"/>
  <c r="AA577" i="1"/>
  <c r="AB577" i="1"/>
  <c r="AD577" i="1" a="1"/>
  <c r="AD577" i="1" s="1"/>
  <c r="C578" i="1"/>
  <c r="D578" i="1"/>
  <c r="E578" i="1"/>
  <c r="F578" i="1"/>
  <c r="G578" i="1"/>
  <c r="I578" i="1"/>
  <c r="J578" i="1"/>
  <c r="K578" i="1"/>
  <c r="L578" i="1"/>
  <c r="M578" i="1"/>
  <c r="N578" i="1"/>
  <c r="O578" i="1"/>
  <c r="P578" i="1"/>
  <c r="Q578" i="1"/>
  <c r="R578" i="1"/>
  <c r="S578" i="1"/>
  <c r="T578" i="1"/>
  <c r="U578" i="1"/>
  <c r="V578" i="1"/>
  <c r="W578" i="1"/>
  <c r="X578" i="1"/>
  <c r="Y578" i="1"/>
  <c r="Z578" i="1"/>
  <c r="AA578" i="1"/>
  <c r="AB578" i="1"/>
  <c r="AD578" i="1" a="1"/>
  <c r="AD578" i="1" s="1"/>
  <c r="C579" i="1"/>
  <c r="D579" i="1"/>
  <c r="E579" i="1"/>
  <c r="F579" i="1"/>
  <c r="G579" i="1"/>
  <c r="I579" i="1"/>
  <c r="J579" i="1"/>
  <c r="K579" i="1"/>
  <c r="L579" i="1"/>
  <c r="M579" i="1"/>
  <c r="N579" i="1"/>
  <c r="O579" i="1"/>
  <c r="P579" i="1"/>
  <c r="Q579" i="1"/>
  <c r="R579" i="1"/>
  <c r="S579" i="1"/>
  <c r="T579" i="1"/>
  <c r="U579" i="1"/>
  <c r="V579" i="1"/>
  <c r="W579" i="1"/>
  <c r="X579" i="1"/>
  <c r="Y579" i="1"/>
  <c r="Z579" i="1"/>
  <c r="AA579" i="1"/>
  <c r="AB579" i="1"/>
  <c r="AD579" i="1" a="1"/>
  <c r="AD579" i="1" s="1"/>
  <c r="C580" i="1"/>
  <c r="D580" i="1"/>
  <c r="E580" i="1"/>
  <c r="F580" i="1"/>
  <c r="G580" i="1"/>
  <c r="I580" i="1"/>
  <c r="J580" i="1"/>
  <c r="K580" i="1"/>
  <c r="L580" i="1"/>
  <c r="M580" i="1"/>
  <c r="N580" i="1"/>
  <c r="O580" i="1"/>
  <c r="P580" i="1"/>
  <c r="Q580" i="1"/>
  <c r="R580" i="1"/>
  <c r="S580" i="1"/>
  <c r="T580" i="1"/>
  <c r="U580" i="1"/>
  <c r="V580" i="1"/>
  <c r="W580" i="1"/>
  <c r="X580" i="1"/>
  <c r="Y580" i="1"/>
  <c r="Z580" i="1"/>
  <c r="AA580" i="1"/>
  <c r="AB580" i="1"/>
  <c r="AD580" i="1" a="1"/>
  <c r="AD580" i="1" s="1"/>
  <c r="C581" i="1"/>
  <c r="D581" i="1"/>
  <c r="E581" i="1"/>
  <c r="F581" i="1"/>
  <c r="G581" i="1"/>
  <c r="I581" i="1"/>
  <c r="J581" i="1"/>
  <c r="K581" i="1"/>
  <c r="L581" i="1"/>
  <c r="M581" i="1"/>
  <c r="N581" i="1"/>
  <c r="O581" i="1"/>
  <c r="P581" i="1"/>
  <c r="Q581" i="1"/>
  <c r="R581" i="1"/>
  <c r="S581" i="1"/>
  <c r="T581" i="1"/>
  <c r="U581" i="1"/>
  <c r="V581" i="1"/>
  <c r="W581" i="1"/>
  <c r="X581" i="1"/>
  <c r="Y581" i="1"/>
  <c r="Z581" i="1"/>
  <c r="AA581" i="1"/>
  <c r="AB581" i="1"/>
  <c r="AD581" i="1" a="1"/>
  <c r="AD581" i="1"/>
  <c r="C582" i="1"/>
  <c r="D582" i="1"/>
  <c r="E582" i="1"/>
  <c r="F582" i="1"/>
  <c r="G582" i="1"/>
  <c r="I582" i="1"/>
  <c r="J582" i="1"/>
  <c r="K582" i="1"/>
  <c r="L582" i="1"/>
  <c r="M582" i="1"/>
  <c r="N582" i="1"/>
  <c r="O582" i="1"/>
  <c r="P582" i="1"/>
  <c r="Q582" i="1"/>
  <c r="R582" i="1"/>
  <c r="S582" i="1"/>
  <c r="T582" i="1"/>
  <c r="U582" i="1"/>
  <c r="V582" i="1"/>
  <c r="W582" i="1"/>
  <c r="X582" i="1"/>
  <c r="Y582" i="1"/>
  <c r="Z582" i="1"/>
  <c r="AA582" i="1"/>
  <c r="AB582" i="1"/>
  <c r="AD582" i="1" a="1"/>
  <c r="AD582" i="1"/>
  <c r="C583" i="1"/>
  <c r="D583" i="1"/>
  <c r="E583" i="1"/>
  <c r="F583" i="1"/>
  <c r="G583" i="1"/>
  <c r="I583" i="1"/>
  <c r="J583" i="1"/>
  <c r="K583" i="1"/>
  <c r="L583" i="1"/>
  <c r="M583" i="1"/>
  <c r="N583" i="1"/>
  <c r="O583" i="1"/>
  <c r="P583" i="1"/>
  <c r="Q583" i="1"/>
  <c r="R583" i="1"/>
  <c r="S583" i="1"/>
  <c r="T583" i="1"/>
  <c r="U583" i="1"/>
  <c r="V583" i="1"/>
  <c r="W583" i="1"/>
  <c r="X583" i="1"/>
  <c r="Y583" i="1"/>
  <c r="Z583" i="1"/>
  <c r="AA583" i="1"/>
  <c r="AB583" i="1"/>
  <c r="AD583" i="1" a="1"/>
  <c r="AD583" i="1"/>
  <c r="C584" i="1"/>
  <c r="D584" i="1"/>
  <c r="E584" i="1"/>
  <c r="F584" i="1"/>
  <c r="G584" i="1"/>
  <c r="I584" i="1"/>
  <c r="J584" i="1"/>
  <c r="K584" i="1"/>
  <c r="L584" i="1"/>
  <c r="M584" i="1"/>
  <c r="N584" i="1"/>
  <c r="O584" i="1"/>
  <c r="P584" i="1"/>
  <c r="Q584" i="1"/>
  <c r="R584" i="1"/>
  <c r="S584" i="1"/>
  <c r="T584" i="1"/>
  <c r="U584" i="1"/>
  <c r="V584" i="1"/>
  <c r="W584" i="1"/>
  <c r="X584" i="1"/>
  <c r="Y584" i="1"/>
  <c r="Z584" i="1"/>
  <c r="AA584" i="1"/>
  <c r="AB584" i="1"/>
  <c r="AD584" i="1" a="1"/>
  <c r="AD584" i="1" s="1"/>
  <c r="C585" i="1"/>
  <c r="D585" i="1"/>
  <c r="E585" i="1"/>
  <c r="F585" i="1"/>
  <c r="G585" i="1"/>
  <c r="I585" i="1"/>
  <c r="J585" i="1"/>
  <c r="K585" i="1"/>
  <c r="L585" i="1"/>
  <c r="M585" i="1"/>
  <c r="N585" i="1"/>
  <c r="O585" i="1"/>
  <c r="P585" i="1"/>
  <c r="Q585" i="1"/>
  <c r="R585" i="1"/>
  <c r="S585" i="1"/>
  <c r="T585" i="1"/>
  <c r="U585" i="1"/>
  <c r="V585" i="1"/>
  <c r="W585" i="1"/>
  <c r="X585" i="1"/>
  <c r="Y585" i="1"/>
  <c r="Z585" i="1"/>
  <c r="AA585" i="1"/>
  <c r="AB585" i="1"/>
  <c r="AD585" i="1" a="1"/>
  <c r="AD585" i="1" s="1"/>
  <c r="C586" i="1"/>
  <c r="D586" i="1"/>
  <c r="E586" i="1"/>
  <c r="F586" i="1"/>
  <c r="G586" i="1"/>
  <c r="I586" i="1"/>
  <c r="J586" i="1"/>
  <c r="K586" i="1"/>
  <c r="L586" i="1"/>
  <c r="M586" i="1"/>
  <c r="N586" i="1"/>
  <c r="O586" i="1"/>
  <c r="P586" i="1"/>
  <c r="Q586" i="1"/>
  <c r="R586" i="1"/>
  <c r="S586" i="1"/>
  <c r="T586" i="1"/>
  <c r="U586" i="1"/>
  <c r="V586" i="1"/>
  <c r="W586" i="1"/>
  <c r="X586" i="1"/>
  <c r="Y586" i="1"/>
  <c r="Z586" i="1"/>
  <c r="AA586" i="1"/>
  <c r="AB586" i="1"/>
  <c r="AD586" i="1" a="1"/>
  <c r="AD586" i="1" s="1"/>
  <c r="C587" i="1"/>
  <c r="D587" i="1"/>
  <c r="E587" i="1"/>
  <c r="F587" i="1"/>
  <c r="G587" i="1"/>
  <c r="I587" i="1"/>
  <c r="J587" i="1"/>
  <c r="K587" i="1"/>
  <c r="L587" i="1"/>
  <c r="M587" i="1"/>
  <c r="N587" i="1"/>
  <c r="O587" i="1"/>
  <c r="P587" i="1"/>
  <c r="Q587" i="1"/>
  <c r="R587" i="1"/>
  <c r="S587" i="1"/>
  <c r="T587" i="1"/>
  <c r="U587" i="1"/>
  <c r="V587" i="1"/>
  <c r="W587" i="1"/>
  <c r="X587" i="1"/>
  <c r="Y587" i="1"/>
  <c r="Z587" i="1"/>
  <c r="AA587" i="1"/>
  <c r="AB587" i="1"/>
  <c r="AD587" i="1" a="1"/>
  <c r="AD587" i="1" s="1"/>
  <c r="C588" i="1"/>
  <c r="D588" i="1"/>
  <c r="E588" i="1"/>
  <c r="F588" i="1"/>
  <c r="G588" i="1"/>
  <c r="I588" i="1"/>
  <c r="J588" i="1"/>
  <c r="K588" i="1"/>
  <c r="L588" i="1"/>
  <c r="M588" i="1"/>
  <c r="N588" i="1"/>
  <c r="O588" i="1"/>
  <c r="P588" i="1"/>
  <c r="Q588" i="1"/>
  <c r="R588" i="1"/>
  <c r="S588" i="1"/>
  <c r="T588" i="1"/>
  <c r="U588" i="1"/>
  <c r="V588" i="1"/>
  <c r="W588" i="1"/>
  <c r="X588" i="1"/>
  <c r="Y588" i="1"/>
  <c r="Z588" i="1"/>
  <c r="AA588" i="1"/>
  <c r="AB588" i="1"/>
  <c r="AD588" i="1" a="1"/>
  <c r="AD588" i="1" s="1"/>
  <c r="C589" i="1"/>
  <c r="D589" i="1"/>
  <c r="E589" i="1"/>
  <c r="F589" i="1"/>
  <c r="G589" i="1"/>
  <c r="I589" i="1"/>
  <c r="J589" i="1"/>
  <c r="K589" i="1"/>
  <c r="L589" i="1"/>
  <c r="M589" i="1"/>
  <c r="N589" i="1"/>
  <c r="O589" i="1"/>
  <c r="P589" i="1"/>
  <c r="Q589" i="1"/>
  <c r="R589" i="1"/>
  <c r="S589" i="1"/>
  <c r="T589" i="1"/>
  <c r="U589" i="1"/>
  <c r="V589" i="1"/>
  <c r="W589" i="1"/>
  <c r="X589" i="1"/>
  <c r="Y589" i="1"/>
  <c r="Z589" i="1"/>
  <c r="AA589" i="1"/>
  <c r="AB589" i="1"/>
  <c r="AD589" i="1" a="1"/>
  <c r="AD589" i="1"/>
  <c r="C590" i="1"/>
  <c r="D590" i="1"/>
  <c r="E590" i="1"/>
  <c r="F590" i="1"/>
  <c r="G590" i="1"/>
  <c r="I590" i="1"/>
  <c r="J590" i="1"/>
  <c r="K590" i="1"/>
  <c r="L590" i="1"/>
  <c r="M590" i="1"/>
  <c r="N590" i="1"/>
  <c r="O590" i="1"/>
  <c r="P590" i="1"/>
  <c r="Q590" i="1"/>
  <c r="R590" i="1"/>
  <c r="S590" i="1"/>
  <c r="T590" i="1"/>
  <c r="U590" i="1"/>
  <c r="V590" i="1"/>
  <c r="W590" i="1"/>
  <c r="X590" i="1"/>
  <c r="Y590" i="1"/>
  <c r="Z590" i="1"/>
  <c r="AA590" i="1"/>
  <c r="AB590" i="1"/>
  <c r="AD590" i="1" a="1"/>
  <c r="AD590" i="1"/>
  <c r="C591" i="1"/>
  <c r="D591" i="1"/>
  <c r="E591" i="1"/>
  <c r="F591" i="1"/>
  <c r="G591" i="1"/>
  <c r="I591" i="1"/>
  <c r="J591" i="1"/>
  <c r="K591" i="1"/>
  <c r="L591" i="1"/>
  <c r="M591" i="1"/>
  <c r="N591" i="1"/>
  <c r="O591" i="1"/>
  <c r="P591" i="1"/>
  <c r="Q591" i="1"/>
  <c r="R591" i="1"/>
  <c r="S591" i="1"/>
  <c r="T591" i="1"/>
  <c r="U591" i="1"/>
  <c r="V591" i="1"/>
  <c r="W591" i="1"/>
  <c r="X591" i="1"/>
  <c r="Y591" i="1"/>
  <c r="Z591" i="1"/>
  <c r="AA591" i="1"/>
  <c r="AB591" i="1"/>
  <c r="AD591" i="1" a="1"/>
  <c r="AD591" i="1"/>
  <c r="C592" i="1"/>
  <c r="D592" i="1"/>
  <c r="E592" i="1"/>
  <c r="F592" i="1"/>
  <c r="G592" i="1"/>
  <c r="I592" i="1"/>
  <c r="J592" i="1"/>
  <c r="K592" i="1"/>
  <c r="L592" i="1"/>
  <c r="M592" i="1"/>
  <c r="N592" i="1"/>
  <c r="O592" i="1"/>
  <c r="P592" i="1"/>
  <c r="Q592" i="1"/>
  <c r="R592" i="1"/>
  <c r="S592" i="1"/>
  <c r="T592" i="1"/>
  <c r="U592" i="1"/>
  <c r="V592" i="1"/>
  <c r="W592" i="1"/>
  <c r="X592" i="1"/>
  <c r="Y592" i="1"/>
  <c r="Z592" i="1"/>
  <c r="AA592" i="1"/>
  <c r="AB592" i="1"/>
  <c r="AD592" i="1" a="1"/>
  <c r="AD592" i="1" s="1"/>
  <c r="C593" i="1"/>
  <c r="D593" i="1"/>
  <c r="E593" i="1"/>
  <c r="F593" i="1"/>
  <c r="G593" i="1"/>
  <c r="I593" i="1"/>
  <c r="J593" i="1"/>
  <c r="K593" i="1"/>
  <c r="L593" i="1"/>
  <c r="M593" i="1"/>
  <c r="N593" i="1"/>
  <c r="O593" i="1"/>
  <c r="P593" i="1"/>
  <c r="Q593" i="1"/>
  <c r="R593" i="1"/>
  <c r="S593" i="1"/>
  <c r="T593" i="1"/>
  <c r="U593" i="1"/>
  <c r="V593" i="1"/>
  <c r="W593" i="1"/>
  <c r="X593" i="1"/>
  <c r="Y593" i="1"/>
  <c r="Z593" i="1"/>
  <c r="AA593" i="1"/>
  <c r="AB593" i="1"/>
  <c r="AD593" i="1" a="1"/>
  <c r="AD593" i="1" s="1"/>
  <c r="C594" i="1"/>
  <c r="D594" i="1"/>
  <c r="E594" i="1"/>
  <c r="F594" i="1"/>
  <c r="G594" i="1"/>
  <c r="I594" i="1"/>
  <c r="J594" i="1"/>
  <c r="K594" i="1"/>
  <c r="L594" i="1"/>
  <c r="M594" i="1"/>
  <c r="N594" i="1"/>
  <c r="O594" i="1"/>
  <c r="P594" i="1"/>
  <c r="Q594" i="1"/>
  <c r="R594" i="1"/>
  <c r="S594" i="1"/>
  <c r="T594" i="1"/>
  <c r="U594" i="1"/>
  <c r="V594" i="1"/>
  <c r="W594" i="1"/>
  <c r="X594" i="1"/>
  <c r="Y594" i="1"/>
  <c r="Z594" i="1"/>
  <c r="AA594" i="1"/>
  <c r="AB594" i="1"/>
  <c r="AD594" i="1" a="1"/>
  <c r="AD594" i="1" s="1"/>
  <c r="C595" i="1"/>
  <c r="D595" i="1"/>
  <c r="E595" i="1"/>
  <c r="F595" i="1"/>
  <c r="G595" i="1"/>
  <c r="I595" i="1"/>
  <c r="J595" i="1"/>
  <c r="K595" i="1"/>
  <c r="L595" i="1"/>
  <c r="M595" i="1"/>
  <c r="N595" i="1"/>
  <c r="O595" i="1"/>
  <c r="P595" i="1"/>
  <c r="Q595" i="1"/>
  <c r="R595" i="1"/>
  <c r="S595" i="1"/>
  <c r="T595" i="1"/>
  <c r="U595" i="1"/>
  <c r="V595" i="1"/>
  <c r="W595" i="1"/>
  <c r="X595" i="1"/>
  <c r="Y595" i="1"/>
  <c r="Z595" i="1"/>
  <c r="AA595" i="1"/>
  <c r="AB595" i="1"/>
  <c r="AD595" i="1" a="1"/>
  <c r="AD595" i="1" s="1"/>
  <c r="C596" i="1"/>
  <c r="D596" i="1"/>
  <c r="E596" i="1"/>
  <c r="F596" i="1"/>
  <c r="G596" i="1"/>
  <c r="I596" i="1"/>
  <c r="J596" i="1"/>
  <c r="K596" i="1"/>
  <c r="L596" i="1"/>
  <c r="M596" i="1"/>
  <c r="N596" i="1"/>
  <c r="O596" i="1"/>
  <c r="P596" i="1"/>
  <c r="Q596" i="1"/>
  <c r="R596" i="1"/>
  <c r="S596" i="1"/>
  <c r="T596" i="1"/>
  <c r="U596" i="1"/>
  <c r="V596" i="1"/>
  <c r="W596" i="1"/>
  <c r="X596" i="1"/>
  <c r="Y596" i="1"/>
  <c r="Z596" i="1"/>
  <c r="AA596" i="1"/>
  <c r="AB596" i="1"/>
  <c r="AD596" i="1" a="1"/>
  <c r="AD596" i="1" s="1"/>
  <c r="C597" i="1"/>
  <c r="D597" i="1"/>
  <c r="E597" i="1"/>
  <c r="F597" i="1"/>
  <c r="G597" i="1"/>
  <c r="I597" i="1"/>
  <c r="J597" i="1"/>
  <c r="K597" i="1"/>
  <c r="L597" i="1"/>
  <c r="M597" i="1"/>
  <c r="N597" i="1"/>
  <c r="O597" i="1"/>
  <c r="P597" i="1"/>
  <c r="Q597" i="1"/>
  <c r="R597" i="1"/>
  <c r="S597" i="1"/>
  <c r="T597" i="1"/>
  <c r="U597" i="1"/>
  <c r="V597" i="1"/>
  <c r="W597" i="1"/>
  <c r="X597" i="1"/>
  <c r="Y597" i="1"/>
  <c r="Z597" i="1"/>
  <c r="AA597" i="1"/>
  <c r="AB597" i="1"/>
  <c r="AD597" i="1" a="1"/>
  <c r="AD597" i="1"/>
  <c r="C598" i="1"/>
  <c r="D598" i="1"/>
  <c r="E598" i="1"/>
  <c r="F598" i="1"/>
  <c r="G598" i="1"/>
  <c r="I598" i="1"/>
  <c r="J598" i="1"/>
  <c r="K598" i="1"/>
  <c r="L598" i="1"/>
  <c r="M598" i="1"/>
  <c r="N598" i="1"/>
  <c r="O598" i="1"/>
  <c r="P598" i="1"/>
  <c r="Q598" i="1"/>
  <c r="R598" i="1"/>
  <c r="S598" i="1"/>
  <c r="T598" i="1"/>
  <c r="U598" i="1"/>
  <c r="V598" i="1"/>
  <c r="W598" i="1"/>
  <c r="X598" i="1"/>
  <c r="Y598" i="1"/>
  <c r="Z598" i="1"/>
  <c r="AA598" i="1"/>
  <c r="AB598" i="1"/>
  <c r="AD598" i="1" a="1"/>
  <c r="AD598" i="1"/>
  <c r="C599" i="1"/>
  <c r="D599" i="1"/>
  <c r="E599" i="1"/>
  <c r="F599" i="1"/>
  <c r="G599" i="1"/>
  <c r="I599" i="1"/>
  <c r="J599" i="1"/>
  <c r="K599" i="1"/>
  <c r="L599" i="1"/>
  <c r="M599" i="1"/>
  <c r="N599" i="1"/>
  <c r="O599" i="1"/>
  <c r="P599" i="1"/>
  <c r="Q599" i="1"/>
  <c r="R599" i="1"/>
  <c r="S599" i="1"/>
  <c r="T599" i="1"/>
  <c r="U599" i="1"/>
  <c r="V599" i="1"/>
  <c r="W599" i="1"/>
  <c r="X599" i="1"/>
  <c r="Y599" i="1"/>
  <c r="Z599" i="1"/>
  <c r="AA599" i="1"/>
  <c r="AB599" i="1"/>
  <c r="AD599" i="1" a="1"/>
  <c r="AD599" i="1"/>
  <c r="C600" i="1"/>
  <c r="D600" i="1"/>
  <c r="E600" i="1"/>
  <c r="F600" i="1"/>
  <c r="G600" i="1"/>
  <c r="I600" i="1"/>
  <c r="J600" i="1"/>
  <c r="K600" i="1"/>
  <c r="L600" i="1"/>
  <c r="M600" i="1"/>
  <c r="N600" i="1"/>
  <c r="O600" i="1"/>
  <c r="P600" i="1"/>
  <c r="Q600" i="1"/>
  <c r="R600" i="1"/>
  <c r="S600" i="1"/>
  <c r="T600" i="1"/>
  <c r="U600" i="1"/>
  <c r="V600" i="1"/>
  <c r="W600" i="1"/>
  <c r="X600" i="1"/>
  <c r="Y600" i="1"/>
  <c r="Z600" i="1"/>
  <c r="AA600" i="1"/>
  <c r="AB600" i="1"/>
  <c r="AD600" i="1" a="1"/>
  <c r="AD600" i="1" s="1"/>
  <c r="C601" i="1"/>
  <c r="D601" i="1"/>
  <c r="E601" i="1"/>
  <c r="F601" i="1"/>
  <c r="G601" i="1"/>
  <c r="I601" i="1"/>
  <c r="J601" i="1"/>
  <c r="K601" i="1"/>
  <c r="L601" i="1"/>
  <c r="M601" i="1"/>
  <c r="N601" i="1"/>
  <c r="O601" i="1"/>
  <c r="P601" i="1"/>
  <c r="Q601" i="1"/>
  <c r="R601" i="1"/>
  <c r="S601" i="1"/>
  <c r="T601" i="1"/>
  <c r="U601" i="1"/>
  <c r="V601" i="1"/>
  <c r="W601" i="1"/>
  <c r="X601" i="1"/>
  <c r="Y601" i="1"/>
  <c r="Z601" i="1"/>
  <c r="AA601" i="1"/>
  <c r="AB601" i="1"/>
  <c r="AD601" i="1" a="1"/>
  <c r="AD601" i="1" s="1"/>
  <c r="C602" i="1"/>
  <c r="D602" i="1"/>
  <c r="E602" i="1"/>
  <c r="F602" i="1"/>
  <c r="G602" i="1"/>
  <c r="I602" i="1"/>
  <c r="J602" i="1"/>
  <c r="K602" i="1"/>
  <c r="L602" i="1"/>
  <c r="M602" i="1"/>
  <c r="N602" i="1"/>
  <c r="O602" i="1"/>
  <c r="P602" i="1"/>
  <c r="Q602" i="1"/>
  <c r="R602" i="1"/>
  <c r="S602" i="1"/>
  <c r="T602" i="1"/>
  <c r="U602" i="1"/>
  <c r="V602" i="1"/>
  <c r="W602" i="1"/>
  <c r="X602" i="1"/>
  <c r="Y602" i="1"/>
  <c r="Z602" i="1"/>
  <c r="AA602" i="1"/>
  <c r="AB602" i="1"/>
  <c r="AD602" i="1" a="1"/>
  <c r="AD602" i="1" s="1"/>
  <c r="C603" i="1"/>
  <c r="D603" i="1"/>
  <c r="E603" i="1"/>
  <c r="F603" i="1"/>
  <c r="G603" i="1"/>
  <c r="I603" i="1"/>
  <c r="J603" i="1"/>
  <c r="K603" i="1"/>
  <c r="L603" i="1"/>
  <c r="M603" i="1"/>
  <c r="N603" i="1"/>
  <c r="O603" i="1"/>
  <c r="P603" i="1"/>
  <c r="Q603" i="1"/>
  <c r="R603" i="1"/>
  <c r="S603" i="1"/>
  <c r="T603" i="1"/>
  <c r="U603" i="1"/>
  <c r="V603" i="1"/>
  <c r="W603" i="1"/>
  <c r="X603" i="1"/>
  <c r="Y603" i="1"/>
  <c r="Z603" i="1"/>
  <c r="AA603" i="1"/>
  <c r="AB603" i="1"/>
  <c r="AD603" i="1" a="1"/>
  <c r="AD603" i="1" s="1"/>
  <c r="C606" i="1"/>
  <c r="C607" i="1"/>
  <c r="D607" i="1"/>
  <c r="E607" i="1"/>
  <c r="F607" i="1"/>
  <c r="G607" i="1"/>
  <c r="I607" i="1"/>
  <c r="J607" i="1"/>
  <c r="K607" i="1"/>
  <c r="L607" i="1"/>
  <c r="M607" i="1"/>
  <c r="N607" i="1"/>
  <c r="O607" i="1"/>
  <c r="P607" i="1"/>
  <c r="Q607" i="1"/>
  <c r="R607" i="1"/>
  <c r="S607" i="1"/>
  <c r="T607" i="1"/>
  <c r="U607" i="1"/>
  <c r="V607" i="1"/>
  <c r="W607" i="1"/>
  <c r="X607" i="1"/>
  <c r="Y607" i="1"/>
  <c r="Z607" i="1"/>
  <c r="AA607" i="1"/>
  <c r="AB607" i="1"/>
  <c r="AD607" i="1" a="1"/>
  <c r="AD607" i="1"/>
  <c r="C608" i="1"/>
  <c r="D608" i="1"/>
  <c r="E608" i="1"/>
  <c r="F608" i="1"/>
  <c r="G608" i="1"/>
  <c r="I608" i="1"/>
  <c r="J608" i="1"/>
  <c r="K608" i="1"/>
  <c r="L608" i="1"/>
  <c r="M608" i="1"/>
  <c r="N608" i="1"/>
  <c r="O608" i="1"/>
  <c r="P608" i="1"/>
  <c r="Q608" i="1"/>
  <c r="R608" i="1"/>
  <c r="S608" i="1"/>
  <c r="T608" i="1"/>
  <c r="U608" i="1"/>
  <c r="V608" i="1"/>
  <c r="W608" i="1"/>
  <c r="X608" i="1"/>
  <c r="Y608" i="1"/>
  <c r="Z608" i="1"/>
  <c r="AA608" i="1"/>
  <c r="AB608" i="1"/>
  <c r="AD608" i="1" a="1"/>
  <c r="AD608" i="1" s="1"/>
  <c r="C609" i="1"/>
  <c r="D609" i="1"/>
  <c r="E609" i="1"/>
  <c r="F609" i="1"/>
  <c r="G609" i="1"/>
  <c r="I609" i="1"/>
  <c r="J609" i="1"/>
  <c r="K609" i="1"/>
  <c r="L609" i="1"/>
  <c r="M609" i="1"/>
  <c r="N609" i="1"/>
  <c r="O609" i="1"/>
  <c r="P609" i="1"/>
  <c r="Q609" i="1"/>
  <c r="R609" i="1"/>
  <c r="S609" i="1"/>
  <c r="T609" i="1"/>
  <c r="U609" i="1"/>
  <c r="V609" i="1"/>
  <c r="W609" i="1"/>
  <c r="X609" i="1"/>
  <c r="Y609" i="1"/>
  <c r="Z609" i="1"/>
  <c r="AA609" i="1"/>
  <c r="AB609" i="1"/>
  <c r="AD609" i="1" a="1"/>
  <c r="AD609" i="1" s="1"/>
  <c r="C610" i="1"/>
  <c r="D610" i="1"/>
  <c r="E610" i="1"/>
  <c r="F610" i="1"/>
  <c r="G610" i="1"/>
  <c r="I610" i="1"/>
  <c r="J610" i="1"/>
  <c r="K610" i="1"/>
  <c r="L610" i="1"/>
  <c r="M610" i="1"/>
  <c r="N610" i="1"/>
  <c r="O610" i="1"/>
  <c r="P610" i="1"/>
  <c r="Q610" i="1"/>
  <c r="R610" i="1"/>
  <c r="S610" i="1"/>
  <c r="T610" i="1"/>
  <c r="U610" i="1"/>
  <c r="V610" i="1"/>
  <c r="W610" i="1"/>
  <c r="X610" i="1"/>
  <c r="Y610" i="1"/>
  <c r="Z610" i="1"/>
  <c r="AA610" i="1"/>
  <c r="AB610" i="1"/>
  <c r="AD610" i="1" a="1"/>
  <c r="AD610" i="1" s="1"/>
  <c r="C611" i="1"/>
  <c r="D611" i="1"/>
  <c r="E611" i="1"/>
  <c r="F611" i="1"/>
  <c r="G611" i="1"/>
  <c r="I611" i="1"/>
  <c r="J611" i="1"/>
  <c r="K611" i="1"/>
  <c r="L611" i="1"/>
  <c r="M611" i="1"/>
  <c r="N611" i="1"/>
  <c r="O611" i="1"/>
  <c r="P611" i="1"/>
  <c r="Q611" i="1"/>
  <c r="R611" i="1"/>
  <c r="S611" i="1"/>
  <c r="T611" i="1"/>
  <c r="U611" i="1"/>
  <c r="V611" i="1"/>
  <c r="W611" i="1"/>
  <c r="X611" i="1"/>
  <c r="Y611" i="1"/>
  <c r="Z611" i="1"/>
  <c r="AA611" i="1"/>
  <c r="AB611" i="1"/>
  <c r="AD611" i="1" a="1"/>
  <c r="AD611" i="1" s="1"/>
  <c r="C612" i="1"/>
  <c r="D612" i="1"/>
  <c r="E612" i="1"/>
  <c r="F612" i="1"/>
  <c r="G612" i="1"/>
  <c r="I612" i="1"/>
  <c r="J612" i="1"/>
  <c r="K612" i="1"/>
  <c r="L612" i="1"/>
  <c r="M612" i="1"/>
  <c r="N612" i="1"/>
  <c r="O612" i="1"/>
  <c r="P612" i="1"/>
  <c r="Q612" i="1"/>
  <c r="R612" i="1"/>
  <c r="S612" i="1"/>
  <c r="T612" i="1"/>
  <c r="U612" i="1"/>
  <c r="V612" i="1"/>
  <c r="W612" i="1"/>
  <c r="X612" i="1"/>
  <c r="Y612" i="1"/>
  <c r="Z612" i="1"/>
  <c r="AA612" i="1"/>
  <c r="AB612" i="1"/>
  <c r="AD612" i="1" a="1"/>
  <c r="AD612" i="1" s="1"/>
  <c r="C613" i="1"/>
  <c r="D613" i="1"/>
  <c r="E613" i="1"/>
  <c r="F613" i="1"/>
  <c r="G613" i="1"/>
  <c r="I613" i="1"/>
  <c r="J613" i="1"/>
  <c r="K613" i="1"/>
  <c r="L613" i="1"/>
  <c r="M613" i="1"/>
  <c r="N613" i="1"/>
  <c r="O613" i="1"/>
  <c r="P613" i="1"/>
  <c r="Q613" i="1"/>
  <c r="R613" i="1"/>
  <c r="S613" i="1"/>
  <c r="T613" i="1"/>
  <c r="U613" i="1"/>
  <c r="V613" i="1"/>
  <c r="W613" i="1"/>
  <c r="X613" i="1"/>
  <c r="Y613" i="1"/>
  <c r="Z613" i="1"/>
  <c r="AA613" i="1"/>
  <c r="AB613" i="1"/>
  <c r="AD613" i="1" a="1"/>
  <c r="AD613" i="1"/>
  <c r="C614" i="1"/>
  <c r="D614" i="1"/>
  <c r="E614" i="1"/>
  <c r="F614" i="1"/>
  <c r="G614" i="1"/>
  <c r="I614" i="1"/>
  <c r="J614" i="1"/>
  <c r="K614" i="1"/>
  <c r="L614" i="1"/>
  <c r="M614" i="1"/>
  <c r="N614" i="1"/>
  <c r="O614" i="1"/>
  <c r="P614" i="1"/>
  <c r="Q614" i="1"/>
  <c r="R614" i="1"/>
  <c r="S614" i="1"/>
  <c r="T614" i="1"/>
  <c r="U614" i="1"/>
  <c r="V614" i="1"/>
  <c r="W614" i="1"/>
  <c r="X614" i="1"/>
  <c r="Y614" i="1"/>
  <c r="Z614" i="1"/>
  <c r="AA614" i="1"/>
  <c r="AB614" i="1"/>
  <c r="AD614" i="1" a="1"/>
  <c r="AD614" i="1"/>
  <c r="C615" i="1"/>
  <c r="D615" i="1"/>
  <c r="E615" i="1"/>
  <c r="F615" i="1"/>
  <c r="G615" i="1"/>
  <c r="I615" i="1"/>
  <c r="J615" i="1"/>
  <c r="K615" i="1"/>
  <c r="L615" i="1"/>
  <c r="M615" i="1"/>
  <c r="N615" i="1"/>
  <c r="O615" i="1"/>
  <c r="P615" i="1"/>
  <c r="Q615" i="1"/>
  <c r="R615" i="1"/>
  <c r="S615" i="1"/>
  <c r="T615" i="1"/>
  <c r="U615" i="1"/>
  <c r="V615" i="1"/>
  <c r="W615" i="1"/>
  <c r="X615" i="1"/>
  <c r="Y615" i="1"/>
  <c r="Z615" i="1"/>
  <c r="AA615" i="1"/>
  <c r="AB615" i="1"/>
  <c r="AD615" i="1" a="1"/>
  <c r="AD615" i="1"/>
  <c r="C616" i="1"/>
  <c r="D616" i="1"/>
  <c r="E616" i="1"/>
  <c r="F616" i="1"/>
  <c r="G616" i="1"/>
  <c r="I616" i="1"/>
  <c r="J616" i="1"/>
  <c r="K616" i="1"/>
  <c r="L616" i="1"/>
  <c r="M616" i="1"/>
  <c r="N616" i="1"/>
  <c r="O616" i="1"/>
  <c r="P616" i="1"/>
  <c r="Q616" i="1"/>
  <c r="R616" i="1"/>
  <c r="S616" i="1"/>
  <c r="T616" i="1"/>
  <c r="U616" i="1"/>
  <c r="V616" i="1"/>
  <c r="W616" i="1"/>
  <c r="X616" i="1"/>
  <c r="Y616" i="1"/>
  <c r="Z616" i="1"/>
  <c r="AA616" i="1"/>
  <c r="AB616" i="1"/>
  <c r="AD616" i="1" a="1"/>
  <c r="AD616" i="1" s="1"/>
  <c r="C617" i="1"/>
  <c r="D617" i="1"/>
  <c r="E617" i="1"/>
  <c r="F617" i="1"/>
  <c r="G617" i="1"/>
  <c r="I617" i="1"/>
  <c r="J617" i="1"/>
  <c r="K617" i="1"/>
  <c r="L617" i="1"/>
  <c r="M617" i="1"/>
  <c r="N617" i="1"/>
  <c r="O617" i="1"/>
  <c r="P617" i="1"/>
  <c r="Q617" i="1"/>
  <c r="R617" i="1"/>
  <c r="S617" i="1"/>
  <c r="T617" i="1"/>
  <c r="U617" i="1"/>
  <c r="V617" i="1"/>
  <c r="W617" i="1"/>
  <c r="X617" i="1"/>
  <c r="Y617" i="1"/>
  <c r="Z617" i="1"/>
  <c r="AA617" i="1"/>
  <c r="AB617" i="1"/>
  <c r="AD617" i="1" a="1"/>
  <c r="AD617" i="1" s="1"/>
  <c r="C618" i="1"/>
  <c r="D618" i="1"/>
  <c r="E618" i="1"/>
  <c r="F618" i="1"/>
  <c r="G618" i="1"/>
  <c r="I618" i="1"/>
  <c r="J618" i="1"/>
  <c r="K618" i="1"/>
  <c r="L618" i="1"/>
  <c r="M618" i="1"/>
  <c r="N618" i="1"/>
  <c r="O618" i="1"/>
  <c r="P618" i="1"/>
  <c r="Q618" i="1"/>
  <c r="R618" i="1"/>
  <c r="S618" i="1"/>
  <c r="T618" i="1"/>
  <c r="U618" i="1"/>
  <c r="V618" i="1"/>
  <c r="W618" i="1"/>
  <c r="X618" i="1"/>
  <c r="Y618" i="1"/>
  <c r="Z618" i="1"/>
  <c r="AA618" i="1"/>
  <c r="AB618" i="1"/>
  <c r="AD618" i="1" a="1"/>
  <c r="AD618" i="1" s="1"/>
  <c r="C619" i="1"/>
  <c r="D619" i="1"/>
  <c r="E619" i="1"/>
  <c r="F619" i="1"/>
  <c r="G619" i="1"/>
  <c r="I619" i="1"/>
  <c r="J619" i="1"/>
  <c r="K619" i="1"/>
  <c r="L619" i="1"/>
  <c r="M619" i="1"/>
  <c r="N619" i="1"/>
  <c r="O619" i="1"/>
  <c r="P619" i="1"/>
  <c r="Q619" i="1"/>
  <c r="R619" i="1"/>
  <c r="S619" i="1"/>
  <c r="T619" i="1"/>
  <c r="U619" i="1"/>
  <c r="V619" i="1"/>
  <c r="W619" i="1"/>
  <c r="X619" i="1"/>
  <c r="Y619" i="1"/>
  <c r="Z619" i="1"/>
  <c r="AA619" i="1"/>
  <c r="AB619" i="1"/>
  <c r="AD619" i="1" a="1"/>
  <c r="AD619" i="1" s="1"/>
  <c r="C620" i="1"/>
  <c r="D620" i="1"/>
  <c r="E620" i="1"/>
  <c r="F620" i="1"/>
  <c r="G620" i="1"/>
  <c r="I620" i="1"/>
  <c r="J620" i="1"/>
  <c r="K620" i="1"/>
  <c r="L620" i="1"/>
  <c r="M620" i="1"/>
  <c r="N620" i="1"/>
  <c r="O620" i="1"/>
  <c r="P620" i="1"/>
  <c r="Q620" i="1"/>
  <c r="R620" i="1"/>
  <c r="S620" i="1"/>
  <c r="T620" i="1"/>
  <c r="U620" i="1"/>
  <c r="V620" i="1"/>
  <c r="W620" i="1"/>
  <c r="X620" i="1"/>
  <c r="Y620" i="1"/>
  <c r="Z620" i="1"/>
  <c r="AA620" i="1"/>
  <c r="AB620" i="1"/>
  <c r="AD620" i="1" a="1"/>
  <c r="AD620" i="1" s="1"/>
  <c r="C621" i="1"/>
  <c r="D621" i="1"/>
  <c r="E621" i="1"/>
  <c r="F621" i="1"/>
  <c r="G621" i="1"/>
  <c r="I621" i="1"/>
  <c r="J621" i="1"/>
  <c r="K621" i="1"/>
  <c r="L621" i="1"/>
  <c r="M621" i="1"/>
  <c r="N621" i="1"/>
  <c r="O621" i="1"/>
  <c r="P621" i="1"/>
  <c r="Q621" i="1"/>
  <c r="R621" i="1"/>
  <c r="S621" i="1"/>
  <c r="T621" i="1"/>
  <c r="U621" i="1"/>
  <c r="V621" i="1"/>
  <c r="W621" i="1"/>
  <c r="X621" i="1"/>
  <c r="Y621" i="1"/>
  <c r="Z621" i="1"/>
  <c r="AA621" i="1"/>
  <c r="AB621" i="1"/>
  <c r="AD621" i="1" a="1"/>
  <c r="AD621" i="1"/>
  <c r="C622" i="1"/>
  <c r="D622" i="1"/>
  <c r="E622" i="1"/>
  <c r="F622" i="1"/>
  <c r="G622" i="1"/>
  <c r="I622" i="1"/>
  <c r="J622" i="1"/>
  <c r="K622" i="1"/>
  <c r="L622" i="1"/>
  <c r="M622" i="1"/>
  <c r="N622" i="1"/>
  <c r="O622" i="1"/>
  <c r="P622" i="1"/>
  <c r="Q622" i="1"/>
  <c r="R622" i="1"/>
  <c r="S622" i="1"/>
  <c r="T622" i="1"/>
  <c r="U622" i="1"/>
  <c r="V622" i="1"/>
  <c r="W622" i="1"/>
  <c r="X622" i="1"/>
  <c r="Y622" i="1"/>
  <c r="Z622" i="1"/>
  <c r="AA622" i="1"/>
  <c r="AB622" i="1"/>
  <c r="AD622" i="1" a="1"/>
  <c r="AD622" i="1"/>
  <c r="C623" i="1"/>
  <c r="D623" i="1"/>
  <c r="E623" i="1"/>
  <c r="F623" i="1"/>
  <c r="G623" i="1"/>
  <c r="I623" i="1"/>
  <c r="J623" i="1"/>
  <c r="K623" i="1"/>
  <c r="L623" i="1"/>
  <c r="M623" i="1"/>
  <c r="N623" i="1"/>
  <c r="O623" i="1"/>
  <c r="P623" i="1"/>
  <c r="Q623" i="1"/>
  <c r="R623" i="1"/>
  <c r="S623" i="1"/>
  <c r="T623" i="1"/>
  <c r="U623" i="1"/>
  <c r="V623" i="1"/>
  <c r="W623" i="1"/>
  <c r="X623" i="1"/>
  <c r="Y623" i="1"/>
  <c r="Z623" i="1"/>
  <c r="AA623" i="1"/>
  <c r="AB623" i="1"/>
  <c r="AD623" i="1" a="1"/>
  <c r="AD623" i="1"/>
  <c r="C624" i="1"/>
  <c r="D624" i="1"/>
  <c r="E624" i="1"/>
  <c r="F624" i="1"/>
  <c r="G624" i="1"/>
  <c r="I624" i="1"/>
  <c r="J624" i="1"/>
  <c r="K624" i="1"/>
  <c r="L624" i="1"/>
  <c r="M624" i="1"/>
  <c r="N624" i="1"/>
  <c r="O624" i="1"/>
  <c r="P624" i="1"/>
  <c r="Q624" i="1"/>
  <c r="R624" i="1"/>
  <c r="S624" i="1"/>
  <c r="T624" i="1"/>
  <c r="U624" i="1"/>
  <c r="V624" i="1"/>
  <c r="W624" i="1"/>
  <c r="X624" i="1"/>
  <c r="Y624" i="1"/>
  <c r="Z624" i="1"/>
  <c r="AA624" i="1"/>
  <c r="AB624" i="1"/>
  <c r="AD624" i="1" a="1"/>
  <c r="AD624" i="1" s="1"/>
  <c r="C625" i="1"/>
  <c r="D625" i="1"/>
  <c r="E625" i="1"/>
  <c r="F625" i="1"/>
  <c r="G625" i="1"/>
  <c r="I625" i="1"/>
  <c r="J625" i="1"/>
  <c r="K625" i="1"/>
  <c r="L625" i="1"/>
  <c r="M625" i="1"/>
  <c r="N625" i="1"/>
  <c r="O625" i="1"/>
  <c r="P625" i="1"/>
  <c r="Q625" i="1"/>
  <c r="R625" i="1"/>
  <c r="S625" i="1"/>
  <c r="T625" i="1"/>
  <c r="U625" i="1"/>
  <c r="V625" i="1"/>
  <c r="W625" i="1"/>
  <c r="X625" i="1"/>
  <c r="Y625" i="1"/>
  <c r="Z625" i="1"/>
  <c r="AA625" i="1"/>
  <c r="AB625" i="1"/>
  <c r="AD625" i="1" a="1"/>
  <c r="AD625" i="1" s="1"/>
  <c r="C626" i="1"/>
  <c r="D626" i="1"/>
  <c r="E626" i="1"/>
  <c r="F626" i="1"/>
  <c r="G626" i="1"/>
  <c r="I626" i="1"/>
  <c r="J626" i="1"/>
  <c r="K626" i="1"/>
  <c r="L626" i="1"/>
  <c r="M626" i="1"/>
  <c r="N626" i="1"/>
  <c r="O626" i="1"/>
  <c r="P626" i="1"/>
  <c r="Q626" i="1"/>
  <c r="R626" i="1"/>
  <c r="S626" i="1"/>
  <c r="T626" i="1"/>
  <c r="U626" i="1"/>
  <c r="V626" i="1"/>
  <c r="W626" i="1"/>
  <c r="X626" i="1"/>
  <c r="Y626" i="1"/>
  <c r="Z626" i="1"/>
  <c r="AA626" i="1"/>
  <c r="AB626" i="1"/>
  <c r="AD626" i="1" a="1"/>
  <c r="AD626" i="1" s="1"/>
  <c r="C627" i="1"/>
  <c r="D627" i="1"/>
  <c r="E627" i="1"/>
  <c r="F627" i="1"/>
  <c r="G627" i="1"/>
  <c r="I627" i="1"/>
  <c r="J627" i="1"/>
  <c r="K627" i="1"/>
  <c r="L627" i="1"/>
  <c r="M627" i="1"/>
  <c r="N627" i="1"/>
  <c r="O627" i="1"/>
  <c r="P627" i="1"/>
  <c r="Q627" i="1"/>
  <c r="R627" i="1"/>
  <c r="S627" i="1"/>
  <c r="T627" i="1"/>
  <c r="U627" i="1"/>
  <c r="V627" i="1"/>
  <c r="W627" i="1"/>
  <c r="X627" i="1"/>
  <c r="Y627" i="1"/>
  <c r="Z627" i="1"/>
  <c r="AA627" i="1"/>
  <c r="AB627" i="1"/>
  <c r="AD627" i="1" a="1"/>
  <c r="AD627" i="1" s="1"/>
  <c r="C628" i="1"/>
  <c r="D628" i="1"/>
  <c r="E628" i="1"/>
  <c r="F628" i="1"/>
  <c r="G628" i="1"/>
  <c r="I628" i="1"/>
  <c r="J628" i="1"/>
  <c r="K628" i="1"/>
  <c r="L628" i="1"/>
  <c r="M628" i="1"/>
  <c r="N628" i="1"/>
  <c r="O628" i="1"/>
  <c r="P628" i="1"/>
  <c r="Q628" i="1"/>
  <c r="R628" i="1"/>
  <c r="S628" i="1"/>
  <c r="T628" i="1"/>
  <c r="U628" i="1"/>
  <c r="V628" i="1"/>
  <c r="W628" i="1"/>
  <c r="X628" i="1"/>
  <c r="Y628" i="1"/>
  <c r="Z628" i="1"/>
  <c r="AA628" i="1"/>
  <c r="AB628" i="1"/>
  <c r="AD628" i="1" a="1"/>
  <c r="AD628" i="1" s="1"/>
  <c r="C629" i="1"/>
  <c r="D629" i="1"/>
  <c r="E629" i="1"/>
  <c r="F629" i="1"/>
  <c r="G629" i="1"/>
  <c r="I629" i="1"/>
  <c r="J629" i="1"/>
  <c r="K629" i="1"/>
  <c r="L629" i="1"/>
  <c r="M629" i="1"/>
  <c r="N629" i="1"/>
  <c r="O629" i="1"/>
  <c r="P629" i="1"/>
  <c r="Q629" i="1"/>
  <c r="R629" i="1"/>
  <c r="S629" i="1"/>
  <c r="T629" i="1"/>
  <c r="U629" i="1"/>
  <c r="V629" i="1"/>
  <c r="W629" i="1"/>
  <c r="X629" i="1"/>
  <c r="Y629" i="1"/>
  <c r="Z629" i="1"/>
  <c r="AA629" i="1"/>
  <c r="AB629" i="1"/>
  <c r="AD629" i="1" a="1"/>
  <c r="AD629" i="1"/>
  <c r="C630" i="1"/>
  <c r="D630" i="1"/>
  <c r="E630" i="1"/>
  <c r="F630" i="1"/>
  <c r="G630" i="1"/>
  <c r="I630" i="1"/>
  <c r="J630" i="1"/>
  <c r="K630" i="1"/>
  <c r="L630" i="1"/>
  <c r="M630" i="1"/>
  <c r="N630" i="1"/>
  <c r="O630" i="1"/>
  <c r="P630" i="1"/>
  <c r="Q630" i="1"/>
  <c r="R630" i="1"/>
  <c r="S630" i="1"/>
  <c r="T630" i="1"/>
  <c r="U630" i="1"/>
  <c r="V630" i="1"/>
  <c r="W630" i="1"/>
  <c r="X630" i="1"/>
  <c r="Y630" i="1"/>
  <c r="Z630" i="1"/>
  <c r="AA630" i="1"/>
  <c r="AB630" i="1"/>
  <c r="AD630" i="1" a="1"/>
  <c r="AD630" i="1"/>
  <c r="C631" i="1"/>
  <c r="D631" i="1"/>
  <c r="E631" i="1"/>
  <c r="F631" i="1"/>
  <c r="G631" i="1"/>
  <c r="I631" i="1"/>
  <c r="J631" i="1"/>
  <c r="K631" i="1"/>
  <c r="L631" i="1"/>
  <c r="M631" i="1"/>
  <c r="N631" i="1"/>
  <c r="O631" i="1"/>
  <c r="P631" i="1"/>
  <c r="Q631" i="1"/>
  <c r="R631" i="1"/>
  <c r="S631" i="1"/>
  <c r="T631" i="1"/>
  <c r="U631" i="1"/>
  <c r="V631" i="1"/>
  <c r="W631" i="1"/>
  <c r="X631" i="1"/>
  <c r="Y631" i="1"/>
  <c r="Z631" i="1"/>
  <c r="AA631" i="1"/>
  <c r="AB631" i="1"/>
  <c r="AD631" i="1" a="1"/>
  <c r="AD631" i="1"/>
  <c r="C632" i="1"/>
  <c r="D632" i="1"/>
  <c r="E632" i="1"/>
  <c r="F632" i="1"/>
  <c r="G632" i="1"/>
  <c r="I632" i="1"/>
  <c r="J632" i="1"/>
  <c r="K632" i="1"/>
  <c r="L632" i="1"/>
  <c r="M632" i="1"/>
  <c r="N632" i="1"/>
  <c r="O632" i="1"/>
  <c r="P632" i="1"/>
  <c r="Q632" i="1"/>
  <c r="R632" i="1"/>
  <c r="S632" i="1"/>
  <c r="T632" i="1"/>
  <c r="U632" i="1"/>
  <c r="V632" i="1"/>
  <c r="W632" i="1"/>
  <c r="X632" i="1"/>
  <c r="Y632" i="1"/>
  <c r="Z632" i="1"/>
  <c r="AA632" i="1"/>
  <c r="AB632" i="1"/>
  <c r="AD632" i="1" a="1"/>
  <c r="AD632" i="1" s="1"/>
  <c r="C633" i="1"/>
  <c r="D633" i="1"/>
  <c r="E633" i="1"/>
  <c r="F633" i="1"/>
  <c r="G633" i="1"/>
  <c r="I633" i="1"/>
  <c r="J633" i="1"/>
  <c r="K633" i="1"/>
  <c r="L633" i="1"/>
  <c r="M633" i="1"/>
  <c r="N633" i="1"/>
  <c r="O633" i="1"/>
  <c r="P633" i="1"/>
  <c r="Q633" i="1"/>
  <c r="R633" i="1"/>
  <c r="S633" i="1"/>
  <c r="T633" i="1"/>
  <c r="U633" i="1"/>
  <c r="V633" i="1"/>
  <c r="W633" i="1"/>
  <c r="X633" i="1"/>
  <c r="Y633" i="1"/>
  <c r="Z633" i="1"/>
  <c r="AA633" i="1"/>
  <c r="AB633" i="1"/>
  <c r="AD633" i="1" a="1"/>
  <c r="AD633" i="1" s="1"/>
  <c r="C634" i="1"/>
  <c r="D634" i="1"/>
  <c r="E634" i="1"/>
  <c r="F634" i="1"/>
  <c r="G634" i="1"/>
  <c r="I634" i="1"/>
  <c r="J634" i="1"/>
  <c r="K634" i="1"/>
  <c r="L634" i="1"/>
  <c r="M634" i="1"/>
  <c r="N634" i="1"/>
  <c r="O634" i="1"/>
  <c r="P634" i="1"/>
  <c r="Q634" i="1"/>
  <c r="R634" i="1"/>
  <c r="S634" i="1"/>
  <c r="T634" i="1"/>
  <c r="U634" i="1"/>
  <c r="V634" i="1"/>
  <c r="W634" i="1"/>
  <c r="X634" i="1"/>
  <c r="Y634" i="1"/>
  <c r="Z634" i="1"/>
  <c r="AA634" i="1"/>
  <c r="AB634" i="1"/>
  <c r="AD634" i="1" a="1"/>
  <c r="AD634" i="1" s="1"/>
  <c r="C635" i="1"/>
  <c r="D635" i="1"/>
  <c r="E635" i="1"/>
  <c r="F635" i="1"/>
  <c r="G635" i="1"/>
  <c r="I635" i="1"/>
  <c r="J635" i="1"/>
  <c r="K635" i="1"/>
  <c r="L635" i="1"/>
  <c r="M635" i="1"/>
  <c r="N635" i="1"/>
  <c r="O635" i="1"/>
  <c r="P635" i="1"/>
  <c r="Q635" i="1"/>
  <c r="R635" i="1"/>
  <c r="S635" i="1"/>
  <c r="T635" i="1"/>
  <c r="U635" i="1"/>
  <c r="V635" i="1"/>
  <c r="W635" i="1"/>
  <c r="X635" i="1"/>
  <c r="Y635" i="1"/>
  <c r="Z635" i="1"/>
  <c r="AA635" i="1"/>
  <c r="AB635" i="1"/>
  <c r="AD635" i="1" a="1"/>
  <c r="AD635" i="1" s="1"/>
  <c r="C636" i="1"/>
  <c r="D636" i="1"/>
  <c r="E636" i="1"/>
  <c r="F636" i="1"/>
  <c r="G636" i="1"/>
  <c r="I636" i="1"/>
  <c r="J636" i="1"/>
  <c r="K636" i="1"/>
  <c r="L636" i="1"/>
  <c r="M636" i="1"/>
  <c r="N636" i="1"/>
  <c r="O636" i="1"/>
  <c r="P636" i="1"/>
  <c r="Q636" i="1"/>
  <c r="R636" i="1"/>
  <c r="S636" i="1"/>
  <c r="T636" i="1"/>
  <c r="U636" i="1"/>
  <c r="V636" i="1"/>
  <c r="W636" i="1"/>
  <c r="X636" i="1"/>
  <c r="Y636" i="1"/>
  <c r="Z636" i="1"/>
  <c r="AA636" i="1"/>
  <c r="AB636" i="1"/>
  <c r="AD636" i="1" a="1"/>
  <c r="AD636" i="1" s="1"/>
  <c r="C637" i="1"/>
  <c r="D637" i="1"/>
  <c r="E637" i="1"/>
  <c r="F637" i="1"/>
  <c r="G637" i="1"/>
  <c r="I637" i="1"/>
  <c r="J637" i="1"/>
  <c r="K637" i="1"/>
  <c r="L637" i="1"/>
  <c r="M637" i="1"/>
  <c r="N637" i="1"/>
  <c r="O637" i="1"/>
  <c r="P637" i="1"/>
  <c r="Q637" i="1"/>
  <c r="R637" i="1"/>
  <c r="S637" i="1"/>
  <c r="T637" i="1"/>
  <c r="U637" i="1"/>
  <c r="V637" i="1"/>
  <c r="W637" i="1"/>
  <c r="X637" i="1"/>
  <c r="Y637" i="1"/>
  <c r="Z637" i="1"/>
  <c r="AA637" i="1"/>
  <c r="AB637" i="1"/>
  <c r="AD637" i="1" a="1"/>
  <c r="AD637" i="1"/>
  <c r="C638" i="1"/>
  <c r="D638" i="1"/>
  <c r="E638" i="1"/>
  <c r="F638" i="1"/>
  <c r="G638" i="1"/>
  <c r="I638" i="1"/>
  <c r="J638" i="1"/>
  <c r="K638" i="1"/>
  <c r="L638" i="1"/>
  <c r="M638" i="1"/>
  <c r="N638" i="1"/>
  <c r="O638" i="1"/>
  <c r="P638" i="1"/>
  <c r="Q638" i="1"/>
  <c r="R638" i="1"/>
  <c r="S638" i="1"/>
  <c r="T638" i="1"/>
  <c r="U638" i="1"/>
  <c r="V638" i="1"/>
  <c r="W638" i="1"/>
  <c r="X638" i="1"/>
  <c r="Y638" i="1"/>
  <c r="Z638" i="1"/>
  <c r="AA638" i="1"/>
  <c r="AB638" i="1"/>
  <c r="AD638" i="1" a="1"/>
  <c r="AD638" i="1"/>
  <c r="C639" i="1"/>
  <c r="D639" i="1"/>
  <c r="E639" i="1"/>
  <c r="F639" i="1"/>
  <c r="G639" i="1"/>
  <c r="I639" i="1"/>
  <c r="J639" i="1"/>
  <c r="K639" i="1"/>
  <c r="L639" i="1"/>
  <c r="M639" i="1"/>
  <c r="N639" i="1"/>
  <c r="O639" i="1"/>
  <c r="P639" i="1"/>
  <c r="Q639" i="1"/>
  <c r="R639" i="1"/>
  <c r="S639" i="1"/>
  <c r="T639" i="1"/>
  <c r="U639" i="1"/>
  <c r="V639" i="1"/>
  <c r="W639" i="1"/>
  <c r="X639" i="1"/>
  <c r="Y639" i="1"/>
  <c r="Z639" i="1"/>
  <c r="AA639" i="1"/>
  <c r="AB639" i="1"/>
  <c r="AD639" i="1" a="1"/>
  <c r="AD639" i="1"/>
  <c r="C640" i="1"/>
  <c r="D640" i="1"/>
  <c r="E640" i="1"/>
  <c r="F640" i="1"/>
  <c r="G640" i="1"/>
  <c r="I640" i="1"/>
  <c r="J640" i="1"/>
  <c r="K640" i="1"/>
  <c r="L640" i="1"/>
  <c r="M640" i="1"/>
  <c r="N640" i="1"/>
  <c r="O640" i="1"/>
  <c r="P640" i="1"/>
  <c r="Q640" i="1"/>
  <c r="R640" i="1"/>
  <c r="S640" i="1"/>
  <c r="T640" i="1"/>
  <c r="U640" i="1"/>
  <c r="V640" i="1"/>
  <c r="W640" i="1"/>
  <c r="X640" i="1"/>
  <c r="Y640" i="1"/>
  <c r="Z640" i="1"/>
  <c r="AA640" i="1"/>
  <c r="AB640" i="1"/>
  <c r="AD640" i="1" a="1"/>
  <c r="AD640" i="1" s="1"/>
  <c r="C641" i="1"/>
  <c r="D641" i="1"/>
  <c r="E641" i="1"/>
  <c r="F641" i="1"/>
  <c r="G641" i="1"/>
  <c r="I641" i="1"/>
  <c r="J641" i="1"/>
  <c r="K641" i="1"/>
  <c r="L641" i="1"/>
  <c r="M641" i="1"/>
  <c r="N641" i="1"/>
  <c r="O641" i="1"/>
  <c r="P641" i="1"/>
  <c r="Q641" i="1"/>
  <c r="R641" i="1"/>
  <c r="S641" i="1"/>
  <c r="T641" i="1"/>
  <c r="U641" i="1"/>
  <c r="V641" i="1"/>
  <c r="W641" i="1"/>
  <c r="X641" i="1"/>
  <c r="Y641" i="1"/>
  <c r="Z641" i="1"/>
  <c r="AA641" i="1"/>
  <c r="AB641" i="1"/>
  <c r="AD641" i="1" a="1"/>
  <c r="AD641" i="1" s="1"/>
  <c r="C642" i="1"/>
  <c r="D642" i="1"/>
  <c r="E642" i="1"/>
  <c r="F642" i="1"/>
  <c r="G642" i="1"/>
  <c r="I642" i="1"/>
  <c r="J642" i="1"/>
  <c r="K642" i="1"/>
  <c r="L642" i="1"/>
  <c r="M642" i="1"/>
  <c r="N642" i="1"/>
  <c r="O642" i="1"/>
  <c r="P642" i="1"/>
  <c r="Q642" i="1"/>
  <c r="R642" i="1"/>
  <c r="S642" i="1"/>
  <c r="T642" i="1"/>
  <c r="U642" i="1"/>
  <c r="V642" i="1"/>
  <c r="W642" i="1"/>
  <c r="X642" i="1"/>
  <c r="Y642" i="1"/>
  <c r="Z642" i="1"/>
  <c r="AA642" i="1"/>
  <c r="AB642" i="1"/>
  <c r="AD642" i="1" a="1"/>
  <c r="AD642" i="1" s="1"/>
  <c r="C643" i="1"/>
  <c r="D643" i="1"/>
  <c r="E643" i="1"/>
  <c r="F643" i="1"/>
  <c r="G643" i="1"/>
  <c r="I643" i="1"/>
  <c r="J643" i="1"/>
  <c r="K643" i="1"/>
  <c r="L643" i="1"/>
  <c r="M643" i="1"/>
  <c r="N643" i="1"/>
  <c r="O643" i="1"/>
  <c r="P643" i="1"/>
  <c r="Q643" i="1"/>
  <c r="R643" i="1"/>
  <c r="S643" i="1"/>
  <c r="T643" i="1"/>
  <c r="U643" i="1"/>
  <c r="V643" i="1"/>
  <c r="W643" i="1"/>
  <c r="X643" i="1"/>
  <c r="Y643" i="1"/>
  <c r="Z643" i="1"/>
  <c r="AA643" i="1"/>
  <c r="AB643" i="1"/>
  <c r="AD643" i="1" a="1"/>
  <c r="AD643" i="1" s="1"/>
  <c r="C644" i="1"/>
  <c r="D644" i="1"/>
  <c r="E644" i="1"/>
  <c r="F644" i="1"/>
  <c r="G644" i="1"/>
  <c r="I644" i="1"/>
  <c r="J644" i="1"/>
  <c r="K644" i="1"/>
  <c r="L644" i="1"/>
  <c r="M644" i="1"/>
  <c r="N644" i="1"/>
  <c r="O644" i="1"/>
  <c r="P644" i="1"/>
  <c r="Q644" i="1"/>
  <c r="R644" i="1"/>
  <c r="S644" i="1"/>
  <c r="T644" i="1"/>
  <c r="U644" i="1"/>
  <c r="V644" i="1"/>
  <c r="W644" i="1"/>
  <c r="X644" i="1"/>
  <c r="Y644" i="1"/>
  <c r="Z644" i="1"/>
  <c r="AA644" i="1"/>
  <c r="AB644" i="1"/>
  <c r="AD644" i="1" a="1"/>
  <c r="AD644" i="1" s="1"/>
  <c r="C645" i="1"/>
  <c r="D645" i="1"/>
  <c r="E645" i="1"/>
  <c r="F645" i="1"/>
  <c r="G645" i="1"/>
  <c r="I645" i="1"/>
  <c r="J645" i="1"/>
  <c r="K645" i="1"/>
  <c r="L645" i="1"/>
  <c r="M645" i="1"/>
  <c r="N645" i="1"/>
  <c r="O645" i="1"/>
  <c r="P645" i="1"/>
  <c r="Q645" i="1"/>
  <c r="R645" i="1"/>
  <c r="S645" i="1"/>
  <c r="T645" i="1"/>
  <c r="U645" i="1"/>
  <c r="V645" i="1"/>
  <c r="W645" i="1"/>
  <c r="X645" i="1"/>
  <c r="Y645" i="1"/>
  <c r="Z645" i="1"/>
  <c r="AA645" i="1"/>
  <c r="AB645" i="1"/>
  <c r="AD645" i="1" a="1"/>
  <c r="AD645" i="1"/>
  <c r="C646" i="1"/>
  <c r="D646" i="1"/>
  <c r="E646" i="1"/>
  <c r="F646" i="1"/>
  <c r="G646" i="1"/>
  <c r="I646" i="1"/>
  <c r="J646" i="1"/>
  <c r="K646" i="1"/>
  <c r="L646" i="1"/>
  <c r="M646" i="1"/>
  <c r="N646" i="1"/>
  <c r="O646" i="1"/>
  <c r="P646" i="1"/>
  <c r="Q646" i="1"/>
  <c r="R646" i="1"/>
  <c r="S646" i="1"/>
  <c r="T646" i="1"/>
  <c r="U646" i="1"/>
  <c r="V646" i="1"/>
  <c r="W646" i="1"/>
  <c r="X646" i="1"/>
  <c r="Y646" i="1"/>
  <c r="Z646" i="1"/>
  <c r="AA646" i="1"/>
  <c r="AB646" i="1"/>
  <c r="AD646" i="1" a="1"/>
  <c r="AD646" i="1"/>
  <c r="C647" i="1"/>
  <c r="D647" i="1"/>
  <c r="E647" i="1"/>
  <c r="F647" i="1"/>
  <c r="G647" i="1"/>
  <c r="I647" i="1"/>
  <c r="J647" i="1"/>
  <c r="K647" i="1"/>
  <c r="L647" i="1"/>
  <c r="M647" i="1"/>
  <c r="N647" i="1"/>
  <c r="O647" i="1"/>
  <c r="P647" i="1"/>
  <c r="Q647" i="1"/>
  <c r="R647" i="1"/>
  <c r="S647" i="1"/>
  <c r="T647" i="1"/>
  <c r="U647" i="1"/>
  <c r="V647" i="1"/>
  <c r="W647" i="1"/>
  <c r="X647" i="1"/>
  <c r="Y647" i="1"/>
  <c r="Z647" i="1"/>
  <c r="AA647" i="1"/>
  <c r="AB647" i="1"/>
  <c r="AD647" i="1" a="1"/>
  <c r="AD647" i="1"/>
  <c r="C648" i="1"/>
  <c r="D648" i="1"/>
  <c r="E648" i="1"/>
  <c r="F648" i="1"/>
  <c r="G648" i="1"/>
  <c r="I648" i="1"/>
  <c r="J648" i="1"/>
  <c r="K648" i="1"/>
  <c r="L648" i="1"/>
  <c r="M648" i="1"/>
  <c r="N648" i="1"/>
  <c r="O648" i="1"/>
  <c r="P648" i="1"/>
  <c r="Q648" i="1"/>
  <c r="R648" i="1"/>
  <c r="S648" i="1"/>
  <c r="T648" i="1"/>
  <c r="U648" i="1"/>
  <c r="V648" i="1"/>
  <c r="W648" i="1"/>
  <c r="X648" i="1"/>
  <c r="Y648" i="1"/>
  <c r="Z648" i="1"/>
  <c r="AA648" i="1"/>
  <c r="AB648" i="1"/>
  <c r="AD648" i="1" a="1"/>
  <c r="AD648" i="1" s="1"/>
  <c r="C649" i="1"/>
  <c r="D649" i="1"/>
  <c r="E649" i="1"/>
  <c r="F649" i="1"/>
  <c r="G649" i="1"/>
  <c r="I649" i="1"/>
  <c r="J649" i="1"/>
  <c r="K649" i="1"/>
  <c r="L649" i="1"/>
  <c r="M649" i="1"/>
  <c r="N649" i="1"/>
  <c r="O649" i="1"/>
  <c r="P649" i="1"/>
  <c r="Q649" i="1"/>
  <c r="R649" i="1"/>
  <c r="S649" i="1"/>
  <c r="T649" i="1"/>
  <c r="U649" i="1"/>
  <c r="V649" i="1"/>
  <c r="W649" i="1"/>
  <c r="X649" i="1"/>
  <c r="Y649" i="1"/>
  <c r="Z649" i="1"/>
  <c r="AA649" i="1"/>
  <c r="AB649" i="1"/>
  <c r="AD649" i="1" a="1"/>
  <c r="AD649" i="1" s="1"/>
  <c r="C650" i="1"/>
  <c r="D650" i="1"/>
  <c r="E650" i="1"/>
  <c r="F650" i="1"/>
  <c r="G650" i="1"/>
  <c r="I650" i="1"/>
  <c r="J650" i="1"/>
  <c r="K650" i="1"/>
  <c r="L650" i="1"/>
  <c r="M650" i="1"/>
  <c r="N650" i="1"/>
  <c r="O650" i="1"/>
  <c r="P650" i="1"/>
  <c r="Q650" i="1"/>
  <c r="R650" i="1"/>
  <c r="S650" i="1"/>
  <c r="T650" i="1"/>
  <c r="U650" i="1"/>
  <c r="V650" i="1"/>
  <c r="W650" i="1"/>
  <c r="X650" i="1"/>
  <c r="Y650" i="1"/>
  <c r="Z650" i="1"/>
  <c r="AA650" i="1"/>
  <c r="AB650" i="1"/>
  <c r="AD650" i="1" a="1"/>
  <c r="AD650" i="1" s="1"/>
  <c r="C651" i="1"/>
  <c r="D651" i="1"/>
  <c r="E651" i="1"/>
  <c r="F651" i="1"/>
  <c r="G651" i="1"/>
  <c r="I651" i="1"/>
  <c r="J651" i="1"/>
  <c r="K651" i="1"/>
  <c r="L651" i="1"/>
  <c r="M651" i="1"/>
  <c r="N651" i="1"/>
  <c r="O651" i="1"/>
  <c r="P651" i="1"/>
  <c r="Q651" i="1"/>
  <c r="R651" i="1"/>
  <c r="S651" i="1"/>
  <c r="T651" i="1"/>
  <c r="U651" i="1"/>
  <c r="V651" i="1"/>
  <c r="W651" i="1"/>
  <c r="X651" i="1"/>
  <c r="Y651" i="1"/>
  <c r="Z651" i="1"/>
  <c r="AA651" i="1"/>
  <c r="AB651" i="1"/>
  <c r="AD651" i="1" a="1"/>
  <c r="AD651" i="1" s="1"/>
  <c r="C652" i="1"/>
  <c r="D652" i="1"/>
  <c r="E652" i="1"/>
  <c r="F652" i="1"/>
  <c r="G652" i="1"/>
  <c r="I652" i="1"/>
  <c r="J652" i="1"/>
  <c r="K652" i="1"/>
  <c r="L652" i="1"/>
  <c r="M652" i="1"/>
  <c r="N652" i="1"/>
  <c r="O652" i="1"/>
  <c r="P652" i="1"/>
  <c r="Q652" i="1"/>
  <c r="R652" i="1"/>
  <c r="S652" i="1"/>
  <c r="T652" i="1"/>
  <c r="U652" i="1"/>
  <c r="V652" i="1"/>
  <c r="W652" i="1"/>
  <c r="X652" i="1"/>
  <c r="Y652" i="1"/>
  <c r="Z652" i="1"/>
  <c r="AA652" i="1"/>
  <c r="AB652" i="1"/>
  <c r="AD652" i="1" a="1"/>
  <c r="AD652" i="1" s="1"/>
  <c r="C653" i="1"/>
  <c r="D653" i="1"/>
  <c r="E653" i="1"/>
  <c r="F653" i="1"/>
  <c r="G653" i="1"/>
  <c r="I653" i="1"/>
  <c r="J653" i="1"/>
  <c r="K653" i="1"/>
  <c r="L653" i="1"/>
  <c r="M653" i="1"/>
  <c r="N653" i="1"/>
  <c r="O653" i="1"/>
  <c r="P653" i="1"/>
  <c r="Q653" i="1"/>
  <c r="R653" i="1"/>
  <c r="S653" i="1"/>
  <c r="T653" i="1"/>
  <c r="U653" i="1"/>
  <c r="V653" i="1"/>
  <c r="W653" i="1"/>
  <c r="X653" i="1"/>
  <c r="Y653" i="1"/>
  <c r="Z653" i="1"/>
  <c r="AA653" i="1"/>
  <c r="AB653" i="1"/>
  <c r="AD653" i="1" a="1"/>
  <c r="AD653" i="1"/>
  <c r="C654" i="1"/>
  <c r="D654" i="1"/>
  <c r="E654" i="1"/>
  <c r="F654" i="1"/>
  <c r="G654" i="1"/>
  <c r="I654" i="1"/>
  <c r="J654" i="1"/>
  <c r="K654" i="1"/>
  <c r="L654" i="1"/>
  <c r="M654" i="1"/>
  <c r="N654" i="1"/>
  <c r="O654" i="1"/>
  <c r="P654" i="1"/>
  <c r="Q654" i="1"/>
  <c r="R654" i="1"/>
  <c r="S654" i="1"/>
  <c r="T654" i="1"/>
  <c r="U654" i="1"/>
  <c r="V654" i="1"/>
  <c r="W654" i="1"/>
  <c r="X654" i="1"/>
  <c r="Y654" i="1"/>
  <c r="Z654" i="1"/>
  <c r="AA654" i="1"/>
  <c r="AB654" i="1"/>
  <c r="AD654" i="1" a="1"/>
  <c r="AD654" i="1"/>
  <c r="C655" i="1"/>
  <c r="D655" i="1"/>
  <c r="E655" i="1"/>
  <c r="F655" i="1"/>
  <c r="G655" i="1"/>
  <c r="I655" i="1"/>
  <c r="J655" i="1"/>
  <c r="K655" i="1"/>
  <c r="L655" i="1"/>
  <c r="M655" i="1"/>
  <c r="N655" i="1"/>
  <c r="O655" i="1"/>
  <c r="P655" i="1"/>
  <c r="Q655" i="1"/>
  <c r="R655" i="1"/>
  <c r="S655" i="1"/>
  <c r="T655" i="1"/>
  <c r="U655" i="1"/>
  <c r="V655" i="1"/>
  <c r="W655" i="1"/>
  <c r="X655" i="1"/>
  <c r="Y655" i="1"/>
  <c r="Z655" i="1"/>
  <c r="AA655" i="1"/>
  <c r="AB655" i="1"/>
  <c r="AD655" i="1" a="1"/>
  <c r="AD655" i="1"/>
  <c r="C656" i="1"/>
  <c r="D656" i="1"/>
  <c r="E656" i="1"/>
  <c r="F656" i="1"/>
  <c r="G656" i="1"/>
  <c r="I656" i="1"/>
  <c r="J656" i="1"/>
  <c r="K656" i="1"/>
  <c r="L656" i="1"/>
  <c r="M656" i="1"/>
  <c r="N656" i="1"/>
  <c r="O656" i="1"/>
  <c r="P656" i="1"/>
  <c r="Q656" i="1"/>
  <c r="R656" i="1"/>
  <c r="S656" i="1"/>
  <c r="T656" i="1"/>
  <c r="U656" i="1"/>
  <c r="V656" i="1"/>
  <c r="W656" i="1"/>
  <c r="X656" i="1"/>
  <c r="Y656" i="1"/>
  <c r="Z656" i="1"/>
  <c r="AA656" i="1"/>
  <c r="AB656" i="1"/>
  <c r="AD656" i="1" a="1"/>
  <c r="AD656" i="1" s="1"/>
  <c r="C657" i="1"/>
  <c r="D657" i="1"/>
  <c r="E657" i="1"/>
  <c r="F657" i="1"/>
  <c r="G657" i="1"/>
  <c r="I657" i="1"/>
  <c r="J657" i="1"/>
  <c r="K657" i="1"/>
  <c r="L657" i="1"/>
  <c r="M657" i="1"/>
  <c r="N657" i="1"/>
  <c r="O657" i="1"/>
  <c r="P657" i="1"/>
  <c r="Q657" i="1"/>
  <c r="R657" i="1"/>
  <c r="S657" i="1"/>
  <c r="T657" i="1"/>
  <c r="U657" i="1"/>
  <c r="V657" i="1"/>
  <c r="W657" i="1"/>
  <c r="X657" i="1"/>
  <c r="Y657" i="1"/>
  <c r="Z657" i="1"/>
  <c r="AA657" i="1"/>
  <c r="AB657" i="1"/>
  <c r="AD657" i="1" a="1"/>
  <c r="AD657" i="1" s="1"/>
  <c r="C658" i="1"/>
  <c r="D658" i="1"/>
  <c r="E658" i="1"/>
  <c r="F658" i="1"/>
  <c r="G658" i="1"/>
  <c r="I658" i="1"/>
  <c r="J658" i="1"/>
  <c r="K658" i="1"/>
  <c r="L658" i="1"/>
  <c r="M658" i="1"/>
  <c r="N658" i="1"/>
  <c r="O658" i="1"/>
  <c r="P658" i="1"/>
  <c r="Q658" i="1"/>
  <c r="R658" i="1"/>
  <c r="S658" i="1"/>
  <c r="T658" i="1"/>
  <c r="U658" i="1"/>
  <c r="V658" i="1"/>
  <c r="W658" i="1"/>
  <c r="X658" i="1"/>
  <c r="Y658" i="1"/>
  <c r="Z658" i="1"/>
  <c r="AA658" i="1"/>
  <c r="AB658" i="1"/>
  <c r="AD658" i="1" a="1"/>
  <c r="AD658" i="1" s="1"/>
  <c r="C659" i="1"/>
  <c r="D659" i="1"/>
  <c r="E659" i="1"/>
  <c r="F659" i="1"/>
  <c r="G659" i="1"/>
  <c r="I659" i="1"/>
  <c r="J659" i="1"/>
  <c r="K659" i="1"/>
  <c r="L659" i="1"/>
  <c r="M659" i="1"/>
  <c r="N659" i="1"/>
  <c r="O659" i="1"/>
  <c r="P659" i="1"/>
  <c r="Q659" i="1"/>
  <c r="R659" i="1"/>
  <c r="S659" i="1"/>
  <c r="T659" i="1"/>
  <c r="U659" i="1"/>
  <c r="V659" i="1"/>
  <c r="W659" i="1"/>
  <c r="X659" i="1"/>
  <c r="Y659" i="1"/>
  <c r="Z659" i="1"/>
  <c r="AA659" i="1"/>
  <c r="AB659" i="1"/>
  <c r="AD659" i="1" a="1"/>
  <c r="AD659" i="1" s="1"/>
  <c r="C660" i="1"/>
  <c r="D660" i="1"/>
  <c r="E660" i="1"/>
  <c r="F660" i="1"/>
  <c r="G660" i="1"/>
  <c r="I660" i="1"/>
  <c r="J660" i="1"/>
  <c r="K660" i="1"/>
  <c r="L660" i="1"/>
  <c r="M660" i="1"/>
  <c r="N660" i="1"/>
  <c r="O660" i="1"/>
  <c r="P660" i="1"/>
  <c r="Q660" i="1"/>
  <c r="R660" i="1"/>
  <c r="S660" i="1"/>
  <c r="T660" i="1"/>
  <c r="U660" i="1"/>
  <c r="V660" i="1"/>
  <c r="W660" i="1"/>
  <c r="X660" i="1"/>
  <c r="Y660" i="1"/>
  <c r="Z660" i="1"/>
  <c r="AA660" i="1"/>
  <c r="AB660" i="1"/>
  <c r="AD660" i="1" a="1"/>
  <c r="AD660" i="1" s="1"/>
  <c r="C661" i="1"/>
  <c r="D661" i="1"/>
  <c r="E661" i="1"/>
  <c r="F661" i="1"/>
  <c r="G661" i="1"/>
  <c r="I661" i="1"/>
  <c r="J661" i="1"/>
  <c r="K661" i="1"/>
  <c r="L661" i="1"/>
  <c r="M661" i="1"/>
  <c r="N661" i="1"/>
  <c r="O661" i="1"/>
  <c r="P661" i="1"/>
  <c r="Q661" i="1"/>
  <c r="R661" i="1"/>
  <c r="S661" i="1"/>
  <c r="T661" i="1"/>
  <c r="U661" i="1"/>
  <c r="V661" i="1"/>
  <c r="W661" i="1"/>
  <c r="X661" i="1"/>
  <c r="Y661" i="1"/>
  <c r="Z661" i="1"/>
  <c r="AA661" i="1"/>
  <c r="AB661" i="1"/>
  <c r="AD661" i="1" a="1"/>
  <c r="AD661" i="1"/>
  <c r="C662" i="1"/>
  <c r="D662" i="1"/>
  <c r="E662" i="1"/>
  <c r="F662" i="1"/>
  <c r="G662" i="1"/>
  <c r="I662" i="1"/>
  <c r="J662" i="1"/>
  <c r="K662" i="1"/>
  <c r="L662" i="1"/>
  <c r="M662" i="1"/>
  <c r="N662" i="1"/>
  <c r="O662" i="1"/>
  <c r="P662" i="1"/>
  <c r="Q662" i="1"/>
  <c r="R662" i="1"/>
  <c r="S662" i="1"/>
  <c r="T662" i="1"/>
  <c r="U662" i="1"/>
  <c r="V662" i="1"/>
  <c r="W662" i="1"/>
  <c r="X662" i="1"/>
  <c r="Y662" i="1"/>
  <c r="Z662" i="1"/>
  <c r="AA662" i="1"/>
  <c r="AB662" i="1"/>
  <c r="AD662" i="1" a="1"/>
  <c r="AD662" i="1"/>
  <c r="C663" i="1"/>
  <c r="D663" i="1"/>
  <c r="E663" i="1"/>
  <c r="F663" i="1"/>
  <c r="G663" i="1"/>
  <c r="I663" i="1"/>
  <c r="J663" i="1"/>
  <c r="K663" i="1"/>
  <c r="L663" i="1"/>
  <c r="M663" i="1"/>
  <c r="N663" i="1"/>
  <c r="O663" i="1"/>
  <c r="P663" i="1"/>
  <c r="Q663" i="1"/>
  <c r="R663" i="1"/>
  <c r="S663" i="1"/>
  <c r="T663" i="1"/>
  <c r="U663" i="1"/>
  <c r="V663" i="1"/>
  <c r="W663" i="1"/>
  <c r="X663" i="1"/>
  <c r="Y663" i="1"/>
  <c r="Z663" i="1"/>
  <c r="AA663" i="1"/>
  <c r="AB663" i="1"/>
  <c r="AD663" i="1" a="1"/>
  <c r="AD663" i="1"/>
  <c r="C664" i="1"/>
  <c r="D664" i="1"/>
  <c r="E664" i="1"/>
  <c r="F664" i="1"/>
  <c r="G664" i="1"/>
  <c r="I664" i="1"/>
  <c r="J664" i="1"/>
  <c r="K664" i="1"/>
  <c r="L664" i="1"/>
  <c r="M664" i="1"/>
  <c r="N664" i="1"/>
  <c r="O664" i="1"/>
  <c r="P664" i="1"/>
  <c r="Q664" i="1"/>
  <c r="R664" i="1"/>
  <c r="S664" i="1"/>
  <c r="T664" i="1"/>
  <c r="U664" i="1"/>
  <c r="V664" i="1"/>
  <c r="W664" i="1"/>
  <c r="X664" i="1"/>
  <c r="Y664" i="1"/>
  <c r="Z664" i="1"/>
  <c r="AA664" i="1"/>
  <c r="AB664" i="1"/>
  <c r="AD664" i="1" a="1"/>
  <c r="AD664" i="1" s="1"/>
  <c r="C665" i="1"/>
  <c r="D665" i="1"/>
  <c r="E665" i="1"/>
  <c r="F665" i="1"/>
  <c r="G665" i="1"/>
  <c r="I665" i="1"/>
  <c r="J665" i="1"/>
  <c r="K665" i="1"/>
  <c r="L665" i="1"/>
  <c r="M665" i="1"/>
  <c r="N665" i="1"/>
  <c r="O665" i="1"/>
  <c r="P665" i="1"/>
  <c r="Q665" i="1"/>
  <c r="R665" i="1"/>
  <c r="S665" i="1"/>
  <c r="T665" i="1"/>
  <c r="U665" i="1"/>
  <c r="V665" i="1"/>
  <c r="W665" i="1"/>
  <c r="X665" i="1"/>
  <c r="Y665" i="1"/>
  <c r="Z665" i="1"/>
  <c r="AA665" i="1"/>
  <c r="AB665" i="1"/>
  <c r="AD665" i="1" a="1"/>
  <c r="AD665" i="1" s="1"/>
  <c r="C666" i="1"/>
  <c r="D666" i="1"/>
  <c r="E666" i="1"/>
  <c r="F666" i="1"/>
  <c r="G666" i="1"/>
  <c r="I666" i="1"/>
  <c r="J666" i="1"/>
  <c r="K666" i="1"/>
  <c r="L666" i="1"/>
  <c r="M666" i="1"/>
  <c r="N666" i="1"/>
  <c r="O666" i="1"/>
  <c r="P666" i="1"/>
  <c r="Q666" i="1"/>
  <c r="R666" i="1"/>
  <c r="S666" i="1"/>
  <c r="T666" i="1"/>
  <c r="U666" i="1"/>
  <c r="V666" i="1"/>
  <c r="W666" i="1"/>
  <c r="X666" i="1"/>
  <c r="Y666" i="1"/>
  <c r="Z666" i="1"/>
  <c r="AA666" i="1"/>
  <c r="AB666" i="1"/>
  <c r="AD666" i="1" a="1"/>
  <c r="AD666" i="1" s="1"/>
  <c r="C667" i="1"/>
  <c r="D667" i="1"/>
  <c r="E667" i="1"/>
  <c r="F667" i="1"/>
  <c r="G667" i="1"/>
  <c r="I667" i="1"/>
  <c r="J667" i="1"/>
  <c r="K667" i="1"/>
  <c r="L667" i="1"/>
  <c r="M667" i="1"/>
  <c r="N667" i="1"/>
  <c r="O667" i="1"/>
  <c r="P667" i="1"/>
  <c r="Q667" i="1"/>
  <c r="R667" i="1"/>
  <c r="S667" i="1"/>
  <c r="T667" i="1"/>
  <c r="U667" i="1"/>
  <c r="V667" i="1"/>
  <c r="W667" i="1"/>
  <c r="X667" i="1"/>
  <c r="Y667" i="1"/>
  <c r="Z667" i="1"/>
  <c r="AA667" i="1"/>
  <c r="AB667" i="1"/>
  <c r="AD667" i="1" a="1"/>
  <c r="AD667" i="1" s="1"/>
  <c r="C668" i="1"/>
  <c r="D668" i="1"/>
  <c r="E668" i="1"/>
  <c r="F668" i="1"/>
  <c r="G668" i="1"/>
  <c r="I668" i="1"/>
  <c r="J668" i="1"/>
  <c r="K668" i="1"/>
  <c r="L668" i="1"/>
  <c r="M668" i="1"/>
  <c r="N668" i="1"/>
  <c r="O668" i="1"/>
  <c r="P668" i="1"/>
  <c r="Q668" i="1"/>
  <c r="R668" i="1"/>
  <c r="S668" i="1"/>
  <c r="T668" i="1"/>
  <c r="U668" i="1"/>
  <c r="V668" i="1"/>
  <c r="W668" i="1"/>
  <c r="X668" i="1"/>
  <c r="Y668" i="1"/>
  <c r="Z668" i="1"/>
  <c r="AA668" i="1"/>
  <c r="AB668" i="1"/>
  <c r="AD668" i="1" a="1"/>
  <c r="AD668" i="1" s="1"/>
  <c r="C669" i="1"/>
  <c r="D669" i="1"/>
  <c r="E669" i="1"/>
  <c r="F669" i="1"/>
  <c r="G669" i="1"/>
  <c r="I669" i="1"/>
  <c r="J669" i="1"/>
  <c r="K669" i="1"/>
  <c r="L669" i="1"/>
  <c r="M669" i="1"/>
  <c r="N669" i="1"/>
  <c r="O669" i="1"/>
  <c r="P669" i="1"/>
  <c r="Q669" i="1"/>
  <c r="R669" i="1"/>
  <c r="S669" i="1"/>
  <c r="T669" i="1"/>
  <c r="U669" i="1"/>
  <c r="V669" i="1"/>
  <c r="W669" i="1"/>
  <c r="X669" i="1"/>
  <c r="Y669" i="1"/>
  <c r="Z669" i="1"/>
  <c r="AA669" i="1"/>
  <c r="AB669" i="1"/>
  <c r="AD669" i="1" a="1"/>
  <c r="AD669" i="1"/>
  <c r="C670" i="1"/>
  <c r="D670" i="1"/>
  <c r="E670" i="1"/>
  <c r="F670" i="1"/>
  <c r="G670" i="1"/>
  <c r="I670" i="1"/>
  <c r="J670" i="1"/>
  <c r="K670" i="1"/>
  <c r="L670" i="1"/>
  <c r="M670" i="1"/>
  <c r="N670" i="1"/>
  <c r="O670" i="1"/>
  <c r="P670" i="1"/>
  <c r="Q670" i="1"/>
  <c r="R670" i="1"/>
  <c r="S670" i="1"/>
  <c r="T670" i="1"/>
  <c r="U670" i="1"/>
  <c r="V670" i="1"/>
  <c r="W670" i="1"/>
  <c r="X670" i="1"/>
  <c r="Y670" i="1"/>
  <c r="Z670" i="1"/>
  <c r="AA670" i="1"/>
  <c r="AB670" i="1"/>
  <c r="AD670" i="1" a="1"/>
  <c r="AD670" i="1"/>
  <c r="C671" i="1"/>
  <c r="D671" i="1"/>
  <c r="E671" i="1"/>
  <c r="F671" i="1"/>
  <c r="G671" i="1"/>
  <c r="I671" i="1"/>
  <c r="J671" i="1"/>
  <c r="K671" i="1"/>
  <c r="L671" i="1"/>
  <c r="M671" i="1"/>
  <c r="N671" i="1"/>
  <c r="O671" i="1"/>
  <c r="P671" i="1"/>
  <c r="Q671" i="1"/>
  <c r="R671" i="1"/>
  <c r="S671" i="1"/>
  <c r="T671" i="1"/>
  <c r="U671" i="1"/>
  <c r="V671" i="1"/>
  <c r="W671" i="1"/>
  <c r="X671" i="1"/>
  <c r="Y671" i="1"/>
  <c r="Z671" i="1"/>
  <c r="AA671" i="1"/>
  <c r="AB671" i="1"/>
  <c r="AD671" i="1" a="1"/>
  <c r="AD671" i="1"/>
  <c r="C672" i="1"/>
  <c r="D672" i="1"/>
  <c r="E672" i="1"/>
  <c r="F672" i="1"/>
  <c r="G672" i="1"/>
  <c r="I672" i="1"/>
  <c r="J672" i="1"/>
  <c r="K672" i="1"/>
  <c r="L672" i="1"/>
  <c r="M672" i="1"/>
  <c r="N672" i="1"/>
  <c r="O672" i="1"/>
  <c r="P672" i="1"/>
  <c r="Q672" i="1"/>
  <c r="R672" i="1"/>
  <c r="S672" i="1"/>
  <c r="T672" i="1"/>
  <c r="U672" i="1"/>
  <c r="V672" i="1"/>
  <c r="W672" i="1"/>
  <c r="X672" i="1"/>
  <c r="Y672" i="1"/>
  <c r="Z672" i="1"/>
  <c r="AA672" i="1"/>
  <c r="AB672" i="1"/>
  <c r="AD672" i="1" a="1"/>
  <c r="AD672" i="1" s="1"/>
  <c r="C673" i="1"/>
  <c r="D673" i="1"/>
  <c r="E673" i="1"/>
  <c r="F673" i="1"/>
  <c r="G673" i="1"/>
  <c r="I673" i="1"/>
  <c r="J673" i="1"/>
  <c r="K673" i="1"/>
  <c r="L673" i="1"/>
  <c r="M673" i="1"/>
  <c r="N673" i="1"/>
  <c r="O673" i="1"/>
  <c r="P673" i="1"/>
  <c r="Q673" i="1"/>
  <c r="R673" i="1"/>
  <c r="S673" i="1"/>
  <c r="T673" i="1"/>
  <c r="U673" i="1"/>
  <c r="V673" i="1"/>
  <c r="W673" i="1"/>
  <c r="X673" i="1"/>
  <c r="Y673" i="1"/>
  <c r="Z673" i="1"/>
  <c r="AA673" i="1"/>
  <c r="AB673" i="1"/>
  <c r="AD673" i="1" a="1"/>
  <c r="AD673" i="1" s="1"/>
  <c r="C674" i="1"/>
  <c r="D674" i="1"/>
  <c r="E674" i="1"/>
  <c r="F674" i="1"/>
  <c r="G674" i="1"/>
  <c r="I674" i="1"/>
  <c r="J674" i="1"/>
  <c r="K674" i="1"/>
  <c r="L674" i="1"/>
  <c r="M674" i="1"/>
  <c r="N674" i="1"/>
  <c r="O674" i="1"/>
  <c r="P674" i="1"/>
  <c r="Q674" i="1"/>
  <c r="R674" i="1"/>
  <c r="S674" i="1"/>
  <c r="T674" i="1"/>
  <c r="U674" i="1"/>
  <c r="V674" i="1"/>
  <c r="W674" i="1"/>
  <c r="X674" i="1"/>
  <c r="Y674" i="1"/>
  <c r="Z674" i="1"/>
  <c r="AA674" i="1"/>
  <c r="AB674" i="1"/>
  <c r="AD674" i="1" a="1"/>
  <c r="AD674" i="1" s="1"/>
  <c r="C675" i="1"/>
  <c r="D675" i="1"/>
  <c r="E675" i="1"/>
  <c r="F675" i="1"/>
  <c r="G675" i="1"/>
  <c r="I675" i="1"/>
  <c r="J675" i="1"/>
  <c r="K675" i="1"/>
  <c r="L675" i="1"/>
  <c r="M675" i="1"/>
  <c r="N675" i="1"/>
  <c r="O675" i="1"/>
  <c r="P675" i="1"/>
  <c r="Q675" i="1"/>
  <c r="R675" i="1"/>
  <c r="S675" i="1"/>
  <c r="T675" i="1"/>
  <c r="U675" i="1"/>
  <c r="V675" i="1"/>
  <c r="W675" i="1"/>
  <c r="X675" i="1"/>
  <c r="Y675" i="1"/>
  <c r="Z675" i="1"/>
  <c r="AA675" i="1"/>
  <c r="AB675" i="1"/>
  <c r="AD675" i="1" a="1"/>
  <c r="AD675" i="1" s="1"/>
  <c r="C676" i="1"/>
  <c r="D676" i="1"/>
  <c r="E676" i="1"/>
  <c r="F676" i="1"/>
  <c r="G676" i="1"/>
  <c r="I676" i="1"/>
  <c r="J676" i="1"/>
  <c r="K676" i="1"/>
  <c r="L676" i="1"/>
  <c r="M676" i="1"/>
  <c r="N676" i="1"/>
  <c r="O676" i="1"/>
  <c r="P676" i="1"/>
  <c r="Q676" i="1"/>
  <c r="R676" i="1"/>
  <c r="S676" i="1"/>
  <c r="T676" i="1"/>
  <c r="U676" i="1"/>
  <c r="V676" i="1"/>
  <c r="W676" i="1"/>
  <c r="X676" i="1"/>
  <c r="Y676" i="1"/>
  <c r="Z676" i="1"/>
  <c r="AA676" i="1"/>
  <c r="AB676" i="1"/>
  <c r="AD676" i="1" a="1"/>
  <c r="AD676" i="1" s="1"/>
  <c r="C677" i="1"/>
  <c r="D677" i="1"/>
  <c r="E677" i="1"/>
  <c r="F677" i="1"/>
  <c r="G677" i="1"/>
  <c r="I677" i="1"/>
  <c r="J677" i="1"/>
  <c r="K677" i="1"/>
  <c r="L677" i="1"/>
  <c r="M677" i="1"/>
  <c r="N677" i="1"/>
  <c r="O677" i="1"/>
  <c r="P677" i="1"/>
  <c r="Q677" i="1"/>
  <c r="R677" i="1"/>
  <c r="S677" i="1"/>
  <c r="T677" i="1"/>
  <c r="U677" i="1"/>
  <c r="V677" i="1"/>
  <c r="W677" i="1"/>
  <c r="X677" i="1"/>
  <c r="Y677" i="1"/>
  <c r="Z677" i="1"/>
  <c r="AA677" i="1"/>
  <c r="AB677" i="1"/>
  <c r="AD677" i="1" a="1"/>
  <c r="AD677" i="1" s="1"/>
  <c r="C678" i="1"/>
  <c r="D678" i="1"/>
  <c r="E678" i="1"/>
  <c r="F678" i="1"/>
  <c r="G678" i="1"/>
  <c r="I678" i="1"/>
  <c r="J678" i="1"/>
  <c r="K678" i="1"/>
  <c r="L678" i="1"/>
  <c r="M678" i="1"/>
  <c r="N678" i="1"/>
  <c r="O678" i="1"/>
  <c r="P678" i="1"/>
  <c r="Q678" i="1"/>
  <c r="R678" i="1"/>
  <c r="S678" i="1"/>
  <c r="T678" i="1"/>
  <c r="U678" i="1"/>
  <c r="V678" i="1"/>
  <c r="W678" i="1"/>
  <c r="X678" i="1"/>
  <c r="Y678" i="1"/>
  <c r="Z678" i="1"/>
  <c r="AA678" i="1"/>
  <c r="AB678" i="1"/>
  <c r="AD678" i="1" a="1"/>
  <c r="AD678" i="1"/>
  <c r="C679" i="1"/>
  <c r="D679" i="1"/>
  <c r="E679" i="1"/>
  <c r="F679" i="1"/>
  <c r="G679" i="1"/>
  <c r="I679" i="1"/>
  <c r="J679" i="1"/>
  <c r="K679" i="1"/>
  <c r="L679" i="1"/>
  <c r="M679" i="1"/>
  <c r="N679" i="1"/>
  <c r="O679" i="1"/>
  <c r="P679" i="1"/>
  <c r="Q679" i="1"/>
  <c r="R679" i="1"/>
  <c r="S679" i="1"/>
  <c r="T679" i="1"/>
  <c r="U679" i="1"/>
  <c r="V679" i="1"/>
  <c r="W679" i="1"/>
  <c r="X679" i="1"/>
  <c r="Y679" i="1"/>
  <c r="Z679" i="1"/>
  <c r="AA679" i="1"/>
  <c r="AB679" i="1"/>
  <c r="AD679" i="1" a="1"/>
  <c r="AD679" i="1"/>
  <c r="C680" i="1"/>
  <c r="D680" i="1"/>
  <c r="E680" i="1"/>
  <c r="F680" i="1"/>
  <c r="G680" i="1"/>
  <c r="I680" i="1"/>
  <c r="J680" i="1"/>
  <c r="K680" i="1"/>
  <c r="L680" i="1"/>
  <c r="M680" i="1"/>
  <c r="N680" i="1"/>
  <c r="O680" i="1"/>
  <c r="P680" i="1"/>
  <c r="Q680" i="1"/>
  <c r="R680" i="1"/>
  <c r="S680" i="1"/>
  <c r="T680" i="1"/>
  <c r="U680" i="1"/>
  <c r="V680" i="1"/>
  <c r="W680" i="1"/>
  <c r="X680" i="1"/>
  <c r="Y680" i="1"/>
  <c r="Z680" i="1"/>
  <c r="AA680" i="1"/>
  <c r="AB680" i="1"/>
  <c r="AD680" i="1" a="1"/>
  <c r="AD680" i="1" s="1"/>
  <c r="C681" i="1"/>
  <c r="D681" i="1"/>
  <c r="E681" i="1"/>
  <c r="F681" i="1"/>
  <c r="G681" i="1"/>
  <c r="I681" i="1"/>
  <c r="J681" i="1"/>
  <c r="K681" i="1"/>
  <c r="L681" i="1"/>
  <c r="M681" i="1"/>
  <c r="N681" i="1"/>
  <c r="O681" i="1"/>
  <c r="P681" i="1"/>
  <c r="Q681" i="1"/>
  <c r="R681" i="1"/>
  <c r="S681" i="1"/>
  <c r="T681" i="1"/>
  <c r="U681" i="1"/>
  <c r="V681" i="1"/>
  <c r="W681" i="1"/>
  <c r="X681" i="1"/>
  <c r="Y681" i="1"/>
  <c r="Z681" i="1"/>
  <c r="AA681" i="1"/>
  <c r="AB681" i="1"/>
  <c r="AD681" i="1" a="1"/>
  <c r="AD681" i="1" s="1"/>
  <c r="C682" i="1"/>
  <c r="D682" i="1"/>
  <c r="E682" i="1"/>
  <c r="F682" i="1"/>
  <c r="G682" i="1"/>
  <c r="I682" i="1"/>
  <c r="J682" i="1"/>
  <c r="K682" i="1"/>
  <c r="L682" i="1"/>
  <c r="M682" i="1"/>
  <c r="N682" i="1"/>
  <c r="O682" i="1"/>
  <c r="P682" i="1"/>
  <c r="Q682" i="1"/>
  <c r="R682" i="1"/>
  <c r="S682" i="1"/>
  <c r="T682" i="1"/>
  <c r="U682" i="1"/>
  <c r="V682" i="1"/>
  <c r="W682" i="1"/>
  <c r="X682" i="1"/>
  <c r="Y682" i="1"/>
  <c r="Z682" i="1"/>
  <c r="AA682" i="1"/>
  <c r="AB682" i="1"/>
  <c r="AD682" i="1" a="1"/>
  <c r="AD682" i="1" s="1"/>
  <c r="C683" i="1"/>
  <c r="D683" i="1"/>
  <c r="E683" i="1"/>
  <c r="F683" i="1"/>
  <c r="G683" i="1"/>
  <c r="I683" i="1"/>
  <c r="J683" i="1"/>
  <c r="K683" i="1"/>
  <c r="L683" i="1"/>
  <c r="M683" i="1"/>
  <c r="N683" i="1"/>
  <c r="O683" i="1"/>
  <c r="P683" i="1"/>
  <c r="Q683" i="1"/>
  <c r="R683" i="1"/>
  <c r="S683" i="1"/>
  <c r="T683" i="1"/>
  <c r="U683" i="1"/>
  <c r="V683" i="1"/>
  <c r="W683" i="1"/>
  <c r="X683" i="1"/>
  <c r="Y683" i="1"/>
  <c r="Z683" i="1"/>
  <c r="AA683" i="1"/>
  <c r="AB683" i="1"/>
  <c r="AD683" i="1" a="1"/>
  <c r="AD683" i="1" s="1"/>
  <c r="C684" i="1"/>
  <c r="D684" i="1"/>
  <c r="E684" i="1"/>
  <c r="F684" i="1"/>
  <c r="G684" i="1"/>
  <c r="I684" i="1"/>
  <c r="J684" i="1"/>
  <c r="K684" i="1"/>
  <c r="L684" i="1"/>
  <c r="M684" i="1"/>
  <c r="N684" i="1"/>
  <c r="O684" i="1"/>
  <c r="P684" i="1"/>
  <c r="Q684" i="1"/>
  <c r="R684" i="1"/>
  <c r="S684" i="1"/>
  <c r="T684" i="1"/>
  <c r="U684" i="1"/>
  <c r="V684" i="1"/>
  <c r="W684" i="1"/>
  <c r="X684" i="1"/>
  <c r="Y684" i="1"/>
  <c r="Z684" i="1"/>
  <c r="AA684" i="1"/>
  <c r="AB684" i="1"/>
  <c r="AD684" i="1" a="1"/>
  <c r="AD684" i="1" s="1"/>
  <c r="C685" i="1"/>
  <c r="D685" i="1"/>
  <c r="E685" i="1"/>
  <c r="F685" i="1"/>
  <c r="G685" i="1"/>
  <c r="I685" i="1"/>
  <c r="J685" i="1"/>
  <c r="K685" i="1"/>
  <c r="L685" i="1"/>
  <c r="M685" i="1"/>
  <c r="N685" i="1"/>
  <c r="O685" i="1"/>
  <c r="P685" i="1"/>
  <c r="Q685" i="1"/>
  <c r="R685" i="1"/>
  <c r="S685" i="1"/>
  <c r="T685" i="1"/>
  <c r="U685" i="1"/>
  <c r="V685" i="1"/>
  <c r="W685" i="1"/>
  <c r="X685" i="1"/>
  <c r="Y685" i="1"/>
  <c r="Z685" i="1"/>
  <c r="AA685" i="1"/>
  <c r="AB685" i="1"/>
  <c r="AD685" i="1" a="1"/>
  <c r="AD685" i="1" s="1"/>
  <c r="C686" i="1"/>
  <c r="D686" i="1"/>
  <c r="E686" i="1"/>
  <c r="F686" i="1"/>
  <c r="G686" i="1"/>
  <c r="I686" i="1"/>
  <c r="J686" i="1"/>
  <c r="K686" i="1"/>
  <c r="L686" i="1"/>
  <c r="M686" i="1"/>
  <c r="N686" i="1"/>
  <c r="O686" i="1"/>
  <c r="P686" i="1"/>
  <c r="Q686" i="1"/>
  <c r="R686" i="1"/>
  <c r="S686" i="1"/>
  <c r="T686" i="1"/>
  <c r="U686" i="1"/>
  <c r="V686" i="1"/>
  <c r="W686" i="1"/>
  <c r="X686" i="1"/>
  <c r="Y686" i="1"/>
  <c r="Z686" i="1"/>
  <c r="AA686" i="1"/>
  <c r="AB686" i="1"/>
  <c r="AD686" i="1" a="1"/>
  <c r="AD686" i="1"/>
  <c r="C687" i="1"/>
  <c r="D687" i="1"/>
  <c r="E687" i="1"/>
  <c r="F687" i="1"/>
  <c r="G687" i="1"/>
  <c r="I687" i="1"/>
  <c r="J687" i="1"/>
  <c r="K687" i="1"/>
  <c r="L687" i="1"/>
  <c r="M687" i="1"/>
  <c r="N687" i="1"/>
  <c r="O687" i="1"/>
  <c r="P687" i="1"/>
  <c r="Q687" i="1"/>
  <c r="R687" i="1"/>
  <c r="S687" i="1"/>
  <c r="T687" i="1"/>
  <c r="U687" i="1"/>
  <c r="V687" i="1"/>
  <c r="W687" i="1"/>
  <c r="X687" i="1"/>
  <c r="Y687" i="1"/>
  <c r="Z687" i="1"/>
  <c r="AA687" i="1"/>
  <c r="AB687" i="1"/>
  <c r="AD687" i="1" a="1"/>
  <c r="AD687" i="1"/>
  <c r="C688" i="1"/>
  <c r="D688" i="1"/>
  <c r="E688" i="1"/>
  <c r="F688" i="1"/>
  <c r="G688" i="1"/>
  <c r="I688" i="1"/>
  <c r="J688" i="1"/>
  <c r="K688" i="1"/>
  <c r="L688" i="1"/>
  <c r="M688" i="1"/>
  <c r="N688" i="1"/>
  <c r="O688" i="1"/>
  <c r="P688" i="1"/>
  <c r="Q688" i="1"/>
  <c r="R688" i="1"/>
  <c r="S688" i="1"/>
  <c r="T688" i="1"/>
  <c r="U688" i="1"/>
  <c r="V688" i="1"/>
  <c r="W688" i="1"/>
  <c r="X688" i="1"/>
  <c r="Y688" i="1"/>
  <c r="Z688" i="1"/>
  <c r="AA688" i="1"/>
  <c r="AB688" i="1"/>
  <c r="AD688" i="1" a="1"/>
  <c r="AD688" i="1" s="1"/>
  <c r="C689" i="1"/>
  <c r="D689" i="1"/>
  <c r="E689" i="1"/>
  <c r="F689" i="1"/>
  <c r="G689" i="1"/>
  <c r="I689" i="1"/>
  <c r="J689" i="1"/>
  <c r="K689" i="1"/>
  <c r="L689" i="1"/>
  <c r="M689" i="1"/>
  <c r="N689" i="1"/>
  <c r="O689" i="1"/>
  <c r="P689" i="1"/>
  <c r="Q689" i="1"/>
  <c r="R689" i="1"/>
  <c r="S689" i="1"/>
  <c r="T689" i="1"/>
  <c r="U689" i="1"/>
  <c r="V689" i="1"/>
  <c r="W689" i="1"/>
  <c r="X689" i="1"/>
  <c r="Y689" i="1"/>
  <c r="Z689" i="1"/>
  <c r="AA689" i="1"/>
  <c r="AB689" i="1"/>
  <c r="AD689" i="1" a="1"/>
  <c r="AD689" i="1" s="1"/>
  <c r="C690" i="1"/>
  <c r="D690" i="1"/>
  <c r="E690" i="1"/>
  <c r="F690" i="1"/>
  <c r="G690" i="1"/>
  <c r="I690" i="1"/>
  <c r="J690" i="1"/>
  <c r="K690" i="1"/>
  <c r="L690" i="1"/>
  <c r="M690" i="1"/>
  <c r="N690" i="1"/>
  <c r="O690" i="1"/>
  <c r="P690" i="1"/>
  <c r="Q690" i="1"/>
  <c r="R690" i="1"/>
  <c r="S690" i="1"/>
  <c r="T690" i="1"/>
  <c r="U690" i="1"/>
  <c r="V690" i="1"/>
  <c r="W690" i="1"/>
  <c r="X690" i="1"/>
  <c r="Y690" i="1"/>
  <c r="Z690" i="1"/>
  <c r="AA690" i="1"/>
  <c r="AB690" i="1"/>
  <c r="AD690" i="1" a="1"/>
  <c r="AD690" i="1" s="1"/>
  <c r="C691" i="1"/>
  <c r="D691" i="1"/>
  <c r="E691" i="1"/>
  <c r="F691" i="1"/>
  <c r="G691" i="1"/>
  <c r="I691" i="1"/>
  <c r="J691" i="1"/>
  <c r="K691" i="1"/>
  <c r="L691" i="1"/>
  <c r="M691" i="1"/>
  <c r="N691" i="1"/>
  <c r="O691" i="1"/>
  <c r="P691" i="1"/>
  <c r="Q691" i="1"/>
  <c r="R691" i="1"/>
  <c r="S691" i="1"/>
  <c r="T691" i="1"/>
  <c r="U691" i="1"/>
  <c r="V691" i="1"/>
  <c r="W691" i="1"/>
  <c r="X691" i="1"/>
  <c r="Y691" i="1"/>
  <c r="Z691" i="1"/>
  <c r="AA691" i="1"/>
  <c r="AB691" i="1"/>
  <c r="AD691" i="1" a="1"/>
  <c r="AD691" i="1" s="1"/>
  <c r="C692" i="1"/>
  <c r="D692" i="1"/>
  <c r="E692" i="1"/>
  <c r="F692" i="1"/>
  <c r="G692" i="1"/>
  <c r="I692" i="1"/>
  <c r="J692" i="1"/>
  <c r="K692" i="1"/>
  <c r="L692" i="1"/>
  <c r="M692" i="1"/>
  <c r="N692" i="1"/>
  <c r="O692" i="1"/>
  <c r="P692" i="1"/>
  <c r="Q692" i="1"/>
  <c r="R692" i="1"/>
  <c r="S692" i="1"/>
  <c r="T692" i="1"/>
  <c r="U692" i="1"/>
  <c r="V692" i="1"/>
  <c r="W692" i="1"/>
  <c r="X692" i="1"/>
  <c r="Y692" i="1"/>
  <c r="Z692" i="1"/>
  <c r="AA692" i="1"/>
  <c r="AB692" i="1"/>
  <c r="AD692" i="1" a="1"/>
  <c r="AD692" i="1" s="1"/>
  <c r="C693" i="1"/>
  <c r="D693" i="1"/>
  <c r="E693" i="1"/>
  <c r="F693" i="1"/>
  <c r="G693" i="1"/>
  <c r="I693" i="1"/>
  <c r="J693" i="1"/>
  <c r="K693" i="1"/>
  <c r="L693" i="1"/>
  <c r="M693" i="1"/>
  <c r="N693" i="1"/>
  <c r="O693" i="1"/>
  <c r="P693" i="1"/>
  <c r="Q693" i="1"/>
  <c r="R693" i="1"/>
  <c r="S693" i="1"/>
  <c r="T693" i="1"/>
  <c r="U693" i="1"/>
  <c r="V693" i="1"/>
  <c r="W693" i="1"/>
  <c r="X693" i="1"/>
  <c r="Y693" i="1"/>
  <c r="Z693" i="1"/>
  <c r="AA693" i="1"/>
  <c r="AB693" i="1"/>
  <c r="AD693" i="1" a="1"/>
  <c r="AD693" i="1" s="1"/>
  <c r="C694" i="1"/>
  <c r="D694" i="1"/>
  <c r="E694" i="1"/>
  <c r="F694" i="1"/>
  <c r="G694" i="1"/>
  <c r="I694" i="1"/>
  <c r="J694" i="1"/>
  <c r="K694" i="1"/>
  <c r="L694" i="1"/>
  <c r="M694" i="1"/>
  <c r="N694" i="1"/>
  <c r="O694" i="1"/>
  <c r="P694" i="1"/>
  <c r="Q694" i="1"/>
  <c r="R694" i="1"/>
  <c r="S694" i="1"/>
  <c r="T694" i="1"/>
  <c r="U694" i="1"/>
  <c r="V694" i="1"/>
  <c r="W694" i="1"/>
  <c r="X694" i="1"/>
  <c r="Y694" i="1"/>
  <c r="Z694" i="1"/>
  <c r="AA694" i="1"/>
  <c r="AB694" i="1"/>
  <c r="AD694" i="1" a="1"/>
  <c r="AD694" i="1"/>
  <c r="C695" i="1"/>
  <c r="D695" i="1"/>
  <c r="E695" i="1"/>
  <c r="F695" i="1"/>
  <c r="G695" i="1"/>
  <c r="I695" i="1"/>
  <c r="J695" i="1"/>
  <c r="K695" i="1"/>
  <c r="L695" i="1"/>
  <c r="M695" i="1"/>
  <c r="N695" i="1"/>
  <c r="O695" i="1"/>
  <c r="P695" i="1"/>
  <c r="Q695" i="1"/>
  <c r="R695" i="1"/>
  <c r="S695" i="1"/>
  <c r="T695" i="1"/>
  <c r="U695" i="1"/>
  <c r="V695" i="1"/>
  <c r="W695" i="1"/>
  <c r="X695" i="1"/>
  <c r="Y695" i="1"/>
  <c r="Z695" i="1"/>
  <c r="AA695" i="1"/>
  <c r="AB695" i="1"/>
  <c r="AD695" i="1" a="1"/>
  <c r="AD695" i="1"/>
  <c r="C696" i="1"/>
  <c r="D696" i="1"/>
  <c r="E696" i="1"/>
  <c r="F696" i="1"/>
  <c r="G696" i="1"/>
  <c r="I696" i="1"/>
  <c r="J696" i="1"/>
  <c r="K696" i="1"/>
  <c r="L696" i="1"/>
  <c r="M696" i="1"/>
  <c r="N696" i="1"/>
  <c r="O696" i="1"/>
  <c r="P696" i="1"/>
  <c r="Q696" i="1"/>
  <c r="R696" i="1"/>
  <c r="S696" i="1"/>
  <c r="T696" i="1"/>
  <c r="U696" i="1"/>
  <c r="V696" i="1"/>
  <c r="W696" i="1"/>
  <c r="X696" i="1"/>
  <c r="Y696" i="1"/>
  <c r="Z696" i="1"/>
  <c r="AA696" i="1"/>
  <c r="AB696" i="1"/>
  <c r="AD696" i="1" a="1"/>
  <c r="AD696" i="1" s="1"/>
  <c r="C697" i="1"/>
  <c r="D697" i="1"/>
  <c r="E697" i="1"/>
  <c r="F697" i="1"/>
  <c r="G697" i="1"/>
  <c r="I697" i="1"/>
  <c r="J697" i="1"/>
  <c r="K697" i="1"/>
  <c r="L697" i="1"/>
  <c r="M697" i="1"/>
  <c r="N697" i="1"/>
  <c r="O697" i="1"/>
  <c r="P697" i="1"/>
  <c r="Q697" i="1"/>
  <c r="R697" i="1"/>
  <c r="S697" i="1"/>
  <c r="T697" i="1"/>
  <c r="U697" i="1"/>
  <c r="V697" i="1"/>
  <c r="W697" i="1"/>
  <c r="X697" i="1"/>
  <c r="Y697" i="1"/>
  <c r="Z697" i="1"/>
  <c r="AA697" i="1"/>
  <c r="AB697" i="1"/>
  <c r="AD697" i="1" a="1"/>
  <c r="AD697" i="1" s="1"/>
  <c r="C698" i="1"/>
  <c r="D698" i="1"/>
  <c r="E698" i="1"/>
  <c r="F698" i="1"/>
  <c r="G698" i="1"/>
  <c r="I698" i="1"/>
  <c r="J698" i="1"/>
  <c r="K698" i="1"/>
  <c r="L698" i="1"/>
  <c r="M698" i="1"/>
  <c r="N698" i="1"/>
  <c r="O698" i="1"/>
  <c r="P698" i="1"/>
  <c r="Q698" i="1"/>
  <c r="R698" i="1"/>
  <c r="S698" i="1"/>
  <c r="T698" i="1"/>
  <c r="U698" i="1"/>
  <c r="V698" i="1"/>
  <c r="W698" i="1"/>
  <c r="X698" i="1"/>
  <c r="Y698" i="1"/>
  <c r="Z698" i="1"/>
  <c r="AA698" i="1"/>
  <c r="AB698" i="1"/>
  <c r="AD698" i="1" a="1"/>
  <c r="AD698" i="1" s="1"/>
  <c r="C699" i="1"/>
  <c r="D699" i="1"/>
  <c r="E699" i="1"/>
  <c r="F699" i="1"/>
  <c r="G699" i="1"/>
  <c r="I699" i="1"/>
  <c r="J699" i="1"/>
  <c r="K699" i="1"/>
  <c r="L699" i="1"/>
  <c r="M699" i="1"/>
  <c r="N699" i="1"/>
  <c r="O699" i="1"/>
  <c r="P699" i="1"/>
  <c r="Q699" i="1"/>
  <c r="R699" i="1"/>
  <c r="S699" i="1"/>
  <c r="T699" i="1"/>
  <c r="U699" i="1"/>
  <c r="V699" i="1"/>
  <c r="W699" i="1"/>
  <c r="X699" i="1"/>
  <c r="Y699" i="1"/>
  <c r="Z699" i="1"/>
  <c r="AA699" i="1"/>
  <c r="AB699" i="1"/>
  <c r="AD699" i="1" a="1"/>
  <c r="AD699" i="1" s="1"/>
  <c r="C700" i="1"/>
  <c r="D700" i="1"/>
  <c r="E700" i="1"/>
  <c r="F700" i="1"/>
  <c r="G700" i="1"/>
  <c r="I700" i="1"/>
  <c r="J700" i="1"/>
  <c r="K700" i="1"/>
  <c r="L700" i="1"/>
  <c r="M700" i="1"/>
  <c r="N700" i="1"/>
  <c r="O700" i="1"/>
  <c r="P700" i="1"/>
  <c r="Q700" i="1"/>
  <c r="R700" i="1"/>
  <c r="S700" i="1"/>
  <c r="T700" i="1"/>
  <c r="U700" i="1"/>
  <c r="V700" i="1"/>
  <c r="W700" i="1"/>
  <c r="X700" i="1"/>
  <c r="Y700" i="1"/>
  <c r="Z700" i="1"/>
  <c r="AA700" i="1"/>
  <c r="AB700" i="1"/>
  <c r="AD700" i="1" a="1"/>
  <c r="AD700" i="1" s="1"/>
  <c r="C701" i="1"/>
  <c r="D701" i="1"/>
  <c r="E701" i="1"/>
  <c r="F701" i="1"/>
  <c r="G701" i="1"/>
  <c r="I701" i="1"/>
  <c r="J701" i="1"/>
  <c r="K701" i="1"/>
  <c r="L701" i="1"/>
  <c r="M701" i="1"/>
  <c r="N701" i="1"/>
  <c r="O701" i="1"/>
  <c r="P701" i="1"/>
  <c r="Q701" i="1"/>
  <c r="R701" i="1"/>
  <c r="S701" i="1"/>
  <c r="T701" i="1"/>
  <c r="U701" i="1"/>
  <c r="V701" i="1"/>
  <c r="W701" i="1"/>
  <c r="X701" i="1"/>
  <c r="Y701" i="1"/>
  <c r="Z701" i="1"/>
  <c r="AA701" i="1"/>
  <c r="AB701" i="1"/>
  <c r="AD701" i="1" a="1"/>
  <c r="AD701" i="1" s="1"/>
  <c r="C702" i="1"/>
  <c r="D702" i="1"/>
  <c r="E702" i="1"/>
  <c r="F702" i="1"/>
  <c r="G702" i="1"/>
  <c r="I702" i="1"/>
  <c r="J702" i="1"/>
  <c r="K702" i="1"/>
  <c r="L702" i="1"/>
  <c r="M702" i="1"/>
  <c r="N702" i="1"/>
  <c r="O702" i="1"/>
  <c r="P702" i="1"/>
  <c r="Q702" i="1"/>
  <c r="R702" i="1"/>
  <c r="S702" i="1"/>
  <c r="T702" i="1"/>
  <c r="U702" i="1"/>
  <c r="V702" i="1"/>
  <c r="W702" i="1"/>
  <c r="X702" i="1"/>
  <c r="Y702" i="1"/>
  <c r="Z702" i="1"/>
  <c r="AA702" i="1"/>
  <c r="AB702" i="1"/>
  <c r="AD702" i="1" a="1"/>
  <c r="AD702" i="1"/>
  <c r="C703" i="1"/>
  <c r="D703" i="1"/>
  <c r="E703" i="1"/>
  <c r="F703" i="1"/>
  <c r="G703" i="1"/>
  <c r="I703" i="1"/>
  <c r="J703" i="1"/>
  <c r="K703" i="1"/>
  <c r="L703" i="1"/>
  <c r="M703" i="1"/>
  <c r="N703" i="1"/>
  <c r="O703" i="1"/>
  <c r="P703" i="1"/>
  <c r="Q703" i="1"/>
  <c r="R703" i="1"/>
  <c r="S703" i="1"/>
  <c r="T703" i="1"/>
  <c r="U703" i="1"/>
  <c r="V703" i="1"/>
  <c r="W703" i="1"/>
  <c r="X703" i="1"/>
  <c r="Y703" i="1"/>
  <c r="Z703" i="1"/>
  <c r="AA703" i="1"/>
  <c r="AB703" i="1"/>
  <c r="AD703" i="1" a="1"/>
  <c r="AD703" i="1"/>
  <c r="C704" i="1"/>
  <c r="D704" i="1"/>
  <c r="E704" i="1"/>
  <c r="F704" i="1"/>
  <c r="G704" i="1"/>
  <c r="I704" i="1"/>
  <c r="J704" i="1"/>
  <c r="K704" i="1"/>
  <c r="L704" i="1"/>
  <c r="M704" i="1"/>
  <c r="N704" i="1"/>
  <c r="O704" i="1"/>
  <c r="P704" i="1"/>
  <c r="Q704" i="1"/>
  <c r="R704" i="1"/>
  <c r="S704" i="1"/>
  <c r="T704" i="1"/>
  <c r="U704" i="1"/>
  <c r="V704" i="1"/>
  <c r="W704" i="1"/>
  <c r="X704" i="1"/>
  <c r="Y704" i="1"/>
  <c r="Z704" i="1"/>
  <c r="AA704" i="1"/>
  <c r="AB704" i="1"/>
  <c r="AD704" i="1" a="1"/>
  <c r="AD704" i="1" s="1"/>
  <c r="C705" i="1"/>
  <c r="D705" i="1"/>
  <c r="E705" i="1"/>
  <c r="F705" i="1"/>
  <c r="G705" i="1"/>
  <c r="I705" i="1"/>
  <c r="J705" i="1"/>
  <c r="K705" i="1"/>
  <c r="L705" i="1"/>
  <c r="M705" i="1"/>
  <c r="N705" i="1"/>
  <c r="O705" i="1"/>
  <c r="P705" i="1"/>
  <c r="Q705" i="1"/>
  <c r="R705" i="1"/>
  <c r="S705" i="1"/>
  <c r="T705" i="1"/>
  <c r="U705" i="1"/>
  <c r="V705" i="1"/>
  <c r="W705" i="1"/>
  <c r="X705" i="1"/>
  <c r="Y705" i="1"/>
  <c r="Z705" i="1"/>
  <c r="AA705" i="1"/>
  <c r="AB705" i="1"/>
  <c r="AD705" i="1" a="1"/>
  <c r="AD705" i="1" s="1"/>
  <c r="C706" i="1"/>
  <c r="D706" i="1"/>
  <c r="E706" i="1"/>
  <c r="F706" i="1"/>
  <c r="G706" i="1"/>
  <c r="I706" i="1"/>
  <c r="J706" i="1"/>
  <c r="K706" i="1"/>
  <c r="L706" i="1"/>
  <c r="M706" i="1"/>
  <c r="N706" i="1"/>
  <c r="O706" i="1"/>
  <c r="P706" i="1"/>
  <c r="Q706" i="1"/>
  <c r="R706" i="1"/>
  <c r="S706" i="1"/>
  <c r="T706" i="1"/>
  <c r="U706" i="1"/>
  <c r="V706" i="1"/>
  <c r="W706" i="1"/>
  <c r="X706" i="1"/>
  <c r="Y706" i="1"/>
  <c r="Z706" i="1"/>
  <c r="AA706" i="1"/>
  <c r="AB706" i="1"/>
  <c r="AD706" i="1" a="1"/>
  <c r="AD706" i="1" s="1"/>
  <c r="C709" i="1"/>
  <c r="C710" i="1"/>
  <c r="D710" i="1"/>
  <c r="E710" i="1"/>
  <c r="F710" i="1"/>
  <c r="G710" i="1"/>
  <c r="I710" i="1"/>
  <c r="J710" i="1"/>
  <c r="K710" i="1"/>
  <c r="L710" i="1"/>
  <c r="M710" i="1"/>
  <c r="N710" i="1"/>
  <c r="O710" i="1"/>
  <c r="P710" i="1"/>
  <c r="Q710" i="1"/>
  <c r="R710" i="1"/>
  <c r="S710" i="1"/>
  <c r="T710" i="1"/>
  <c r="U710" i="1"/>
  <c r="V710" i="1"/>
  <c r="W710" i="1"/>
  <c r="X710" i="1"/>
  <c r="Y710" i="1"/>
  <c r="Z710" i="1"/>
  <c r="AA710" i="1"/>
  <c r="AB710" i="1"/>
  <c r="AD710" i="1" a="1"/>
  <c r="AD710" i="1"/>
  <c r="C711" i="1"/>
  <c r="D711" i="1"/>
  <c r="E711" i="1"/>
  <c r="F711" i="1"/>
  <c r="G711" i="1"/>
  <c r="I711" i="1"/>
  <c r="J711" i="1"/>
  <c r="K711" i="1"/>
  <c r="L711" i="1"/>
  <c r="M711" i="1"/>
  <c r="N711" i="1"/>
  <c r="O711" i="1"/>
  <c r="P711" i="1"/>
  <c r="Q711" i="1"/>
  <c r="R711" i="1"/>
  <c r="S711" i="1"/>
  <c r="T711" i="1"/>
  <c r="U711" i="1"/>
  <c r="V711" i="1"/>
  <c r="W711" i="1"/>
  <c r="X711" i="1"/>
  <c r="Y711" i="1"/>
  <c r="Z711" i="1"/>
  <c r="AA711" i="1"/>
  <c r="AB711" i="1"/>
  <c r="AD711" i="1" a="1"/>
  <c r="AD711" i="1"/>
  <c r="C712" i="1"/>
  <c r="D712" i="1"/>
  <c r="E712" i="1"/>
  <c r="F712" i="1"/>
  <c r="G712" i="1"/>
  <c r="I712" i="1"/>
  <c r="J712" i="1"/>
  <c r="K712" i="1"/>
  <c r="L712" i="1"/>
  <c r="M712" i="1"/>
  <c r="N712" i="1"/>
  <c r="O712" i="1"/>
  <c r="P712" i="1"/>
  <c r="Q712" i="1"/>
  <c r="R712" i="1"/>
  <c r="S712" i="1"/>
  <c r="T712" i="1"/>
  <c r="U712" i="1"/>
  <c r="V712" i="1"/>
  <c r="W712" i="1"/>
  <c r="X712" i="1"/>
  <c r="Y712" i="1"/>
  <c r="Z712" i="1"/>
  <c r="AA712" i="1"/>
  <c r="AB712" i="1"/>
  <c r="AD712" i="1" a="1"/>
  <c r="AD712" i="1" s="1"/>
  <c r="C713" i="1"/>
  <c r="D713" i="1"/>
  <c r="E713" i="1"/>
  <c r="F713" i="1"/>
  <c r="G713" i="1"/>
  <c r="I713" i="1"/>
  <c r="J713" i="1"/>
  <c r="K713" i="1"/>
  <c r="L713" i="1"/>
  <c r="M713" i="1"/>
  <c r="N713" i="1"/>
  <c r="O713" i="1"/>
  <c r="P713" i="1"/>
  <c r="Q713" i="1"/>
  <c r="R713" i="1"/>
  <c r="S713" i="1"/>
  <c r="T713" i="1"/>
  <c r="U713" i="1"/>
  <c r="V713" i="1"/>
  <c r="W713" i="1"/>
  <c r="X713" i="1"/>
  <c r="Y713" i="1"/>
  <c r="Z713" i="1"/>
  <c r="AA713" i="1"/>
  <c r="AB713" i="1"/>
  <c r="AD713" i="1" a="1"/>
  <c r="AD713" i="1" s="1"/>
  <c r="C714" i="1"/>
  <c r="D714" i="1"/>
  <c r="E714" i="1"/>
  <c r="F714" i="1"/>
  <c r="G714" i="1"/>
  <c r="I714" i="1"/>
  <c r="J714" i="1"/>
  <c r="K714" i="1"/>
  <c r="L714" i="1"/>
  <c r="M714" i="1"/>
  <c r="N714" i="1"/>
  <c r="O714" i="1"/>
  <c r="P714" i="1"/>
  <c r="Q714" i="1"/>
  <c r="R714" i="1"/>
  <c r="S714" i="1"/>
  <c r="T714" i="1"/>
  <c r="U714" i="1"/>
  <c r="V714" i="1"/>
  <c r="W714" i="1"/>
  <c r="X714" i="1"/>
  <c r="Y714" i="1"/>
  <c r="Z714" i="1"/>
  <c r="AA714" i="1"/>
  <c r="AB714" i="1"/>
  <c r="AD714" i="1" a="1"/>
  <c r="AD714" i="1" s="1"/>
  <c r="C715" i="1"/>
  <c r="D715" i="1"/>
  <c r="E715" i="1"/>
  <c r="F715" i="1"/>
  <c r="G715" i="1"/>
  <c r="I715" i="1"/>
  <c r="J715" i="1"/>
  <c r="K715" i="1"/>
  <c r="L715" i="1"/>
  <c r="M715" i="1"/>
  <c r="N715" i="1"/>
  <c r="O715" i="1"/>
  <c r="P715" i="1"/>
  <c r="Q715" i="1"/>
  <c r="R715" i="1"/>
  <c r="S715" i="1"/>
  <c r="T715" i="1"/>
  <c r="U715" i="1"/>
  <c r="V715" i="1"/>
  <c r="W715" i="1"/>
  <c r="X715" i="1"/>
  <c r="Y715" i="1"/>
  <c r="Z715" i="1"/>
  <c r="AA715" i="1"/>
  <c r="AB715" i="1"/>
  <c r="AD715" i="1" a="1"/>
  <c r="AD715" i="1" s="1"/>
  <c r="C716" i="1"/>
  <c r="D716" i="1"/>
  <c r="E716" i="1"/>
  <c r="F716" i="1"/>
  <c r="G716" i="1"/>
  <c r="I716" i="1"/>
  <c r="J716" i="1"/>
  <c r="K716" i="1"/>
  <c r="L716" i="1"/>
  <c r="M716" i="1"/>
  <c r="N716" i="1"/>
  <c r="O716" i="1"/>
  <c r="P716" i="1"/>
  <c r="Q716" i="1"/>
  <c r="R716" i="1"/>
  <c r="S716" i="1"/>
  <c r="T716" i="1"/>
  <c r="U716" i="1"/>
  <c r="V716" i="1"/>
  <c r="W716" i="1"/>
  <c r="X716" i="1"/>
  <c r="Y716" i="1"/>
  <c r="Z716" i="1"/>
  <c r="AA716" i="1"/>
  <c r="AB716" i="1"/>
  <c r="AD716" i="1" a="1"/>
  <c r="AD716" i="1" s="1"/>
  <c r="C717" i="1"/>
  <c r="D717" i="1"/>
  <c r="E717" i="1"/>
  <c r="F717" i="1"/>
  <c r="G717" i="1"/>
  <c r="I717" i="1"/>
  <c r="J717" i="1"/>
  <c r="K717" i="1"/>
  <c r="L717" i="1"/>
  <c r="M717" i="1"/>
  <c r="N717" i="1"/>
  <c r="O717" i="1"/>
  <c r="P717" i="1"/>
  <c r="Q717" i="1"/>
  <c r="R717" i="1"/>
  <c r="S717" i="1"/>
  <c r="T717" i="1"/>
  <c r="U717" i="1"/>
  <c r="V717" i="1"/>
  <c r="W717" i="1"/>
  <c r="X717" i="1"/>
  <c r="Y717" i="1"/>
  <c r="Z717" i="1"/>
  <c r="AA717" i="1"/>
  <c r="AB717" i="1"/>
  <c r="AD717" i="1" a="1"/>
  <c r="AD717" i="1" s="1"/>
  <c r="C718" i="1"/>
  <c r="D718" i="1"/>
  <c r="E718" i="1"/>
  <c r="F718" i="1"/>
  <c r="G718" i="1"/>
  <c r="I718" i="1"/>
  <c r="J718" i="1"/>
  <c r="K718" i="1"/>
  <c r="L718" i="1"/>
  <c r="M718" i="1"/>
  <c r="N718" i="1"/>
  <c r="O718" i="1"/>
  <c r="P718" i="1"/>
  <c r="Q718" i="1"/>
  <c r="R718" i="1"/>
  <c r="S718" i="1"/>
  <c r="T718" i="1"/>
  <c r="U718" i="1"/>
  <c r="V718" i="1"/>
  <c r="W718" i="1"/>
  <c r="X718" i="1"/>
  <c r="Y718" i="1"/>
  <c r="Z718" i="1"/>
  <c r="AA718" i="1"/>
  <c r="AB718" i="1"/>
  <c r="AD718" i="1" a="1"/>
  <c r="AD718" i="1"/>
  <c r="C719" i="1"/>
  <c r="D719" i="1"/>
  <c r="E719" i="1"/>
  <c r="F719" i="1"/>
  <c r="G719" i="1"/>
  <c r="I719" i="1"/>
  <c r="J719" i="1"/>
  <c r="K719" i="1"/>
  <c r="L719" i="1"/>
  <c r="M719" i="1"/>
  <c r="N719" i="1"/>
  <c r="O719" i="1"/>
  <c r="P719" i="1"/>
  <c r="Q719" i="1"/>
  <c r="R719" i="1"/>
  <c r="S719" i="1"/>
  <c r="T719" i="1"/>
  <c r="U719" i="1"/>
  <c r="V719" i="1"/>
  <c r="W719" i="1"/>
  <c r="X719" i="1"/>
  <c r="Y719" i="1"/>
  <c r="Z719" i="1"/>
  <c r="AA719" i="1"/>
  <c r="AB719" i="1"/>
  <c r="AD719" i="1" a="1"/>
  <c r="AD719" i="1"/>
  <c r="C720" i="1"/>
  <c r="D720" i="1"/>
  <c r="E720" i="1"/>
  <c r="F720" i="1"/>
  <c r="G720" i="1"/>
  <c r="I720" i="1"/>
  <c r="J720" i="1"/>
  <c r="K720" i="1"/>
  <c r="L720" i="1"/>
  <c r="M720" i="1"/>
  <c r="N720" i="1"/>
  <c r="O720" i="1"/>
  <c r="P720" i="1"/>
  <c r="Q720" i="1"/>
  <c r="R720" i="1"/>
  <c r="S720" i="1"/>
  <c r="T720" i="1"/>
  <c r="U720" i="1"/>
  <c r="V720" i="1"/>
  <c r="W720" i="1"/>
  <c r="X720" i="1"/>
  <c r="Y720" i="1"/>
  <c r="Z720" i="1"/>
  <c r="AA720" i="1"/>
  <c r="AB720" i="1"/>
  <c r="AD720" i="1" a="1"/>
  <c r="AD720" i="1" s="1"/>
  <c r="C721" i="1"/>
  <c r="D721" i="1"/>
  <c r="E721" i="1"/>
  <c r="F721" i="1"/>
  <c r="G721" i="1"/>
  <c r="I721" i="1"/>
  <c r="J721" i="1"/>
  <c r="K721" i="1"/>
  <c r="L721" i="1"/>
  <c r="M721" i="1"/>
  <c r="N721" i="1"/>
  <c r="O721" i="1"/>
  <c r="P721" i="1"/>
  <c r="Q721" i="1"/>
  <c r="R721" i="1"/>
  <c r="S721" i="1"/>
  <c r="T721" i="1"/>
  <c r="U721" i="1"/>
  <c r="V721" i="1"/>
  <c r="W721" i="1"/>
  <c r="X721" i="1"/>
  <c r="Y721" i="1"/>
  <c r="Z721" i="1"/>
  <c r="AA721" i="1"/>
  <c r="AB721" i="1"/>
  <c r="AD721" i="1" a="1"/>
  <c r="AD721" i="1" s="1"/>
  <c r="C722" i="1"/>
  <c r="D722" i="1"/>
  <c r="E722" i="1"/>
  <c r="F722" i="1"/>
  <c r="G722" i="1"/>
  <c r="I722" i="1"/>
  <c r="J722" i="1"/>
  <c r="K722" i="1"/>
  <c r="L722" i="1"/>
  <c r="M722" i="1"/>
  <c r="N722" i="1"/>
  <c r="O722" i="1"/>
  <c r="P722" i="1"/>
  <c r="Q722" i="1"/>
  <c r="R722" i="1"/>
  <c r="S722" i="1"/>
  <c r="T722" i="1"/>
  <c r="U722" i="1"/>
  <c r="V722" i="1"/>
  <c r="W722" i="1"/>
  <c r="X722" i="1"/>
  <c r="Y722" i="1"/>
  <c r="Z722" i="1"/>
  <c r="AA722" i="1"/>
  <c r="AB722" i="1"/>
  <c r="AD722" i="1" a="1"/>
  <c r="AD722" i="1" s="1"/>
  <c r="C723" i="1"/>
  <c r="D723" i="1"/>
  <c r="E723" i="1"/>
  <c r="F723" i="1"/>
  <c r="G723" i="1"/>
  <c r="I723" i="1"/>
  <c r="J723" i="1"/>
  <c r="K723" i="1"/>
  <c r="L723" i="1"/>
  <c r="M723" i="1"/>
  <c r="N723" i="1"/>
  <c r="O723" i="1"/>
  <c r="P723" i="1"/>
  <c r="Q723" i="1"/>
  <c r="R723" i="1"/>
  <c r="S723" i="1"/>
  <c r="T723" i="1"/>
  <c r="U723" i="1"/>
  <c r="V723" i="1"/>
  <c r="W723" i="1"/>
  <c r="X723" i="1"/>
  <c r="Y723" i="1"/>
  <c r="Z723" i="1"/>
  <c r="AA723" i="1"/>
  <c r="AB723" i="1"/>
  <c r="AD723" i="1" a="1"/>
  <c r="AD723" i="1" s="1"/>
  <c r="C724" i="1"/>
  <c r="D724" i="1"/>
  <c r="E724" i="1"/>
  <c r="F724" i="1"/>
  <c r="G724" i="1"/>
  <c r="I724" i="1"/>
  <c r="J724" i="1"/>
  <c r="K724" i="1"/>
  <c r="L724" i="1"/>
  <c r="M724" i="1"/>
  <c r="N724" i="1"/>
  <c r="O724" i="1"/>
  <c r="P724" i="1"/>
  <c r="Q724" i="1"/>
  <c r="R724" i="1"/>
  <c r="S724" i="1"/>
  <c r="T724" i="1"/>
  <c r="U724" i="1"/>
  <c r="V724" i="1"/>
  <c r="W724" i="1"/>
  <c r="X724" i="1"/>
  <c r="Y724" i="1"/>
  <c r="Z724" i="1"/>
  <c r="AA724" i="1"/>
  <c r="AB724" i="1"/>
  <c r="AD724" i="1" a="1"/>
  <c r="AD724" i="1" s="1"/>
  <c r="C725" i="1"/>
  <c r="D725" i="1"/>
  <c r="E725" i="1"/>
  <c r="F725" i="1"/>
  <c r="G725" i="1"/>
  <c r="I725" i="1"/>
  <c r="J725" i="1"/>
  <c r="K725" i="1"/>
  <c r="L725" i="1"/>
  <c r="M725" i="1"/>
  <c r="N725" i="1"/>
  <c r="O725" i="1"/>
  <c r="P725" i="1"/>
  <c r="Q725" i="1"/>
  <c r="R725" i="1"/>
  <c r="S725" i="1"/>
  <c r="T725" i="1"/>
  <c r="U725" i="1"/>
  <c r="V725" i="1"/>
  <c r="W725" i="1"/>
  <c r="X725" i="1"/>
  <c r="Y725" i="1"/>
  <c r="Z725" i="1"/>
  <c r="AA725" i="1"/>
  <c r="AB725" i="1"/>
  <c r="AD725" i="1" a="1"/>
  <c r="AD725" i="1" s="1"/>
  <c r="C726" i="1"/>
  <c r="D726" i="1"/>
  <c r="E726" i="1"/>
  <c r="F726" i="1"/>
  <c r="G726" i="1"/>
  <c r="I726" i="1"/>
  <c r="J726" i="1"/>
  <c r="K726" i="1"/>
  <c r="L726" i="1"/>
  <c r="M726" i="1"/>
  <c r="N726" i="1"/>
  <c r="O726" i="1"/>
  <c r="P726" i="1"/>
  <c r="Q726" i="1"/>
  <c r="R726" i="1"/>
  <c r="S726" i="1"/>
  <c r="T726" i="1"/>
  <c r="U726" i="1"/>
  <c r="V726" i="1"/>
  <c r="W726" i="1"/>
  <c r="X726" i="1"/>
  <c r="Y726" i="1"/>
  <c r="Z726" i="1"/>
  <c r="AA726" i="1"/>
  <c r="AB726" i="1"/>
  <c r="AD726" i="1" a="1"/>
  <c r="AD726" i="1"/>
  <c r="C727" i="1"/>
  <c r="D727" i="1"/>
  <c r="E727" i="1"/>
  <c r="F727" i="1"/>
  <c r="G727" i="1"/>
  <c r="I727" i="1"/>
  <c r="J727" i="1"/>
  <c r="K727" i="1"/>
  <c r="L727" i="1"/>
  <c r="M727" i="1"/>
  <c r="N727" i="1"/>
  <c r="O727" i="1"/>
  <c r="P727" i="1"/>
  <c r="Q727" i="1"/>
  <c r="R727" i="1"/>
  <c r="S727" i="1"/>
  <c r="T727" i="1"/>
  <c r="U727" i="1"/>
  <c r="V727" i="1"/>
  <c r="W727" i="1"/>
  <c r="X727" i="1"/>
  <c r="Y727" i="1"/>
  <c r="Z727" i="1"/>
  <c r="AA727" i="1"/>
  <c r="AB727" i="1"/>
  <c r="AD727" i="1" a="1"/>
  <c r="AD727" i="1"/>
  <c r="C728" i="1"/>
  <c r="D728" i="1"/>
  <c r="E728" i="1"/>
  <c r="F728" i="1"/>
  <c r="G728" i="1"/>
  <c r="I728" i="1"/>
  <c r="J728" i="1"/>
  <c r="K728" i="1"/>
  <c r="L728" i="1"/>
  <c r="M728" i="1"/>
  <c r="N728" i="1"/>
  <c r="O728" i="1"/>
  <c r="P728" i="1"/>
  <c r="Q728" i="1"/>
  <c r="R728" i="1"/>
  <c r="S728" i="1"/>
  <c r="T728" i="1"/>
  <c r="U728" i="1"/>
  <c r="V728" i="1"/>
  <c r="W728" i="1"/>
  <c r="X728" i="1"/>
  <c r="Y728" i="1"/>
  <c r="Z728" i="1"/>
  <c r="AA728" i="1"/>
  <c r="AB728" i="1"/>
  <c r="AD728" i="1" a="1"/>
  <c r="AD728" i="1" s="1"/>
  <c r="C729" i="1"/>
  <c r="D729" i="1"/>
  <c r="E729" i="1"/>
  <c r="F729" i="1"/>
  <c r="G729" i="1"/>
  <c r="I729" i="1"/>
  <c r="J729" i="1"/>
  <c r="K729" i="1"/>
  <c r="L729" i="1"/>
  <c r="M729" i="1"/>
  <c r="N729" i="1"/>
  <c r="O729" i="1"/>
  <c r="P729" i="1"/>
  <c r="Q729" i="1"/>
  <c r="R729" i="1"/>
  <c r="S729" i="1"/>
  <c r="T729" i="1"/>
  <c r="U729" i="1"/>
  <c r="V729" i="1"/>
  <c r="W729" i="1"/>
  <c r="X729" i="1"/>
  <c r="Y729" i="1"/>
  <c r="Z729" i="1"/>
  <c r="AA729" i="1"/>
  <c r="AB729" i="1"/>
  <c r="AD729" i="1" a="1"/>
  <c r="AD729" i="1" s="1"/>
  <c r="C730" i="1"/>
  <c r="D730" i="1"/>
  <c r="E730" i="1"/>
  <c r="F730" i="1"/>
  <c r="G730" i="1"/>
  <c r="I730" i="1"/>
  <c r="J730" i="1"/>
  <c r="K730" i="1"/>
  <c r="L730" i="1"/>
  <c r="M730" i="1"/>
  <c r="N730" i="1"/>
  <c r="O730" i="1"/>
  <c r="P730" i="1"/>
  <c r="Q730" i="1"/>
  <c r="R730" i="1"/>
  <c r="S730" i="1"/>
  <c r="T730" i="1"/>
  <c r="U730" i="1"/>
  <c r="V730" i="1"/>
  <c r="W730" i="1"/>
  <c r="X730" i="1"/>
  <c r="Y730" i="1"/>
  <c r="Z730" i="1"/>
  <c r="AA730" i="1"/>
  <c r="AB730" i="1"/>
  <c r="AD730" i="1" a="1"/>
  <c r="AD730" i="1" s="1"/>
  <c r="C731" i="1"/>
  <c r="D731" i="1"/>
  <c r="E731" i="1"/>
  <c r="F731" i="1"/>
  <c r="G731" i="1"/>
  <c r="I731" i="1"/>
  <c r="J731" i="1"/>
  <c r="K731" i="1"/>
  <c r="L731" i="1"/>
  <c r="M731" i="1"/>
  <c r="N731" i="1"/>
  <c r="O731" i="1"/>
  <c r="P731" i="1"/>
  <c r="Q731" i="1"/>
  <c r="R731" i="1"/>
  <c r="S731" i="1"/>
  <c r="T731" i="1"/>
  <c r="U731" i="1"/>
  <c r="V731" i="1"/>
  <c r="W731" i="1"/>
  <c r="X731" i="1"/>
  <c r="Y731" i="1"/>
  <c r="Z731" i="1"/>
  <c r="AA731" i="1"/>
  <c r="AB731" i="1"/>
  <c r="AD731" i="1" a="1"/>
  <c r="AD731" i="1" s="1"/>
  <c r="C732" i="1"/>
  <c r="D732" i="1"/>
  <c r="E732" i="1"/>
  <c r="F732" i="1"/>
  <c r="G732" i="1"/>
  <c r="I732" i="1"/>
  <c r="J732" i="1"/>
  <c r="K732" i="1"/>
  <c r="L732" i="1"/>
  <c r="M732" i="1"/>
  <c r="N732" i="1"/>
  <c r="O732" i="1"/>
  <c r="P732" i="1"/>
  <c r="Q732" i="1"/>
  <c r="R732" i="1"/>
  <c r="S732" i="1"/>
  <c r="T732" i="1"/>
  <c r="U732" i="1"/>
  <c r="V732" i="1"/>
  <c r="W732" i="1"/>
  <c r="X732" i="1"/>
  <c r="Y732" i="1"/>
  <c r="Z732" i="1"/>
  <c r="AA732" i="1"/>
  <c r="AB732" i="1"/>
  <c r="AD732" i="1" a="1"/>
  <c r="AD732" i="1" s="1"/>
  <c r="C733" i="1"/>
  <c r="D733" i="1"/>
  <c r="E733" i="1"/>
  <c r="F733" i="1"/>
  <c r="G733" i="1"/>
  <c r="I733" i="1"/>
  <c r="J733" i="1"/>
  <c r="K733" i="1"/>
  <c r="L733" i="1"/>
  <c r="M733" i="1"/>
  <c r="N733" i="1"/>
  <c r="O733" i="1"/>
  <c r="P733" i="1"/>
  <c r="Q733" i="1"/>
  <c r="R733" i="1"/>
  <c r="S733" i="1"/>
  <c r="T733" i="1"/>
  <c r="U733" i="1"/>
  <c r="V733" i="1"/>
  <c r="W733" i="1"/>
  <c r="X733" i="1"/>
  <c r="Y733" i="1"/>
  <c r="Z733" i="1"/>
  <c r="AA733" i="1"/>
  <c r="AB733" i="1"/>
  <c r="AD733" i="1" a="1"/>
  <c r="AD733" i="1" s="1"/>
  <c r="C734" i="1"/>
  <c r="D734" i="1"/>
  <c r="E734" i="1"/>
  <c r="F734" i="1"/>
  <c r="G734" i="1"/>
  <c r="I734" i="1"/>
  <c r="J734" i="1"/>
  <c r="K734" i="1"/>
  <c r="L734" i="1"/>
  <c r="M734" i="1"/>
  <c r="N734" i="1"/>
  <c r="O734" i="1"/>
  <c r="P734" i="1"/>
  <c r="Q734" i="1"/>
  <c r="R734" i="1"/>
  <c r="S734" i="1"/>
  <c r="T734" i="1"/>
  <c r="U734" i="1"/>
  <c r="V734" i="1"/>
  <c r="W734" i="1"/>
  <c r="X734" i="1"/>
  <c r="Y734" i="1"/>
  <c r="Z734" i="1"/>
  <c r="AA734" i="1"/>
  <c r="AB734" i="1"/>
  <c r="AD734" i="1" a="1"/>
  <c r="AD734" i="1"/>
  <c r="C735" i="1"/>
  <c r="D735" i="1"/>
  <c r="E735" i="1"/>
  <c r="F735" i="1"/>
  <c r="G735" i="1"/>
  <c r="I735" i="1"/>
  <c r="J735" i="1"/>
  <c r="K735" i="1"/>
  <c r="L735" i="1"/>
  <c r="M735" i="1"/>
  <c r="N735" i="1"/>
  <c r="O735" i="1"/>
  <c r="P735" i="1"/>
  <c r="Q735" i="1"/>
  <c r="R735" i="1"/>
  <c r="S735" i="1"/>
  <c r="T735" i="1"/>
  <c r="U735" i="1"/>
  <c r="V735" i="1"/>
  <c r="W735" i="1"/>
  <c r="X735" i="1"/>
  <c r="Y735" i="1"/>
  <c r="Z735" i="1"/>
  <c r="AA735" i="1"/>
  <c r="AB735" i="1"/>
  <c r="AD735" i="1" a="1"/>
  <c r="AD735" i="1"/>
  <c r="C736" i="1"/>
  <c r="D736" i="1"/>
  <c r="E736" i="1"/>
  <c r="F736" i="1"/>
  <c r="G736" i="1"/>
  <c r="I736" i="1"/>
  <c r="J736" i="1"/>
  <c r="K736" i="1"/>
  <c r="L736" i="1"/>
  <c r="M736" i="1"/>
  <c r="N736" i="1"/>
  <c r="O736" i="1"/>
  <c r="P736" i="1"/>
  <c r="Q736" i="1"/>
  <c r="R736" i="1"/>
  <c r="S736" i="1"/>
  <c r="T736" i="1"/>
  <c r="U736" i="1"/>
  <c r="V736" i="1"/>
  <c r="W736" i="1"/>
  <c r="X736" i="1"/>
  <c r="Y736" i="1"/>
  <c r="Z736" i="1"/>
  <c r="AA736" i="1"/>
  <c r="AB736" i="1"/>
  <c r="AD736" i="1" a="1"/>
  <c r="AD736" i="1" s="1"/>
  <c r="C737" i="1"/>
  <c r="D737" i="1"/>
  <c r="E737" i="1"/>
  <c r="F737" i="1"/>
  <c r="G737" i="1"/>
  <c r="I737" i="1"/>
  <c r="J737" i="1"/>
  <c r="K737" i="1"/>
  <c r="L737" i="1"/>
  <c r="M737" i="1"/>
  <c r="N737" i="1"/>
  <c r="O737" i="1"/>
  <c r="P737" i="1"/>
  <c r="Q737" i="1"/>
  <c r="R737" i="1"/>
  <c r="S737" i="1"/>
  <c r="T737" i="1"/>
  <c r="U737" i="1"/>
  <c r="V737" i="1"/>
  <c r="W737" i="1"/>
  <c r="X737" i="1"/>
  <c r="Y737" i="1"/>
  <c r="Z737" i="1"/>
  <c r="AA737" i="1"/>
  <c r="AB737" i="1"/>
  <c r="AD737" i="1" a="1"/>
  <c r="AD737" i="1" s="1"/>
  <c r="C738" i="1"/>
  <c r="D738" i="1"/>
  <c r="E738" i="1"/>
  <c r="F738" i="1"/>
  <c r="G738" i="1"/>
  <c r="I738" i="1"/>
  <c r="J738" i="1"/>
  <c r="K738" i="1"/>
  <c r="L738" i="1"/>
  <c r="M738" i="1"/>
  <c r="N738" i="1"/>
  <c r="O738" i="1"/>
  <c r="P738" i="1"/>
  <c r="Q738" i="1"/>
  <c r="R738" i="1"/>
  <c r="S738" i="1"/>
  <c r="T738" i="1"/>
  <c r="U738" i="1"/>
  <c r="V738" i="1"/>
  <c r="W738" i="1"/>
  <c r="X738" i="1"/>
  <c r="Y738" i="1"/>
  <c r="Z738" i="1"/>
  <c r="AA738" i="1"/>
  <c r="AB738" i="1"/>
  <c r="AD738" i="1" a="1"/>
  <c r="AD738" i="1" s="1"/>
  <c r="C739" i="1"/>
  <c r="D739" i="1"/>
  <c r="E739" i="1"/>
  <c r="F739" i="1"/>
  <c r="G739" i="1"/>
  <c r="I739" i="1"/>
  <c r="J739" i="1"/>
  <c r="K739" i="1"/>
  <c r="L739" i="1"/>
  <c r="M739" i="1"/>
  <c r="N739" i="1"/>
  <c r="O739" i="1"/>
  <c r="P739" i="1"/>
  <c r="Q739" i="1"/>
  <c r="R739" i="1"/>
  <c r="S739" i="1"/>
  <c r="T739" i="1"/>
  <c r="U739" i="1"/>
  <c r="V739" i="1"/>
  <c r="W739" i="1"/>
  <c r="X739" i="1"/>
  <c r="Y739" i="1"/>
  <c r="Z739" i="1"/>
  <c r="AA739" i="1"/>
  <c r="AB739" i="1"/>
  <c r="AD739" i="1" a="1"/>
  <c r="AD739" i="1" s="1"/>
  <c r="C740" i="1"/>
  <c r="D740" i="1"/>
  <c r="E740" i="1"/>
  <c r="F740" i="1"/>
  <c r="G740" i="1"/>
  <c r="I740" i="1"/>
  <c r="J740" i="1"/>
  <c r="K740" i="1"/>
  <c r="L740" i="1"/>
  <c r="M740" i="1"/>
  <c r="N740" i="1"/>
  <c r="O740" i="1"/>
  <c r="P740" i="1"/>
  <c r="Q740" i="1"/>
  <c r="R740" i="1"/>
  <c r="S740" i="1"/>
  <c r="T740" i="1"/>
  <c r="U740" i="1"/>
  <c r="V740" i="1"/>
  <c r="W740" i="1"/>
  <c r="X740" i="1"/>
  <c r="Y740" i="1"/>
  <c r="Z740" i="1"/>
  <c r="AA740" i="1"/>
  <c r="AB740" i="1"/>
  <c r="AD740" i="1" a="1"/>
  <c r="AD740" i="1" s="1"/>
  <c r="C741" i="1"/>
  <c r="D741" i="1"/>
  <c r="E741" i="1"/>
  <c r="F741" i="1"/>
  <c r="G741" i="1"/>
  <c r="I741" i="1"/>
  <c r="J741" i="1"/>
  <c r="K741" i="1"/>
  <c r="L741" i="1"/>
  <c r="M741" i="1"/>
  <c r="N741" i="1"/>
  <c r="O741" i="1"/>
  <c r="P741" i="1"/>
  <c r="Q741" i="1"/>
  <c r="R741" i="1"/>
  <c r="S741" i="1"/>
  <c r="T741" i="1"/>
  <c r="U741" i="1"/>
  <c r="V741" i="1"/>
  <c r="W741" i="1"/>
  <c r="X741" i="1"/>
  <c r="Y741" i="1"/>
  <c r="Z741" i="1"/>
  <c r="AA741" i="1"/>
  <c r="AB741" i="1"/>
  <c r="AD741" i="1" a="1"/>
  <c r="AD741" i="1" s="1"/>
  <c r="C742" i="1"/>
  <c r="D742" i="1"/>
  <c r="E742" i="1"/>
  <c r="F742" i="1"/>
  <c r="G742" i="1"/>
  <c r="I742" i="1"/>
  <c r="J742" i="1"/>
  <c r="K742" i="1"/>
  <c r="L742" i="1"/>
  <c r="M742" i="1"/>
  <c r="N742" i="1"/>
  <c r="O742" i="1"/>
  <c r="P742" i="1"/>
  <c r="Q742" i="1"/>
  <c r="R742" i="1"/>
  <c r="S742" i="1"/>
  <c r="T742" i="1"/>
  <c r="U742" i="1"/>
  <c r="V742" i="1"/>
  <c r="W742" i="1"/>
  <c r="X742" i="1"/>
  <c r="Y742" i="1"/>
  <c r="Z742" i="1"/>
  <c r="AA742" i="1"/>
  <c r="AB742" i="1"/>
  <c r="AD742" i="1" a="1"/>
  <c r="AD742" i="1"/>
  <c r="C743" i="1"/>
  <c r="D743" i="1"/>
  <c r="E743" i="1"/>
  <c r="F743" i="1"/>
  <c r="G743" i="1"/>
  <c r="I743" i="1"/>
  <c r="J743" i="1"/>
  <c r="K743" i="1"/>
  <c r="L743" i="1"/>
  <c r="M743" i="1"/>
  <c r="N743" i="1"/>
  <c r="O743" i="1"/>
  <c r="P743" i="1"/>
  <c r="Q743" i="1"/>
  <c r="R743" i="1"/>
  <c r="S743" i="1"/>
  <c r="T743" i="1"/>
  <c r="U743" i="1"/>
  <c r="V743" i="1"/>
  <c r="W743" i="1"/>
  <c r="X743" i="1"/>
  <c r="Y743" i="1"/>
  <c r="Z743" i="1"/>
  <c r="AA743" i="1"/>
  <c r="AB743" i="1"/>
  <c r="AD743" i="1" a="1"/>
  <c r="AD743" i="1"/>
  <c r="C744" i="1"/>
  <c r="D744" i="1"/>
  <c r="E744" i="1"/>
  <c r="F744" i="1"/>
  <c r="G744" i="1"/>
  <c r="I744" i="1"/>
  <c r="J744" i="1"/>
  <c r="K744" i="1"/>
  <c r="L744" i="1"/>
  <c r="M744" i="1"/>
  <c r="N744" i="1"/>
  <c r="O744" i="1"/>
  <c r="P744" i="1"/>
  <c r="Q744" i="1"/>
  <c r="R744" i="1"/>
  <c r="S744" i="1"/>
  <c r="T744" i="1"/>
  <c r="U744" i="1"/>
  <c r="V744" i="1"/>
  <c r="W744" i="1"/>
  <c r="X744" i="1"/>
  <c r="Y744" i="1"/>
  <c r="Z744" i="1"/>
  <c r="AA744" i="1"/>
  <c r="AB744" i="1"/>
  <c r="AD744" i="1" a="1"/>
  <c r="AD744" i="1" s="1"/>
  <c r="C745" i="1"/>
  <c r="D745" i="1"/>
  <c r="E745" i="1"/>
  <c r="F745" i="1"/>
  <c r="G745" i="1"/>
  <c r="I745" i="1"/>
  <c r="J745" i="1"/>
  <c r="K745" i="1"/>
  <c r="L745" i="1"/>
  <c r="M745" i="1"/>
  <c r="N745" i="1"/>
  <c r="O745" i="1"/>
  <c r="P745" i="1"/>
  <c r="Q745" i="1"/>
  <c r="R745" i="1"/>
  <c r="S745" i="1"/>
  <c r="T745" i="1"/>
  <c r="U745" i="1"/>
  <c r="V745" i="1"/>
  <c r="W745" i="1"/>
  <c r="X745" i="1"/>
  <c r="Y745" i="1"/>
  <c r="Z745" i="1"/>
  <c r="AA745" i="1"/>
  <c r="AB745" i="1"/>
  <c r="AD745" i="1" a="1"/>
  <c r="AD745" i="1" s="1"/>
  <c r="C746" i="1"/>
  <c r="D746" i="1"/>
  <c r="E746" i="1"/>
  <c r="F746" i="1"/>
  <c r="G746" i="1"/>
  <c r="I746" i="1"/>
  <c r="J746" i="1"/>
  <c r="K746" i="1"/>
  <c r="L746" i="1"/>
  <c r="M746" i="1"/>
  <c r="N746" i="1"/>
  <c r="O746" i="1"/>
  <c r="P746" i="1"/>
  <c r="Q746" i="1"/>
  <c r="R746" i="1"/>
  <c r="S746" i="1"/>
  <c r="T746" i="1"/>
  <c r="U746" i="1"/>
  <c r="V746" i="1"/>
  <c r="W746" i="1"/>
  <c r="X746" i="1"/>
  <c r="Y746" i="1"/>
  <c r="Z746" i="1"/>
  <c r="AA746" i="1"/>
  <c r="AB746" i="1"/>
  <c r="AD746" i="1" a="1"/>
  <c r="AD746" i="1" s="1"/>
  <c r="C747" i="1"/>
  <c r="D747" i="1"/>
  <c r="E747" i="1"/>
  <c r="F747" i="1"/>
  <c r="G747" i="1"/>
  <c r="I747" i="1"/>
  <c r="J747" i="1"/>
  <c r="K747" i="1"/>
  <c r="L747" i="1"/>
  <c r="M747" i="1"/>
  <c r="N747" i="1"/>
  <c r="O747" i="1"/>
  <c r="P747" i="1"/>
  <c r="Q747" i="1"/>
  <c r="R747" i="1"/>
  <c r="S747" i="1"/>
  <c r="T747" i="1"/>
  <c r="U747" i="1"/>
  <c r="V747" i="1"/>
  <c r="W747" i="1"/>
  <c r="X747" i="1"/>
  <c r="Y747" i="1"/>
  <c r="Z747" i="1"/>
  <c r="AA747" i="1"/>
  <c r="AB747" i="1"/>
  <c r="AD747" i="1" a="1"/>
  <c r="AD747" i="1" s="1"/>
  <c r="C748" i="1"/>
  <c r="D748" i="1"/>
  <c r="E748" i="1"/>
  <c r="F748" i="1"/>
  <c r="G748" i="1"/>
  <c r="I748" i="1"/>
  <c r="J748" i="1"/>
  <c r="K748" i="1"/>
  <c r="L748" i="1"/>
  <c r="M748" i="1"/>
  <c r="N748" i="1"/>
  <c r="O748" i="1"/>
  <c r="P748" i="1"/>
  <c r="Q748" i="1"/>
  <c r="R748" i="1"/>
  <c r="S748" i="1"/>
  <c r="T748" i="1"/>
  <c r="U748" i="1"/>
  <c r="V748" i="1"/>
  <c r="W748" i="1"/>
  <c r="X748" i="1"/>
  <c r="Y748" i="1"/>
  <c r="Z748" i="1"/>
  <c r="AA748" i="1"/>
  <c r="AB748" i="1"/>
  <c r="AD748" i="1" a="1"/>
  <c r="AD748" i="1" s="1"/>
  <c r="C749" i="1"/>
  <c r="D749" i="1"/>
  <c r="E749" i="1"/>
  <c r="F749" i="1"/>
  <c r="G749" i="1"/>
  <c r="I749" i="1"/>
  <c r="J749" i="1"/>
  <c r="K749" i="1"/>
  <c r="L749" i="1"/>
  <c r="M749" i="1"/>
  <c r="N749" i="1"/>
  <c r="O749" i="1"/>
  <c r="P749" i="1"/>
  <c r="Q749" i="1"/>
  <c r="R749" i="1"/>
  <c r="S749" i="1"/>
  <c r="T749" i="1"/>
  <c r="U749" i="1"/>
  <c r="V749" i="1"/>
  <c r="W749" i="1"/>
  <c r="X749" i="1"/>
  <c r="Y749" i="1"/>
  <c r="Z749" i="1"/>
  <c r="AA749" i="1"/>
  <c r="AB749" i="1"/>
  <c r="AD749" i="1" a="1"/>
  <c r="AD749" i="1"/>
  <c r="C750" i="1"/>
  <c r="D750" i="1"/>
  <c r="E750" i="1"/>
  <c r="F750" i="1"/>
  <c r="G750" i="1"/>
  <c r="I750" i="1"/>
  <c r="J750" i="1"/>
  <c r="K750" i="1"/>
  <c r="L750" i="1"/>
  <c r="M750" i="1"/>
  <c r="N750" i="1"/>
  <c r="O750" i="1"/>
  <c r="P750" i="1"/>
  <c r="Q750" i="1"/>
  <c r="R750" i="1"/>
  <c r="S750" i="1"/>
  <c r="T750" i="1"/>
  <c r="U750" i="1"/>
  <c r="V750" i="1"/>
  <c r="W750" i="1"/>
  <c r="X750" i="1"/>
  <c r="Y750" i="1"/>
  <c r="Z750" i="1"/>
  <c r="AA750" i="1"/>
  <c r="AB750" i="1"/>
  <c r="AD750" i="1" a="1"/>
  <c r="AD750" i="1"/>
  <c r="C751" i="1"/>
  <c r="D751" i="1"/>
  <c r="E751" i="1"/>
  <c r="F751" i="1"/>
  <c r="G751" i="1"/>
  <c r="I751" i="1"/>
  <c r="J751" i="1"/>
  <c r="K751" i="1"/>
  <c r="L751" i="1"/>
  <c r="M751" i="1"/>
  <c r="N751" i="1"/>
  <c r="O751" i="1"/>
  <c r="P751" i="1"/>
  <c r="Q751" i="1"/>
  <c r="R751" i="1"/>
  <c r="S751" i="1"/>
  <c r="T751" i="1"/>
  <c r="U751" i="1"/>
  <c r="V751" i="1"/>
  <c r="W751" i="1"/>
  <c r="X751" i="1"/>
  <c r="Y751" i="1"/>
  <c r="Z751" i="1"/>
  <c r="AA751" i="1"/>
  <c r="AB751" i="1"/>
  <c r="AD751" i="1" a="1"/>
  <c r="AD751" i="1"/>
  <c r="C752" i="1"/>
  <c r="D752" i="1"/>
  <c r="E752" i="1"/>
  <c r="F752" i="1"/>
  <c r="G752" i="1"/>
  <c r="I752" i="1"/>
  <c r="J752" i="1"/>
  <c r="K752" i="1"/>
  <c r="L752" i="1"/>
  <c r="M752" i="1"/>
  <c r="N752" i="1"/>
  <c r="O752" i="1"/>
  <c r="P752" i="1"/>
  <c r="Q752" i="1"/>
  <c r="R752" i="1"/>
  <c r="S752" i="1"/>
  <c r="T752" i="1"/>
  <c r="U752" i="1"/>
  <c r="V752" i="1"/>
  <c r="W752" i="1"/>
  <c r="X752" i="1"/>
  <c r="Y752" i="1"/>
  <c r="Z752" i="1"/>
  <c r="AA752" i="1"/>
  <c r="AB752" i="1"/>
  <c r="AD752" i="1" a="1"/>
  <c r="AD752" i="1" s="1"/>
  <c r="C753" i="1"/>
  <c r="D753" i="1"/>
  <c r="E753" i="1"/>
  <c r="F753" i="1"/>
  <c r="G753" i="1"/>
  <c r="I753" i="1"/>
  <c r="J753" i="1"/>
  <c r="K753" i="1"/>
  <c r="L753" i="1"/>
  <c r="M753" i="1"/>
  <c r="N753" i="1"/>
  <c r="O753" i="1"/>
  <c r="P753" i="1"/>
  <c r="Q753" i="1"/>
  <c r="R753" i="1"/>
  <c r="S753" i="1"/>
  <c r="T753" i="1"/>
  <c r="U753" i="1"/>
  <c r="V753" i="1"/>
  <c r="W753" i="1"/>
  <c r="X753" i="1"/>
  <c r="Y753" i="1"/>
  <c r="Z753" i="1"/>
  <c r="AA753" i="1"/>
  <c r="AB753" i="1"/>
  <c r="AD753" i="1" a="1"/>
  <c r="AD753" i="1"/>
  <c r="C754" i="1"/>
  <c r="D754" i="1"/>
  <c r="E754" i="1"/>
  <c r="F754" i="1"/>
  <c r="G754" i="1"/>
  <c r="I754" i="1"/>
  <c r="J754" i="1"/>
  <c r="K754" i="1"/>
  <c r="L754" i="1"/>
  <c r="M754" i="1"/>
  <c r="N754" i="1"/>
  <c r="O754" i="1"/>
  <c r="P754" i="1"/>
  <c r="Q754" i="1"/>
  <c r="R754" i="1"/>
  <c r="S754" i="1"/>
  <c r="T754" i="1"/>
  <c r="U754" i="1"/>
  <c r="V754" i="1"/>
  <c r="W754" i="1"/>
  <c r="X754" i="1"/>
  <c r="Y754" i="1"/>
  <c r="Z754" i="1"/>
  <c r="AA754" i="1"/>
  <c r="AB754" i="1"/>
  <c r="AD754" i="1" a="1"/>
  <c r="AD754" i="1" s="1"/>
  <c r="C755" i="1"/>
  <c r="D755" i="1"/>
  <c r="E755" i="1"/>
  <c r="F755" i="1"/>
  <c r="G755" i="1"/>
  <c r="I755" i="1"/>
  <c r="J755" i="1"/>
  <c r="K755" i="1"/>
  <c r="L755" i="1"/>
  <c r="M755" i="1"/>
  <c r="N755" i="1"/>
  <c r="O755" i="1"/>
  <c r="P755" i="1"/>
  <c r="Q755" i="1"/>
  <c r="R755" i="1"/>
  <c r="S755" i="1"/>
  <c r="T755" i="1"/>
  <c r="U755" i="1"/>
  <c r="V755" i="1"/>
  <c r="W755" i="1"/>
  <c r="X755" i="1"/>
  <c r="Y755" i="1"/>
  <c r="Z755" i="1"/>
  <c r="AA755" i="1"/>
  <c r="AB755" i="1"/>
  <c r="AD755" i="1" a="1"/>
  <c r="AD755" i="1" s="1"/>
  <c r="C756" i="1"/>
  <c r="D756" i="1"/>
  <c r="E756" i="1"/>
  <c r="F756" i="1"/>
  <c r="G756" i="1"/>
  <c r="I756" i="1"/>
  <c r="J756" i="1"/>
  <c r="K756" i="1"/>
  <c r="L756" i="1"/>
  <c r="M756" i="1"/>
  <c r="N756" i="1"/>
  <c r="O756" i="1"/>
  <c r="P756" i="1"/>
  <c r="Q756" i="1"/>
  <c r="R756" i="1"/>
  <c r="S756" i="1"/>
  <c r="T756" i="1"/>
  <c r="U756" i="1"/>
  <c r="V756" i="1"/>
  <c r="W756" i="1"/>
  <c r="X756" i="1"/>
  <c r="Y756" i="1"/>
  <c r="Z756" i="1"/>
  <c r="AA756" i="1"/>
  <c r="AB756" i="1"/>
  <c r="AD756" i="1" a="1"/>
  <c r="AD756" i="1" s="1"/>
  <c r="C757" i="1"/>
  <c r="D757" i="1"/>
  <c r="E757" i="1"/>
  <c r="F757" i="1"/>
  <c r="G757" i="1"/>
  <c r="I757" i="1"/>
  <c r="J757" i="1"/>
  <c r="K757" i="1"/>
  <c r="L757" i="1"/>
  <c r="M757" i="1"/>
  <c r="N757" i="1"/>
  <c r="O757" i="1"/>
  <c r="P757" i="1"/>
  <c r="Q757" i="1"/>
  <c r="R757" i="1"/>
  <c r="S757" i="1"/>
  <c r="T757" i="1"/>
  <c r="U757" i="1"/>
  <c r="V757" i="1"/>
  <c r="W757" i="1"/>
  <c r="X757" i="1"/>
  <c r="Y757" i="1"/>
  <c r="Z757" i="1"/>
  <c r="AA757" i="1"/>
  <c r="AB757" i="1"/>
  <c r="AD757" i="1" a="1"/>
  <c r="AD757" i="1"/>
  <c r="C758" i="1"/>
  <c r="D758" i="1"/>
  <c r="E758" i="1"/>
  <c r="F758" i="1"/>
  <c r="G758" i="1"/>
  <c r="I758" i="1"/>
  <c r="J758" i="1"/>
  <c r="K758" i="1"/>
  <c r="L758" i="1"/>
  <c r="M758" i="1"/>
  <c r="N758" i="1"/>
  <c r="O758" i="1"/>
  <c r="P758" i="1"/>
  <c r="Q758" i="1"/>
  <c r="R758" i="1"/>
  <c r="S758" i="1"/>
  <c r="T758" i="1"/>
  <c r="U758" i="1"/>
  <c r="V758" i="1"/>
  <c r="W758" i="1"/>
  <c r="X758" i="1"/>
  <c r="Y758" i="1"/>
  <c r="Z758" i="1"/>
  <c r="AA758" i="1"/>
  <c r="AB758" i="1"/>
  <c r="AD758" i="1" a="1"/>
  <c r="AD758" i="1"/>
  <c r="C759" i="1"/>
  <c r="D759" i="1"/>
  <c r="E759" i="1"/>
  <c r="F759" i="1"/>
  <c r="G759" i="1"/>
  <c r="I759" i="1"/>
  <c r="J759" i="1"/>
  <c r="K759" i="1"/>
  <c r="L759" i="1"/>
  <c r="M759" i="1"/>
  <c r="N759" i="1"/>
  <c r="O759" i="1"/>
  <c r="P759" i="1"/>
  <c r="Q759" i="1"/>
  <c r="R759" i="1"/>
  <c r="S759" i="1"/>
  <c r="T759" i="1"/>
  <c r="U759" i="1"/>
  <c r="V759" i="1"/>
  <c r="W759" i="1"/>
  <c r="X759" i="1"/>
  <c r="Y759" i="1"/>
  <c r="Z759" i="1"/>
  <c r="AA759" i="1"/>
  <c r="AB759" i="1"/>
  <c r="AD759" i="1" a="1"/>
  <c r="AD759" i="1"/>
  <c r="C760" i="1"/>
  <c r="D760" i="1"/>
  <c r="E760" i="1"/>
  <c r="F760" i="1"/>
  <c r="G760" i="1"/>
  <c r="I760" i="1"/>
  <c r="J760" i="1"/>
  <c r="K760" i="1"/>
  <c r="L760" i="1"/>
  <c r="M760" i="1"/>
  <c r="N760" i="1"/>
  <c r="O760" i="1"/>
  <c r="P760" i="1"/>
  <c r="Q760" i="1"/>
  <c r="R760" i="1"/>
  <c r="S760" i="1"/>
  <c r="T760" i="1"/>
  <c r="U760" i="1"/>
  <c r="V760" i="1"/>
  <c r="W760" i="1"/>
  <c r="X760" i="1"/>
  <c r="Y760" i="1"/>
  <c r="Z760" i="1"/>
  <c r="AA760" i="1"/>
  <c r="AB760" i="1"/>
  <c r="AD760" i="1" a="1"/>
  <c r="AD760" i="1" s="1"/>
  <c r="C761" i="1"/>
  <c r="D761" i="1"/>
  <c r="E761" i="1"/>
  <c r="F761" i="1"/>
  <c r="G761" i="1"/>
  <c r="I761" i="1"/>
  <c r="J761" i="1"/>
  <c r="K761" i="1"/>
  <c r="L761" i="1"/>
  <c r="M761" i="1"/>
  <c r="N761" i="1"/>
  <c r="O761" i="1"/>
  <c r="P761" i="1"/>
  <c r="Q761" i="1"/>
  <c r="R761" i="1"/>
  <c r="S761" i="1"/>
  <c r="T761" i="1"/>
  <c r="U761" i="1"/>
  <c r="V761" i="1"/>
  <c r="W761" i="1"/>
  <c r="X761" i="1"/>
  <c r="Y761" i="1"/>
  <c r="Z761" i="1"/>
  <c r="AA761" i="1"/>
  <c r="AB761" i="1"/>
  <c r="AD761" i="1" a="1"/>
  <c r="AD761" i="1" s="1"/>
  <c r="C762" i="1"/>
  <c r="D762" i="1"/>
  <c r="E762" i="1"/>
  <c r="F762" i="1"/>
  <c r="G762" i="1"/>
  <c r="I762" i="1"/>
  <c r="J762" i="1"/>
  <c r="K762" i="1"/>
  <c r="L762" i="1"/>
  <c r="M762" i="1"/>
  <c r="N762" i="1"/>
  <c r="O762" i="1"/>
  <c r="P762" i="1"/>
  <c r="Q762" i="1"/>
  <c r="R762" i="1"/>
  <c r="S762" i="1"/>
  <c r="T762" i="1"/>
  <c r="U762" i="1"/>
  <c r="V762" i="1"/>
  <c r="W762" i="1"/>
  <c r="X762" i="1"/>
  <c r="Y762" i="1"/>
  <c r="Z762" i="1"/>
  <c r="AA762" i="1"/>
  <c r="AB762" i="1"/>
  <c r="AD762" i="1" a="1"/>
  <c r="AD762" i="1" s="1"/>
  <c r="C763" i="1"/>
  <c r="D763" i="1"/>
  <c r="E763" i="1"/>
  <c r="F763" i="1"/>
  <c r="G763" i="1"/>
  <c r="I763" i="1"/>
  <c r="J763" i="1"/>
  <c r="K763" i="1"/>
  <c r="L763" i="1"/>
  <c r="M763" i="1"/>
  <c r="N763" i="1"/>
  <c r="O763" i="1"/>
  <c r="P763" i="1"/>
  <c r="Q763" i="1"/>
  <c r="R763" i="1"/>
  <c r="S763" i="1"/>
  <c r="T763" i="1"/>
  <c r="U763" i="1"/>
  <c r="V763" i="1"/>
  <c r="W763" i="1"/>
  <c r="X763" i="1"/>
  <c r="Y763" i="1"/>
  <c r="Z763" i="1"/>
  <c r="AA763" i="1"/>
  <c r="AB763" i="1"/>
  <c r="AD763" i="1" a="1"/>
  <c r="AD763" i="1"/>
  <c r="C764" i="1"/>
  <c r="D764" i="1"/>
  <c r="E764" i="1"/>
  <c r="F764" i="1"/>
  <c r="G764" i="1"/>
  <c r="I764" i="1"/>
  <c r="J764" i="1"/>
  <c r="K764" i="1"/>
  <c r="L764" i="1"/>
  <c r="M764" i="1"/>
  <c r="N764" i="1"/>
  <c r="O764" i="1"/>
  <c r="P764" i="1"/>
  <c r="Q764" i="1"/>
  <c r="R764" i="1"/>
  <c r="S764" i="1"/>
  <c r="T764" i="1"/>
  <c r="U764" i="1"/>
  <c r="V764" i="1"/>
  <c r="W764" i="1"/>
  <c r="X764" i="1"/>
  <c r="Y764" i="1"/>
  <c r="Z764" i="1"/>
  <c r="AA764" i="1"/>
  <c r="AB764" i="1"/>
  <c r="AD764" i="1" a="1"/>
  <c r="AD764" i="1"/>
  <c r="C765" i="1"/>
  <c r="D765" i="1"/>
  <c r="E765" i="1"/>
  <c r="F765" i="1"/>
  <c r="G765" i="1"/>
  <c r="I765" i="1"/>
  <c r="J765" i="1"/>
  <c r="K765" i="1"/>
  <c r="L765" i="1"/>
  <c r="M765" i="1"/>
  <c r="N765" i="1"/>
  <c r="O765" i="1"/>
  <c r="P765" i="1"/>
  <c r="Q765" i="1"/>
  <c r="R765" i="1"/>
  <c r="S765" i="1"/>
  <c r="T765" i="1"/>
  <c r="U765" i="1"/>
  <c r="V765" i="1"/>
  <c r="W765" i="1"/>
  <c r="X765" i="1"/>
  <c r="Y765" i="1"/>
  <c r="Z765" i="1"/>
  <c r="AA765" i="1"/>
  <c r="AB765" i="1"/>
  <c r="AD765" i="1" a="1"/>
  <c r="AD765" i="1"/>
  <c r="C766" i="1"/>
  <c r="D766" i="1"/>
  <c r="E766" i="1"/>
  <c r="F766" i="1"/>
  <c r="G766" i="1"/>
  <c r="I766" i="1"/>
  <c r="J766" i="1"/>
  <c r="K766" i="1"/>
  <c r="L766" i="1"/>
  <c r="M766" i="1"/>
  <c r="N766" i="1"/>
  <c r="O766" i="1"/>
  <c r="P766" i="1"/>
  <c r="Q766" i="1"/>
  <c r="R766" i="1"/>
  <c r="S766" i="1"/>
  <c r="T766" i="1"/>
  <c r="U766" i="1"/>
  <c r="V766" i="1"/>
  <c r="W766" i="1"/>
  <c r="X766" i="1"/>
  <c r="Y766" i="1"/>
  <c r="Z766" i="1"/>
  <c r="AA766" i="1"/>
  <c r="AB766" i="1"/>
  <c r="AD766" i="1" a="1"/>
  <c r="AD766" i="1" s="1"/>
  <c r="C767" i="1"/>
  <c r="D767" i="1"/>
  <c r="E767" i="1"/>
  <c r="F767" i="1"/>
  <c r="G767" i="1"/>
  <c r="I767" i="1"/>
  <c r="J767" i="1"/>
  <c r="K767" i="1"/>
  <c r="L767" i="1"/>
  <c r="M767" i="1"/>
  <c r="N767" i="1"/>
  <c r="O767" i="1"/>
  <c r="P767" i="1"/>
  <c r="Q767" i="1"/>
  <c r="R767" i="1"/>
  <c r="S767" i="1"/>
  <c r="T767" i="1"/>
  <c r="U767" i="1"/>
  <c r="V767" i="1"/>
  <c r="W767" i="1"/>
  <c r="X767" i="1"/>
  <c r="Y767" i="1"/>
  <c r="Z767" i="1"/>
  <c r="AA767" i="1"/>
  <c r="AB767" i="1"/>
  <c r="AD767" i="1" a="1"/>
  <c r="AD767" i="1"/>
  <c r="C768" i="1"/>
  <c r="D768" i="1"/>
  <c r="E768" i="1"/>
  <c r="F768" i="1"/>
  <c r="G768" i="1"/>
  <c r="I768" i="1"/>
  <c r="J768" i="1"/>
  <c r="K768" i="1"/>
  <c r="L768" i="1"/>
  <c r="M768" i="1"/>
  <c r="N768" i="1"/>
  <c r="O768" i="1"/>
  <c r="P768" i="1"/>
  <c r="Q768" i="1"/>
  <c r="R768" i="1"/>
  <c r="S768" i="1"/>
  <c r="T768" i="1"/>
  <c r="U768" i="1"/>
  <c r="V768" i="1"/>
  <c r="W768" i="1"/>
  <c r="X768" i="1"/>
  <c r="Y768" i="1"/>
  <c r="Z768" i="1"/>
  <c r="AA768" i="1"/>
  <c r="AB768" i="1"/>
  <c r="AD768" i="1" a="1"/>
  <c r="AD768" i="1" s="1"/>
  <c r="C769" i="1"/>
  <c r="D769" i="1"/>
  <c r="E769" i="1"/>
  <c r="F769" i="1"/>
  <c r="G769" i="1"/>
  <c r="I769" i="1"/>
  <c r="J769" i="1"/>
  <c r="K769" i="1"/>
  <c r="L769" i="1"/>
  <c r="M769" i="1"/>
  <c r="N769" i="1"/>
  <c r="O769" i="1"/>
  <c r="P769" i="1"/>
  <c r="Q769" i="1"/>
  <c r="R769" i="1"/>
  <c r="S769" i="1"/>
  <c r="T769" i="1"/>
  <c r="U769" i="1"/>
  <c r="V769" i="1"/>
  <c r="W769" i="1"/>
  <c r="X769" i="1"/>
  <c r="Y769" i="1"/>
  <c r="Z769" i="1"/>
  <c r="AA769" i="1"/>
  <c r="AB769" i="1"/>
  <c r="AD769" i="1" a="1"/>
  <c r="AD769" i="1" s="1"/>
  <c r="C770" i="1"/>
  <c r="D770" i="1"/>
  <c r="E770" i="1"/>
  <c r="F770" i="1"/>
  <c r="G770" i="1"/>
  <c r="I770" i="1"/>
  <c r="J770" i="1"/>
  <c r="K770" i="1"/>
  <c r="L770" i="1"/>
  <c r="M770" i="1"/>
  <c r="N770" i="1"/>
  <c r="O770" i="1"/>
  <c r="P770" i="1"/>
  <c r="Q770" i="1"/>
  <c r="R770" i="1"/>
  <c r="S770" i="1"/>
  <c r="T770" i="1"/>
  <c r="U770" i="1"/>
  <c r="V770" i="1"/>
  <c r="W770" i="1"/>
  <c r="X770" i="1"/>
  <c r="Y770" i="1"/>
  <c r="Z770" i="1"/>
  <c r="AA770" i="1"/>
  <c r="AB770" i="1"/>
  <c r="AD770" i="1" a="1"/>
  <c r="AD770" i="1" s="1"/>
  <c r="C771" i="1"/>
  <c r="D771" i="1"/>
  <c r="E771" i="1"/>
  <c r="F771" i="1"/>
  <c r="G771" i="1"/>
  <c r="I771" i="1"/>
  <c r="J771" i="1"/>
  <c r="K771" i="1"/>
  <c r="L771" i="1"/>
  <c r="M771" i="1"/>
  <c r="N771" i="1"/>
  <c r="O771" i="1"/>
  <c r="P771" i="1"/>
  <c r="Q771" i="1"/>
  <c r="R771" i="1"/>
  <c r="S771" i="1"/>
  <c r="T771" i="1"/>
  <c r="U771" i="1"/>
  <c r="V771" i="1"/>
  <c r="W771" i="1"/>
  <c r="X771" i="1"/>
  <c r="Y771" i="1"/>
  <c r="Z771" i="1"/>
  <c r="AA771" i="1"/>
  <c r="AB771" i="1"/>
  <c r="AD771" i="1" a="1"/>
  <c r="AD771" i="1"/>
  <c r="C772" i="1"/>
  <c r="D772" i="1"/>
  <c r="E772" i="1"/>
  <c r="F772" i="1"/>
  <c r="G772" i="1"/>
  <c r="I772" i="1"/>
  <c r="J772" i="1"/>
  <c r="K772" i="1"/>
  <c r="L772" i="1"/>
  <c r="M772" i="1"/>
  <c r="N772" i="1"/>
  <c r="O772" i="1"/>
  <c r="P772" i="1"/>
  <c r="Q772" i="1"/>
  <c r="R772" i="1"/>
  <c r="S772" i="1"/>
  <c r="T772" i="1"/>
  <c r="U772" i="1"/>
  <c r="V772" i="1"/>
  <c r="W772" i="1"/>
  <c r="X772" i="1"/>
  <c r="Y772" i="1"/>
  <c r="Z772" i="1"/>
  <c r="AA772" i="1"/>
  <c r="AB772" i="1"/>
  <c r="AD772" i="1" a="1"/>
  <c r="AD772" i="1"/>
  <c r="C773" i="1"/>
  <c r="D773" i="1"/>
  <c r="E773" i="1"/>
  <c r="F773" i="1"/>
  <c r="G773" i="1"/>
  <c r="I773" i="1"/>
  <c r="J773" i="1"/>
  <c r="K773" i="1"/>
  <c r="L773" i="1"/>
  <c r="M773" i="1"/>
  <c r="N773" i="1"/>
  <c r="O773" i="1"/>
  <c r="P773" i="1"/>
  <c r="Q773" i="1"/>
  <c r="R773" i="1"/>
  <c r="S773" i="1"/>
  <c r="T773" i="1"/>
  <c r="U773" i="1"/>
  <c r="V773" i="1"/>
  <c r="W773" i="1"/>
  <c r="X773" i="1"/>
  <c r="Y773" i="1"/>
  <c r="Z773" i="1"/>
  <c r="AA773" i="1"/>
  <c r="AB773" i="1"/>
  <c r="AD773" i="1" a="1"/>
  <c r="AD773" i="1"/>
  <c r="C774" i="1"/>
  <c r="D774" i="1"/>
  <c r="E774" i="1"/>
  <c r="F774" i="1"/>
  <c r="G774" i="1"/>
  <c r="I774" i="1"/>
  <c r="J774" i="1"/>
  <c r="K774" i="1"/>
  <c r="L774" i="1"/>
  <c r="M774" i="1"/>
  <c r="N774" i="1"/>
  <c r="O774" i="1"/>
  <c r="P774" i="1"/>
  <c r="Q774" i="1"/>
  <c r="R774" i="1"/>
  <c r="S774" i="1"/>
  <c r="T774" i="1"/>
  <c r="U774" i="1"/>
  <c r="V774" i="1"/>
  <c r="W774" i="1"/>
  <c r="X774" i="1"/>
  <c r="Y774" i="1"/>
  <c r="Z774" i="1"/>
  <c r="AA774" i="1"/>
  <c r="AB774" i="1"/>
  <c r="AD774" i="1" a="1"/>
  <c r="AD774" i="1" s="1"/>
  <c r="C775" i="1"/>
  <c r="D775" i="1"/>
  <c r="E775" i="1"/>
  <c r="F775" i="1"/>
  <c r="G775" i="1"/>
  <c r="I775" i="1"/>
  <c r="J775" i="1"/>
  <c r="K775" i="1"/>
  <c r="L775" i="1"/>
  <c r="M775" i="1"/>
  <c r="N775" i="1"/>
  <c r="O775" i="1"/>
  <c r="P775" i="1"/>
  <c r="Q775" i="1"/>
  <c r="R775" i="1"/>
  <c r="S775" i="1"/>
  <c r="T775" i="1"/>
  <c r="U775" i="1"/>
  <c r="V775" i="1"/>
  <c r="W775" i="1"/>
  <c r="X775" i="1"/>
  <c r="Y775" i="1"/>
  <c r="Z775" i="1"/>
  <c r="AA775" i="1"/>
  <c r="AB775" i="1"/>
  <c r="AD775" i="1" a="1"/>
  <c r="AD775" i="1"/>
  <c r="C776" i="1"/>
  <c r="D776" i="1"/>
  <c r="E776" i="1"/>
  <c r="F776" i="1"/>
  <c r="G776" i="1"/>
  <c r="I776" i="1"/>
  <c r="J776" i="1"/>
  <c r="K776" i="1"/>
  <c r="L776" i="1"/>
  <c r="M776" i="1"/>
  <c r="N776" i="1"/>
  <c r="O776" i="1"/>
  <c r="P776" i="1"/>
  <c r="Q776" i="1"/>
  <c r="R776" i="1"/>
  <c r="S776" i="1"/>
  <c r="T776" i="1"/>
  <c r="U776" i="1"/>
  <c r="V776" i="1"/>
  <c r="W776" i="1"/>
  <c r="X776" i="1"/>
  <c r="Y776" i="1"/>
  <c r="Z776" i="1"/>
  <c r="AA776" i="1"/>
  <c r="AB776" i="1"/>
  <c r="AD776" i="1" a="1"/>
  <c r="AD776" i="1" s="1"/>
  <c r="C777" i="1"/>
  <c r="D777" i="1"/>
  <c r="E777" i="1"/>
  <c r="F777" i="1"/>
  <c r="G777" i="1"/>
  <c r="I777" i="1"/>
  <c r="J777" i="1"/>
  <c r="K777" i="1"/>
  <c r="L777" i="1"/>
  <c r="M777" i="1"/>
  <c r="N777" i="1"/>
  <c r="O777" i="1"/>
  <c r="P777" i="1"/>
  <c r="Q777" i="1"/>
  <c r="R777" i="1"/>
  <c r="S777" i="1"/>
  <c r="T777" i="1"/>
  <c r="U777" i="1"/>
  <c r="V777" i="1"/>
  <c r="W777" i="1"/>
  <c r="X777" i="1"/>
  <c r="Y777" i="1"/>
  <c r="Z777" i="1"/>
  <c r="AA777" i="1"/>
  <c r="AB777" i="1"/>
  <c r="AD777" i="1" a="1"/>
  <c r="AD777" i="1" s="1"/>
  <c r="C778" i="1"/>
  <c r="D778" i="1"/>
  <c r="E778" i="1"/>
  <c r="F778" i="1"/>
  <c r="G778" i="1"/>
  <c r="I778" i="1"/>
  <c r="J778" i="1"/>
  <c r="K778" i="1"/>
  <c r="L778" i="1"/>
  <c r="M778" i="1"/>
  <c r="N778" i="1"/>
  <c r="O778" i="1"/>
  <c r="P778" i="1"/>
  <c r="Q778" i="1"/>
  <c r="R778" i="1"/>
  <c r="S778" i="1"/>
  <c r="T778" i="1"/>
  <c r="U778" i="1"/>
  <c r="V778" i="1"/>
  <c r="W778" i="1"/>
  <c r="X778" i="1"/>
  <c r="Y778" i="1"/>
  <c r="Z778" i="1"/>
  <c r="AA778" i="1"/>
  <c r="AB778" i="1"/>
  <c r="AD778" i="1" a="1"/>
  <c r="AD778" i="1" s="1"/>
  <c r="C779" i="1"/>
  <c r="D779" i="1"/>
  <c r="E779" i="1"/>
  <c r="F779" i="1"/>
  <c r="G779" i="1"/>
  <c r="I779" i="1"/>
  <c r="J779" i="1"/>
  <c r="K779" i="1"/>
  <c r="L779" i="1"/>
  <c r="M779" i="1"/>
  <c r="N779" i="1"/>
  <c r="O779" i="1"/>
  <c r="P779" i="1"/>
  <c r="Q779" i="1"/>
  <c r="R779" i="1"/>
  <c r="S779" i="1"/>
  <c r="T779" i="1"/>
  <c r="U779" i="1"/>
  <c r="V779" i="1"/>
  <c r="W779" i="1"/>
  <c r="X779" i="1"/>
  <c r="Y779" i="1"/>
  <c r="Z779" i="1"/>
  <c r="AA779" i="1"/>
  <c r="AB779" i="1"/>
  <c r="AD779" i="1" a="1"/>
  <c r="AD779" i="1"/>
  <c r="C780" i="1"/>
  <c r="D780" i="1"/>
  <c r="E780" i="1"/>
  <c r="F780" i="1"/>
  <c r="G780" i="1"/>
  <c r="I780" i="1"/>
  <c r="J780" i="1"/>
  <c r="K780" i="1"/>
  <c r="L780" i="1"/>
  <c r="M780" i="1"/>
  <c r="N780" i="1"/>
  <c r="O780" i="1"/>
  <c r="P780" i="1"/>
  <c r="Q780" i="1"/>
  <c r="R780" i="1"/>
  <c r="S780" i="1"/>
  <c r="T780" i="1"/>
  <c r="U780" i="1"/>
  <c r="V780" i="1"/>
  <c r="W780" i="1"/>
  <c r="X780" i="1"/>
  <c r="Y780" i="1"/>
  <c r="Z780" i="1"/>
  <c r="AA780" i="1"/>
  <c r="AB780" i="1"/>
  <c r="AD780" i="1" a="1"/>
  <c r="AD780" i="1"/>
  <c r="C781" i="1"/>
  <c r="D781" i="1"/>
  <c r="E781" i="1"/>
  <c r="F781" i="1"/>
  <c r="G781" i="1"/>
  <c r="I781" i="1"/>
  <c r="J781" i="1"/>
  <c r="K781" i="1"/>
  <c r="L781" i="1"/>
  <c r="M781" i="1"/>
  <c r="N781" i="1"/>
  <c r="O781" i="1"/>
  <c r="P781" i="1"/>
  <c r="Q781" i="1"/>
  <c r="R781" i="1"/>
  <c r="S781" i="1"/>
  <c r="T781" i="1"/>
  <c r="U781" i="1"/>
  <c r="V781" i="1"/>
  <c r="W781" i="1"/>
  <c r="X781" i="1"/>
  <c r="Y781" i="1"/>
  <c r="Z781" i="1"/>
  <c r="AA781" i="1"/>
  <c r="AB781" i="1"/>
  <c r="AD781" i="1" a="1"/>
  <c r="AD781" i="1"/>
  <c r="C782" i="1"/>
  <c r="D782" i="1"/>
  <c r="E782" i="1"/>
  <c r="F782" i="1"/>
  <c r="G782" i="1"/>
  <c r="I782" i="1"/>
  <c r="J782" i="1"/>
  <c r="K782" i="1"/>
  <c r="L782" i="1"/>
  <c r="M782" i="1"/>
  <c r="N782" i="1"/>
  <c r="O782" i="1"/>
  <c r="P782" i="1"/>
  <c r="Q782" i="1"/>
  <c r="R782" i="1"/>
  <c r="S782" i="1"/>
  <c r="T782" i="1"/>
  <c r="U782" i="1"/>
  <c r="V782" i="1"/>
  <c r="W782" i="1"/>
  <c r="X782" i="1"/>
  <c r="Y782" i="1"/>
  <c r="Z782" i="1"/>
  <c r="AA782" i="1"/>
  <c r="AB782" i="1"/>
  <c r="AD782" i="1" a="1"/>
  <c r="AD782" i="1" s="1"/>
  <c r="C783" i="1"/>
  <c r="D783" i="1"/>
  <c r="E783" i="1"/>
  <c r="F783" i="1"/>
  <c r="G783" i="1"/>
  <c r="I783" i="1"/>
  <c r="J783" i="1"/>
  <c r="K783" i="1"/>
  <c r="L783" i="1"/>
  <c r="M783" i="1"/>
  <c r="N783" i="1"/>
  <c r="O783" i="1"/>
  <c r="P783" i="1"/>
  <c r="Q783" i="1"/>
  <c r="R783" i="1"/>
  <c r="S783" i="1"/>
  <c r="T783" i="1"/>
  <c r="U783" i="1"/>
  <c r="V783" i="1"/>
  <c r="W783" i="1"/>
  <c r="X783" i="1"/>
  <c r="Y783" i="1"/>
  <c r="Z783" i="1"/>
  <c r="AA783" i="1"/>
  <c r="AB783" i="1"/>
  <c r="AD783" i="1" a="1"/>
  <c r="AD783" i="1"/>
  <c r="C784" i="1"/>
  <c r="D784" i="1"/>
  <c r="E784" i="1"/>
  <c r="F784" i="1"/>
  <c r="G784" i="1"/>
  <c r="I784" i="1"/>
  <c r="J784" i="1"/>
  <c r="K784" i="1"/>
  <c r="L784" i="1"/>
  <c r="M784" i="1"/>
  <c r="N784" i="1"/>
  <c r="O784" i="1"/>
  <c r="P784" i="1"/>
  <c r="Q784" i="1"/>
  <c r="R784" i="1"/>
  <c r="S784" i="1"/>
  <c r="T784" i="1"/>
  <c r="U784" i="1"/>
  <c r="V784" i="1"/>
  <c r="W784" i="1"/>
  <c r="X784" i="1"/>
  <c r="Y784" i="1"/>
  <c r="Z784" i="1"/>
  <c r="AA784" i="1"/>
  <c r="AB784" i="1"/>
  <c r="AD784" i="1" a="1"/>
  <c r="AD784" i="1" s="1"/>
  <c r="C785" i="1"/>
  <c r="D785" i="1"/>
  <c r="E785" i="1"/>
  <c r="F785" i="1"/>
  <c r="G785" i="1"/>
  <c r="I785" i="1"/>
  <c r="J785" i="1"/>
  <c r="K785" i="1"/>
  <c r="L785" i="1"/>
  <c r="M785" i="1"/>
  <c r="N785" i="1"/>
  <c r="O785" i="1"/>
  <c r="P785" i="1"/>
  <c r="Q785" i="1"/>
  <c r="R785" i="1"/>
  <c r="S785" i="1"/>
  <c r="T785" i="1"/>
  <c r="U785" i="1"/>
  <c r="V785" i="1"/>
  <c r="W785" i="1"/>
  <c r="X785" i="1"/>
  <c r="Y785" i="1"/>
  <c r="Z785" i="1"/>
  <c r="AA785" i="1"/>
  <c r="AB785" i="1"/>
  <c r="AD785" i="1" a="1"/>
  <c r="AD785" i="1" s="1"/>
  <c r="C786" i="1"/>
  <c r="D786" i="1"/>
  <c r="E786" i="1"/>
  <c r="F786" i="1"/>
  <c r="G786" i="1"/>
  <c r="I786" i="1"/>
  <c r="J786" i="1"/>
  <c r="K786" i="1"/>
  <c r="L786" i="1"/>
  <c r="M786" i="1"/>
  <c r="N786" i="1"/>
  <c r="O786" i="1"/>
  <c r="P786" i="1"/>
  <c r="Q786" i="1"/>
  <c r="R786" i="1"/>
  <c r="S786" i="1"/>
  <c r="T786" i="1"/>
  <c r="U786" i="1"/>
  <c r="V786" i="1"/>
  <c r="W786" i="1"/>
  <c r="X786" i="1"/>
  <c r="Y786" i="1"/>
  <c r="Z786" i="1"/>
  <c r="AA786" i="1"/>
  <c r="AB786" i="1"/>
  <c r="AD786" i="1" a="1"/>
  <c r="AD786" i="1" s="1"/>
  <c r="C787" i="1"/>
  <c r="D787" i="1"/>
  <c r="E787" i="1"/>
  <c r="F787" i="1"/>
  <c r="G787" i="1"/>
  <c r="I787" i="1"/>
  <c r="J787" i="1"/>
  <c r="K787" i="1"/>
  <c r="L787" i="1"/>
  <c r="M787" i="1"/>
  <c r="N787" i="1"/>
  <c r="O787" i="1"/>
  <c r="P787" i="1"/>
  <c r="Q787" i="1"/>
  <c r="R787" i="1"/>
  <c r="S787" i="1"/>
  <c r="T787" i="1"/>
  <c r="U787" i="1"/>
  <c r="V787" i="1"/>
  <c r="W787" i="1"/>
  <c r="X787" i="1"/>
  <c r="Y787" i="1"/>
  <c r="Z787" i="1"/>
  <c r="AA787" i="1"/>
  <c r="AB787" i="1"/>
  <c r="AD787" i="1" a="1"/>
  <c r="AD787" i="1"/>
  <c r="C788" i="1"/>
  <c r="D788" i="1"/>
  <c r="E788" i="1"/>
  <c r="F788" i="1"/>
  <c r="G788" i="1"/>
  <c r="I788" i="1"/>
  <c r="J788" i="1"/>
  <c r="K788" i="1"/>
  <c r="L788" i="1"/>
  <c r="M788" i="1"/>
  <c r="N788" i="1"/>
  <c r="O788" i="1"/>
  <c r="P788" i="1"/>
  <c r="Q788" i="1"/>
  <c r="R788" i="1"/>
  <c r="S788" i="1"/>
  <c r="T788" i="1"/>
  <c r="U788" i="1"/>
  <c r="V788" i="1"/>
  <c r="W788" i="1"/>
  <c r="X788" i="1"/>
  <c r="Y788" i="1"/>
  <c r="Z788" i="1"/>
  <c r="AA788" i="1"/>
  <c r="AB788" i="1"/>
  <c r="AD788" i="1" a="1"/>
  <c r="AD788" i="1"/>
  <c r="C789" i="1"/>
  <c r="D789" i="1"/>
  <c r="E789" i="1"/>
  <c r="F789" i="1"/>
  <c r="G789" i="1"/>
  <c r="I789" i="1"/>
  <c r="J789" i="1"/>
  <c r="K789" i="1"/>
  <c r="L789" i="1"/>
  <c r="M789" i="1"/>
  <c r="N789" i="1"/>
  <c r="O789" i="1"/>
  <c r="P789" i="1"/>
  <c r="Q789" i="1"/>
  <c r="R789" i="1"/>
  <c r="S789" i="1"/>
  <c r="T789" i="1"/>
  <c r="U789" i="1"/>
  <c r="V789" i="1"/>
  <c r="W789" i="1"/>
  <c r="X789" i="1"/>
  <c r="Y789" i="1"/>
  <c r="Z789" i="1"/>
  <c r="AA789" i="1"/>
  <c r="AB789" i="1"/>
  <c r="AD789" i="1" a="1"/>
  <c r="AD789" i="1"/>
  <c r="C790" i="1"/>
  <c r="D790" i="1"/>
  <c r="E790" i="1"/>
  <c r="F790" i="1"/>
  <c r="G790" i="1"/>
  <c r="I790" i="1"/>
  <c r="J790" i="1"/>
  <c r="K790" i="1"/>
  <c r="L790" i="1"/>
  <c r="M790" i="1"/>
  <c r="N790" i="1"/>
  <c r="O790" i="1"/>
  <c r="P790" i="1"/>
  <c r="Q790" i="1"/>
  <c r="R790" i="1"/>
  <c r="S790" i="1"/>
  <c r="T790" i="1"/>
  <c r="U790" i="1"/>
  <c r="V790" i="1"/>
  <c r="W790" i="1"/>
  <c r="X790" i="1"/>
  <c r="Y790" i="1"/>
  <c r="Z790" i="1"/>
  <c r="AA790" i="1"/>
  <c r="AB790" i="1"/>
  <c r="AD790" i="1" a="1"/>
  <c r="AD790" i="1" s="1"/>
  <c r="C791" i="1"/>
  <c r="D791" i="1"/>
  <c r="E791" i="1"/>
  <c r="F791" i="1"/>
  <c r="G791" i="1"/>
  <c r="I791" i="1"/>
  <c r="J791" i="1"/>
  <c r="K791" i="1"/>
  <c r="L791" i="1"/>
  <c r="M791" i="1"/>
  <c r="N791" i="1"/>
  <c r="O791" i="1"/>
  <c r="P791" i="1"/>
  <c r="Q791" i="1"/>
  <c r="R791" i="1"/>
  <c r="S791" i="1"/>
  <c r="T791" i="1"/>
  <c r="U791" i="1"/>
  <c r="V791" i="1"/>
  <c r="W791" i="1"/>
  <c r="X791" i="1"/>
  <c r="Y791" i="1"/>
  <c r="Z791" i="1"/>
  <c r="AA791" i="1"/>
  <c r="AB791" i="1"/>
  <c r="AD791" i="1" a="1"/>
  <c r="AD791" i="1"/>
  <c r="C792" i="1"/>
  <c r="D792" i="1"/>
  <c r="E792" i="1"/>
  <c r="F792" i="1"/>
  <c r="G792" i="1"/>
  <c r="I792" i="1"/>
  <c r="J792" i="1"/>
  <c r="K792" i="1"/>
  <c r="L792" i="1"/>
  <c r="M792" i="1"/>
  <c r="N792" i="1"/>
  <c r="O792" i="1"/>
  <c r="P792" i="1"/>
  <c r="Q792" i="1"/>
  <c r="R792" i="1"/>
  <c r="S792" i="1"/>
  <c r="T792" i="1"/>
  <c r="U792" i="1"/>
  <c r="V792" i="1"/>
  <c r="W792" i="1"/>
  <c r="X792" i="1"/>
  <c r="Y792" i="1"/>
  <c r="Z792" i="1"/>
  <c r="AA792" i="1"/>
  <c r="AB792" i="1"/>
  <c r="AD792" i="1" a="1"/>
  <c r="AD792" i="1" s="1"/>
  <c r="C793" i="1"/>
  <c r="D793" i="1"/>
  <c r="E793" i="1"/>
  <c r="F793" i="1"/>
  <c r="G793" i="1"/>
  <c r="I793" i="1"/>
  <c r="J793" i="1"/>
  <c r="K793" i="1"/>
  <c r="L793" i="1"/>
  <c r="M793" i="1"/>
  <c r="N793" i="1"/>
  <c r="O793" i="1"/>
  <c r="P793" i="1"/>
  <c r="Q793" i="1"/>
  <c r="R793" i="1"/>
  <c r="S793" i="1"/>
  <c r="T793" i="1"/>
  <c r="U793" i="1"/>
  <c r="V793" i="1"/>
  <c r="W793" i="1"/>
  <c r="X793" i="1"/>
  <c r="Y793" i="1"/>
  <c r="Z793" i="1"/>
  <c r="AA793" i="1"/>
  <c r="AB793" i="1"/>
  <c r="AD793" i="1" a="1"/>
  <c r="AD793" i="1" s="1"/>
  <c r="C794" i="1"/>
  <c r="D794" i="1"/>
  <c r="E794" i="1"/>
  <c r="F794" i="1"/>
  <c r="G794" i="1"/>
  <c r="I794" i="1"/>
  <c r="J794" i="1"/>
  <c r="K794" i="1"/>
  <c r="L794" i="1"/>
  <c r="M794" i="1"/>
  <c r="N794" i="1"/>
  <c r="O794" i="1"/>
  <c r="P794" i="1"/>
  <c r="Q794" i="1"/>
  <c r="R794" i="1"/>
  <c r="S794" i="1"/>
  <c r="T794" i="1"/>
  <c r="U794" i="1"/>
  <c r="V794" i="1"/>
  <c r="W794" i="1"/>
  <c r="X794" i="1"/>
  <c r="Y794" i="1"/>
  <c r="Z794" i="1"/>
  <c r="AA794" i="1"/>
  <c r="AB794" i="1"/>
  <c r="AD794" i="1" a="1"/>
  <c r="AD794" i="1" s="1"/>
  <c r="C795" i="1"/>
  <c r="D795" i="1"/>
  <c r="E795" i="1"/>
  <c r="F795" i="1"/>
  <c r="G795" i="1"/>
  <c r="I795" i="1"/>
  <c r="J795" i="1"/>
  <c r="K795" i="1"/>
  <c r="L795" i="1"/>
  <c r="M795" i="1"/>
  <c r="N795" i="1"/>
  <c r="O795" i="1"/>
  <c r="P795" i="1"/>
  <c r="Q795" i="1"/>
  <c r="R795" i="1"/>
  <c r="S795" i="1"/>
  <c r="T795" i="1"/>
  <c r="U795" i="1"/>
  <c r="V795" i="1"/>
  <c r="W795" i="1"/>
  <c r="X795" i="1"/>
  <c r="Y795" i="1"/>
  <c r="Z795" i="1"/>
  <c r="AA795" i="1"/>
  <c r="AB795" i="1"/>
  <c r="AD795" i="1" a="1"/>
  <c r="AD795" i="1"/>
  <c r="C796" i="1"/>
  <c r="D796" i="1"/>
  <c r="E796" i="1"/>
  <c r="F796" i="1"/>
  <c r="G796" i="1"/>
  <c r="I796" i="1"/>
  <c r="J796" i="1"/>
  <c r="K796" i="1"/>
  <c r="L796" i="1"/>
  <c r="M796" i="1"/>
  <c r="N796" i="1"/>
  <c r="O796" i="1"/>
  <c r="P796" i="1"/>
  <c r="Q796" i="1"/>
  <c r="R796" i="1"/>
  <c r="S796" i="1"/>
  <c r="T796" i="1"/>
  <c r="U796" i="1"/>
  <c r="V796" i="1"/>
  <c r="W796" i="1"/>
  <c r="X796" i="1"/>
  <c r="Y796" i="1"/>
  <c r="Z796" i="1"/>
  <c r="AA796" i="1"/>
  <c r="AB796" i="1"/>
  <c r="AD796" i="1" a="1"/>
  <c r="AD796" i="1"/>
  <c r="C797" i="1"/>
  <c r="D797" i="1"/>
  <c r="E797" i="1"/>
  <c r="F797" i="1"/>
  <c r="G797" i="1"/>
  <c r="I797" i="1"/>
  <c r="J797" i="1"/>
  <c r="K797" i="1"/>
  <c r="L797" i="1"/>
  <c r="M797" i="1"/>
  <c r="N797" i="1"/>
  <c r="O797" i="1"/>
  <c r="P797" i="1"/>
  <c r="Q797" i="1"/>
  <c r="R797" i="1"/>
  <c r="S797" i="1"/>
  <c r="T797" i="1"/>
  <c r="U797" i="1"/>
  <c r="V797" i="1"/>
  <c r="W797" i="1"/>
  <c r="X797" i="1"/>
  <c r="Y797" i="1"/>
  <c r="Z797" i="1"/>
  <c r="AA797" i="1"/>
  <c r="AB797" i="1"/>
  <c r="AD797" i="1" a="1"/>
  <c r="AD797" i="1"/>
  <c r="C798" i="1"/>
  <c r="D798" i="1"/>
  <c r="E798" i="1"/>
  <c r="F798" i="1"/>
  <c r="G798" i="1"/>
  <c r="I798" i="1"/>
  <c r="J798" i="1"/>
  <c r="K798" i="1"/>
  <c r="L798" i="1"/>
  <c r="M798" i="1"/>
  <c r="N798" i="1"/>
  <c r="O798" i="1"/>
  <c r="P798" i="1"/>
  <c r="Q798" i="1"/>
  <c r="R798" i="1"/>
  <c r="S798" i="1"/>
  <c r="T798" i="1"/>
  <c r="U798" i="1"/>
  <c r="V798" i="1"/>
  <c r="W798" i="1"/>
  <c r="X798" i="1"/>
  <c r="Y798" i="1"/>
  <c r="Z798" i="1"/>
  <c r="AA798" i="1"/>
  <c r="AB798" i="1"/>
  <c r="AD798" i="1" a="1"/>
  <c r="AD798" i="1" s="1"/>
  <c r="C799" i="1"/>
  <c r="D799" i="1"/>
  <c r="E799" i="1"/>
  <c r="F799" i="1"/>
  <c r="G799" i="1"/>
  <c r="I799" i="1"/>
  <c r="J799" i="1"/>
  <c r="K799" i="1"/>
  <c r="L799" i="1"/>
  <c r="M799" i="1"/>
  <c r="N799" i="1"/>
  <c r="O799" i="1"/>
  <c r="P799" i="1"/>
  <c r="Q799" i="1"/>
  <c r="R799" i="1"/>
  <c r="S799" i="1"/>
  <c r="T799" i="1"/>
  <c r="U799" i="1"/>
  <c r="V799" i="1"/>
  <c r="W799" i="1"/>
  <c r="X799" i="1"/>
  <c r="Y799" i="1"/>
  <c r="Z799" i="1"/>
  <c r="AA799" i="1"/>
  <c r="AB799" i="1"/>
  <c r="AD799" i="1" a="1"/>
  <c r="AD799" i="1"/>
  <c r="C800" i="1"/>
  <c r="D800" i="1"/>
  <c r="E800" i="1"/>
  <c r="F800" i="1"/>
  <c r="G800" i="1"/>
  <c r="I800" i="1"/>
  <c r="J800" i="1"/>
  <c r="K800" i="1"/>
  <c r="L800" i="1"/>
  <c r="M800" i="1"/>
  <c r="N800" i="1"/>
  <c r="O800" i="1"/>
  <c r="P800" i="1"/>
  <c r="Q800" i="1"/>
  <c r="R800" i="1"/>
  <c r="S800" i="1"/>
  <c r="T800" i="1"/>
  <c r="U800" i="1"/>
  <c r="V800" i="1"/>
  <c r="W800" i="1"/>
  <c r="X800" i="1"/>
  <c r="Y800" i="1"/>
  <c r="Z800" i="1"/>
  <c r="AA800" i="1"/>
  <c r="AB800" i="1"/>
  <c r="AD800" i="1" a="1"/>
  <c r="AD800" i="1" s="1"/>
  <c r="C801" i="1"/>
  <c r="D801" i="1"/>
  <c r="E801" i="1"/>
  <c r="F801" i="1"/>
  <c r="G801" i="1"/>
  <c r="I801" i="1"/>
  <c r="J801" i="1"/>
  <c r="K801" i="1"/>
  <c r="L801" i="1"/>
  <c r="M801" i="1"/>
  <c r="N801" i="1"/>
  <c r="O801" i="1"/>
  <c r="P801" i="1"/>
  <c r="Q801" i="1"/>
  <c r="R801" i="1"/>
  <c r="S801" i="1"/>
  <c r="T801" i="1"/>
  <c r="U801" i="1"/>
  <c r="V801" i="1"/>
  <c r="W801" i="1"/>
  <c r="X801" i="1"/>
  <c r="Y801" i="1"/>
  <c r="Z801" i="1"/>
  <c r="AA801" i="1"/>
  <c r="AB801" i="1"/>
  <c r="AD801" i="1" a="1"/>
  <c r="AD801" i="1" s="1"/>
  <c r="C802" i="1"/>
  <c r="D802" i="1"/>
  <c r="E802" i="1"/>
  <c r="F802" i="1"/>
  <c r="G802" i="1"/>
  <c r="I802" i="1"/>
  <c r="J802" i="1"/>
  <c r="K802" i="1"/>
  <c r="L802" i="1"/>
  <c r="M802" i="1"/>
  <c r="N802" i="1"/>
  <c r="O802" i="1"/>
  <c r="P802" i="1"/>
  <c r="Q802" i="1"/>
  <c r="R802" i="1"/>
  <c r="S802" i="1"/>
  <c r="T802" i="1"/>
  <c r="U802" i="1"/>
  <c r="V802" i="1"/>
  <c r="W802" i="1"/>
  <c r="X802" i="1"/>
  <c r="Y802" i="1"/>
  <c r="Z802" i="1"/>
  <c r="AA802" i="1"/>
  <c r="AB802" i="1"/>
  <c r="AD802" i="1" a="1"/>
  <c r="AD802" i="1" s="1"/>
  <c r="C803" i="1"/>
  <c r="D803" i="1"/>
  <c r="E803" i="1"/>
  <c r="F803" i="1"/>
  <c r="G803" i="1"/>
  <c r="I803" i="1"/>
  <c r="J803" i="1"/>
  <c r="K803" i="1"/>
  <c r="L803" i="1"/>
  <c r="M803" i="1"/>
  <c r="N803" i="1"/>
  <c r="O803" i="1"/>
  <c r="P803" i="1"/>
  <c r="Q803" i="1"/>
  <c r="R803" i="1"/>
  <c r="S803" i="1"/>
  <c r="T803" i="1"/>
  <c r="U803" i="1"/>
  <c r="V803" i="1"/>
  <c r="W803" i="1"/>
  <c r="X803" i="1"/>
  <c r="Y803" i="1"/>
  <c r="Z803" i="1"/>
  <c r="AA803" i="1"/>
  <c r="AB803" i="1"/>
  <c r="AD803" i="1" a="1"/>
  <c r="AD803" i="1"/>
  <c r="C804" i="1"/>
  <c r="D804" i="1"/>
  <c r="E804" i="1"/>
  <c r="F804" i="1"/>
  <c r="G804" i="1"/>
  <c r="I804" i="1"/>
  <c r="J804" i="1"/>
  <c r="K804" i="1"/>
  <c r="L804" i="1"/>
  <c r="M804" i="1"/>
  <c r="N804" i="1"/>
  <c r="O804" i="1"/>
  <c r="P804" i="1"/>
  <c r="Q804" i="1"/>
  <c r="R804" i="1"/>
  <c r="S804" i="1"/>
  <c r="T804" i="1"/>
  <c r="U804" i="1"/>
  <c r="V804" i="1"/>
  <c r="W804" i="1"/>
  <c r="X804" i="1"/>
  <c r="Y804" i="1"/>
  <c r="Z804" i="1"/>
  <c r="AA804" i="1"/>
  <c r="AB804" i="1"/>
  <c r="AD804" i="1" a="1"/>
  <c r="AD804" i="1"/>
  <c r="C805" i="1"/>
  <c r="D805" i="1"/>
  <c r="E805" i="1"/>
  <c r="F805" i="1"/>
  <c r="G805" i="1"/>
  <c r="I805" i="1"/>
  <c r="J805" i="1"/>
  <c r="K805" i="1"/>
  <c r="L805" i="1"/>
  <c r="M805" i="1"/>
  <c r="N805" i="1"/>
  <c r="O805" i="1"/>
  <c r="P805" i="1"/>
  <c r="Q805" i="1"/>
  <c r="R805" i="1"/>
  <c r="S805" i="1"/>
  <c r="T805" i="1"/>
  <c r="U805" i="1"/>
  <c r="V805" i="1"/>
  <c r="W805" i="1"/>
  <c r="X805" i="1"/>
  <c r="Y805" i="1"/>
  <c r="Z805" i="1"/>
  <c r="AA805" i="1"/>
  <c r="AB805" i="1"/>
  <c r="AD805" i="1" a="1"/>
  <c r="AD805" i="1"/>
  <c r="C806" i="1"/>
  <c r="D806" i="1"/>
  <c r="E806" i="1"/>
  <c r="F806" i="1"/>
  <c r="G806" i="1"/>
  <c r="I806" i="1"/>
  <c r="J806" i="1"/>
  <c r="K806" i="1"/>
  <c r="L806" i="1"/>
  <c r="M806" i="1"/>
  <c r="N806" i="1"/>
  <c r="O806" i="1"/>
  <c r="P806" i="1"/>
  <c r="Q806" i="1"/>
  <c r="R806" i="1"/>
  <c r="S806" i="1"/>
  <c r="T806" i="1"/>
  <c r="U806" i="1"/>
  <c r="V806" i="1"/>
  <c r="W806" i="1"/>
  <c r="X806" i="1"/>
  <c r="Y806" i="1"/>
  <c r="Z806" i="1"/>
  <c r="AA806" i="1"/>
  <c r="AB806" i="1"/>
  <c r="AD806" i="1" a="1"/>
  <c r="AD806" i="1" s="1"/>
  <c r="C807" i="1"/>
  <c r="D807" i="1"/>
  <c r="E807" i="1"/>
  <c r="F807" i="1"/>
  <c r="G807" i="1"/>
  <c r="I807" i="1"/>
  <c r="J807" i="1"/>
  <c r="K807" i="1"/>
  <c r="L807" i="1"/>
  <c r="M807" i="1"/>
  <c r="N807" i="1"/>
  <c r="O807" i="1"/>
  <c r="P807" i="1"/>
  <c r="Q807" i="1"/>
  <c r="R807" i="1"/>
  <c r="S807" i="1"/>
  <c r="T807" i="1"/>
  <c r="U807" i="1"/>
  <c r="V807" i="1"/>
  <c r="W807" i="1"/>
  <c r="X807" i="1"/>
  <c r="Y807" i="1"/>
  <c r="Z807" i="1"/>
  <c r="AA807" i="1"/>
  <c r="AB807" i="1"/>
  <c r="AD807" i="1" a="1"/>
  <c r="AD807" i="1"/>
  <c r="C808" i="1"/>
  <c r="D808" i="1"/>
  <c r="E808" i="1"/>
  <c r="F808" i="1"/>
  <c r="G808" i="1"/>
  <c r="I808" i="1"/>
  <c r="J808" i="1"/>
  <c r="K808" i="1"/>
  <c r="L808" i="1"/>
  <c r="M808" i="1"/>
  <c r="N808" i="1"/>
  <c r="O808" i="1"/>
  <c r="P808" i="1"/>
  <c r="Q808" i="1"/>
  <c r="R808" i="1"/>
  <c r="S808" i="1"/>
  <c r="T808" i="1"/>
  <c r="U808" i="1"/>
  <c r="V808" i="1"/>
  <c r="W808" i="1"/>
  <c r="X808" i="1"/>
  <c r="Y808" i="1"/>
  <c r="Z808" i="1"/>
  <c r="AA808" i="1"/>
  <c r="AB808" i="1"/>
  <c r="AD808" i="1" a="1"/>
  <c r="AD808" i="1" s="1"/>
  <c r="C809" i="1"/>
  <c r="D809" i="1"/>
  <c r="E809" i="1"/>
  <c r="F809" i="1"/>
  <c r="G809" i="1"/>
  <c r="I809" i="1"/>
  <c r="J809" i="1"/>
  <c r="K809" i="1"/>
  <c r="L809" i="1"/>
  <c r="M809" i="1"/>
  <c r="N809" i="1"/>
  <c r="O809" i="1"/>
  <c r="P809" i="1"/>
  <c r="Q809" i="1"/>
  <c r="R809" i="1"/>
  <c r="S809" i="1"/>
  <c r="T809" i="1"/>
  <c r="U809" i="1"/>
  <c r="V809" i="1"/>
  <c r="W809" i="1"/>
  <c r="X809" i="1"/>
  <c r="Y809" i="1"/>
  <c r="Z809" i="1"/>
  <c r="AA809" i="1"/>
  <c r="AB809" i="1"/>
  <c r="AD809" i="1" a="1"/>
  <c r="AD809" i="1" s="1"/>
  <c r="D19" i="2" l="1"/>
  <c r="F140" i="3"/>
  <c r="D138" i="3"/>
  <c r="F133" i="3"/>
  <c r="E131" i="3"/>
  <c r="D129" i="3"/>
  <c r="F124" i="3"/>
  <c r="F142" i="3"/>
  <c r="F135" i="3"/>
  <c r="F126" i="3"/>
  <c r="D29" i="2"/>
  <c r="F144" i="3"/>
  <c r="D142" i="3"/>
  <c r="F137" i="3"/>
  <c r="E135" i="3"/>
  <c r="D133" i="3"/>
  <c r="F128" i="3"/>
  <c r="D25" i="2"/>
  <c r="F141" i="3"/>
  <c r="F132" i="3"/>
  <c r="F125" i="3"/>
  <c r="D24" i="2"/>
  <c r="D26" i="2" s="1"/>
  <c r="F143" i="3"/>
  <c r="F134" i="3"/>
  <c r="E125" i="3"/>
  <c r="E79" i="3"/>
  <c r="K61" i="3"/>
  <c r="E144" i="3"/>
  <c r="E142" i="3"/>
  <c r="E140" i="3"/>
  <c r="E138" i="3"/>
  <c r="E136" i="3"/>
  <c r="E134" i="3"/>
  <c r="E132" i="3"/>
  <c r="E130" i="3"/>
  <c r="E128" i="3"/>
  <c r="E126" i="3"/>
  <c r="L79" i="3"/>
  <c r="F79" i="3"/>
  <c r="E24" i="2"/>
  <c r="E26" i="2" s="1"/>
  <c r="E19" i="2"/>
  <c r="E22" i="2"/>
  <c r="E18" i="2" s="1"/>
  <c r="E20" i="2"/>
  <c r="E29" i="2"/>
  <c r="G21" i="2"/>
  <c r="F21" i="2"/>
  <c r="E28" i="2"/>
  <c r="K52" i="2"/>
  <c r="I20" i="2"/>
  <c r="D18" i="2"/>
  <c r="L52" i="2"/>
  <c r="L53" i="2"/>
  <c r="H20" i="2"/>
  <c r="E98" i="2"/>
  <c r="L43" i="2"/>
  <c r="G28" i="2"/>
  <c r="G22" i="2"/>
  <c r="F54" i="2"/>
  <c r="L54" i="2" s="1"/>
  <c r="I51" i="2"/>
  <c r="L51" i="2" s="1"/>
  <c r="L42" i="2"/>
  <c r="F28" i="2"/>
  <c r="F22" i="2"/>
  <c r="D97" i="2"/>
  <c r="G29" i="2"/>
  <c r="G24" i="2"/>
  <c r="G19" i="2"/>
  <c r="E95" i="2"/>
  <c r="F29" i="2"/>
  <c r="I29" i="2" s="1"/>
  <c r="D28" i="2"/>
  <c r="F24" i="2"/>
  <c r="F19" i="2"/>
  <c r="D95" i="2"/>
  <c r="G25" i="2"/>
  <c r="H25" i="2" s="1"/>
  <c r="F25" i="2"/>
  <c r="Z500" i="1"/>
  <c r="AB500" i="1"/>
  <c r="T500" i="1"/>
  <c r="L500" i="1"/>
  <c r="W499" i="1"/>
  <c r="O499" i="1"/>
  <c r="Z498" i="1"/>
  <c r="R498" i="1"/>
  <c r="J498" i="1"/>
  <c r="U497" i="1"/>
  <c r="M497" i="1"/>
  <c r="X496" i="1"/>
  <c r="P496" i="1"/>
  <c r="AA495" i="1"/>
  <c r="S495" i="1"/>
  <c r="K495" i="1"/>
  <c r="V494" i="1"/>
  <c r="N494" i="1"/>
  <c r="Y493" i="1"/>
  <c r="Q493" i="1"/>
  <c r="I493" i="1"/>
  <c r="AB492" i="1"/>
  <c r="T492" i="1"/>
  <c r="L492" i="1"/>
  <c r="W491" i="1"/>
  <c r="O491" i="1"/>
  <c r="Z490" i="1"/>
  <c r="R490" i="1"/>
  <c r="J490" i="1"/>
  <c r="U489" i="1"/>
  <c r="M489" i="1"/>
  <c r="X488" i="1"/>
  <c r="P488" i="1"/>
  <c r="AA487" i="1"/>
  <c r="S487" i="1"/>
  <c r="K487" i="1"/>
  <c r="V486" i="1"/>
  <c r="N486" i="1"/>
  <c r="Y485" i="1"/>
  <c r="Q485" i="1"/>
  <c r="I485" i="1"/>
  <c r="AB484" i="1"/>
  <c r="T484" i="1"/>
  <c r="L484" i="1"/>
  <c r="W483" i="1"/>
  <c r="O483" i="1"/>
  <c r="Z482" i="1"/>
  <c r="R482" i="1"/>
  <c r="J482" i="1"/>
  <c r="U481" i="1"/>
  <c r="M481" i="1"/>
  <c r="X480" i="1"/>
  <c r="P480" i="1"/>
  <c r="AA479" i="1"/>
  <c r="S479" i="1"/>
  <c r="K479" i="1"/>
  <c r="V478" i="1"/>
  <c r="N478" i="1"/>
  <c r="Y477" i="1"/>
  <c r="Q477" i="1"/>
  <c r="I477" i="1"/>
  <c r="AB476" i="1"/>
  <c r="T476" i="1"/>
  <c r="L476" i="1"/>
  <c r="W475" i="1"/>
  <c r="O475" i="1"/>
  <c r="Z474" i="1"/>
  <c r="R474" i="1"/>
  <c r="J474" i="1"/>
  <c r="U473" i="1"/>
  <c r="M473" i="1"/>
  <c r="X472" i="1"/>
  <c r="P472" i="1"/>
  <c r="AA471" i="1"/>
  <c r="S471" i="1"/>
  <c r="K471" i="1"/>
  <c r="V470" i="1"/>
  <c r="N470" i="1"/>
  <c r="Y469" i="1"/>
  <c r="Q469" i="1"/>
  <c r="I469" i="1"/>
  <c r="AB468" i="1"/>
  <c r="T468" i="1"/>
  <c r="L468" i="1"/>
  <c r="U464" i="1"/>
  <c r="M464" i="1"/>
  <c r="W463" i="1"/>
  <c r="O463" i="1"/>
  <c r="Z462" i="1"/>
  <c r="R462" i="1"/>
  <c r="J462" i="1"/>
  <c r="U461" i="1"/>
  <c r="M461" i="1"/>
  <c r="X460" i="1"/>
  <c r="P460" i="1"/>
  <c r="W457" i="1"/>
  <c r="O457" i="1"/>
  <c r="AA455" i="1"/>
  <c r="S455" i="1"/>
  <c r="K455" i="1"/>
  <c r="V454" i="1"/>
  <c r="N454" i="1"/>
  <c r="Y453" i="1"/>
  <c r="Q453" i="1"/>
  <c r="I453" i="1"/>
  <c r="AB452" i="1"/>
  <c r="T452" i="1"/>
  <c r="L452" i="1"/>
  <c r="U448" i="1"/>
  <c r="M448" i="1"/>
  <c r="W447" i="1"/>
  <c r="O447" i="1"/>
  <c r="Z446" i="1"/>
  <c r="R446" i="1"/>
  <c r="J446" i="1"/>
  <c r="U445" i="1"/>
  <c r="M445" i="1"/>
  <c r="X444" i="1"/>
  <c r="P444" i="1"/>
  <c r="W441" i="1"/>
  <c r="O441" i="1"/>
  <c r="AA439" i="1"/>
  <c r="S439" i="1"/>
  <c r="K439" i="1"/>
  <c r="V438" i="1"/>
  <c r="N438" i="1"/>
  <c r="AB432" i="1"/>
  <c r="T432" i="1"/>
  <c r="L432" i="1"/>
  <c r="U425" i="1"/>
  <c r="M425" i="1"/>
  <c r="Y413" i="1"/>
  <c r="Q413" i="1"/>
  <c r="I413" i="1"/>
  <c r="AB412" i="1"/>
  <c r="T412" i="1"/>
  <c r="L412" i="1"/>
  <c r="AA500" i="1"/>
  <c r="S500" i="1"/>
  <c r="K500" i="1"/>
  <c r="V499" i="1"/>
  <c r="N499" i="1"/>
  <c r="Y498" i="1"/>
  <c r="Q498" i="1"/>
  <c r="I498" i="1"/>
  <c r="AB497" i="1"/>
  <c r="T497" i="1"/>
  <c r="L497" i="1"/>
  <c r="W496" i="1"/>
  <c r="O496" i="1"/>
  <c r="Z495" i="1"/>
  <c r="R495" i="1"/>
  <c r="J495" i="1"/>
  <c r="U494" i="1"/>
  <c r="M494" i="1"/>
  <c r="X493" i="1"/>
  <c r="P493" i="1"/>
  <c r="AA492" i="1"/>
  <c r="S492" i="1"/>
  <c r="K492" i="1"/>
  <c r="V491" i="1"/>
  <c r="N491" i="1"/>
  <c r="Y490" i="1"/>
  <c r="Q490" i="1"/>
  <c r="I490" i="1"/>
  <c r="AB489" i="1"/>
  <c r="T489" i="1"/>
  <c r="L489" i="1"/>
  <c r="W488" i="1"/>
  <c r="O488" i="1"/>
  <c r="Z487" i="1"/>
  <c r="R487" i="1"/>
  <c r="J487" i="1"/>
  <c r="U486" i="1"/>
  <c r="M486" i="1"/>
  <c r="X485" i="1"/>
  <c r="P485" i="1"/>
  <c r="AA484" i="1"/>
  <c r="S484" i="1"/>
  <c r="K484" i="1"/>
  <c r="V483" i="1"/>
  <c r="N483" i="1"/>
  <c r="Y482" i="1"/>
  <c r="Q482" i="1"/>
  <c r="I482" i="1"/>
  <c r="AB481" i="1"/>
  <c r="T481" i="1"/>
  <c r="L481" i="1"/>
  <c r="W480" i="1"/>
  <c r="O480" i="1"/>
  <c r="Z479" i="1"/>
  <c r="R479" i="1"/>
  <c r="J479" i="1"/>
  <c r="U478" i="1"/>
  <c r="M478" i="1"/>
  <c r="X477" i="1"/>
  <c r="P477" i="1"/>
  <c r="AA476" i="1"/>
  <c r="S476" i="1"/>
  <c r="K476" i="1"/>
  <c r="V475" i="1"/>
  <c r="N475" i="1"/>
  <c r="Y474" i="1"/>
  <c r="Q474" i="1"/>
  <c r="I474" i="1"/>
  <c r="AB473" i="1"/>
  <c r="T473" i="1"/>
  <c r="L473" i="1"/>
  <c r="W472" i="1"/>
  <c r="O472" i="1"/>
  <c r="Z471" i="1"/>
  <c r="R471" i="1"/>
  <c r="J471" i="1"/>
  <c r="U470" i="1"/>
  <c r="M470" i="1"/>
  <c r="X469" i="1"/>
  <c r="P469" i="1"/>
  <c r="AA468" i="1"/>
  <c r="S468" i="1"/>
  <c r="Z465" i="1"/>
  <c r="R465" i="1"/>
  <c r="J465" i="1"/>
  <c r="AB464" i="1"/>
  <c r="T464" i="1"/>
  <c r="L464" i="1"/>
  <c r="Y459" i="1"/>
  <c r="Q459" i="1"/>
  <c r="I459" i="1"/>
  <c r="AB458" i="1"/>
  <c r="T458" i="1"/>
  <c r="L458" i="1"/>
  <c r="X456" i="1"/>
  <c r="P456" i="1"/>
  <c r="Z449" i="1"/>
  <c r="R449" i="1"/>
  <c r="J449" i="1"/>
  <c r="AB448" i="1"/>
  <c r="T448" i="1"/>
  <c r="L448" i="1"/>
  <c r="Y443" i="1"/>
  <c r="Q443" i="1"/>
  <c r="I443" i="1"/>
  <c r="AB442" i="1"/>
  <c r="T442" i="1"/>
  <c r="L442" i="1"/>
  <c r="X440" i="1"/>
  <c r="P440" i="1"/>
  <c r="Y433" i="1"/>
  <c r="Q433" i="1"/>
  <c r="I433" i="1"/>
  <c r="W427" i="1"/>
  <c r="O427" i="1"/>
  <c r="Z426" i="1"/>
  <c r="R426" i="1"/>
  <c r="J426" i="1"/>
  <c r="AA415" i="1"/>
  <c r="S415" i="1"/>
  <c r="K415" i="1"/>
  <c r="V414" i="1"/>
  <c r="N414" i="1"/>
  <c r="R500" i="1"/>
  <c r="J500" i="1"/>
  <c r="U499" i="1"/>
  <c r="M499" i="1"/>
  <c r="X498" i="1"/>
  <c r="P498" i="1"/>
  <c r="AA497" i="1"/>
  <c r="S497" i="1"/>
  <c r="K497" i="1"/>
  <c r="V496" i="1"/>
  <c r="N496" i="1"/>
  <c r="Y495" i="1"/>
  <c r="Q495" i="1"/>
  <c r="I495" i="1"/>
  <c r="AB494" i="1"/>
  <c r="T494" i="1"/>
  <c r="L494" i="1"/>
  <c r="W493" i="1"/>
  <c r="O493" i="1"/>
  <c r="Z492" i="1"/>
  <c r="R492" i="1"/>
  <c r="J492" i="1"/>
  <c r="U491" i="1"/>
  <c r="M491" i="1"/>
  <c r="X490" i="1"/>
  <c r="P490" i="1"/>
  <c r="AA489" i="1"/>
  <c r="S489" i="1"/>
  <c r="K489" i="1"/>
  <c r="V488" i="1"/>
  <c r="N488" i="1"/>
  <c r="Y487" i="1"/>
  <c r="Q487" i="1"/>
  <c r="I487" i="1"/>
  <c r="AB486" i="1"/>
  <c r="T486" i="1"/>
  <c r="L486" i="1"/>
  <c r="W485" i="1"/>
  <c r="O485" i="1"/>
  <c r="Z484" i="1"/>
  <c r="R484" i="1"/>
  <c r="J484" i="1"/>
  <c r="U483" i="1"/>
  <c r="M483" i="1"/>
  <c r="X482" i="1"/>
  <c r="P482" i="1"/>
  <c r="AA481" i="1"/>
  <c r="S481" i="1"/>
  <c r="K481" i="1"/>
  <c r="V480" i="1"/>
  <c r="N480" i="1"/>
  <c r="Y479" i="1"/>
  <c r="Q479" i="1"/>
  <c r="I479" i="1"/>
  <c r="AB478" i="1"/>
  <c r="T478" i="1"/>
  <c r="L478" i="1"/>
  <c r="W477" i="1"/>
  <c r="O477" i="1"/>
  <c r="Z476" i="1"/>
  <c r="R476" i="1"/>
  <c r="J476" i="1"/>
  <c r="U475" i="1"/>
  <c r="M475" i="1"/>
  <c r="X474" i="1"/>
  <c r="P474" i="1"/>
  <c r="AA473" i="1"/>
  <c r="S473" i="1"/>
  <c r="K473" i="1"/>
  <c r="V472" i="1"/>
  <c r="N472" i="1"/>
  <c r="Y471" i="1"/>
  <c r="Q471" i="1"/>
  <c r="I471" i="1"/>
  <c r="AB470" i="1"/>
  <c r="T470" i="1"/>
  <c r="L470" i="1"/>
  <c r="W469" i="1"/>
  <c r="O469" i="1"/>
  <c r="Z468" i="1"/>
  <c r="R468" i="1"/>
  <c r="J468" i="1"/>
  <c r="AB467" i="1"/>
  <c r="T467" i="1"/>
  <c r="L467" i="1"/>
  <c r="W466" i="1"/>
  <c r="O466" i="1"/>
  <c r="Y465" i="1"/>
  <c r="Q465" i="1"/>
  <c r="I465" i="1"/>
  <c r="U463" i="1"/>
  <c r="M463" i="1"/>
  <c r="X462" i="1"/>
  <c r="P462" i="1"/>
  <c r="AA461" i="1"/>
  <c r="S461" i="1"/>
  <c r="K461" i="1"/>
  <c r="V460" i="1"/>
  <c r="N460" i="1"/>
  <c r="U457" i="1"/>
  <c r="M457" i="1"/>
  <c r="AB451" i="1"/>
  <c r="T451" i="1"/>
  <c r="L451" i="1"/>
  <c r="W450" i="1"/>
  <c r="O450" i="1"/>
  <c r="Y449" i="1"/>
  <c r="Q449" i="1"/>
  <c r="I449" i="1"/>
  <c r="U447" i="1"/>
  <c r="M447" i="1"/>
  <c r="X446" i="1"/>
  <c r="P446" i="1"/>
  <c r="AA445" i="1"/>
  <c r="S445" i="1"/>
  <c r="K445" i="1"/>
  <c r="V444" i="1"/>
  <c r="N444" i="1"/>
  <c r="U441" i="1"/>
  <c r="M441" i="1"/>
  <c r="AA435" i="1"/>
  <c r="S435" i="1"/>
  <c r="K435" i="1"/>
  <c r="V434" i="1"/>
  <c r="N434" i="1"/>
  <c r="Y429" i="1"/>
  <c r="Q429" i="1"/>
  <c r="I429" i="1"/>
  <c r="AB428" i="1"/>
  <c r="T428" i="1"/>
  <c r="L428" i="1"/>
  <c r="X416" i="1"/>
  <c r="P416" i="1"/>
  <c r="Y500" i="1"/>
  <c r="Q500" i="1"/>
  <c r="I500" i="1"/>
  <c r="AB499" i="1"/>
  <c r="T499" i="1"/>
  <c r="L499" i="1"/>
  <c r="W498" i="1"/>
  <c r="O498" i="1"/>
  <c r="Z497" i="1"/>
  <c r="R497" i="1"/>
  <c r="J497" i="1"/>
  <c r="U496" i="1"/>
  <c r="M496" i="1"/>
  <c r="X495" i="1"/>
  <c r="P495" i="1"/>
  <c r="AA494" i="1"/>
  <c r="S494" i="1"/>
  <c r="K494" i="1"/>
  <c r="V493" i="1"/>
  <c r="N493" i="1"/>
  <c r="Y492" i="1"/>
  <c r="Q492" i="1"/>
  <c r="I492" i="1"/>
  <c r="AB491" i="1"/>
  <c r="T491" i="1"/>
  <c r="L491" i="1"/>
  <c r="W490" i="1"/>
  <c r="O490" i="1"/>
  <c r="Z489" i="1"/>
  <c r="R489" i="1"/>
  <c r="J489" i="1"/>
  <c r="U488" i="1"/>
  <c r="M488" i="1"/>
  <c r="X487" i="1"/>
  <c r="P487" i="1"/>
  <c r="AA486" i="1"/>
  <c r="S486" i="1"/>
  <c r="K486" i="1"/>
  <c r="V485" i="1"/>
  <c r="N485" i="1"/>
  <c r="Y484" i="1"/>
  <c r="Q484" i="1"/>
  <c r="I484" i="1"/>
  <c r="AB483" i="1"/>
  <c r="T483" i="1"/>
  <c r="L483" i="1"/>
  <c r="W482" i="1"/>
  <c r="O482" i="1"/>
  <c r="Z481" i="1"/>
  <c r="R481" i="1"/>
  <c r="J481" i="1"/>
  <c r="U480" i="1"/>
  <c r="M480" i="1"/>
  <c r="X479" i="1"/>
  <c r="P479" i="1"/>
  <c r="AA478" i="1"/>
  <c r="S478" i="1"/>
  <c r="K478" i="1"/>
  <c r="V477" i="1"/>
  <c r="N477" i="1"/>
  <c r="Y476" i="1"/>
  <c r="Q476" i="1"/>
  <c r="I476" i="1"/>
  <c r="AB475" i="1"/>
  <c r="T475" i="1"/>
  <c r="L475" i="1"/>
  <c r="W474" i="1"/>
  <c r="O474" i="1"/>
  <c r="Z473" i="1"/>
  <c r="R473" i="1"/>
  <c r="J473" i="1"/>
  <c r="U472" i="1"/>
  <c r="M472" i="1"/>
  <c r="X471" i="1"/>
  <c r="P471" i="1"/>
  <c r="AA470" i="1"/>
  <c r="S470" i="1"/>
  <c r="K470" i="1"/>
  <c r="V469" i="1"/>
  <c r="N469" i="1"/>
  <c r="Y468" i="1"/>
  <c r="Q468" i="1"/>
  <c r="I468" i="1"/>
  <c r="AA467" i="1"/>
  <c r="S467" i="1"/>
  <c r="K467" i="1"/>
  <c r="V466" i="1"/>
  <c r="N466" i="1"/>
  <c r="Z464" i="1"/>
  <c r="R464" i="1"/>
  <c r="J464" i="1"/>
  <c r="W459" i="1"/>
  <c r="O459" i="1"/>
  <c r="Z458" i="1"/>
  <c r="R458" i="1"/>
  <c r="J458" i="1"/>
  <c r="X455" i="1"/>
  <c r="P455" i="1"/>
  <c r="AA454" i="1"/>
  <c r="S454" i="1"/>
  <c r="K454" i="1"/>
  <c r="V453" i="1"/>
  <c r="N453" i="1"/>
  <c r="Y452" i="1"/>
  <c r="Q452" i="1"/>
  <c r="I452" i="1"/>
  <c r="AA451" i="1"/>
  <c r="S451" i="1"/>
  <c r="K451" i="1"/>
  <c r="V450" i="1"/>
  <c r="N450" i="1"/>
  <c r="Z448" i="1"/>
  <c r="R448" i="1"/>
  <c r="J448" i="1"/>
  <c r="W443" i="1"/>
  <c r="O443" i="1"/>
  <c r="Z442" i="1"/>
  <c r="R442" i="1"/>
  <c r="J442" i="1"/>
  <c r="X439" i="1"/>
  <c r="U437" i="1"/>
  <c r="M437" i="1"/>
  <c r="X436" i="1"/>
  <c r="P436" i="1"/>
  <c r="AA431" i="1"/>
  <c r="S431" i="1"/>
  <c r="K431" i="1"/>
  <c r="V430" i="1"/>
  <c r="N430" i="1"/>
  <c r="U417" i="1"/>
  <c r="M417" i="1"/>
  <c r="X500" i="1"/>
  <c r="P500" i="1"/>
  <c r="AA499" i="1"/>
  <c r="S499" i="1"/>
  <c r="K499" i="1"/>
  <c r="V498" i="1"/>
  <c r="N498" i="1"/>
  <c r="Y497" i="1"/>
  <c r="Q497" i="1"/>
  <c r="I497" i="1"/>
  <c r="AB496" i="1"/>
  <c r="T496" i="1"/>
  <c r="L496" i="1"/>
  <c r="W495" i="1"/>
  <c r="O495" i="1"/>
  <c r="Z494" i="1"/>
  <c r="R494" i="1"/>
  <c r="J494" i="1"/>
  <c r="U493" i="1"/>
  <c r="M493" i="1"/>
  <c r="X492" i="1"/>
  <c r="P492" i="1"/>
  <c r="AA491" i="1"/>
  <c r="S491" i="1"/>
  <c r="K491" i="1"/>
  <c r="V490" i="1"/>
  <c r="N490" i="1"/>
  <c r="Y489" i="1"/>
  <c r="Q489" i="1"/>
  <c r="I489" i="1"/>
  <c r="AB488" i="1"/>
  <c r="T488" i="1"/>
  <c r="L488" i="1"/>
  <c r="W487" i="1"/>
  <c r="O487" i="1"/>
  <c r="Z486" i="1"/>
  <c r="R486" i="1"/>
  <c r="J486" i="1"/>
  <c r="U485" i="1"/>
  <c r="M485" i="1"/>
  <c r="X484" i="1"/>
  <c r="P484" i="1"/>
  <c r="AA483" i="1"/>
  <c r="S483" i="1"/>
  <c r="K483" i="1"/>
  <c r="V482" i="1"/>
  <c r="N482" i="1"/>
  <c r="Y481" i="1"/>
  <c r="Q481" i="1"/>
  <c r="I481" i="1"/>
  <c r="AB480" i="1"/>
  <c r="T480" i="1"/>
  <c r="L480" i="1"/>
  <c r="W479" i="1"/>
  <c r="O479" i="1"/>
  <c r="Z478" i="1"/>
  <c r="R478" i="1"/>
  <c r="J478" i="1"/>
  <c r="U477" i="1"/>
  <c r="M477" i="1"/>
  <c r="X476" i="1"/>
  <c r="P476" i="1"/>
  <c r="AA475" i="1"/>
  <c r="S475" i="1"/>
  <c r="K475" i="1"/>
  <c r="V474" i="1"/>
  <c r="N474" i="1"/>
  <c r="Y473" i="1"/>
  <c r="Q473" i="1"/>
  <c r="I473" i="1"/>
  <c r="AB472" i="1"/>
  <c r="T472" i="1"/>
  <c r="L472" i="1"/>
  <c r="W471" i="1"/>
  <c r="O471" i="1"/>
  <c r="Z470" i="1"/>
  <c r="R470" i="1"/>
  <c r="J470" i="1"/>
  <c r="U469" i="1"/>
  <c r="M469" i="1"/>
  <c r="X468" i="1"/>
  <c r="P468" i="1"/>
  <c r="Z467" i="1"/>
  <c r="R467" i="1"/>
  <c r="J467" i="1"/>
  <c r="W465" i="1"/>
  <c r="O465" i="1"/>
  <c r="AA463" i="1"/>
  <c r="S463" i="1"/>
  <c r="K463" i="1"/>
  <c r="V462" i="1"/>
  <c r="N462" i="1"/>
  <c r="Y461" i="1"/>
  <c r="Q461" i="1"/>
  <c r="I461" i="1"/>
  <c r="AB460" i="1"/>
  <c r="T460" i="1"/>
  <c r="L460" i="1"/>
  <c r="U456" i="1"/>
  <c r="M456" i="1"/>
  <c r="W455" i="1"/>
  <c r="O455" i="1"/>
  <c r="Z454" i="1"/>
  <c r="R454" i="1"/>
  <c r="J454" i="1"/>
  <c r="U453" i="1"/>
  <c r="M453" i="1"/>
  <c r="X452" i="1"/>
  <c r="P452" i="1"/>
  <c r="W449" i="1"/>
  <c r="O449" i="1"/>
  <c r="AA447" i="1"/>
  <c r="S447" i="1"/>
  <c r="K447" i="1"/>
  <c r="V446" i="1"/>
  <c r="N446" i="1"/>
  <c r="Y445" i="1"/>
  <c r="Q445" i="1"/>
  <c r="I445" i="1"/>
  <c r="AB444" i="1"/>
  <c r="T444" i="1"/>
  <c r="L444" i="1"/>
  <c r="U440" i="1"/>
  <c r="M440" i="1"/>
  <c r="W439" i="1"/>
  <c r="O439" i="1"/>
  <c r="Z438" i="1"/>
  <c r="R438" i="1"/>
  <c r="J438" i="1"/>
  <c r="X432" i="1"/>
  <c r="P432" i="1"/>
  <c r="W419" i="1"/>
  <c r="O419" i="1"/>
  <c r="Z418" i="1"/>
  <c r="R418" i="1"/>
  <c r="J418" i="1"/>
  <c r="W500" i="1"/>
  <c r="O500" i="1"/>
  <c r="Z499" i="1"/>
  <c r="R499" i="1"/>
  <c r="J499" i="1"/>
  <c r="U498" i="1"/>
  <c r="M498" i="1"/>
  <c r="X497" i="1"/>
  <c r="P497" i="1"/>
  <c r="AA496" i="1"/>
  <c r="S496" i="1"/>
  <c r="K496" i="1"/>
  <c r="V495" i="1"/>
  <c r="N495" i="1"/>
  <c r="Y494" i="1"/>
  <c r="Q494" i="1"/>
  <c r="I494" i="1"/>
  <c r="AB493" i="1"/>
  <c r="T493" i="1"/>
  <c r="L493" i="1"/>
  <c r="W492" i="1"/>
  <c r="O492" i="1"/>
  <c r="Z491" i="1"/>
  <c r="R491" i="1"/>
  <c r="J491" i="1"/>
  <c r="U490" i="1"/>
  <c r="M490" i="1"/>
  <c r="X489" i="1"/>
  <c r="P489" i="1"/>
  <c r="AA488" i="1"/>
  <c r="S488" i="1"/>
  <c r="K488" i="1"/>
  <c r="V487" i="1"/>
  <c r="N487" i="1"/>
  <c r="Y486" i="1"/>
  <c r="Q486" i="1"/>
  <c r="I486" i="1"/>
  <c r="AB485" i="1"/>
  <c r="T485" i="1"/>
  <c r="L485" i="1"/>
  <c r="W484" i="1"/>
  <c r="O484" i="1"/>
  <c r="Z483" i="1"/>
  <c r="R483" i="1"/>
  <c r="J483" i="1"/>
  <c r="U482" i="1"/>
  <c r="M482" i="1"/>
  <c r="X481" i="1"/>
  <c r="P481" i="1"/>
  <c r="AA480" i="1"/>
  <c r="S480" i="1"/>
  <c r="K480" i="1"/>
  <c r="V479" i="1"/>
  <c r="N479" i="1"/>
  <c r="Y478" i="1"/>
  <c r="Q478" i="1"/>
  <c r="I478" i="1"/>
  <c r="AB477" i="1"/>
  <c r="T477" i="1"/>
  <c r="L477" i="1"/>
  <c r="W476" i="1"/>
  <c r="O476" i="1"/>
  <c r="Z475" i="1"/>
  <c r="R475" i="1"/>
  <c r="J475" i="1"/>
  <c r="U474" i="1"/>
  <c r="M474" i="1"/>
  <c r="X473" i="1"/>
  <c r="P473" i="1"/>
  <c r="AA472" i="1"/>
  <c r="S472" i="1"/>
  <c r="K472" i="1"/>
  <c r="V471" i="1"/>
  <c r="N471" i="1"/>
  <c r="Y470" i="1"/>
  <c r="Q470" i="1"/>
  <c r="I470" i="1"/>
  <c r="AB469" i="1"/>
  <c r="T469" i="1"/>
  <c r="L469" i="1"/>
  <c r="W468" i="1"/>
  <c r="O468" i="1"/>
  <c r="Y467" i="1"/>
  <c r="Q467" i="1"/>
  <c r="I467" i="1"/>
  <c r="AB466" i="1"/>
  <c r="T466" i="1"/>
  <c r="L466" i="1"/>
  <c r="X464" i="1"/>
  <c r="P464" i="1"/>
  <c r="Z457" i="1"/>
  <c r="R457" i="1"/>
  <c r="J457" i="1"/>
  <c r="AB456" i="1"/>
  <c r="T456" i="1"/>
  <c r="L456" i="1"/>
  <c r="Y451" i="1"/>
  <c r="Q451" i="1"/>
  <c r="I451" i="1"/>
  <c r="AB450" i="1"/>
  <c r="T450" i="1"/>
  <c r="L450" i="1"/>
  <c r="X448" i="1"/>
  <c r="P448" i="1"/>
  <c r="Z441" i="1"/>
  <c r="R441" i="1"/>
  <c r="J441" i="1"/>
  <c r="AB440" i="1"/>
  <c r="T440" i="1"/>
  <c r="L440" i="1"/>
  <c r="AA437" i="1"/>
  <c r="S437" i="1"/>
  <c r="K437" i="1"/>
  <c r="U433" i="1"/>
  <c r="M433" i="1"/>
  <c r="AA427" i="1"/>
  <c r="S427" i="1"/>
  <c r="K427" i="1"/>
  <c r="V426" i="1"/>
  <c r="Y421" i="1"/>
  <c r="Q421" i="1"/>
  <c r="I421" i="1"/>
  <c r="AB420" i="1"/>
  <c r="T420" i="1"/>
  <c r="L420" i="1"/>
  <c r="AA407" i="1"/>
  <c r="S407" i="1"/>
  <c r="K407" i="1"/>
  <c r="V406" i="1"/>
  <c r="N406" i="1"/>
  <c r="X405" i="1"/>
  <c r="Z404" i="1"/>
  <c r="R404" i="1"/>
  <c r="J404" i="1"/>
  <c r="AB403" i="1"/>
  <c r="T403" i="1"/>
  <c r="L403" i="1"/>
  <c r="V500" i="1"/>
  <c r="N500" i="1"/>
  <c r="Y499" i="1"/>
  <c r="Q499" i="1"/>
  <c r="I499" i="1"/>
  <c r="AB498" i="1"/>
  <c r="T498" i="1"/>
  <c r="L498" i="1"/>
  <c r="W497" i="1"/>
  <c r="O497" i="1"/>
  <c r="Z496" i="1"/>
  <c r="R496" i="1"/>
  <c r="J496" i="1"/>
  <c r="U495" i="1"/>
  <c r="M495" i="1"/>
  <c r="X494" i="1"/>
  <c r="P494" i="1"/>
  <c r="AA493" i="1"/>
  <c r="S493" i="1"/>
  <c r="K493" i="1"/>
  <c r="V492" i="1"/>
  <c r="N492" i="1"/>
  <c r="Y491" i="1"/>
  <c r="Q491" i="1"/>
  <c r="I491" i="1"/>
  <c r="AB490" i="1"/>
  <c r="T490" i="1"/>
  <c r="L490" i="1"/>
  <c r="W489" i="1"/>
  <c r="O489" i="1"/>
  <c r="Z488" i="1"/>
  <c r="R488" i="1"/>
  <c r="J488" i="1"/>
  <c r="U487" i="1"/>
  <c r="M487" i="1"/>
  <c r="X486" i="1"/>
  <c r="P486" i="1"/>
  <c r="AA485" i="1"/>
  <c r="S485" i="1"/>
  <c r="K485" i="1"/>
  <c r="V484" i="1"/>
  <c r="N484" i="1"/>
  <c r="Y483" i="1"/>
  <c r="Q483" i="1"/>
  <c r="I483" i="1"/>
  <c r="AB482" i="1"/>
  <c r="T482" i="1"/>
  <c r="L482" i="1"/>
  <c r="W481" i="1"/>
  <c r="O481" i="1"/>
  <c r="Z480" i="1"/>
  <c r="R480" i="1"/>
  <c r="J480" i="1"/>
  <c r="U479" i="1"/>
  <c r="M479" i="1"/>
  <c r="X478" i="1"/>
  <c r="P478" i="1"/>
  <c r="AA477" i="1"/>
  <c r="S477" i="1"/>
  <c r="K477" i="1"/>
  <c r="V476" i="1"/>
  <c r="N476" i="1"/>
  <c r="Y475" i="1"/>
  <c r="Q475" i="1"/>
  <c r="I475" i="1"/>
  <c r="AB474" i="1"/>
  <c r="T474" i="1"/>
  <c r="L474" i="1"/>
  <c r="W473" i="1"/>
  <c r="O473" i="1"/>
  <c r="Z472" i="1"/>
  <c r="R472" i="1"/>
  <c r="J472" i="1"/>
  <c r="U471" i="1"/>
  <c r="M471" i="1"/>
  <c r="X470" i="1"/>
  <c r="P470" i="1"/>
  <c r="AA469" i="1"/>
  <c r="S469" i="1"/>
  <c r="K469" i="1"/>
  <c r="V468" i="1"/>
  <c r="N468" i="1"/>
  <c r="X467" i="1"/>
  <c r="P467" i="1"/>
  <c r="U465" i="1"/>
  <c r="M465" i="1"/>
  <c r="AB459" i="1"/>
  <c r="T459" i="1"/>
  <c r="L459" i="1"/>
  <c r="W458" i="1"/>
  <c r="O458" i="1"/>
  <c r="Y457" i="1"/>
  <c r="Q457" i="1"/>
  <c r="I457" i="1"/>
  <c r="U455" i="1"/>
  <c r="M455" i="1"/>
  <c r="X454" i="1"/>
  <c r="P454" i="1"/>
  <c r="AA453" i="1"/>
  <c r="S453" i="1"/>
  <c r="K453" i="1"/>
  <c r="V452" i="1"/>
  <c r="N452" i="1"/>
  <c r="U449" i="1"/>
  <c r="M449" i="1"/>
  <c r="AB443" i="1"/>
  <c r="T443" i="1"/>
  <c r="L443" i="1"/>
  <c r="W442" i="1"/>
  <c r="O442" i="1"/>
  <c r="Y441" i="1"/>
  <c r="Q441" i="1"/>
  <c r="I441" i="1"/>
  <c r="U439" i="1"/>
  <c r="M439" i="1"/>
  <c r="X438" i="1"/>
  <c r="P438" i="1"/>
  <c r="W435" i="1"/>
  <c r="O435" i="1"/>
  <c r="Z434" i="1"/>
  <c r="R434" i="1"/>
  <c r="J434" i="1"/>
  <c r="U429" i="1"/>
  <c r="M429" i="1"/>
  <c r="X428" i="1"/>
  <c r="P428" i="1"/>
  <c r="AA423" i="1"/>
  <c r="S423" i="1"/>
  <c r="K423" i="1"/>
  <c r="V422" i="1"/>
  <c r="N422" i="1"/>
  <c r="U409" i="1"/>
  <c r="M409" i="1"/>
  <c r="X408" i="1"/>
  <c r="P408" i="1"/>
  <c r="U500" i="1"/>
  <c r="M500" i="1"/>
  <c r="X499" i="1"/>
  <c r="P499" i="1"/>
  <c r="AA498" i="1"/>
  <c r="S498" i="1"/>
  <c r="K498" i="1"/>
  <c r="V497" i="1"/>
  <c r="N497" i="1"/>
  <c r="Y496" i="1"/>
  <c r="Q496" i="1"/>
  <c r="I496" i="1"/>
  <c r="AB495" i="1"/>
  <c r="T495" i="1"/>
  <c r="L495" i="1"/>
  <c r="W494" i="1"/>
  <c r="O494" i="1"/>
  <c r="Z493" i="1"/>
  <c r="R493" i="1"/>
  <c r="J493" i="1"/>
  <c r="U492" i="1"/>
  <c r="M492" i="1"/>
  <c r="X491" i="1"/>
  <c r="P491" i="1"/>
  <c r="AA490" i="1"/>
  <c r="S490" i="1"/>
  <c r="K490" i="1"/>
  <c r="V489" i="1"/>
  <c r="N489" i="1"/>
  <c r="Y488" i="1"/>
  <c r="Q488" i="1"/>
  <c r="I488" i="1"/>
  <c r="AB487" i="1"/>
  <c r="T487" i="1"/>
  <c r="L487" i="1"/>
  <c r="W486" i="1"/>
  <c r="O486" i="1"/>
  <c r="Z485" i="1"/>
  <c r="R485" i="1"/>
  <c r="J485" i="1"/>
  <c r="U484" i="1"/>
  <c r="M484" i="1"/>
  <c r="X483" i="1"/>
  <c r="P483" i="1"/>
  <c r="AA482" i="1"/>
  <c r="S482" i="1"/>
  <c r="K482" i="1"/>
  <c r="V481" i="1"/>
  <c r="N481" i="1"/>
  <c r="Y480" i="1"/>
  <c r="Q480" i="1"/>
  <c r="I480" i="1"/>
  <c r="AB479" i="1"/>
  <c r="T479" i="1"/>
  <c r="L479" i="1"/>
  <c r="W478" i="1"/>
  <c r="O478" i="1"/>
  <c r="Z477" i="1"/>
  <c r="R477" i="1"/>
  <c r="J477" i="1"/>
  <c r="U476" i="1"/>
  <c r="M476" i="1"/>
  <c r="X475" i="1"/>
  <c r="P475" i="1"/>
  <c r="AA474" i="1"/>
  <c r="S474" i="1"/>
  <c r="K474" i="1"/>
  <c r="V473" i="1"/>
  <c r="N473" i="1"/>
  <c r="Y472" i="1"/>
  <c r="Q472" i="1"/>
  <c r="I472" i="1"/>
  <c r="AB471" i="1"/>
  <c r="T471" i="1"/>
  <c r="L471" i="1"/>
  <c r="W470" i="1"/>
  <c r="O470" i="1"/>
  <c r="Z469" i="1"/>
  <c r="R469" i="1"/>
  <c r="J469" i="1"/>
  <c r="U468" i="1"/>
  <c r="M468" i="1"/>
  <c r="W467" i="1"/>
  <c r="O467" i="1"/>
  <c r="Z466" i="1"/>
  <c r="R466" i="1"/>
  <c r="J466" i="1"/>
  <c r="X463" i="1"/>
  <c r="P463" i="1"/>
  <c r="AA462" i="1"/>
  <c r="S462" i="1"/>
  <c r="K462" i="1"/>
  <c r="V461" i="1"/>
  <c r="N461" i="1"/>
  <c r="Y460" i="1"/>
  <c r="Q460" i="1"/>
  <c r="I460" i="1"/>
  <c r="AA459" i="1"/>
  <c r="S459" i="1"/>
  <c r="K459" i="1"/>
  <c r="V458" i="1"/>
  <c r="N458" i="1"/>
  <c r="Z456" i="1"/>
  <c r="R456" i="1"/>
  <c r="J456" i="1"/>
  <c r="W451" i="1"/>
  <c r="O451" i="1"/>
  <c r="Z450" i="1"/>
  <c r="R450" i="1"/>
  <c r="J450" i="1"/>
  <c r="X447" i="1"/>
  <c r="P447" i="1"/>
  <c r="AA446" i="1"/>
  <c r="S446" i="1"/>
  <c r="K446" i="1"/>
  <c r="V445" i="1"/>
  <c r="N445" i="1"/>
  <c r="Y444" i="1"/>
  <c r="Q444" i="1"/>
  <c r="I444" i="1"/>
  <c r="AA443" i="1"/>
  <c r="S443" i="1"/>
  <c r="K443" i="1"/>
  <c r="V442" i="1"/>
  <c r="N442" i="1"/>
  <c r="Z440" i="1"/>
  <c r="R440" i="1"/>
  <c r="J440" i="1"/>
  <c r="Y437" i="1"/>
  <c r="Q437" i="1"/>
  <c r="I437" i="1"/>
  <c r="AB436" i="1"/>
  <c r="T436" i="1"/>
  <c r="L436" i="1"/>
  <c r="W431" i="1"/>
  <c r="O431" i="1"/>
  <c r="Z430" i="1"/>
  <c r="R430" i="1"/>
  <c r="J430" i="1"/>
  <c r="X424" i="1"/>
  <c r="P424" i="1"/>
  <c r="W411" i="1"/>
  <c r="O411" i="1"/>
  <c r="Z410" i="1"/>
  <c r="R410" i="1"/>
  <c r="J410" i="1"/>
  <c r="U466" i="1"/>
  <c r="M466" i="1"/>
  <c r="X465" i="1"/>
  <c r="P465" i="1"/>
  <c r="AA464" i="1"/>
  <c r="S464" i="1"/>
  <c r="K464" i="1"/>
  <c r="V463" i="1"/>
  <c r="N463" i="1"/>
  <c r="Y462" i="1"/>
  <c r="Q462" i="1"/>
  <c r="I462" i="1"/>
  <c r="AB461" i="1"/>
  <c r="T461" i="1"/>
  <c r="L461" i="1"/>
  <c r="W460" i="1"/>
  <c r="O460" i="1"/>
  <c r="Z459" i="1"/>
  <c r="R459" i="1"/>
  <c r="J459" i="1"/>
  <c r="U458" i="1"/>
  <c r="M458" i="1"/>
  <c r="X457" i="1"/>
  <c r="P457" i="1"/>
  <c r="AA456" i="1"/>
  <c r="S456" i="1"/>
  <c r="K456" i="1"/>
  <c r="V455" i="1"/>
  <c r="N455" i="1"/>
  <c r="Y454" i="1"/>
  <c r="Q454" i="1"/>
  <c r="I454" i="1"/>
  <c r="AB453" i="1"/>
  <c r="T453" i="1"/>
  <c r="L453" i="1"/>
  <c r="W452" i="1"/>
  <c r="O452" i="1"/>
  <c r="Z451" i="1"/>
  <c r="R451" i="1"/>
  <c r="J451" i="1"/>
  <c r="U450" i="1"/>
  <c r="M450" i="1"/>
  <c r="X449" i="1"/>
  <c r="P449" i="1"/>
  <c r="AA448" i="1"/>
  <c r="S448" i="1"/>
  <c r="K448" i="1"/>
  <c r="V447" i="1"/>
  <c r="N447" i="1"/>
  <c r="Y446" i="1"/>
  <c r="Q446" i="1"/>
  <c r="I446" i="1"/>
  <c r="AB445" i="1"/>
  <c r="T445" i="1"/>
  <c r="L445" i="1"/>
  <c r="W444" i="1"/>
  <c r="O444" i="1"/>
  <c r="Z443" i="1"/>
  <c r="R443" i="1"/>
  <c r="J443" i="1"/>
  <c r="U442" i="1"/>
  <c r="M442" i="1"/>
  <c r="X441" i="1"/>
  <c r="P441" i="1"/>
  <c r="AA440" i="1"/>
  <c r="S440" i="1"/>
  <c r="K440" i="1"/>
  <c r="V439" i="1"/>
  <c r="N439" i="1"/>
  <c r="Y438" i="1"/>
  <c r="Q438" i="1"/>
  <c r="I438" i="1"/>
  <c r="AB437" i="1"/>
  <c r="T437" i="1"/>
  <c r="L437" i="1"/>
  <c r="W436" i="1"/>
  <c r="O436" i="1"/>
  <c r="Z435" i="1"/>
  <c r="R435" i="1"/>
  <c r="J435" i="1"/>
  <c r="U434" i="1"/>
  <c r="M434" i="1"/>
  <c r="X433" i="1"/>
  <c r="P433" i="1"/>
  <c r="AA432" i="1"/>
  <c r="S432" i="1"/>
  <c r="K432" i="1"/>
  <c r="V431" i="1"/>
  <c r="N431" i="1"/>
  <c r="Y430" i="1"/>
  <c r="Q430" i="1"/>
  <c r="I430" i="1"/>
  <c r="AB429" i="1"/>
  <c r="T429" i="1"/>
  <c r="L429" i="1"/>
  <c r="W428" i="1"/>
  <c r="O428" i="1"/>
  <c r="Z427" i="1"/>
  <c r="R427" i="1"/>
  <c r="J427" i="1"/>
  <c r="U426" i="1"/>
  <c r="M426" i="1"/>
  <c r="X425" i="1"/>
  <c r="P425" i="1"/>
  <c r="AA424" i="1"/>
  <c r="S424" i="1"/>
  <c r="K424" i="1"/>
  <c r="V423" i="1"/>
  <c r="N423" i="1"/>
  <c r="Y422" i="1"/>
  <c r="Q422" i="1"/>
  <c r="I422" i="1"/>
  <c r="AB421" i="1"/>
  <c r="T421" i="1"/>
  <c r="L421" i="1"/>
  <c r="W420" i="1"/>
  <c r="O420" i="1"/>
  <c r="Z419" i="1"/>
  <c r="R419" i="1"/>
  <c r="J419" i="1"/>
  <c r="U418" i="1"/>
  <c r="M418" i="1"/>
  <c r="X417" i="1"/>
  <c r="P417" i="1"/>
  <c r="AA416" i="1"/>
  <c r="S416" i="1"/>
  <c r="K416" i="1"/>
  <c r="V415" i="1"/>
  <c r="N415" i="1"/>
  <c r="Y414" i="1"/>
  <c r="Q414" i="1"/>
  <c r="I414" i="1"/>
  <c r="AB413" i="1"/>
  <c r="T413" i="1"/>
  <c r="L413" i="1"/>
  <c r="W412" i="1"/>
  <c r="O412" i="1"/>
  <c r="Z411" i="1"/>
  <c r="R411" i="1"/>
  <c r="J411" i="1"/>
  <c r="U410" i="1"/>
  <c r="M410" i="1"/>
  <c r="X409" i="1"/>
  <c r="P409" i="1"/>
  <c r="AA408" i="1"/>
  <c r="S408" i="1"/>
  <c r="K408" i="1"/>
  <c r="V407" i="1"/>
  <c r="N407" i="1"/>
  <c r="Y406" i="1"/>
  <c r="Q406" i="1"/>
  <c r="I406" i="1"/>
  <c r="U404" i="1"/>
  <c r="M404" i="1"/>
  <c r="W403" i="1"/>
  <c r="O403" i="1"/>
  <c r="V436" i="1"/>
  <c r="N436" i="1"/>
  <c r="Y435" i="1"/>
  <c r="Q435" i="1"/>
  <c r="I435" i="1"/>
  <c r="AB434" i="1"/>
  <c r="T434" i="1"/>
  <c r="L434" i="1"/>
  <c r="W433" i="1"/>
  <c r="O433" i="1"/>
  <c r="Z432" i="1"/>
  <c r="R432" i="1"/>
  <c r="J432" i="1"/>
  <c r="U431" i="1"/>
  <c r="M431" i="1"/>
  <c r="X430" i="1"/>
  <c r="P430" i="1"/>
  <c r="AA429" i="1"/>
  <c r="S429" i="1"/>
  <c r="K429" i="1"/>
  <c r="V428" i="1"/>
  <c r="N428" i="1"/>
  <c r="Y427" i="1"/>
  <c r="Q427" i="1"/>
  <c r="I427" i="1"/>
  <c r="AB426" i="1"/>
  <c r="T426" i="1"/>
  <c r="L426" i="1"/>
  <c r="W425" i="1"/>
  <c r="O425" i="1"/>
  <c r="Z424" i="1"/>
  <c r="R424" i="1"/>
  <c r="J424" i="1"/>
  <c r="U423" i="1"/>
  <c r="M423" i="1"/>
  <c r="X422" i="1"/>
  <c r="P422" i="1"/>
  <c r="AA421" i="1"/>
  <c r="S421" i="1"/>
  <c r="K421" i="1"/>
  <c r="V420" i="1"/>
  <c r="N420" i="1"/>
  <c r="Y419" i="1"/>
  <c r="Q419" i="1"/>
  <c r="I419" i="1"/>
  <c r="AB418" i="1"/>
  <c r="T418" i="1"/>
  <c r="L418" i="1"/>
  <c r="W417" i="1"/>
  <c r="O417" i="1"/>
  <c r="Z416" i="1"/>
  <c r="R416" i="1"/>
  <c r="J416" i="1"/>
  <c r="U415" i="1"/>
  <c r="M415" i="1"/>
  <c r="X414" i="1"/>
  <c r="P414" i="1"/>
  <c r="AA413" i="1"/>
  <c r="S413" i="1"/>
  <c r="K413" i="1"/>
  <c r="V412" i="1"/>
  <c r="N412" i="1"/>
  <c r="Y411" i="1"/>
  <c r="Q411" i="1"/>
  <c r="I411" i="1"/>
  <c r="AB410" i="1"/>
  <c r="T410" i="1"/>
  <c r="L410" i="1"/>
  <c r="W409" i="1"/>
  <c r="O409" i="1"/>
  <c r="Z408" i="1"/>
  <c r="R408" i="1"/>
  <c r="J408" i="1"/>
  <c r="Z405" i="1"/>
  <c r="R405" i="1"/>
  <c r="J405" i="1"/>
  <c r="AB404" i="1"/>
  <c r="T404" i="1"/>
  <c r="L404" i="1"/>
  <c r="AA466" i="1"/>
  <c r="S466" i="1"/>
  <c r="K466" i="1"/>
  <c r="V465" i="1"/>
  <c r="N465" i="1"/>
  <c r="Y464" i="1"/>
  <c r="Q464" i="1"/>
  <c r="I464" i="1"/>
  <c r="AB463" i="1"/>
  <c r="T463" i="1"/>
  <c r="L463" i="1"/>
  <c r="W462" i="1"/>
  <c r="O462" i="1"/>
  <c r="Z461" i="1"/>
  <c r="R461" i="1"/>
  <c r="J461" i="1"/>
  <c r="U460" i="1"/>
  <c r="M460" i="1"/>
  <c r="X459" i="1"/>
  <c r="P459" i="1"/>
  <c r="AA458" i="1"/>
  <c r="S458" i="1"/>
  <c r="K458" i="1"/>
  <c r="V457" i="1"/>
  <c r="N457" i="1"/>
  <c r="Y456" i="1"/>
  <c r="Q456" i="1"/>
  <c r="I456" i="1"/>
  <c r="AB455" i="1"/>
  <c r="T455" i="1"/>
  <c r="L455" i="1"/>
  <c r="W454" i="1"/>
  <c r="O454" i="1"/>
  <c r="Z453" i="1"/>
  <c r="R453" i="1"/>
  <c r="J453" i="1"/>
  <c r="U452" i="1"/>
  <c r="M452" i="1"/>
  <c r="X451" i="1"/>
  <c r="P451" i="1"/>
  <c r="AA450" i="1"/>
  <c r="S450" i="1"/>
  <c r="K450" i="1"/>
  <c r="V449" i="1"/>
  <c r="N449" i="1"/>
  <c r="Y448" i="1"/>
  <c r="Q448" i="1"/>
  <c r="I448" i="1"/>
  <c r="AB447" i="1"/>
  <c r="T447" i="1"/>
  <c r="L447" i="1"/>
  <c r="W446" i="1"/>
  <c r="O446" i="1"/>
  <c r="Z445" i="1"/>
  <c r="R445" i="1"/>
  <c r="J445" i="1"/>
  <c r="U444" i="1"/>
  <c r="M444" i="1"/>
  <c r="X443" i="1"/>
  <c r="P443" i="1"/>
  <c r="AA442" i="1"/>
  <c r="S442" i="1"/>
  <c r="K442" i="1"/>
  <c r="V441" i="1"/>
  <c r="N441" i="1"/>
  <c r="Y440" i="1"/>
  <c r="Q440" i="1"/>
  <c r="I440" i="1"/>
  <c r="AB439" i="1"/>
  <c r="T439" i="1"/>
  <c r="L439" i="1"/>
  <c r="W438" i="1"/>
  <c r="O438" i="1"/>
  <c r="Z437" i="1"/>
  <c r="R437" i="1"/>
  <c r="J437" i="1"/>
  <c r="U436" i="1"/>
  <c r="M436" i="1"/>
  <c r="X435" i="1"/>
  <c r="P435" i="1"/>
  <c r="AA434" i="1"/>
  <c r="S434" i="1"/>
  <c r="K434" i="1"/>
  <c r="V433" i="1"/>
  <c r="N433" i="1"/>
  <c r="Y432" i="1"/>
  <c r="Q432" i="1"/>
  <c r="I432" i="1"/>
  <c r="AB431" i="1"/>
  <c r="T431" i="1"/>
  <c r="L431" i="1"/>
  <c r="W430" i="1"/>
  <c r="O430" i="1"/>
  <c r="Z429" i="1"/>
  <c r="R429" i="1"/>
  <c r="J429" i="1"/>
  <c r="U428" i="1"/>
  <c r="M428" i="1"/>
  <c r="X427" i="1"/>
  <c r="P427" i="1"/>
  <c r="AA426" i="1"/>
  <c r="S426" i="1"/>
  <c r="K426" i="1"/>
  <c r="V425" i="1"/>
  <c r="N425" i="1"/>
  <c r="Y424" i="1"/>
  <c r="Q424" i="1"/>
  <c r="I424" i="1"/>
  <c r="AB423" i="1"/>
  <c r="T423" i="1"/>
  <c r="L423" i="1"/>
  <c r="W422" i="1"/>
  <c r="O422" i="1"/>
  <c r="Z421" i="1"/>
  <c r="R421" i="1"/>
  <c r="J421" i="1"/>
  <c r="U420" i="1"/>
  <c r="M420" i="1"/>
  <c r="X419" i="1"/>
  <c r="P419" i="1"/>
  <c r="AA418" i="1"/>
  <c r="S418" i="1"/>
  <c r="K418" i="1"/>
  <c r="V417" i="1"/>
  <c r="N417" i="1"/>
  <c r="Y416" i="1"/>
  <c r="Q416" i="1"/>
  <c r="I416" i="1"/>
  <c r="AB415" i="1"/>
  <c r="T415" i="1"/>
  <c r="L415" i="1"/>
  <c r="W414" i="1"/>
  <c r="O414" i="1"/>
  <c r="Z413" i="1"/>
  <c r="R413" i="1"/>
  <c r="J413" i="1"/>
  <c r="U412" i="1"/>
  <c r="M412" i="1"/>
  <c r="X411" i="1"/>
  <c r="P411" i="1"/>
  <c r="AA410" i="1"/>
  <c r="S410" i="1"/>
  <c r="K410" i="1"/>
  <c r="V409" i="1"/>
  <c r="N409" i="1"/>
  <c r="Y408" i="1"/>
  <c r="Q408" i="1"/>
  <c r="I408" i="1"/>
  <c r="AB407" i="1"/>
  <c r="T407" i="1"/>
  <c r="L407" i="1"/>
  <c r="W406" i="1"/>
  <c r="O406" i="1"/>
  <c r="Y405" i="1"/>
  <c r="Q405" i="1"/>
  <c r="I405" i="1"/>
  <c r="W402" i="1"/>
  <c r="O402" i="1"/>
  <c r="Z401" i="1"/>
  <c r="R401" i="1"/>
  <c r="J401" i="1"/>
  <c r="K468" i="1"/>
  <c r="V467" i="1"/>
  <c r="N467" i="1"/>
  <c r="Y466" i="1"/>
  <c r="Q466" i="1"/>
  <c r="I466" i="1"/>
  <c r="AB465" i="1"/>
  <c r="T465" i="1"/>
  <c r="L465" i="1"/>
  <c r="W464" i="1"/>
  <c r="O464" i="1"/>
  <c r="Z463" i="1"/>
  <c r="R463" i="1"/>
  <c r="J463" i="1"/>
  <c r="U462" i="1"/>
  <c r="M462" i="1"/>
  <c r="X461" i="1"/>
  <c r="P461" i="1"/>
  <c r="AA460" i="1"/>
  <c r="S460" i="1"/>
  <c r="K460" i="1"/>
  <c r="V459" i="1"/>
  <c r="N459" i="1"/>
  <c r="Y458" i="1"/>
  <c r="Q458" i="1"/>
  <c r="I458" i="1"/>
  <c r="AB457" i="1"/>
  <c r="T457" i="1"/>
  <c r="L457" i="1"/>
  <c r="W456" i="1"/>
  <c r="O456" i="1"/>
  <c r="Z455" i="1"/>
  <c r="R455" i="1"/>
  <c r="J455" i="1"/>
  <c r="U454" i="1"/>
  <c r="M454" i="1"/>
  <c r="X453" i="1"/>
  <c r="P453" i="1"/>
  <c r="AA452" i="1"/>
  <c r="S452" i="1"/>
  <c r="K452" i="1"/>
  <c r="V451" i="1"/>
  <c r="N451" i="1"/>
  <c r="Y450" i="1"/>
  <c r="Q450" i="1"/>
  <c r="I450" i="1"/>
  <c r="AB449" i="1"/>
  <c r="T449" i="1"/>
  <c r="L449" i="1"/>
  <c r="W448" i="1"/>
  <c r="O448" i="1"/>
  <c r="Z447" i="1"/>
  <c r="R447" i="1"/>
  <c r="J447" i="1"/>
  <c r="U446" i="1"/>
  <c r="M446" i="1"/>
  <c r="X445" i="1"/>
  <c r="P445" i="1"/>
  <c r="AA444" i="1"/>
  <c r="S444" i="1"/>
  <c r="K444" i="1"/>
  <c r="V443" i="1"/>
  <c r="N443" i="1"/>
  <c r="Y442" i="1"/>
  <c r="Q442" i="1"/>
  <c r="I442" i="1"/>
  <c r="AB441" i="1"/>
  <c r="T441" i="1"/>
  <c r="L441" i="1"/>
  <c r="W440" i="1"/>
  <c r="O440" i="1"/>
  <c r="Z439" i="1"/>
  <c r="R439" i="1"/>
  <c r="J439" i="1"/>
  <c r="U438" i="1"/>
  <c r="M438" i="1"/>
  <c r="X437" i="1"/>
  <c r="P437" i="1"/>
  <c r="AA436" i="1"/>
  <c r="S436" i="1"/>
  <c r="K436" i="1"/>
  <c r="V435" i="1"/>
  <c r="N435" i="1"/>
  <c r="Y434" i="1"/>
  <c r="Q434" i="1"/>
  <c r="I434" i="1"/>
  <c r="AB433" i="1"/>
  <c r="T433" i="1"/>
  <c r="L433" i="1"/>
  <c r="W432" i="1"/>
  <c r="O432" i="1"/>
  <c r="Z431" i="1"/>
  <c r="R431" i="1"/>
  <c r="J431" i="1"/>
  <c r="U430" i="1"/>
  <c r="M430" i="1"/>
  <c r="X429" i="1"/>
  <c r="P429" i="1"/>
  <c r="AA428" i="1"/>
  <c r="S428" i="1"/>
  <c r="K428" i="1"/>
  <c r="V427" i="1"/>
  <c r="N427" i="1"/>
  <c r="Y426" i="1"/>
  <c r="Q426" i="1"/>
  <c r="I426" i="1"/>
  <c r="AB425" i="1"/>
  <c r="T425" i="1"/>
  <c r="L425" i="1"/>
  <c r="W424" i="1"/>
  <c r="O424" i="1"/>
  <c r="Z423" i="1"/>
  <c r="R423" i="1"/>
  <c r="J423" i="1"/>
  <c r="U422" i="1"/>
  <c r="M422" i="1"/>
  <c r="X421" i="1"/>
  <c r="P421" i="1"/>
  <c r="AA420" i="1"/>
  <c r="S420" i="1"/>
  <c r="K420" i="1"/>
  <c r="V419" i="1"/>
  <c r="N419" i="1"/>
  <c r="Y418" i="1"/>
  <c r="Q418" i="1"/>
  <c r="I418" i="1"/>
  <c r="AB417" i="1"/>
  <c r="T417" i="1"/>
  <c r="L417" i="1"/>
  <c r="W416" i="1"/>
  <c r="O416" i="1"/>
  <c r="Z415" i="1"/>
  <c r="R415" i="1"/>
  <c r="J415" i="1"/>
  <c r="U414" i="1"/>
  <c r="M414" i="1"/>
  <c r="X413" i="1"/>
  <c r="P413" i="1"/>
  <c r="AA412" i="1"/>
  <c r="S412" i="1"/>
  <c r="K412" i="1"/>
  <c r="V411" i="1"/>
  <c r="N411" i="1"/>
  <c r="Y410" i="1"/>
  <c r="Q410" i="1"/>
  <c r="I410" i="1"/>
  <c r="AB409" i="1"/>
  <c r="T409" i="1"/>
  <c r="L409" i="1"/>
  <c r="W408" i="1"/>
  <c r="O408" i="1"/>
  <c r="Z407" i="1"/>
  <c r="R407" i="1"/>
  <c r="J407" i="1"/>
  <c r="U406" i="1"/>
  <c r="M406" i="1"/>
  <c r="W405" i="1"/>
  <c r="O405" i="1"/>
  <c r="Y404" i="1"/>
  <c r="Q404" i="1"/>
  <c r="I404" i="1"/>
  <c r="U467" i="1"/>
  <c r="M467" i="1"/>
  <c r="X466" i="1"/>
  <c r="P466" i="1"/>
  <c r="AA465" i="1"/>
  <c r="S465" i="1"/>
  <c r="K465" i="1"/>
  <c r="V464" i="1"/>
  <c r="N464" i="1"/>
  <c r="Y463" i="1"/>
  <c r="Q463" i="1"/>
  <c r="I463" i="1"/>
  <c r="AB462" i="1"/>
  <c r="T462" i="1"/>
  <c r="L462" i="1"/>
  <c r="W461" i="1"/>
  <c r="O461" i="1"/>
  <c r="Z460" i="1"/>
  <c r="R460" i="1"/>
  <c r="J460" i="1"/>
  <c r="U459" i="1"/>
  <c r="M459" i="1"/>
  <c r="X458" i="1"/>
  <c r="P458" i="1"/>
  <c r="AA457" i="1"/>
  <c r="S457" i="1"/>
  <c r="K457" i="1"/>
  <c r="V456" i="1"/>
  <c r="N456" i="1"/>
  <c r="Y455" i="1"/>
  <c r="Q455" i="1"/>
  <c r="I455" i="1"/>
  <c r="AB454" i="1"/>
  <c r="T454" i="1"/>
  <c r="L454" i="1"/>
  <c r="W453" i="1"/>
  <c r="O453" i="1"/>
  <c r="Z452" i="1"/>
  <c r="R452" i="1"/>
  <c r="J452" i="1"/>
  <c r="U451" i="1"/>
  <c r="M451" i="1"/>
  <c r="X450" i="1"/>
  <c r="P450" i="1"/>
  <c r="AA449" i="1"/>
  <c r="S449" i="1"/>
  <c r="K449" i="1"/>
  <c r="V448" i="1"/>
  <c r="N448" i="1"/>
  <c r="Y447" i="1"/>
  <c r="Q447" i="1"/>
  <c r="I447" i="1"/>
  <c r="AB446" i="1"/>
  <c r="T446" i="1"/>
  <c r="L446" i="1"/>
  <c r="W445" i="1"/>
  <c r="O445" i="1"/>
  <c r="Z444" i="1"/>
  <c r="R444" i="1"/>
  <c r="J444" i="1"/>
  <c r="U443" i="1"/>
  <c r="M443" i="1"/>
  <c r="X442" i="1"/>
  <c r="P442" i="1"/>
  <c r="AA441" i="1"/>
  <c r="S441" i="1"/>
  <c r="K441" i="1"/>
  <c r="V440" i="1"/>
  <c r="N440" i="1"/>
  <c r="Y439" i="1"/>
  <c r="Q439" i="1"/>
  <c r="I439" i="1"/>
  <c r="AB438" i="1"/>
  <c r="T438" i="1"/>
  <c r="L438" i="1"/>
  <c r="W437" i="1"/>
  <c r="O437" i="1"/>
  <c r="Z436" i="1"/>
  <c r="R436" i="1"/>
  <c r="J436" i="1"/>
  <c r="U435" i="1"/>
  <c r="M435" i="1"/>
  <c r="X434" i="1"/>
  <c r="P434" i="1"/>
  <c r="AA433" i="1"/>
  <c r="S433" i="1"/>
  <c r="K433" i="1"/>
  <c r="V432" i="1"/>
  <c r="N432" i="1"/>
  <c r="Y431" i="1"/>
  <c r="Q431" i="1"/>
  <c r="I431" i="1"/>
  <c r="AB430" i="1"/>
  <c r="T430" i="1"/>
  <c r="L430" i="1"/>
  <c r="W429" i="1"/>
  <c r="O429" i="1"/>
  <c r="Z428" i="1"/>
  <c r="R428" i="1"/>
  <c r="J428" i="1"/>
  <c r="U427" i="1"/>
  <c r="M427" i="1"/>
  <c r="X426" i="1"/>
  <c r="P426" i="1"/>
  <c r="AA425" i="1"/>
  <c r="S425" i="1"/>
  <c r="K425" i="1"/>
  <c r="V424" i="1"/>
  <c r="N424" i="1"/>
  <c r="Y423" i="1"/>
  <c r="Q423" i="1"/>
  <c r="I423" i="1"/>
  <c r="AB422" i="1"/>
  <c r="T422" i="1"/>
  <c r="L422" i="1"/>
  <c r="W421" i="1"/>
  <c r="O421" i="1"/>
  <c r="Z420" i="1"/>
  <c r="R420" i="1"/>
  <c r="J420" i="1"/>
  <c r="U419" i="1"/>
  <c r="M419" i="1"/>
  <c r="X418" i="1"/>
  <c r="P418" i="1"/>
  <c r="AA417" i="1"/>
  <c r="S417" i="1"/>
  <c r="K417" i="1"/>
  <c r="V416" i="1"/>
  <c r="N416" i="1"/>
  <c r="Y415" i="1"/>
  <c r="Q415" i="1"/>
  <c r="I415" i="1"/>
  <c r="AB414" i="1"/>
  <c r="T414" i="1"/>
  <c r="L414" i="1"/>
  <c r="W413" i="1"/>
  <c r="O413" i="1"/>
  <c r="Z412" i="1"/>
  <c r="R412" i="1"/>
  <c r="J412" i="1"/>
  <c r="U411" i="1"/>
  <c r="M411" i="1"/>
  <c r="X410" i="1"/>
  <c r="P410" i="1"/>
  <c r="AA409" i="1"/>
  <c r="S409" i="1"/>
  <c r="K409" i="1"/>
  <c r="V408" i="1"/>
  <c r="N408" i="1"/>
  <c r="Y407" i="1"/>
  <c r="Q407" i="1"/>
  <c r="I407" i="1"/>
  <c r="AB406" i="1"/>
  <c r="T406" i="1"/>
  <c r="L406" i="1"/>
  <c r="V405" i="1"/>
  <c r="N405" i="1"/>
  <c r="P439" i="1"/>
  <c r="AA438" i="1"/>
  <c r="S438" i="1"/>
  <c r="K438" i="1"/>
  <c r="V437" i="1"/>
  <c r="N437" i="1"/>
  <c r="Y436" i="1"/>
  <c r="Q436" i="1"/>
  <c r="I436" i="1"/>
  <c r="AB435" i="1"/>
  <c r="T435" i="1"/>
  <c r="L435" i="1"/>
  <c r="W434" i="1"/>
  <c r="O434" i="1"/>
  <c r="Z433" i="1"/>
  <c r="R433" i="1"/>
  <c r="J433" i="1"/>
  <c r="U432" i="1"/>
  <c r="M432" i="1"/>
  <c r="X431" i="1"/>
  <c r="P431" i="1"/>
  <c r="AA430" i="1"/>
  <c r="S430" i="1"/>
  <c r="K430" i="1"/>
  <c r="V429" i="1"/>
  <c r="N429" i="1"/>
  <c r="Y428" i="1"/>
  <c r="Q428" i="1"/>
  <c r="I428" i="1"/>
  <c r="AB427" i="1"/>
  <c r="T427" i="1"/>
  <c r="L427" i="1"/>
  <c r="W426" i="1"/>
  <c r="O426" i="1"/>
  <c r="Z425" i="1"/>
  <c r="R425" i="1"/>
  <c r="J425" i="1"/>
  <c r="U424" i="1"/>
  <c r="M424" i="1"/>
  <c r="X423" i="1"/>
  <c r="P423" i="1"/>
  <c r="AA422" i="1"/>
  <c r="S422" i="1"/>
  <c r="K422" i="1"/>
  <c r="V421" i="1"/>
  <c r="N421" i="1"/>
  <c r="Y420" i="1"/>
  <c r="Q420" i="1"/>
  <c r="I420" i="1"/>
  <c r="AB419" i="1"/>
  <c r="T419" i="1"/>
  <c r="L419" i="1"/>
  <c r="W418" i="1"/>
  <c r="O418" i="1"/>
  <c r="Z417" i="1"/>
  <c r="R417" i="1"/>
  <c r="J417" i="1"/>
  <c r="U416" i="1"/>
  <c r="M416" i="1"/>
  <c r="X415" i="1"/>
  <c r="P415" i="1"/>
  <c r="AA414" i="1"/>
  <c r="S414" i="1"/>
  <c r="K414" i="1"/>
  <c r="V413" i="1"/>
  <c r="N413" i="1"/>
  <c r="Y412" i="1"/>
  <c r="Q412" i="1"/>
  <c r="I412" i="1"/>
  <c r="AB411" i="1"/>
  <c r="T411" i="1"/>
  <c r="L411" i="1"/>
  <c r="W410" i="1"/>
  <c r="O410" i="1"/>
  <c r="Z409" i="1"/>
  <c r="R409" i="1"/>
  <c r="J409" i="1"/>
  <c r="U408" i="1"/>
  <c r="M408" i="1"/>
  <c r="X407" i="1"/>
  <c r="P407" i="1"/>
  <c r="AA406" i="1"/>
  <c r="S406" i="1"/>
  <c r="K406" i="1"/>
  <c r="U405" i="1"/>
  <c r="M405" i="1"/>
  <c r="AA402" i="1"/>
  <c r="S402" i="1"/>
  <c r="K402" i="1"/>
  <c r="V401" i="1"/>
  <c r="N401" i="1"/>
  <c r="N426" i="1"/>
  <c r="Y425" i="1"/>
  <c r="Q425" i="1"/>
  <c r="I425" i="1"/>
  <c r="AB424" i="1"/>
  <c r="T424" i="1"/>
  <c r="L424" i="1"/>
  <c r="W423" i="1"/>
  <c r="O423" i="1"/>
  <c r="Z422" i="1"/>
  <c r="R422" i="1"/>
  <c r="J422" i="1"/>
  <c r="U421" i="1"/>
  <c r="M421" i="1"/>
  <c r="X420" i="1"/>
  <c r="P420" i="1"/>
  <c r="AA419" i="1"/>
  <c r="S419" i="1"/>
  <c r="K419" i="1"/>
  <c r="V418" i="1"/>
  <c r="N418" i="1"/>
  <c r="Y417" i="1"/>
  <c r="Q417" i="1"/>
  <c r="I417" i="1"/>
  <c r="AB416" i="1"/>
  <c r="T416" i="1"/>
  <c r="L416" i="1"/>
  <c r="W415" i="1"/>
  <c r="O415" i="1"/>
  <c r="Z414" i="1"/>
  <c r="R414" i="1"/>
  <c r="J414" i="1"/>
  <c r="U413" i="1"/>
  <c r="M413" i="1"/>
  <c r="X412" i="1"/>
  <c r="P412" i="1"/>
  <c r="AA411" i="1"/>
  <c r="S411" i="1"/>
  <c r="K411" i="1"/>
  <c r="V410" i="1"/>
  <c r="N410" i="1"/>
  <c r="Y409" i="1"/>
  <c r="Q409" i="1"/>
  <c r="I409" i="1"/>
  <c r="AB408" i="1"/>
  <c r="T408" i="1"/>
  <c r="L408" i="1"/>
  <c r="W407" i="1"/>
  <c r="O407" i="1"/>
  <c r="Z406" i="1"/>
  <c r="R406" i="1"/>
  <c r="J406" i="1"/>
  <c r="AB405" i="1"/>
  <c r="T405" i="1"/>
  <c r="L405" i="1"/>
  <c r="X403" i="1"/>
  <c r="P403" i="1"/>
  <c r="Z402" i="1"/>
  <c r="R402" i="1"/>
  <c r="U407" i="1"/>
  <c r="M407" i="1"/>
  <c r="X406" i="1"/>
  <c r="P406" i="1"/>
  <c r="AA405" i="1"/>
  <c r="S405" i="1"/>
  <c r="K405" i="1"/>
  <c r="V404" i="1"/>
  <c r="N404" i="1"/>
  <c r="Y403" i="1"/>
  <c r="Q403" i="1"/>
  <c r="I403" i="1"/>
  <c r="AB402" i="1"/>
  <c r="T402" i="1"/>
  <c r="L402" i="1"/>
  <c r="W401" i="1"/>
  <c r="O401" i="1"/>
  <c r="J402" i="1"/>
  <c r="U401" i="1"/>
  <c r="M401" i="1"/>
  <c r="P405" i="1"/>
  <c r="AA404" i="1"/>
  <c r="S404" i="1"/>
  <c r="K404" i="1"/>
  <c r="V403" i="1"/>
  <c r="N403" i="1"/>
  <c r="Y402" i="1"/>
  <c r="Q402" i="1"/>
  <c r="I402" i="1"/>
  <c r="AB401" i="1"/>
  <c r="T401" i="1"/>
  <c r="L401" i="1"/>
  <c r="U403" i="1"/>
  <c r="M403" i="1"/>
  <c r="X402" i="1"/>
  <c r="P402" i="1"/>
  <c r="AA401" i="1"/>
  <c r="S401" i="1"/>
  <c r="K401" i="1"/>
  <c r="X404" i="1"/>
  <c r="P404" i="1"/>
  <c r="AA403" i="1"/>
  <c r="S403" i="1"/>
  <c r="K403" i="1"/>
  <c r="V402" i="1"/>
  <c r="N402" i="1"/>
  <c r="Y401" i="1"/>
  <c r="Q401" i="1"/>
  <c r="I401" i="1"/>
  <c r="W404" i="1"/>
  <c r="O404" i="1"/>
  <c r="Z403" i="1"/>
  <c r="R403" i="1"/>
  <c r="J403" i="1"/>
  <c r="U402" i="1"/>
  <c r="M402" i="1"/>
  <c r="X401" i="1"/>
  <c r="P401" i="1"/>
  <c r="X160" i="1"/>
  <c r="P160" i="1"/>
  <c r="AA159" i="1"/>
  <c r="S159" i="1"/>
  <c r="K159" i="1"/>
  <c r="V158" i="1"/>
  <c r="N158" i="1"/>
  <c r="Y157" i="1"/>
  <c r="Q157" i="1"/>
  <c r="I157" i="1"/>
  <c r="AB156" i="1"/>
  <c r="T156" i="1"/>
  <c r="L156" i="1"/>
  <c r="W155" i="1"/>
  <c r="O155" i="1"/>
  <c r="Z154" i="1"/>
  <c r="R154" i="1"/>
  <c r="J154" i="1"/>
  <c r="U153" i="1"/>
  <c r="M153" i="1"/>
  <c r="X152" i="1"/>
  <c r="P152" i="1"/>
  <c r="AA151" i="1"/>
  <c r="S151" i="1"/>
  <c r="K151" i="1"/>
  <c r="V150" i="1"/>
  <c r="N150" i="1"/>
  <c r="Y149" i="1"/>
  <c r="Q149" i="1"/>
  <c r="I149" i="1"/>
  <c r="AB148" i="1"/>
  <c r="T148" i="1"/>
  <c r="L148" i="1"/>
  <c r="O147" i="1"/>
  <c r="R146" i="1"/>
  <c r="W144" i="1"/>
  <c r="O144" i="1"/>
  <c r="AA142" i="1"/>
  <c r="S142" i="1"/>
  <c r="K142" i="1"/>
  <c r="R137" i="1"/>
  <c r="L132" i="1"/>
  <c r="P126" i="1"/>
  <c r="Z122" i="1"/>
  <c r="L121" i="1"/>
  <c r="P119" i="1"/>
  <c r="O133" i="1"/>
  <c r="R132" i="1"/>
  <c r="U131" i="1"/>
  <c r="X130" i="1"/>
  <c r="W125" i="1"/>
  <c r="J124" i="1"/>
  <c r="M123" i="1"/>
  <c r="P122" i="1"/>
  <c r="R116" i="1"/>
  <c r="X114" i="1"/>
  <c r="N104" i="1"/>
  <c r="U99" i="1"/>
  <c r="W160" i="1"/>
  <c r="O160" i="1"/>
  <c r="Z159" i="1"/>
  <c r="R159" i="1"/>
  <c r="J159" i="1"/>
  <c r="U158" i="1"/>
  <c r="M158" i="1"/>
  <c r="X157" i="1"/>
  <c r="P157" i="1"/>
  <c r="AA156" i="1"/>
  <c r="S156" i="1"/>
  <c r="K156" i="1"/>
  <c r="V155" i="1"/>
  <c r="N155" i="1"/>
  <c r="Y154" i="1"/>
  <c r="Q154" i="1"/>
  <c r="I154" i="1"/>
  <c r="AB153" i="1"/>
  <c r="T153" i="1"/>
  <c r="L153" i="1"/>
  <c r="W152" i="1"/>
  <c r="O152" i="1"/>
  <c r="Z151" i="1"/>
  <c r="R151" i="1"/>
  <c r="J151" i="1"/>
  <c r="U150" i="1"/>
  <c r="M150" i="1"/>
  <c r="X149" i="1"/>
  <c r="P149" i="1"/>
  <c r="AA148" i="1"/>
  <c r="S148" i="1"/>
  <c r="K148" i="1"/>
  <c r="V147" i="1"/>
  <c r="N147" i="1"/>
  <c r="Y146" i="1"/>
  <c r="Q146" i="1"/>
  <c r="I146" i="1"/>
  <c r="AB145" i="1"/>
  <c r="T145" i="1"/>
  <c r="L145" i="1"/>
  <c r="X143" i="1"/>
  <c r="P143" i="1"/>
  <c r="M141" i="1"/>
  <c r="P140" i="1"/>
  <c r="S139" i="1"/>
  <c r="V138" i="1"/>
  <c r="U135" i="1"/>
  <c r="Y133" i="1"/>
  <c r="T124" i="1"/>
  <c r="U120" i="1"/>
  <c r="O115" i="1"/>
  <c r="J113" i="1"/>
  <c r="Z106" i="1"/>
  <c r="V160" i="1"/>
  <c r="N160" i="1"/>
  <c r="Y159" i="1"/>
  <c r="Q159" i="1"/>
  <c r="I159" i="1"/>
  <c r="AB158" i="1"/>
  <c r="T158" i="1"/>
  <c r="L158" i="1"/>
  <c r="W157" i="1"/>
  <c r="O157" i="1"/>
  <c r="Z156" i="1"/>
  <c r="R156" i="1"/>
  <c r="J156" i="1"/>
  <c r="U155" i="1"/>
  <c r="M155" i="1"/>
  <c r="X154" i="1"/>
  <c r="P154" i="1"/>
  <c r="AA153" i="1"/>
  <c r="S153" i="1"/>
  <c r="K153" i="1"/>
  <c r="V152" i="1"/>
  <c r="N152" i="1"/>
  <c r="Y151" i="1"/>
  <c r="Q151" i="1"/>
  <c r="I151" i="1"/>
  <c r="AB150" i="1"/>
  <c r="W149" i="1"/>
  <c r="O149" i="1"/>
  <c r="R148" i="1"/>
  <c r="J148" i="1"/>
  <c r="U147" i="1"/>
  <c r="X146" i="1"/>
  <c r="U144" i="1"/>
  <c r="M144" i="1"/>
  <c r="W143" i="1"/>
  <c r="Z136" i="1"/>
  <c r="W129" i="1"/>
  <c r="O129" i="1"/>
  <c r="Y128" i="1"/>
  <c r="Q128" i="1"/>
  <c r="AB116" i="1"/>
  <c r="U133" i="1"/>
  <c r="X132" i="1"/>
  <c r="AA131" i="1"/>
  <c r="K131" i="1"/>
  <c r="N130" i="1"/>
  <c r="M125" i="1"/>
  <c r="P124" i="1"/>
  <c r="S123" i="1"/>
  <c r="V122" i="1"/>
  <c r="U117" i="1"/>
  <c r="X116" i="1"/>
  <c r="AA115" i="1"/>
  <c r="N114" i="1"/>
  <c r="R110" i="1"/>
  <c r="X108" i="1"/>
  <c r="P108" i="1"/>
  <c r="V106" i="1"/>
  <c r="N106" i="1"/>
  <c r="Y105" i="1"/>
  <c r="U160" i="1"/>
  <c r="M160" i="1"/>
  <c r="X159" i="1"/>
  <c r="P159" i="1"/>
  <c r="AA158" i="1"/>
  <c r="S158" i="1"/>
  <c r="K158" i="1"/>
  <c r="V157" i="1"/>
  <c r="N157" i="1"/>
  <c r="Y156" i="1"/>
  <c r="Q156" i="1"/>
  <c r="I156" i="1"/>
  <c r="AB155" i="1"/>
  <c r="T155" i="1"/>
  <c r="L155" i="1"/>
  <c r="W154" i="1"/>
  <c r="O154" i="1"/>
  <c r="Z153" i="1"/>
  <c r="R153" i="1"/>
  <c r="J153" i="1"/>
  <c r="U152" i="1"/>
  <c r="M152" i="1"/>
  <c r="X151" i="1"/>
  <c r="P151" i="1"/>
  <c r="AA150" i="1"/>
  <c r="S150" i="1"/>
  <c r="K150" i="1"/>
  <c r="V149" i="1"/>
  <c r="N149" i="1"/>
  <c r="Y148" i="1"/>
  <c r="Q148" i="1"/>
  <c r="I148" i="1"/>
  <c r="AB147" i="1"/>
  <c r="T147" i="1"/>
  <c r="L147" i="1"/>
  <c r="W146" i="1"/>
  <c r="O146" i="1"/>
  <c r="Z145" i="1"/>
  <c r="R145" i="1"/>
  <c r="J145" i="1"/>
  <c r="AB144" i="1"/>
  <c r="T144" i="1"/>
  <c r="L144" i="1"/>
  <c r="P142" i="1"/>
  <c r="W137" i="1"/>
  <c r="U134" i="1"/>
  <c r="M134" i="1"/>
  <c r="W133" i="1"/>
  <c r="Y132" i="1"/>
  <c r="Q132" i="1"/>
  <c r="I132" i="1"/>
  <c r="S131" i="1"/>
  <c r="U130" i="1"/>
  <c r="M130" i="1"/>
  <c r="X118" i="1"/>
  <c r="R112" i="1"/>
  <c r="I109" i="1"/>
  <c r="AB108" i="1"/>
  <c r="AB160" i="1"/>
  <c r="T160" i="1"/>
  <c r="L160" i="1"/>
  <c r="W159" i="1"/>
  <c r="O159" i="1"/>
  <c r="Z158" i="1"/>
  <c r="R158" i="1"/>
  <c r="J158" i="1"/>
  <c r="U157" i="1"/>
  <c r="M157" i="1"/>
  <c r="X156" i="1"/>
  <c r="P156" i="1"/>
  <c r="AA155" i="1"/>
  <c r="S155" i="1"/>
  <c r="K155" i="1"/>
  <c r="V154" i="1"/>
  <c r="N154" i="1"/>
  <c r="Y153" i="1"/>
  <c r="Q153" i="1"/>
  <c r="I153" i="1"/>
  <c r="AB152" i="1"/>
  <c r="T152" i="1"/>
  <c r="L152" i="1"/>
  <c r="W151" i="1"/>
  <c r="O151" i="1"/>
  <c r="Z150" i="1"/>
  <c r="R150" i="1"/>
  <c r="J150" i="1"/>
  <c r="U149" i="1"/>
  <c r="M149" i="1"/>
  <c r="X148" i="1"/>
  <c r="P148" i="1"/>
  <c r="AA147" i="1"/>
  <c r="S147" i="1"/>
  <c r="K147" i="1"/>
  <c r="V146" i="1"/>
  <c r="N146" i="1"/>
  <c r="Y145" i="1"/>
  <c r="Q145" i="1"/>
  <c r="I145" i="1"/>
  <c r="M143" i="1"/>
  <c r="Z135" i="1"/>
  <c r="R135" i="1"/>
  <c r="J135" i="1"/>
  <c r="W128" i="1"/>
  <c r="R127" i="1"/>
  <c r="J120" i="1"/>
  <c r="I117" i="1"/>
  <c r="K111" i="1"/>
  <c r="AA160" i="1"/>
  <c r="S160" i="1"/>
  <c r="K160" i="1"/>
  <c r="V159" i="1"/>
  <c r="N159" i="1"/>
  <c r="Y158" i="1"/>
  <c r="Q158" i="1"/>
  <c r="I158" i="1"/>
  <c r="AB157" i="1"/>
  <c r="T157" i="1"/>
  <c r="L157" i="1"/>
  <c r="W156" i="1"/>
  <c r="O156" i="1"/>
  <c r="Z155" i="1"/>
  <c r="R155" i="1"/>
  <c r="J155" i="1"/>
  <c r="U154" i="1"/>
  <c r="M154" i="1"/>
  <c r="X153" i="1"/>
  <c r="P153" i="1"/>
  <c r="AA152" i="1"/>
  <c r="S152" i="1"/>
  <c r="K152" i="1"/>
  <c r="V151" i="1"/>
  <c r="N151" i="1"/>
  <c r="Y150" i="1"/>
  <c r="Q150" i="1"/>
  <c r="I150" i="1"/>
  <c r="AB149" i="1"/>
  <c r="T149" i="1"/>
  <c r="L149" i="1"/>
  <c r="W148" i="1"/>
  <c r="O148" i="1"/>
  <c r="Z147" i="1"/>
  <c r="R147" i="1"/>
  <c r="Z144" i="1"/>
  <c r="R144" i="1"/>
  <c r="J144" i="1"/>
  <c r="Q141" i="1"/>
  <c r="T140" i="1"/>
  <c r="W139" i="1"/>
  <c r="Z138" i="1"/>
  <c r="J138" i="1"/>
  <c r="W136" i="1"/>
  <c r="O136" i="1"/>
  <c r="S134" i="1"/>
  <c r="AA126" i="1"/>
  <c r="W121" i="1"/>
  <c r="Z160" i="1"/>
  <c r="R160" i="1"/>
  <c r="J160" i="1"/>
  <c r="U159" i="1"/>
  <c r="M159" i="1"/>
  <c r="X158" i="1"/>
  <c r="P158" i="1"/>
  <c r="AA157" i="1"/>
  <c r="S157" i="1"/>
  <c r="K157" i="1"/>
  <c r="V156" i="1"/>
  <c r="N156" i="1"/>
  <c r="Y155" i="1"/>
  <c r="Q155" i="1"/>
  <c r="I155" i="1"/>
  <c r="AB154" i="1"/>
  <c r="T154" i="1"/>
  <c r="L154" i="1"/>
  <c r="W153" i="1"/>
  <c r="O153" i="1"/>
  <c r="Z152" i="1"/>
  <c r="R152" i="1"/>
  <c r="J152" i="1"/>
  <c r="U151" i="1"/>
  <c r="M151" i="1"/>
  <c r="X150" i="1"/>
  <c r="P150" i="1"/>
  <c r="AA149" i="1"/>
  <c r="S149" i="1"/>
  <c r="K149" i="1"/>
  <c r="V148" i="1"/>
  <c r="N148" i="1"/>
  <c r="Y147" i="1"/>
  <c r="Q147" i="1"/>
  <c r="I147" i="1"/>
  <c r="AB146" i="1"/>
  <c r="T146" i="1"/>
  <c r="L146" i="1"/>
  <c r="W145" i="1"/>
  <c r="O145" i="1"/>
  <c r="U142" i="1"/>
  <c r="M142" i="1"/>
  <c r="X141" i="1"/>
  <c r="P141" i="1"/>
  <c r="AA140" i="1"/>
  <c r="S140" i="1"/>
  <c r="K140" i="1"/>
  <c r="V139" i="1"/>
  <c r="N139" i="1"/>
  <c r="Y138" i="1"/>
  <c r="Q138" i="1"/>
  <c r="I138" i="1"/>
  <c r="AB137" i="1"/>
  <c r="T137" i="1"/>
  <c r="L137" i="1"/>
  <c r="R130" i="1"/>
  <c r="M128" i="1"/>
  <c r="Z119" i="1"/>
  <c r="M118" i="1"/>
  <c r="V109" i="1"/>
  <c r="T107" i="1"/>
  <c r="Y160" i="1"/>
  <c r="Q160" i="1"/>
  <c r="I160" i="1"/>
  <c r="AB159" i="1"/>
  <c r="T159" i="1"/>
  <c r="L159" i="1"/>
  <c r="W158" i="1"/>
  <c r="O158" i="1"/>
  <c r="Z157" i="1"/>
  <c r="R157" i="1"/>
  <c r="J157" i="1"/>
  <c r="U156" i="1"/>
  <c r="M156" i="1"/>
  <c r="X155" i="1"/>
  <c r="P155" i="1"/>
  <c r="AA154" i="1"/>
  <c r="S154" i="1"/>
  <c r="K154" i="1"/>
  <c r="V153" i="1"/>
  <c r="N153" i="1"/>
  <c r="Y152" i="1"/>
  <c r="Q152" i="1"/>
  <c r="I152" i="1"/>
  <c r="AB151" i="1"/>
  <c r="T151" i="1"/>
  <c r="L151" i="1"/>
  <c r="W150" i="1"/>
  <c r="O150" i="1"/>
  <c r="Z149" i="1"/>
  <c r="R149" i="1"/>
  <c r="J149" i="1"/>
  <c r="U148" i="1"/>
  <c r="Z143" i="1"/>
  <c r="R143" i="1"/>
  <c r="J143" i="1"/>
  <c r="W141" i="1"/>
  <c r="Z140" i="1"/>
  <c r="J140" i="1"/>
  <c r="M139" i="1"/>
  <c r="P138" i="1"/>
  <c r="U136" i="1"/>
  <c r="Z129" i="1"/>
  <c r="T113" i="1"/>
  <c r="X111" i="1"/>
  <c r="N105" i="1"/>
  <c r="V102" i="1"/>
  <c r="M148" i="1"/>
  <c r="X147" i="1"/>
  <c r="P147" i="1"/>
  <c r="AA146" i="1"/>
  <c r="S146" i="1"/>
  <c r="K146" i="1"/>
  <c r="V145" i="1"/>
  <c r="N145" i="1"/>
  <c r="Y144" i="1"/>
  <c r="Q144" i="1"/>
  <c r="I144" i="1"/>
  <c r="AB143" i="1"/>
  <c r="T143" i="1"/>
  <c r="L143" i="1"/>
  <c r="W142" i="1"/>
  <c r="O142" i="1"/>
  <c r="Z141" i="1"/>
  <c r="R141" i="1"/>
  <c r="J141" i="1"/>
  <c r="U140" i="1"/>
  <c r="M140" i="1"/>
  <c r="X139" i="1"/>
  <c r="P139" i="1"/>
  <c r="AA138" i="1"/>
  <c r="S138" i="1"/>
  <c r="K138" i="1"/>
  <c r="V137" i="1"/>
  <c r="N137" i="1"/>
  <c r="Y136" i="1"/>
  <c r="Q136" i="1"/>
  <c r="I136" i="1"/>
  <c r="AB135" i="1"/>
  <c r="T135" i="1"/>
  <c r="L135" i="1"/>
  <c r="W134" i="1"/>
  <c r="O134" i="1"/>
  <c r="Q133" i="1"/>
  <c r="I133" i="1"/>
  <c r="AA132" i="1"/>
  <c r="S132" i="1"/>
  <c r="K132" i="1"/>
  <c r="M131" i="1"/>
  <c r="W130" i="1"/>
  <c r="O130" i="1"/>
  <c r="Y129" i="1"/>
  <c r="Q129" i="1"/>
  <c r="I129" i="1"/>
  <c r="AA128" i="1"/>
  <c r="S128" i="1"/>
  <c r="K128" i="1"/>
  <c r="V127" i="1"/>
  <c r="N127" i="1"/>
  <c r="Y126" i="1"/>
  <c r="Q126" i="1"/>
  <c r="I126" i="1"/>
  <c r="AB125" i="1"/>
  <c r="T125" i="1"/>
  <c r="L125" i="1"/>
  <c r="V124" i="1"/>
  <c r="N124" i="1"/>
  <c r="Y123" i="1"/>
  <c r="Q123" i="1"/>
  <c r="I123" i="1"/>
  <c r="AA122" i="1"/>
  <c r="S122" i="1"/>
  <c r="K122" i="1"/>
  <c r="U121" i="1"/>
  <c r="M121" i="1"/>
  <c r="W120" i="1"/>
  <c r="O120" i="1"/>
  <c r="R119" i="1"/>
  <c r="J119" i="1"/>
  <c r="U118" i="1"/>
  <c r="W117" i="1"/>
  <c r="O117" i="1"/>
  <c r="Y116" i="1"/>
  <c r="Q116" i="1"/>
  <c r="I116" i="1"/>
  <c r="S115" i="1"/>
  <c r="K115" i="1"/>
  <c r="U114" i="1"/>
  <c r="M114" i="1"/>
  <c r="W113" i="1"/>
  <c r="O113" i="1"/>
  <c r="Y112" i="1"/>
  <c r="Q112" i="1"/>
  <c r="I112" i="1"/>
  <c r="AB111" i="1"/>
  <c r="T111" i="1"/>
  <c r="L111" i="1"/>
  <c r="W110" i="1"/>
  <c r="O110" i="1"/>
  <c r="Z109" i="1"/>
  <c r="R109" i="1"/>
  <c r="J109" i="1"/>
  <c r="U108" i="1"/>
  <c r="M108" i="1"/>
  <c r="X107" i="1"/>
  <c r="P107" i="1"/>
  <c r="Y106" i="1"/>
  <c r="Q106" i="1"/>
  <c r="I106" i="1"/>
  <c r="AA105" i="1"/>
  <c r="U104" i="1"/>
  <c r="M104" i="1"/>
  <c r="X103" i="1"/>
  <c r="P103" i="1"/>
  <c r="AA102" i="1"/>
  <c r="S102" i="1"/>
  <c r="K102" i="1"/>
  <c r="V101" i="1"/>
  <c r="N101" i="1"/>
  <c r="Y100" i="1"/>
  <c r="Q100" i="1"/>
  <c r="I100" i="1"/>
  <c r="AB99" i="1"/>
  <c r="T99" i="1"/>
  <c r="L99" i="1"/>
  <c r="AA96" i="1"/>
  <c r="S96" i="1"/>
  <c r="K96" i="1"/>
  <c r="V95" i="1"/>
  <c r="N95" i="1"/>
  <c r="X94" i="1"/>
  <c r="P94" i="1"/>
  <c r="Z93" i="1"/>
  <c r="R93" i="1"/>
  <c r="J93" i="1"/>
  <c r="AB92" i="1"/>
  <c r="T92" i="1"/>
  <c r="L92" i="1"/>
  <c r="W91" i="1"/>
  <c r="O91" i="1"/>
  <c r="Y90" i="1"/>
  <c r="Q90" i="1"/>
  <c r="I90" i="1"/>
  <c r="AB89" i="1"/>
  <c r="T89" i="1"/>
  <c r="L89" i="1"/>
  <c r="W88" i="1"/>
  <c r="O88" i="1"/>
  <c r="Z87" i="1"/>
  <c r="R87" i="1"/>
  <c r="J87" i="1"/>
  <c r="AB86" i="1"/>
  <c r="T86" i="1"/>
  <c r="L86" i="1"/>
  <c r="W147" i="1"/>
  <c r="Z146" i="1"/>
  <c r="J146" i="1"/>
  <c r="U145" i="1"/>
  <c r="M145" i="1"/>
  <c r="X144" i="1"/>
  <c r="P144" i="1"/>
  <c r="AA143" i="1"/>
  <c r="S143" i="1"/>
  <c r="K143" i="1"/>
  <c r="V142" i="1"/>
  <c r="N142" i="1"/>
  <c r="Y141" i="1"/>
  <c r="I141" i="1"/>
  <c r="AB140" i="1"/>
  <c r="L140" i="1"/>
  <c r="O139" i="1"/>
  <c r="R138" i="1"/>
  <c r="U137" i="1"/>
  <c r="M137" i="1"/>
  <c r="X136" i="1"/>
  <c r="P136" i="1"/>
  <c r="AA135" i="1"/>
  <c r="S135" i="1"/>
  <c r="K135" i="1"/>
  <c r="V134" i="1"/>
  <c r="N134" i="1"/>
  <c r="X133" i="1"/>
  <c r="P133" i="1"/>
  <c r="Z132" i="1"/>
  <c r="J132" i="1"/>
  <c r="AB131" i="1"/>
  <c r="T131" i="1"/>
  <c r="L131" i="1"/>
  <c r="V130" i="1"/>
  <c r="X129" i="1"/>
  <c r="P129" i="1"/>
  <c r="Z128" i="1"/>
  <c r="R128" i="1"/>
  <c r="J128" i="1"/>
  <c r="U127" i="1"/>
  <c r="M127" i="1"/>
  <c r="X126" i="1"/>
  <c r="AA125" i="1"/>
  <c r="S125" i="1"/>
  <c r="K125" i="1"/>
  <c r="U124" i="1"/>
  <c r="M124" i="1"/>
  <c r="X123" i="1"/>
  <c r="P123" i="1"/>
  <c r="R122" i="1"/>
  <c r="J122" i="1"/>
  <c r="AB121" i="1"/>
  <c r="T121" i="1"/>
  <c r="V120" i="1"/>
  <c r="N120" i="1"/>
  <c r="Y119" i="1"/>
  <c r="Q119" i="1"/>
  <c r="I119" i="1"/>
  <c r="AB118" i="1"/>
  <c r="T118" i="1"/>
  <c r="L118" i="1"/>
  <c r="V117" i="1"/>
  <c r="N117" i="1"/>
  <c r="P116" i="1"/>
  <c r="Z115" i="1"/>
  <c r="R115" i="1"/>
  <c r="J115" i="1"/>
  <c r="AB114" i="1"/>
  <c r="T114" i="1"/>
  <c r="L114" i="1"/>
  <c r="V113" i="1"/>
  <c r="N113" i="1"/>
  <c r="X112" i="1"/>
  <c r="P112" i="1"/>
  <c r="AA111" i="1"/>
  <c r="S111" i="1"/>
  <c r="V110" i="1"/>
  <c r="N110" i="1"/>
  <c r="Y109" i="1"/>
  <c r="Q109" i="1"/>
  <c r="T108" i="1"/>
  <c r="L108" i="1"/>
  <c r="W107" i="1"/>
  <c r="O107" i="1"/>
  <c r="X106" i="1"/>
  <c r="P106" i="1"/>
  <c r="Z105" i="1"/>
  <c r="R105" i="1"/>
  <c r="J105" i="1"/>
  <c r="AB104" i="1"/>
  <c r="W103" i="1"/>
  <c r="O103" i="1"/>
  <c r="Z102" i="1"/>
  <c r="J102" i="1"/>
  <c r="U98" i="1"/>
  <c r="M98" i="1"/>
  <c r="X97" i="1"/>
  <c r="P97" i="1"/>
  <c r="Z96" i="1"/>
  <c r="R96" i="1"/>
  <c r="J96" i="1"/>
  <c r="U95" i="1"/>
  <c r="M95" i="1"/>
  <c r="W94" i="1"/>
  <c r="O94" i="1"/>
  <c r="Y93" i="1"/>
  <c r="Q93" i="1"/>
  <c r="I93" i="1"/>
  <c r="AA92" i="1"/>
  <c r="S92" i="1"/>
  <c r="K92" i="1"/>
  <c r="V91" i="1"/>
  <c r="N91" i="1"/>
  <c r="X90" i="1"/>
  <c r="P90" i="1"/>
  <c r="AA89" i="1"/>
  <c r="S89" i="1"/>
  <c r="K89" i="1"/>
  <c r="V88" i="1"/>
  <c r="N88" i="1"/>
  <c r="Y87" i="1"/>
  <c r="Q87" i="1"/>
  <c r="I87" i="1"/>
  <c r="AA86" i="1"/>
  <c r="S86" i="1"/>
  <c r="K86" i="1"/>
  <c r="I128" i="1"/>
  <c r="AB127" i="1"/>
  <c r="T127" i="1"/>
  <c r="L127" i="1"/>
  <c r="W126" i="1"/>
  <c r="O126" i="1"/>
  <c r="Z125" i="1"/>
  <c r="R125" i="1"/>
  <c r="J125" i="1"/>
  <c r="AB124" i="1"/>
  <c r="L124" i="1"/>
  <c r="W123" i="1"/>
  <c r="O123" i="1"/>
  <c r="Y122" i="1"/>
  <c r="Q122" i="1"/>
  <c r="I122" i="1"/>
  <c r="AA121" i="1"/>
  <c r="S121" i="1"/>
  <c r="K121" i="1"/>
  <c r="M120" i="1"/>
  <c r="X119" i="1"/>
  <c r="AA118" i="1"/>
  <c r="S118" i="1"/>
  <c r="K118" i="1"/>
  <c r="M117" i="1"/>
  <c r="W116" i="1"/>
  <c r="O116" i="1"/>
  <c r="Y115" i="1"/>
  <c r="Q115" i="1"/>
  <c r="I115" i="1"/>
  <c r="AA114" i="1"/>
  <c r="S114" i="1"/>
  <c r="K114" i="1"/>
  <c r="U113" i="1"/>
  <c r="M113" i="1"/>
  <c r="W112" i="1"/>
  <c r="O112" i="1"/>
  <c r="Z111" i="1"/>
  <c r="R111" i="1"/>
  <c r="J111" i="1"/>
  <c r="U110" i="1"/>
  <c r="M110" i="1"/>
  <c r="X109" i="1"/>
  <c r="P109" i="1"/>
  <c r="AA108" i="1"/>
  <c r="S108" i="1"/>
  <c r="K108" i="1"/>
  <c r="V107" i="1"/>
  <c r="N107" i="1"/>
  <c r="W106" i="1"/>
  <c r="O106" i="1"/>
  <c r="Q105" i="1"/>
  <c r="I105" i="1"/>
  <c r="AA104" i="1"/>
  <c r="S104" i="1"/>
  <c r="K104" i="1"/>
  <c r="V103" i="1"/>
  <c r="N103" i="1"/>
  <c r="Y102" i="1"/>
  <c r="Q102" i="1"/>
  <c r="I102" i="1"/>
  <c r="AB101" i="1"/>
  <c r="T101" i="1"/>
  <c r="L101" i="1"/>
  <c r="W100" i="1"/>
  <c r="O100" i="1"/>
  <c r="Z99" i="1"/>
  <c r="R99" i="1"/>
  <c r="J99" i="1"/>
  <c r="AB98" i="1"/>
  <c r="T98" i="1"/>
  <c r="L98" i="1"/>
  <c r="W97" i="1"/>
  <c r="O97" i="1"/>
  <c r="Y96" i="1"/>
  <c r="Q96" i="1"/>
  <c r="I96" i="1"/>
  <c r="AB95" i="1"/>
  <c r="T95" i="1"/>
  <c r="L95" i="1"/>
  <c r="V94" i="1"/>
  <c r="N94" i="1"/>
  <c r="X93" i="1"/>
  <c r="P93" i="1"/>
  <c r="Z92" i="1"/>
  <c r="R92" i="1"/>
  <c r="J92" i="1"/>
  <c r="U91" i="1"/>
  <c r="M91" i="1"/>
  <c r="W90" i="1"/>
  <c r="O90" i="1"/>
  <c r="Z89" i="1"/>
  <c r="R89" i="1"/>
  <c r="J89" i="1"/>
  <c r="U88" i="1"/>
  <c r="M88" i="1"/>
  <c r="X87" i="1"/>
  <c r="P87" i="1"/>
  <c r="Z86" i="1"/>
  <c r="R86" i="1"/>
  <c r="J86" i="1"/>
  <c r="T150" i="1"/>
  <c r="L150" i="1"/>
  <c r="Z148" i="1"/>
  <c r="M147" i="1"/>
  <c r="P146" i="1"/>
  <c r="AA145" i="1"/>
  <c r="S145" i="1"/>
  <c r="K145" i="1"/>
  <c r="V144" i="1"/>
  <c r="N144" i="1"/>
  <c r="Y143" i="1"/>
  <c r="Q143" i="1"/>
  <c r="I143" i="1"/>
  <c r="AB142" i="1"/>
  <c r="T142" i="1"/>
  <c r="L142" i="1"/>
  <c r="O141" i="1"/>
  <c r="R140" i="1"/>
  <c r="U139" i="1"/>
  <c r="X138" i="1"/>
  <c r="AA137" i="1"/>
  <c r="S137" i="1"/>
  <c r="K137" i="1"/>
  <c r="V136" i="1"/>
  <c r="N136" i="1"/>
  <c r="Y135" i="1"/>
  <c r="Q135" i="1"/>
  <c r="I135" i="1"/>
  <c r="AB134" i="1"/>
  <c r="T134" i="1"/>
  <c r="L134" i="1"/>
  <c r="V133" i="1"/>
  <c r="N133" i="1"/>
  <c r="P132" i="1"/>
  <c r="Z131" i="1"/>
  <c r="R131" i="1"/>
  <c r="J131" i="1"/>
  <c r="AB130" i="1"/>
  <c r="T130" i="1"/>
  <c r="L130" i="1"/>
  <c r="V129" i="1"/>
  <c r="N129" i="1"/>
  <c r="X128" i="1"/>
  <c r="P128" i="1"/>
  <c r="AA127" i="1"/>
  <c r="S127" i="1"/>
  <c r="K127" i="1"/>
  <c r="V126" i="1"/>
  <c r="N126" i="1"/>
  <c r="Y125" i="1"/>
  <c r="Q125" i="1"/>
  <c r="I125" i="1"/>
  <c r="AA124" i="1"/>
  <c r="S124" i="1"/>
  <c r="K124" i="1"/>
  <c r="V123" i="1"/>
  <c r="N123" i="1"/>
  <c r="X122" i="1"/>
  <c r="Z121" i="1"/>
  <c r="R121" i="1"/>
  <c r="J121" i="1"/>
  <c r="AB120" i="1"/>
  <c r="T120" i="1"/>
  <c r="L120" i="1"/>
  <c r="W119" i="1"/>
  <c r="O119" i="1"/>
  <c r="Z118" i="1"/>
  <c r="R118" i="1"/>
  <c r="J118" i="1"/>
  <c r="AB117" i="1"/>
  <c r="T117" i="1"/>
  <c r="L117" i="1"/>
  <c r="V116" i="1"/>
  <c r="N116" i="1"/>
  <c r="X115" i="1"/>
  <c r="P115" i="1"/>
  <c r="Z114" i="1"/>
  <c r="R114" i="1"/>
  <c r="J114" i="1"/>
  <c r="AB113" i="1"/>
  <c r="L113" i="1"/>
  <c r="V112" i="1"/>
  <c r="N112" i="1"/>
  <c r="Y111" i="1"/>
  <c r="Q111" i="1"/>
  <c r="I111" i="1"/>
  <c r="AB110" i="1"/>
  <c r="T110" i="1"/>
  <c r="L110" i="1"/>
  <c r="W109" i="1"/>
  <c r="O109" i="1"/>
  <c r="Z108" i="1"/>
  <c r="R108" i="1"/>
  <c r="J108" i="1"/>
  <c r="U107" i="1"/>
  <c r="M107" i="1"/>
  <c r="X105" i="1"/>
  <c r="P105" i="1"/>
  <c r="Z104" i="1"/>
  <c r="R104" i="1"/>
  <c r="J104" i="1"/>
  <c r="U103" i="1"/>
  <c r="M103" i="1"/>
  <c r="X102" i="1"/>
  <c r="P102" i="1"/>
  <c r="AA101" i="1"/>
  <c r="S101" i="1"/>
  <c r="K101" i="1"/>
  <c r="V100" i="1"/>
  <c r="N100" i="1"/>
  <c r="Y99" i="1"/>
  <c r="Q99" i="1"/>
  <c r="I99" i="1"/>
  <c r="AA98" i="1"/>
  <c r="S98" i="1"/>
  <c r="K98" i="1"/>
  <c r="V97" i="1"/>
  <c r="N97" i="1"/>
  <c r="X96" i="1"/>
  <c r="P96" i="1"/>
  <c r="AA95" i="1"/>
  <c r="S95" i="1"/>
  <c r="K95" i="1"/>
  <c r="U94" i="1"/>
  <c r="M94" i="1"/>
  <c r="W93" i="1"/>
  <c r="O93" i="1"/>
  <c r="Y92" i="1"/>
  <c r="Q92" i="1"/>
  <c r="I92" i="1"/>
  <c r="AB91" i="1"/>
  <c r="T91" i="1"/>
  <c r="L91" i="1"/>
  <c r="V141" i="1"/>
  <c r="N141" i="1"/>
  <c r="Y140" i="1"/>
  <c r="Q140" i="1"/>
  <c r="I140" i="1"/>
  <c r="AB139" i="1"/>
  <c r="T139" i="1"/>
  <c r="L139" i="1"/>
  <c r="W138" i="1"/>
  <c r="O138" i="1"/>
  <c r="Z137" i="1"/>
  <c r="J137" i="1"/>
  <c r="M136" i="1"/>
  <c r="X135" i="1"/>
  <c r="P135" i="1"/>
  <c r="AA134" i="1"/>
  <c r="K134" i="1"/>
  <c r="M133" i="1"/>
  <c r="W132" i="1"/>
  <c r="O132" i="1"/>
  <c r="Y131" i="1"/>
  <c r="Q131" i="1"/>
  <c r="I131" i="1"/>
  <c r="AA130" i="1"/>
  <c r="S130" i="1"/>
  <c r="K130" i="1"/>
  <c r="U129" i="1"/>
  <c r="M129" i="1"/>
  <c r="O128" i="1"/>
  <c r="Z127" i="1"/>
  <c r="J127" i="1"/>
  <c r="U126" i="1"/>
  <c r="M126" i="1"/>
  <c r="X125" i="1"/>
  <c r="P125" i="1"/>
  <c r="Z124" i="1"/>
  <c r="R124" i="1"/>
  <c r="U123" i="1"/>
  <c r="W122" i="1"/>
  <c r="O122" i="1"/>
  <c r="Y121" i="1"/>
  <c r="Q121" i="1"/>
  <c r="I121" i="1"/>
  <c r="AA120" i="1"/>
  <c r="S120" i="1"/>
  <c r="K120" i="1"/>
  <c r="V119" i="1"/>
  <c r="N119" i="1"/>
  <c r="Y118" i="1"/>
  <c r="Q118" i="1"/>
  <c r="I118" i="1"/>
  <c r="AA117" i="1"/>
  <c r="S117" i="1"/>
  <c r="K117" i="1"/>
  <c r="U116" i="1"/>
  <c r="M116" i="1"/>
  <c r="W115" i="1"/>
  <c r="Y114" i="1"/>
  <c r="Q114" i="1"/>
  <c r="I114" i="1"/>
  <c r="AA113" i="1"/>
  <c r="S113" i="1"/>
  <c r="K113" i="1"/>
  <c r="U112" i="1"/>
  <c r="M112" i="1"/>
  <c r="P111" i="1"/>
  <c r="AA110" i="1"/>
  <c r="S110" i="1"/>
  <c r="K110" i="1"/>
  <c r="N109" i="1"/>
  <c r="Y108" i="1"/>
  <c r="Q108" i="1"/>
  <c r="I108" i="1"/>
  <c r="AB107" i="1"/>
  <c r="L107" i="1"/>
  <c r="U106" i="1"/>
  <c r="M106" i="1"/>
  <c r="W105" i="1"/>
  <c r="O105" i="1"/>
  <c r="Y104" i="1"/>
  <c r="Q104" i="1"/>
  <c r="I104" i="1"/>
  <c r="AB103" i="1"/>
  <c r="T103" i="1"/>
  <c r="L103" i="1"/>
  <c r="W102" i="1"/>
  <c r="O102" i="1"/>
  <c r="Z101" i="1"/>
  <c r="R101" i="1"/>
  <c r="J101" i="1"/>
  <c r="U100" i="1"/>
  <c r="M100" i="1"/>
  <c r="X99" i="1"/>
  <c r="P99" i="1"/>
  <c r="Z98" i="1"/>
  <c r="R98" i="1"/>
  <c r="J98" i="1"/>
  <c r="U97" i="1"/>
  <c r="M97" i="1"/>
  <c r="W96" i="1"/>
  <c r="O96" i="1"/>
  <c r="Z95" i="1"/>
  <c r="R95" i="1"/>
  <c r="J95" i="1"/>
  <c r="AB94" i="1"/>
  <c r="T94" i="1"/>
  <c r="L94" i="1"/>
  <c r="U90" i="1"/>
  <c r="M90" i="1"/>
  <c r="X89" i="1"/>
  <c r="P89" i="1"/>
  <c r="AA88" i="1"/>
  <c r="S88" i="1"/>
  <c r="K88" i="1"/>
  <c r="V87" i="1"/>
  <c r="N87" i="1"/>
  <c r="X86" i="1"/>
  <c r="P86" i="1"/>
  <c r="O143" i="1"/>
  <c r="Z142" i="1"/>
  <c r="R142" i="1"/>
  <c r="J142" i="1"/>
  <c r="U141" i="1"/>
  <c r="X140" i="1"/>
  <c r="AA139" i="1"/>
  <c r="K139" i="1"/>
  <c r="N138" i="1"/>
  <c r="Y137" i="1"/>
  <c r="Q137" i="1"/>
  <c r="I137" i="1"/>
  <c r="AB136" i="1"/>
  <c r="T136" i="1"/>
  <c r="L136" i="1"/>
  <c r="W135" i="1"/>
  <c r="O135" i="1"/>
  <c r="Z134" i="1"/>
  <c r="R134" i="1"/>
  <c r="J134" i="1"/>
  <c r="AB133" i="1"/>
  <c r="T133" i="1"/>
  <c r="L133" i="1"/>
  <c r="V132" i="1"/>
  <c r="N132" i="1"/>
  <c r="X131" i="1"/>
  <c r="P131" i="1"/>
  <c r="Z130" i="1"/>
  <c r="J130" i="1"/>
  <c r="AB129" i="1"/>
  <c r="T129" i="1"/>
  <c r="L129" i="1"/>
  <c r="V128" i="1"/>
  <c r="N128" i="1"/>
  <c r="Y127" i="1"/>
  <c r="Q127" i="1"/>
  <c r="I127" i="1"/>
  <c r="AB126" i="1"/>
  <c r="T126" i="1"/>
  <c r="L126" i="1"/>
  <c r="O125" i="1"/>
  <c r="Y124" i="1"/>
  <c r="Q124" i="1"/>
  <c r="I124" i="1"/>
  <c r="AB123" i="1"/>
  <c r="T123" i="1"/>
  <c r="L123" i="1"/>
  <c r="N122" i="1"/>
  <c r="X121" i="1"/>
  <c r="P121" i="1"/>
  <c r="Z120" i="1"/>
  <c r="R120" i="1"/>
  <c r="U119" i="1"/>
  <c r="M119" i="1"/>
  <c r="P118" i="1"/>
  <c r="Z117" i="1"/>
  <c r="R117" i="1"/>
  <c r="J117" i="1"/>
  <c r="T116" i="1"/>
  <c r="L116" i="1"/>
  <c r="V115" i="1"/>
  <c r="N115" i="1"/>
  <c r="P114" i="1"/>
  <c r="Z113" i="1"/>
  <c r="R113" i="1"/>
  <c r="AB112" i="1"/>
  <c r="T112" i="1"/>
  <c r="L112" i="1"/>
  <c r="W111" i="1"/>
  <c r="O111" i="1"/>
  <c r="Z110" i="1"/>
  <c r="J110" i="1"/>
  <c r="U109" i="1"/>
  <c r="M109" i="1"/>
  <c r="AA107" i="1"/>
  <c r="S107" i="1"/>
  <c r="K107" i="1"/>
  <c r="AB106" i="1"/>
  <c r="T106" i="1"/>
  <c r="L106" i="1"/>
  <c r="V105" i="1"/>
  <c r="X104" i="1"/>
  <c r="P104" i="1"/>
  <c r="AA103" i="1"/>
  <c r="S103" i="1"/>
  <c r="K103" i="1"/>
  <c r="N102" i="1"/>
  <c r="Y101" i="1"/>
  <c r="Q101" i="1"/>
  <c r="I101" i="1"/>
  <c r="AB100" i="1"/>
  <c r="T100" i="1"/>
  <c r="L100" i="1"/>
  <c r="W99" i="1"/>
  <c r="O99" i="1"/>
  <c r="Y98" i="1"/>
  <c r="Q98" i="1"/>
  <c r="I98" i="1"/>
  <c r="AB97" i="1"/>
  <c r="T97" i="1"/>
  <c r="L97" i="1"/>
  <c r="U93" i="1"/>
  <c r="M93" i="1"/>
  <c r="W92" i="1"/>
  <c r="O92" i="1"/>
  <c r="Z91" i="1"/>
  <c r="R91" i="1"/>
  <c r="J91" i="1"/>
  <c r="J147" i="1"/>
  <c r="U146" i="1"/>
  <c r="M146" i="1"/>
  <c r="X145" i="1"/>
  <c r="P145" i="1"/>
  <c r="AA144" i="1"/>
  <c r="S144" i="1"/>
  <c r="K144" i="1"/>
  <c r="V143" i="1"/>
  <c r="N143" i="1"/>
  <c r="Y142" i="1"/>
  <c r="Q142" i="1"/>
  <c r="I142" i="1"/>
  <c r="AB141" i="1"/>
  <c r="T141" i="1"/>
  <c r="L141" i="1"/>
  <c r="W140" i="1"/>
  <c r="O140" i="1"/>
  <c r="Z139" i="1"/>
  <c r="R139" i="1"/>
  <c r="J139" i="1"/>
  <c r="U138" i="1"/>
  <c r="M138" i="1"/>
  <c r="X137" i="1"/>
  <c r="P137" i="1"/>
  <c r="AA136" i="1"/>
  <c r="S136" i="1"/>
  <c r="K136" i="1"/>
  <c r="V135" i="1"/>
  <c r="N135" i="1"/>
  <c r="Y134" i="1"/>
  <c r="Q134" i="1"/>
  <c r="I134" i="1"/>
  <c r="AA133" i="1"/>
  <c r="S133" i="1"/>
  <c r="K133" i="1"/>
  <c r="U132" i="1"/>
  <c r="M132" i="1"/>
  <c r="W131" i="1"/>
  <c r="O131" i="1"/>
  <c r="Y130" i="1"/>
  <c r="Q130" i="1"/>
  <c r="I130" i="1"/>
  <c r="AA129" i="1"/>
  <c r="S129" i="1"/>
  <c r="K129" i="1"/>
  <c r="U128" i="1"/>
  <c r="X127" i="1"/>
  <c r="P127" i="1"/>
  <c r="S126" i="1"/>
  <c r="K126" i="1"/>
  <c r="V125" i="1"/>
  <c r="N125" i="1"/>
  <c r="X124" i="1"/>
  <c r="AA123" i="1"/>
  <c r="K123" i="1"/>
  <c r="U122" i="1"/>
  <c r="M122" i="1"/>
  <c r="O121" i="1"/>
  <c r="Y120" i="1"/>
  <c r="Q120" i="1"/>
  <c r="I120" i="1"/>
  <c r="AB119" i="1"/>
  <c r="T119" i="1"/>
  <c r="L119" i="1"/>
  <c r="W118" i="1"/>
  <c r="O118" i="1"/>
  <c r="Y117" i="1"/>
  <c r="Q117" i="1"/>
  <c r="AA116" i="1"/>
  <c r="S116" i="1"/>
  <c r="K116" i="1"/>
  <c r="U115" i="1"/>
  <c r="M115" i="1"/>
  <c r="W114" i="1"/>
  <c r="O114" i="1"/>
  <c r="Y113" i="1"/>
  <c r="Q113" i="1"/>
  <c r="I113" i="1"/>
  <c r="AA112" i="1"/>
  <c r="S112" i="1"/>
  <c r="K112" i="1"/>
  <c r="V111" i="1"/>
  <c r="N111" i="1"/>
  <c r="Y110" i="1"/>
  <c r="Q110" i="1"/>
  <c r="I110" i="1"/>
  <c r="AB109" i="1"/>
  <c r="T109" i="1"/>
  <c r="L109" i="1"/>
  <c r="W108" i="1"/>
  <c r="O108" i="1"/>
  <c r="Z107" i="1"/>
  <c r="R107" i="1"/>
  <c r="J107" i="1"/>
  <c r="AA106" i="1"/>
  <c r="S106" i="1"/>
  <c r="K106" i="1"/>
  <c r="U105" i="1"/>
  <c r="M105" i="1"/>
  <c r="W104" i="1"/>
  <c r="O104" i="1"/>
  <c r="Z103" i="1"/>
  <c r="R103" i="1"/>
  <c r="J103" i="1"/>
  <c r="U102" i="1"/>
  <c r="M102" i="1"/>
  <c r="X101" i="1"/>
  <c r="P101" i="1"/>
  <c r="AA100" i="1"/>
  <c r="S100" i="1"/>
  <c r="K100" i="1"/>
  <c r="V99" i="1"/>
  <c r="N99" i="1"/>
  <c r="U96" i="1"/>
  <c r="M96" i="1"/>
  <c r="X95" i="1"/>
  <c r="P95" i="1"/>
  <c r="Z94" i="1"/>
  <c r="R94" i="1"/>
  <c r="J94" i="1"/>
  <c r="AA90" i="1"/>
  <c r="S90" i="1"/>
  <c r="K90" i="1"/>
  <c r="V89" i="1"/>
  <c r="N89" i="1"/>
  <c r="Y88" i="1"/>
  <c r="Q88" i="1"/>
  <c r="I88" i="1"/>
  <c r="AB87" i="1"/>
  <c r="T87" i="1"/>
  <c r="L87" i="1"/>
  <c r="V86" i="1"/>
  <c r="N86" i="1"/>
  <c r="U143" i="1"/>
  <c r="X142" i="1"/>
  <c r="AA141" i="1"/>
  <c r="S141" i="1"/>
  <c r="K141" i="1"/>
  <c r="V140" i="1"/>
  <c r="N140" i="1"/>
  <c r="Y139" i="1"/>
  <c r="Q139" i="1"/>
  <c r="I139" i="1"/>
  <c r="AB138" i="1"/>
  <c r="T138" i="1"/>
  <c r="L138" i="1"/>
  <c r="O137" i="1"/>
  <c r="R136" i="1"/>
  <c r="J136" i="1"/>
  <c r="M135" i="1"/>
  <c r="X134" i="1"/>
  <c r="P134" i="1"/>
  <c r="Z133" i="1"/>
  <c r="R133" i="1"/>
  <c r="J133" i="1"/>
  <c r="AB132" i="1"/>
  <c r="T132" i="1"/>
  <c r="V131" i="1"/>
  <c r="N131" i="1"/>
  <c r="P130" i="1"/>
  <c r="R129" i="1"/>
  <c r="J129" i="1"/>
  <c r="AB128" i="1"/>
  <c r="T128" i="1"/>
  <c r="L128" i="1"/>
  <c r="W127" i="1"/>
  <c r="O127" i="1"/>
  <c r="Z126" i="1"/>
  <c r="R126" i="1"/>
  <c r="J126" i="1"/>
  <c r="U125" i="1"/>
  <c r="W124" i="1"/>
  <c r="O124" i="1"/>
  <c r="Z123" i="1"/>
  <c r="R123" i="1"/>
  <c r="J123" i="1"/>
  <c r="AB122" i="1"/>
  <c r="T122" i="1"/>
  <c r="L122" i="1"/>
  <c r="V121" i="1"/>
  <c r="N121" i="1"/>
  <c r="X120" i="1"/>
  <c r="P120" i="1"/>
  <c r="AA119" i="1"/>
  <c r="S119" i="1"/>
  <c r="K119" i="1"/>
  <c r="V118" i="1"/>
  <c r="N118" i="1"/>
  <c r="X117" i="1"/>
  <c r="P117" i="1"/>
  <c r="Z116" i="1"/>
  <c r="J116" i="1"/>
  <c r="AB115" i="1"/>
  <c r="T115" i="1"/>
  <c r="L115" i="1"/>
  <c r="V114" i="1"/>
  <c r="X113" i="1"/>
  <c r="P113" i="1"/>
  <c r="Z112" i="1"/>
  <c r="J112" i="1"/>
  <c r="U111" i="1"/>
  <c r="M111" i="1"/>
  <c r="X110" i="1"/>
  <c r="P110" i="1"/>
  <c r="AA109" i="1"/>
  <c r="S109" i="1"/>
  <c r="K109" i="1"/>
  <c r="V108" i="1"/>
  <c r="N108" i="1"/>
  <c r="Y107" i="1"/>
  <c r="Q107" i="1"/>
  <c r="I107" i="1"/>
  <c r="R106" i="1"/>
  <c r="J106" i="1"/>
  <c r="AB105" i="1"/>
  <c r="T105" i="1"/>
  <c r="L105" i="1"/>
  <c r="Z100" i="1"/>
  <c r="W98" i="1"/>
  <c r="O98" i="1"/>
  <c r="Z97" i="1"/>
  <c r="R97" i="1"/>
  <c r="J97" i="1"/>
  <c r="AA93" i="1"/>
  <c r="S93" i="1"/>
  <c r="K93" i="1"/>
  <c r="U92" i="1"/>
  <c r="M92" i="1"/>
  <c r="X91" i="1"/>
  <c r="P91" i="1"/>
  <c r="Z90" i="1"/>
  <c r="R90" i="1"/>
  <c r="J90" i="1"/>
  <c r="U89" i="1"/>
  <c r="M89" i="1"/>
  <c r="X88" i="1"/>
  <c r="P88" i="1"/>
  <c r="AA87" i="1"/>
  <c r="S87" i="1"/>
  <c r="K87" i="1"/>
  <c r="U86" i="1"/>
  <c r="M86" i="1"/>
  <c r="S105" i="1"/>
  <c r="K105" i="1"/>
  <c r="V104" i="1"/>
  <c r="Y103" i="1"/>
  <c r="Q103" i="1"/>
  <c r="I103" i="1"/>
  <c r="AB102" i="1"/>
  <c r="T102" i="1"/>
  <c r="L102" i="1"/>
  <c r="W101" i="1"/>
  <c r="O101" i="1"/>
  <c r="R100" i="1"/>
  <c r="J100" i="1"/>
  <c r="M99" i="1"/>
  <c r="X98" i="1"/>
  <c r="P98" i="1"/>
  <c r="AA97" i="1"/>
  <c r="S97" i="1"/>
  <c r="K97" i="1"/>
  <c r="V96" i="1"/>
  <c r="N96" i="1"/>
  <c r="Y95" i="1"/>
  <c r="Q95" i="1"/>
  <c r="I95" i="1"/>
  <c r="AA94" i="1"/>
  <c r="S94" i="1"/>
  <c r="K94" i="1"/>
  <c r="V93" i="1"/>
  <c r="N93" i="1"/>
  <c r="X92" i="1"/>
  <c r="P92" i="1"/>
  <c r="AA91" i="1"/>
  <c r="S91" i="1"/>
  <c r="K91" i="1"/>
  <c r="V90" i="1"/>
  <c r="N90" i="1"/>
  <c r="Y89" i="1"/>
  <c r="Q89" i="1"/>
  <c r="I89" i="1"/>
  <c r="AB88" i="1"/>
  <c r="T88" i="1"/>
  <c r="L88" i="1"/>
  <c r="W87" i="1"/>
  <c r="O87" i="1"/>
  <c r="Y86" i="1"/>
  <c r="Q86" i="1"/>
  <c r="I86" i="1"/>
  <c r="T104" i="1"/>
  <c r="L104" i="1"/>
  <c r="R102" i="1"/>
  <c r="U101" i="1"/>
  <c r="M101" i="1"/>
  <c r="X100" i="1"/>
  <c r="P100" i="1"/>
  <c r="AA99" i="1"/>
  <c r="S99" i="1"/>
  <c r="K99" i="1"/>
  <c r="V98" i="1"/>
  <c r="N98" i="1"/>
  <c r="Y97" i="1"/>
  <c r="Q97" i="1"/>
  <c r="I97" i="1"/>
  <c r="AB96" i="1"/>
  <c r="T96" i="1"/>
  <c r="L96" i="1"/>
  <c r="W95" i="1"/>
  <c r="O95" i="1"/>
  <c r="Y94" i="1"/>
  <c r="Q94" i="1"/>
  <c r="I94" i="1"/>
  <c r="AB93" i="1"/>
  <c r="T93" i="1"/>
  <c r="L93" i="1"/>
  <c r="V92" i="1"/>
  <c r="N92" i="1"/>
  <c r="Y91" i="1"/>
  <c r="Q91" i="1"/>
  <c r="I91" i="1"/>
  <c r="AB90" i="1"/>
  <c r="T90" i="1"/>
  <c r="L90" i="1"/>
  <c r="W89" i="1"/>
  <c r="O89" i="1"/>
  <c r="Z88" i="1"/>
  <c r="R88" i="1"/>
  <c r="J88" i="1"/>
  <c r="U87" i="1"/>
  <c r="M87" i="1"/>
  <c r="W86" i="1"/>
  <c r="O86" i="1"/>
  <c r="AM80" i="1" a="1"/>
  <c r="AM80" i="1" s="1"/>
  <c r="W80" i="1" a="1"/>
  <c r="W80" i="1" s="1"/>
  <c r="AP79" i="1" a="1"/>
  <c r="AP79" i="1" s="1"/>
  <c r="AP75" i="1" a="1"/>
  <c r="AP75" i="1" s="1"/>
  <c r="AJ75" i="1" a="1"/>
  <c r="AJ75" i="1" s="1"/>
  <c r="U75" i="1" a="1"/>
  <c r="U75" i="1" s="1"/>
  <c r="N75" i="1" a="1"/>
  <c r="N75" i="1" s="1"/>
  <c r="AP74" i="1" a="1"/>
  <c r="AP74" i="1" s="1"/>
  <c r="AI74" i="1" a="1"/>
  <c r="AI74" i="1" s="1"/>
  <c r="AB74" i="1" a="1"/>
  <c r="AB74" i="1" s="1"/>
  <c r="M74" i="1" a="1"/>
  <c r="M74" i="1" s="1"/>
  <c r="V80" i="1" a="1"/>
  <c r="V80" i="1" s="1"/>
  <c r="Q80" i="1" a="1"/>
  <c r="Q80" i="1" s="1"/>
  <c r="L80" i="1" a="1"/>
  <c r="L80" i="1" s="1"/>
  <c r="AH74" i="1" a="1"/>
  <c r="AH74" i="1" s="1"/>
  <c r="AQ80" i="1" a="1"/>
  <c r="AQ80" i="1" s="1"/>
  <c r="AA80" i="1" a="1"/>
  <c r="AA80" i="1" s="1"/>
  <c r="K80" i="1" a="1"/>
  <c r="K80" i="1" s="1"/>
  <c r="X79" i="1" a="1"/>
  <c r="X79" i="1" s="1"/>
  <c r="R79" i="1" a="1"/>
  <c r="R79" i="1" s="1"/>
  <c r="AO75" i="1" a="1"/>
  <c r="AO75" i="1" s="1"/>
  <c r="Z75" i="1" a="1"/>
  <c r="Z75" i="1" s="1"/>
  <c r="AN74" i="1" a="1"/>
  <c r="AN74" i="1" s="1"/>
  <c r="AG74" i="1" a="1"/>
  <c r="AG74" i="1" s="1"/>
  <c r="Z74" i="1" a="1"/>
  <c r="Z74" i="1" s="1"/>
  <c r="S74" i="1" a="1"/>
  <c r="S74" i="1" s="1"/>
  <c r="L74" i="1" a="1"/>
  <c r="L74" i="1" s="1"/>
  <c r="L70" i="1" a="1"/>
  <c r="L70" i="1" s="1"/>
  <c r="P70" i="1" a="1"/>
  <c r="P70" i="1" s="1"/>
  <c r="T70" i="1" a="1"/>
  <c r="T70" i="1" s="1"/>
  <c r="X70" i="1" a="1"/>
  <c r="X70" i="1" s="1"/>
  <c r="AB70" i="1" a="1"/>
  <c r="AB70" i="1" s="1"/>
  <c r="I70" i="1" a="1"/>
  <c r="I70" i="1" s="1"/>
  <c r="R70" i="1" a="1"/>
  <c r="R70" i="1" s="1"/>
  <c r="AA70" i="1" a="1"/>
  <c r="AA70" i="1" s="1"/>
  <c r="J70" i="1" a="1"/>
  <c r="J70" i="1" s="1"/>
  <c r="S70" i="1" a="1"/>
  <c r="S70" i="1" s="1"/>
  <c r="AE70" i="1" a="1"/>
  <c r="AE70" i="1" s="1"/>
  <c r="AJ70" i="1" a="1"/>
  <c r="AJ70" i="1" s="1"/>
  <c r="AP70" i="1" a="1"/>
  <c r="AP70" i="1" s="1"/>
  <c r="Y70" i="1" a="1"/>
  <c r="Y70" i="1" s="1"/>
  <c r="AK70" i="1" a="1"/>
  <c r="AK70" i="1" s="1"/>
  <c r="M70" i="1" a="1"/>
  <c r="M70" i="1" s="1"/>
  <c r="AF70" i="1" a="1"/>
  <c r="AF70" i="1" s="1"/>
  <c r="AL70" i="1" a="1"/>
  <c r="AL70" i="1" s="1"/>
  <c r="AQ70" i="1" a="1"/>
  <c r="AQ70" i="1" s="1"/>
  <c r="N70" i="1" a="1"/>
  <c r="N70" i="1" s="1"/>
  <c r="Z70" i="1" a="1"/>
  <c r="Z70" i="1" s="1"/>
  <c r="AG70" i="1" a="1"/>
  <c r="AG70" i="1" s="1"/>
  <c r="V70" i="1" a="1"/>
  <c r="V70" i="1" s="1"/>
  <c r="AI70" i="1" a="1"/>
  <c r="AI70" i="1" s="1"/>
  <c r="AN70" i="1" a="1"/>
  <c r="AN70" i="1" s="1"/>
  <c r="K70" i="1" a="1"/>
  <c r="K70" i="1" s="1"/>
  <c r="Q70" i="1" a="1"/>
  <c r="Q70" i="1" s="1"/>
  <c r="W70" i="1" a="1"/>
  <c r="W70" i="1" s="1"/>
  <c r="AO70" i="1" a="1"/>
  <c r="AO70" i="1" s="1"/>
  <c r="H20" i="1"/>
  <c r="H19" i="1"/>
  <c r="AP80" i="1" a="1"/>
  <c r="AP80" i="1" s="1"/>
  <c r="AK80" i="1" a="1"/>
  <c r="AK80" i="1" s="1"/>
  <c r="AF80" i="1" a="1"/>
  <c r="AF80" i="1" s="1"/>
  <c r="Z80" i="1" a="1"/>
  <c r="Z80" i="1" s="1"/>
  <c r="U80" i="1" a="1"/>
  <c r="U80" i="1" s="1"/>
  <c r="P80" i="1" a="1"/>
  <c r="P80" i="1" s="1"/>
  <c r="J80" i="1" a="1"/>
  <c r="J80" i="1" s="1"/>
  <c r="R74" i="1" a="1"/>
  <c r="R74" i="1" s="1"/>
  <c r="AE80" i="1" a="1"/>
  <c r="AE80" i="1" s="1"/>
  <c r="O80" i="1" a="1"/>
  <c r="O80" i="1" s="1"/>
  <c r="AM74" i="1" a="1"/>
  <c r="AM74" i="1" s="1"/>
  <c r="X74" i="1" a="1"/>
  <c r="X74" i="1" s="1"/>
  <c r="Q74" i="1" a="1"/>
  <c r="Q74" i="1" s="1"/>
  <c r="AJ80" i="1" a="1"/>
  <c r="AJ80" i="1" s="1"/>
  <c r="Y80" i="1" a="1"/>
  <c r="Y80" i="1" s="1"/>
  <c r="T80" i="1" a="1"/>
  <c r="T80" i="1" s="1"/>
  <c r="N80" i="1" a="1"/>
  <c r="N80" i="1" s="1"/>
  <c r="I80" i="1" a="1"/>
  <c r="I80" i="1" s="1"/>
  <c r="I74" i="1" a="1"/>
  <c r="I74" i="1" s="1"/>
  <c r="O74" i="1" a="1"/>
  <c r="O74" i="1" s="1"/>
  <c r="T74" i="1" a="1"/>
  <c r="T74" i="1" s="1"/>
  <c r="Y74" i="1" a="1"/>
  <c r="Y74" i="1" s="1"/>
  <c r="AE74" i="1" a="1"/>
  <c r="AE74" i="1" s="1"/>
  <c r="AJ74" i="1" a="1"/>
  <c r="AJ74" i="1" s="1"/>
  <c r="AO74" i="1" a="1"/>
  <c r="AO74" i="1" s="1"/>
  <c r="K74" i="1" a="1"/>
  <c r="K74" i="1" s="1"/>
  <c r="P74" i="1" a="1"/>
  <c r="P74" i="1" s="1"/>
  <c r="U74" i="1" a="1"/>
  <c r="U74" i="1" s="1"/>
  <c r="AA74" i="1" a="1"/>
  <c r="AA74" i="1" s="1"/>
  <c r="AF74" i="1" a="1"/>
  <c r="AF74" i="1" s="1"/>
  <c r="AK74" i="1" a="1"/>
  <c r="AK74" i="1" s="1"/>
  <c r="AQ74" i="1" a="1"/>
  <c r="AQ74" i="1" s="1"/>
  <c r="AR74" i="1" a="1"/>
  <c r="AR74" i="1" s="1"/>
  <c r="AC74" i="1" a="1"/>
  <c r="AC74" i="1" s="1"/>
  <c r="W74" i="1" a="1"/>
  <c r="W74" i="1" s="1"/>
  <c r="AN80" i="1" a="1"/>
  <c r="AN80" i="1" s="1"/>
  <c r="AH80" i="1" a="1"/>
  <c r="AH80" i="1" s="1"/>
  <c r="AC80" i="1" a="1"/>
  <c r="AC80" i="1" s="1"/>
  <c r="X80" i="1" a="1"/>
  <c r="X80" i="1" s="1"/>
  <c r="R80" i="1" a="1"/>
  <c r="R80" i="1" s="1"/>
  <c r="P79" i="1" a="1"/>
  <c r="P79" i="1" s="1"/>
  <c r="Y79" i="1" a="1"/>
  <c r="Y79" i="1" s="1"/>
  <c r="Q79" i="1" a="1"/>
  <c r="Q79" i="1" s="1"/>
  <c r="Z79" i="1" a="1"/>
  <c r="Z79" i="1" s="1"/>
  <c r="L75" i="1" a="1"/>
  <c r="L75" i="1" s="1"/>
  <c r="Q75" i="1" a="1"/>
  <c r="Q75" i="1" s="1"/>
  <c r="V75" i="1" a="1"/>
  <c r="V75" i="1" s="1"/>
  <c r="AB75" i="1" a="1"/>
  <c r="AB75" i="1" s="1"/>
  <c r="AG75" i="1" a="1"/>
  <c r="AG75" i="1" s="1"/>
  <c r="AL75" i="1" a="1"/>
  <c r="AL75" i="1" s="1"/>
  <c r="AR75" i="1" a="1"/>
  <c r="AR75" i="1" s="1"/>
  <c r="M75" i="1" a="1"/>
  <c r="M75" i="1" s="1"/>
  <c r="R75" i="1" a="1"/>
  <c r="R75" i="1" s="1"/>
  <c r="X75" i="1" a="1"/>
  <c r="X75" i="1" s="1"/>
  <c r="AC75" i="1" a="1"/>
  <c r="AC75" i="1" s="1"/>
  <c r="AH75" i="1" a="1"/>
  <c r="AH75" i="1" s="1"/>
  <c r="AN75" i="1" a="1"/>
  <c r="AN75" i="1" s="1"/>
  <c r="V74" i="1" a="1"/>
  <c r="V74" i="1" s="1"/>
  <c r="N74" i="1" a="1"/>
  <c r="N74" i="1" s="1"/>
  <c r="AN71" i="1" a="1"/>
  <c r="AN71" i="1" s="1"/>
  <c r="AH71" i="1" a="1"/>
  <c r="AH71" i="1" s="1"/>
  <c r="AB71" i="1" a="1"/>
  <c r="AB71" i="1" s="1"/>
  <c r="W71" i="1" a="1"/>
  <c r="W71" i="1" s="1"/>
  <c r="Q71" i="1" a="1"/>
  <c r="Q71" i="1" s="1"/>
  <c r="L71" i="1" a="1"/>
  <c r="L71" i="1" s="1"/>
  <c r="J69" i="1" a="1"/>
  <c r="J69" i="1" s="1"/>
  <c r="N69" i="1" a="1"/>
  <c r="N69" i="1" s="1"/>
  <c r="R69" i="1" a="1"/>
  <c r="R69" i="1" s="1"/>
  <c r="V69" i="1" a="1"/>
  <c r="V69" i="1" s="1"/>
  <c r="Z69" i="1" a="1"/>
  <c r="Z69" i="1" s="1"/>
  <c r="AE69" i="1" a="1"/>
  <c r="AE69" i="1" s="1"/>
  <c r="AI69" i="1" a="1"/>
  <c r="AI69" i="1" s="1"/>
  <c r="AM69" i="1" a="1"/>
  <c r="AM69" i="1" s="1"/>
  <c r="AQ69" i="1" a="1"/>
  <c r="AQ69" i="1" s="1"/>
  <c r="K69" i="1" a="1"/>
  <c r="K69" i="1" s="1"/>
  <c r="T69" i="1" a="1"/>
  <c r="T69" i="1" s="1"/>
  <c r="AR69" i="1" a="1"/>
  <c r="AR69" i="1" s="1"/>
  <c r="L69" i="1" a="1"/>
  <c r="L69" i="1" s="1"/>
  <c r="U69" i="1" a="1"/>
  <c r="U69" i="1" s="1"/>
  <c r="AJ69" i="1" a="1"/>
  <c r="AJ69" i="1" s="1"/>
  <c r="Z63" i="1" a="1"/>
  <c r="Z63" i="1" s="1"/>
  <c r="AH55" i="1" a="1"/>
  <c r="AH55" i="1" s="1"/>
  <c r="AM63" i="1" a="1"/>
  <c r="AM63" i="1" s="1"/>
  <c r="S63" i="1" a="1"/>
  <c r="S63" i="1" s="1"/>
  <c r="K63" i="1" a="1"/>
  <c r="K63" i="1" s="1"/>
  <c r="AR71" i="1" a="1"/>
  <c r="AR71" i="1" s="1"/>
  <c r="AL71" i="1" a="1"/>
  <c r="AL71" i="1" s="1"/>
  <c r="AG71" i="1" a="1"/>
  <c r="AG71" i="1" s="1"/>
  <c r="AA71" i="1" a="1"/>
  <c r="AA71" i="1" s="1"/>
  <c r="U71" i="1" a="1"/>
  <c r="U71" i="1" s="1"/>
  <c r="P71" i="1" a="1"/>
  <c r="P71" i="1" s="1"/>
  <c r="K71" i="1" a="1"/>
  <c r="K71" i="1" s="1"/>
  <c r="AL63" i="1" a="1"/>
  <c r="AL63" i="1" s="1"/>
  <c r="AF63" i="1" a="1"/>
  <c r="AF63" i="1" s="1"/>
  <c r="Y63" i="1" a="1"/>
  <c r="Y63" i="1" s="1"/>
  <c r="L55" i="1" a="1"/>
  <c r="L55" i="1" s="1"/>
  <c r="P55" i="1" a="1"/>
  <c r="P55" i="1" s="1"/>
  <c r="T55" i="1" a="1"/>
  <c r="T55" i="1" s="1"/>
  <c r="X55" i="1" a="1"/>
  <c r="X55" i="1" s="1"/>
  <c r="AB55" i="1" a="1"/>
  <c r="AB55" i="1" s="1"/>
  <c r="AG55" i="1" a="1"/>
  <c r="AG55" i="1" s="1"/>
  <c r="AK55" i="1" a="1"/>
  <c r="AK55" i="1" s="1"/>
  <c r="AO55" i="1" a="1"/>
  <c r="AO55" i="1" s="1"/>
  <c r="J55" i="1" a="1"/>
  <c r="J55" i="1" s="1"/>
  <c r="N55" i="1" a="1"/>
  <c r="N55" i="1" s="1"/>
  <c r="R55" i="1" a="1"/>
  <c r="R55" i="1" s="1"/>
  <c r="V55" i="1" a="1"/>
  <c r="V55" i="1" s="1"/>
  <c r="Z55" i="1" a="1"/>
  <c r="Z55" i="1" s="1"/>
  <c r="AE55" i="1" a="1"/>
  <c r="AE55" i="1" s="1"/>
  <c r="AI55" i="1" a="1"/>
  <c r="AI55" i="1" s="1"/>
  <c r="AM55" i="1" a="1"/>
  <c r="AM55" i="1" s="1"/>
  <c r="AQ55" i="1" a="1"/>
  <c r="AQ55" i="1" s="1"/>
  <c r="K55" i="1" a="1"/>
  <c r="K55" i="1" s="1"/>
  <c r="O55" i="1" a="1"/>
  <c r="O55" i="1" s="1"/>
  <c r="S55" i="1" a="1"/>
  <c r="S55" i="1" s="1"/>
  <c r="W55" i="1" a="1"/>
  <c r="W55" i="1" s="1"/>
  <c r="AA55" i="1" a="1"/>
  <c r="AA55" i="1" s="1"/>
  <c r="AF55" i="1" a="1"/>
  <c r="AF55" i="1" s="1"/>
  <c r="AJ55" i="1" a="1"/>
  <c r="AJ55" i="1" s="1"/>
  <c r="AN55" i="1" a="1"/>
  <c r="AN55" i="1" s="1"/>
  <c r="AR55" i="1" a="1"/>
  <c r="AR55" i="1" s="1"/>
  <c r="M55" i="1" a="1"/>
  <c r="M55" i="1" s="1"/>
  <c r="U55" i="1" a="1"/>
  <c r="U55" i="1" s="1"/>
  <c r="AL55" i="1" a="1"/>
  <c r="AL55" i="1" s="1"/>
  <c r="L63" i="1" a="1"/>
  <c r="L63" i="1" s="1"/>
  <c r="P63" i="1" a="1"/>
  <c r="P63" i="1" s="1"/>
  <c r="T63" i="1" a="1"/>
  <c r="T63" i="1" s="1"/>
  <c r="X63" i="1" a="1"/>
  <c r="X63" i="1" s="1"/>
  <c r="AB63" i="1" a="1"/>
  <c r="AB63" i="1" s="1"/>
  <c r="AG63" i="1" a="1"/>
  <c r="AG63" i="1" s="1"/>
  <c r="Q63" i="1" a="1"/>
  <c r="Q63" i="1" s="1"/>
  <c r="V63" i="1" a="1"/>
  <c r="V63" i="1" s="1"/>
  <c r="AH63" i="1" a="1"/>
  <c r="AH63" i="1" s="1"/>
  <c r="AQ63" i="1" a="1"/>
  <c r="AQ63" i="1" s="1"/>
  <c r="M63" i="1" a="1"/>
  <c r="M63" i="1" s="1"/>
  <c r="R63" i="1" a="1"/>
  <c r="R63" i="1" s="1"/>
  <c r="AI63" i="1" a="1"/>
  <c r="AI63" i="1" s="1"/>
  <c r="AN63" i="1" a="1"/>
  <c r="AN63" i="1" s="1"/>
  <c r="Q55" i="1" a="1"/>
  <c r="Q55" i="1" s="1"/>
  <c r="K45" i="1" a="1"/>
  <c r="K45" i="1" s="1"/>
  <c r="O45" i="1" a="1"/>
  <c r="O45" i="1" s="1"/>
  <c r="S45" i="1" a="1"/>
  <c r="S45" i="1" s="1"/>
  <c r="W45" i="1" a="1"/>
  <c r="W45" i="1" s="1"/>
  <c r="AA45" i="1" a="1"/>
  <c r="AA45" i="1" s="1"/>
  <c r="AF45" i="1" a="1"/>
  <c r="AF45" i="1" s="1"/>
  <c r="AJ45" i="1" a="1"/>
  <c r="AJ45" i="1" s="1"/>
  <c r="AN45" i="1" a="1"/>
  <c r="AN45" i="1" s="1"/>
  <c r="AR45" i="1" a="1"/>
  <c r="AR45" i="1" s="1"/>
  <c r="L45" i="1" a="1"/>
  <c r="L45" i="1" s="1"/>
  <c r="P45" i="1" a="1"/>
  <c r="P45" i="1" s="1"/>
  <c r="T45" i="1" a="1"/>
  <c r="T45" i="1" s="1"/>
  <c r="X45" i="1" a="1"/>
  <c r="X45" i="1" s="1"/>
  <c r="AB45" i="1" a="1"/>
  <c r="AB45" i="1" s="1"/>
  <c r="AG45" i="1" a="1"/>
  <c r="AG45" i="1" s="1"/>
  <c r="AK45" i="1" a="1"/>
  <c r="AK45" i="1" s="1"/>
  <c r="AO45" i="1" a="1"/>
  <c r="AO45" i="1" s="1"/>
  <c r="Q45" i="1" a="1"/>
  <c r="Q45" i="1" s="1"/>
  <c r="V45" i="1" a="1"/>
  <c r="V45" i="1" s="1"/>
  <c r="AH45" i="1" a="1"/>
  <c r="AH45" i="1" s="1"/>
  <c r="AM45" i="1" a="1"/>
  <c r="AM45" i="1" s="1"/>
  <c r="I45" i="1" a="1"/>
  <c r="I45" i="1" s="1"/>
  <c r="N45" i="1" a="1"/>
  <c r="N45" i="1" s="1"/>
  <c r="Y45" i="1" a="1"/>
  <c r="Y45" i="1" s="1"/>
  <c r="AE45" i="1" a="1"/>
  <c r="AE45" i="1" s="1"/>
  <c r="AP45" i="1" a="1"/>
  <c r="AP45" i="1" s="1"/>
  <c r="AL45" i="1" a="1"/>
  <c r="AL45" i="1" s="1"/>
  <c r="M45" i="1" a="1"/>
  <c r="M45" i="1" s="1"/>
  <c r="U45" i="1" a="1"/>
  <c r="U45" i="1" s="1"/>
  <c r="R45" i="1" a="1"/>
  <c r="R45" i="1" s="1"/>
  <c r="AI45" i="1" a="1"/>
  <c r="AI45" i="1" s="1"/>
  <c r="X71" i="1" a="1"/>
  <c r="X71" i="1" s="1"/>
  <c r="S71" i="1" a="1"/>
  <c r="S71" i="1" s="1"/>
  <c r="AJ63" i="1" a="1"/>
  <c r="AJ63" i="1" s="1"/>
  <c r="U63" i="1" a="1"/>
  <c r="U63" i="1" s="1"/>
  <c r="N63" i="1" a="1"/>
  <c r="N63" i="1" s="1"/>
  <c r="L57" i="1" a="1"/>
  <c r="L57" i="1" s="1"/>
  <c r="P57" i="1" a="1"/>
  <c r="P57" i="1" s="1"/>
  <c r="T57" i="1" a="1"/>
  <c r="T57" i="1" s="1"/>
  <c r="X57" i="1" a="1"/>
  <c r="X57" i="1" s="1"/>
  <c r="AB57" i="1" a="1"/>
  <c r="AB57" i="1" s="1"/>
  <c r="AG57" i="1" a="1"/>
  <c r="AG57" i="1" s="1"/>
  <c r="AK57" i="1" a="1"/>
  <c r="AK57" i="1" s="1"/>
  <c r="AO57" i="1" a="1"/>
  <c r="AO57" i="1" s="1"/>
  <c r="J57" i="1" a="1"/>
  <c r="J57" i="1" s="1"/>
  <c r="N57" i="1" a="1"/>
  <c r="N57" i="1" s="1"/>
  <c r="R57" i="1" a="1"/>
  <c r="R57" i="1" s="1"/>
  <c r="V57" i="1" a="1"/>
  <c r="V57" i="1" s="1"/>
  <c r="Z57" i="1" a="1"/>
  <c r="Z57" i="1" s="1"/>
  <c r="AE57" i="1" a="1"/>
  <c r="AE57" i="1" s="1"/>
  <c r="AI57" i="1" a="1"/>
  <c r="AI57" i="1" s="1"/>
  <c r="AM57" i="1" a="1"/>
  <c r="AM57" i="1" s="1"/>
  <c r="AQ57" i="1" a="1"/>
  <c r="AQ57" i="1" s="1"/>
  <c r="K57" i="1" a="1"/>
  <c r="K57" i="1" s="1"/>
  <c r="O57" i="1" a="1"/>
  <c r="O57" i="1" s="1"/>
  <c r="S57" i="1" a="1"/>
  <c r="S57" i="1" s="1"/>
  <c r="W57" i="1" a="1"/>
  <c r="W57" i="1" s="1"/>
  <c r="AA57" i="1" a="1"/>
  <c r="AA57" i="1" s="1"/>
  <c r="AF57" i="1" a="1"/>
  <c r="AF57" i="1" s="1"/>
  <c r="AJ57" i="1" a="1"/>
  <c r="AJ57" i="1" s="1"/>
  <c r="AN57" i="1" a="1"/>
  <c r="AN57" i="1" s="1"/>
  <c r="AR57" i="1" a="1"/>
  <c r="AR57" i="1" s="1"/>
  <c r="M57" i="1" a="1"/>
  <c r="M57" i="1" s="1"/>
  <c r="U57" i="1" a="1"/>
  <c r="U57" i="1" s="1"/>
  <c r="AL57" i="1" a="1"/>
  <c r="AL57" i="1" s="1"/>
  <c r="J54" i="1" a="1"/>
  <c r="J54" i="1" s="1"/>
  <c r="N54" i="1" a="1"/>
  <c r="N54" i="1" s="1"/>
  <c r="R54" i="1" a="1"/>
  <c r="R54" i="1" s="1"/>
  <c r="V54" i="1" a="1"/>
  <c r="V54" i="1" s="1"/>
  <c r="Q54" i="1" a="1"/>
  <c r="Q54" i="1" s="1"/>
  <c r="Z54" i="1" a="1"/>
  <c r="Z54" i="1" s="1"/>
  <c r="AE54" i="1" a="1"/>
  <c r="AE54" i="1" s="1"/>
  <c r="AI54" i="1" a="1"/>
  <c r="AI54" i="1" s="1"/>
  <c r="AM54" i="1" a="1"/>
  <c r="AM54" i="1" s="1"/>
  <c r="AQ54" i="1" a="1"/>
  <c r="AQ54" i="1" s="1"/>
  <c r="O54" i="1" a="1"/>
  <c r="O54" i="1" s="1"/>
  <c r="X54" i="1" a="1"/>
  <c r="X54" i="1" s="1"/>
  <c r="AB54" i="1" a="1"/>
  <c r="AB54" i="1" s="1"/>
  <c r="AG54" i="1" a="1"/>
  <c r="AG54" i="1" s="1"/>
  <c r="AK54" i="1" a="1"/>
  <c r="AK54" i="1" s="1"/>
  <c r="AO54" i="1" a="1"/>
  <c r="AO54" i="1" s="1"/>
  <c r="K54" i="1" a="1"/>
  <c r="K54" i="1" s="1"/>
  <c r="T54" i="1" a="1"/>
  <c r="T54" i="1" s="1"/>
  <c r="P54" i="1" a="1"/>
  <c r="P54" i="1" s="1"/>
  <c r="Y54" i="1" a="1"/>
  <c r="Y54" i="1" s="1"/>
  <c r="AH54" i="1" a="1"/>
  <c r="AH54" i="1" s="1"/>
  <c r="AL54" i="1" a="1"/>
  <c r="AL54" i="1" s="1"/>
  <c r="AP54" i="1" a="1"/>
  <c r="AP54" i="1" s="1"/>
  <c r="M54" i="1" a="1"/>
  <c r="M54" i="1" s="1"/>
  <c r="AF54" i="1" a="1"/>
  <c r="AF54" i="1" s="1"/>
  <c r="AN54" i="1" a="1"/>
  <c r="AN54" i="1" s="1"/>
  <c r="Z45" i="1" a="1"/>
  <c r="Z45" i="1" s="1"/>
  <c r="L59" i="1" a="1"/>
  <c r="L59" i="1" s="1"/>
  <c r="P59" i="1" a="1"/>
  <c r="P59" i="1" s="1"/>
  <c r="T59" i="1" a="1"/>
  <c r="T59" i="1" s="1"/>
  <c r="X59" i="1" a="1"/>
  <c r="X59" i="1" s="1"/>
  <c r="AB59" i="1" a="1"/>
  <c r="AB59" i="1" s="1"/>
  <c r="AG59" i="1" a="1"/>
  <c r="AG59" i="1" s="1"/>
  <c r="AK59" i="1" a="1"/>
  <c r="AK59" i="1" s="1"/>
  <c r="AO59" i="1" a="1"/>
  <c r="AO59" i="1" s="1"/>
  <c r="J59" i="1" a="1"/>
  <c r="J59" i="1" s="1"/>
  <c r="N59" i="1" a="1"/>
  <c r="N59" i="1" s="1"/>
  <c r="R59" i="1" a="1"/>
  <c r="R59" i="1" s="1"/>
  <c r="V59" i="1" a="1"/>
  <c r="V59" i="1" s="1"/>
  <c r="Z59" i="1" a="1"/>
  <c r="Z59" i="1" s="1"/>
  <c r="AE59" i="1" a="1"/>
  <c r="AE59" i="1" s="1"/>
  <c r="AI59" i="1" a="1"/>
  <c r="AI59" i="1" s="1"/>
  <c r="AM59" i="1" a="1"/>
  <c r="AM59" i="1" s="1"/>
  <c r="AQ59" i="1" a="1"/>
  <c r="AQ59" i="1" s="1"/>
  <c r="K59" i="1" a="1"/>
  <c r="K59" i="1" s="1"/>
  <c r="O59" i="1" a="1"/>
  <c r="O59" i="1" s="1"/>
  <c r="S59" i="1" a="1"/>
  <c r="S59" i="1" s="1"/>
  <c r="W59" i="1" a="1"/>
  <c r="W59" i="1" s="1"/>
  <c r="AA59" i="1" a="1"/>
  <c r="AA59" i="1" s="1"/>
  <c r="AF59" i="1" a="1"/>
  <c r="AF59" i="1" s="1"/>
  <c r="AJ59" i="1" a="1"/>
  <c r="AJ59" i="1" s="1"/>
  <c r="AN59" i="1" a="1"/>
  <c r="AN59" i="1" s="1"/>
  <c r="K43" i="1" a="1"/>
  <c r="K43" i="1" s="1"/>
  <c r="T43" i="1" a="1"/>
  <c r="T43" i="1" s="1"/>
  <c r="AI43" i="1" a="1"/>
  <c r="AI43" i="1" s="1"/>
  <c r="AR43" i="1" a="1"/>
  <c r="AR43" i="1" s="1"/>
  <c r="L43" i="1" a="1"/>
  <c r="L43" i="1" s="1"/>
  <c r="U43" i="1" a="1"/>
  <c r="U43" i="1" s="1"/>
  <c r="Z43" i="1" a="1"/>
  <c r="Z43" i="1" s="1"/>
  <c r="AJ43" i="1" a="1"/>
  <c r="AJ43" i="1" s="1"/>
  <c r="X43" i="1" a="1"/>
  <c r="X43" i="1" s="1"/>
  <c r="AE43" i="1" a="1"/>
  <c r="AE43" i="1" s="1"/>
  <c r="AK43" i="1" a="1"/>
  <c r="AK43" i="1" s="1"/>
  <c r="AQ43" i="1" a="1"/>
  <c r="AQ43" i="1" s="1"/>
  <c r="M43" i="1" a="1"/>
  <c r="M43" i="1" s="1"/>
  <c r="S43" i="1" a="1"/>
  <c r="S43" i="1" s="1"/>
  <c r="Y43" i="1" a="1"/>
  <c r="Y43" i="1" s="1"/>
  <c r="AF43" i="1" a="1"/>
  <c r="AF43" i="1" s="1"/>
  <c r="N43" i="1" a="1"/>
  <c r="N43" i="1" s="1"/>
  <c r="AL43" i="1" a="1"/>
  <c r="AL43" i="1" s="1"/>
  <c r="J43" i="1" a="1"/>
  <c r="J43" i="1" s="1"/>
  <c r="P43" i="1" a="1"/>
  <c r="P43" i="1" s="1"/>
  <c r="AB43" i="1" a="1"/>
  <c r="AB43" i="1" s="1"/>
  <c r="AH43" i="1" a="1"/>
  <c r="AH43" i="1" s="1"/>
  <c r="AO43" i="1" a="1"/>
  <c r="AO43" i="1" s="1"/>
  <c r="I43" i="1" a="1"/>
  <c r="I43" i="1" s="1"/>
  <c r="V43" i="1" a="1"/>
  <c r="V43" i="1" s="1"/>
  <c r="O43" i="1" a="1"/>
  <c r="O43" i="1" s="1"/>
  <c r="AN43" i="1" a="1"/>
  <c r="AN43" i="1" s="1"/>
  <c r="Q43" i="1" a="1"/>
  <c r="Q43" i="1" s="1"/>
  <c r="R43" i="1" a="1"/>
  <c r="R43" i="1" s="1"/>
  <c r="AP43" i="1" a="1"/>
  <c r="AP43" i="1" s="1"/>
  <c r="L61" i="1" a="1"/>
  <c r="L61" i="1" s="1"/>
  <c r="P61" i="1" a="1"/>
  <c r="P61" i="1" s="1"/>
  <c r="T61" i="1" a="1"/>
  <c r="T61" i="1" s="1"/>
  <c r="X61" i="1" a="1"/>
  <c r="X61" i="1" s="1"/>
  <c r="AB61" i="1" a="1"/>
  <c r="AB61" i="1" s="1"/>
  <c r="AG61" i="1" a="1"/>
  <c r="AG61" i="1" s="1"/>
  <c r="AK61" i="1" a="1"/>
  <c r="AK61" i="1" s="1"/>
  <c r="AO61" i="1" a="1"/>
  <c r="AO61" i="1" s="1"/>
  <c r="J61" i="1" a="1"/>
  <c r="J61" i="1" s="1"/>
  <c r="N61" i="1" a="1"/>
  <c r="N61" i="1" s="1"/>
  <c r="I48" i="1" a="1"/>
  <c r="I48" i="1" s="1"/>
  <c r="M48" i="1" a="1"/>
  <c r="M48" i="1" s="1"/>
  <c r="Q48" i="1" a="1"/>
  <c r="Q48" i="1" s="1"/>
  <c r="U48" i="1" a="1"/>
  <c r="U48" i="1" s="1"/>
  <c r="J48" i="1" a="1"/>
  <c r="J48" i="1" s="1"/>
  <c r="N48" i="1" a="1"/>
  <c r="N48" i="1" s="1"/>
  <c r="R48" i="1" a="1"/>
  <c r="R48" i="1" s="1"/>
  <c r="V48" i="1" a="1"/>
  <c r="V48" i="1" s="1"/>
  <c r="Z48" i="1" a="1"/>
  <c r="Z48" i="1" s="1"/>
  <c r="AE48" i="1" a="1"/>
  <c r="AE48" i="1" s="1"/>
  <c r="AI48" i="1" a="1"/>
  <c r="AI48" i="1" s="1"/>
  <c r="AM48" i="1" a="1"/>
  <c r="AM48" i="1" s="1"/>
  <c r="AQ48" i="1" a="1"/>
  <c r="AQ48" i="1" s="1"/>
  <c r="L48" i="1" a="1"/>
  <c r="L48" i="1" s="1"/>
  <c r="W48" i="1" a="1"/>
  <c r="W48" i="1" s="1"/>
  <c r="AG48" i="1" a="1"/>
  <c r="AG48" i="1" s="1"/>
  <c r="AP48" i="1" a="1"/>
  <c r="AP48" i="1" s="1"/>
  <c r="AA48" i="1" a="1"/>
  <c r="AA48" i="1" s="1"/>
  <c r="AR48" i="1" a="1"/>
  <c r="AR48" i="1" s="1"/>
  <c r="S48" i="1" a="1"/>
  <c r="S48" i="1" s="1"/>
  <c r="AJ48" i="1" a="1"/>
  <c r="AJ48" i="1" s="1"/>
  <c r="AO48" i="1" a="1"/>
  <c r="AO48" i="1" s="1"/>
  <c r="Y48" i="1" a="1"/>
  <c r="Y48" i="1" s="1"/>
  <c r="T48" i="1" a="1"/>
  <c r="T48" i="1" s="1"/>
  <c r="AF48" i="1" a="1"/>
  <c r="AF48" i="1" s="1"/>
  <c r="AK48" i="1" a="1"/>
  <c r="AK48" i="1" s="1"/>
  <c r="L53" i="1" a="1"/>
  <c r="L53" i="1" s="1"/>
  <c r="P53" i="1" a="1"/>
  <c r="P53" i="1" s="1"/>
  <c r="T53" i="1" a="1"/>
  <c r="T53" i="1" s="1"/>
  <c r="X53" i="1" a="1"/>
  <c r="X53" i="1" s="1"/>
  <c r="AB53" i="1" a="1"/>
  <c r="AB53" i="1" s="1"/>
  <c r="AG53" i="1" a="1"/>
  <c r="AG53" i="1" s="1"/>
  <c r="AK53" i="1" a="1"/>
  <c r="AK53" i="1" s="1"/>
  <c r="AO53" i="1" a="1"/>
  <c r="AO53" i="1" s="1"/>
  <c r="H30" i="1"/>
  <c r="C46" i="1"/>
  <c r="Z56" i="1" a="1"/>
  <c r="Z56" i="1" s="1"/>
  <c r="V56" i="1" a="1"/>
  <c r="V56" i="1" s="1"/>
  <c r="R56" i="1" a="1"/>
  <c r="R56" i="1" s="1"/>
  <c r="N56" i="1" a="1"/>
  <c r="N56" i="1" s="1"/>
  <c r="AQ53" i="1" a="1"/>
  <c r="AQ53" i="1" s="1"/>
  <c r="AH53" i="1" a="1"/>
  <c r="AH53" i="1" s="1"/>
  <c r="S53" i="1" a="1"/>
  <c r="S53" i="1" s="1"/>
  <c r="J53" i="1" a="1"/>
  <c r="J53" i="1" s="1"/>
  <c r="L25" i="1" a="1"/>
  <c r="L25" i="1" s="1"/>
  <c r="P25" i="1" a="1"/>
  <c r="P25" i="1" s="1"/>
  <c r="T25" i="1" a="1"/>
  <c r="T25" i="1" s="1"/>
  <c r="X25" i="1" a="1"/>
  <c r="X25" i="1" s="1"/>
  <c r="AB25" i="1" a="1"/>
  <c r="AB25" i="1" s="1"/>
  <c r="AG25" i="1" a="1"/>
  <c r="AG25" i="1" s="1"/>
  <c r="AK25" i="1" a="1"/>
  <c r="AK25" i="1" s="1"/>
  <c r="AO25" i="1" a="1"/>
  <c r="AO25" i="1" s="1"/>
  <c r="I25" i="1" a="1"/>
  <c r="I25" i="1" s="1"/>
  <c r="M25" i="1" a="1"/>
  <c r="M25" i="1" s="1"/>
  <c r="Q25" i="1" a="1"/>
  <c r="Q25" i="1" s="1"/>
  <c r="U25" i="1" a="1"/>
  <c r="U25" i="1" s="1"/>
  <c r="Y25" i="1" a="1"/>
  <c r="Y25" i="1" s="1"/>
  <c r="AA25" i="1" a="1"/>
  <c r="AA25" i="1" s="1"/>
  <c r="AM25" i="1" a="1"/>
  <c r="AM25" i="1" s="1"/>
  <c r="AR25" i="1" a="1"/>
  <c r="AR25" i="1" s="1"/>
  <c r="J25" i="1" a="1"/>
  <c r="J25" i="1" s="1"/>
  <c r="AI25" i="1" a="1"/>
  <c r="AI25" i="1" s="1"/>
  <c r="AN25" i="1" a="1"/>
  <c r="AN25" i="1" s="1"/>
  <c r="K25" i="1" a="1"/>
  <c r="K25" i="1" s="1"/>
  <c r="S25" i="1" a="1"/>
  <c r="S25" i="1" s="1"/>
  <c r="AJ25" i="1" a="1"/>
  <c r="AJ25" i="1" s="1"/>
  <c r="AQ25" i="1" a="1"/>
  <c r="AQ25" i="1" s="1"/>
  <c r="V25" i="1" a="1"/>
  <c r="V25" i="1" s="1"/>
  <c r="AE25" i="1" a="1"/>
  <c r="AE25" i="1" s="1"/>
  <c r="N25" i="1" a="1"/>
  <c r="N25" i="1" s="1"/>
  <c r="W25" i="1" a="1"/>
  <c r="W25" i="1" s="1"/>
  <c r="AL25" i="1" a="1"/>
  <c r="AL25" i="1" s="1"/>
  <c r="O25" i="1" a="1"/>
  <c r="O25" i="1" s="1"/>
  <c r="AF25" i="1" a="1"/>
  <c r="AF25" i="1" s="1"/>
  <c r="R25" i="1" a="1"/>
  <c r="R25" i="1" s="1"/>
  <c r="Z25" i="1" a="1"/>
  <c r="Z25" i="1" s="1"/>
  <c r="AH25" i="1" a="1"/>
  <c r="AH25" i="1" s="1"/>
  <c r="AP25" i="1" a="1"/>
  <c r="AP25" i="1" s="1"/>
  <c r="I40" i="1" a="1"/>
  <c r="I40" i="1" s="1"/>
  <c r="M40" i="1" a="1"/>
  <c r="M40" i="1" s="1"/>
  <c r="Q40" i="1" a="1"/>
  <c r="Q40" i="1" s="1"/>
  <c r="U40" i="1" a="1"/>
  <c r="U40" i="1" s="1"/>
  <c r="Y40" i="1" a="1"/>
  <c r="Y40" i="1" s="1"/>
  <c r="AH40" i="1" a="1"/>
  <c r="AH40" i="1" s="1"/>
  <c r="AL40" i="1" a="1"/>
  <c r="AL40" i="1" s="1"/>
  <c r="AP40" i="1" a="1"/>
  <c r="AP40" i="1" s="1"/>
  <c r="K40" i="1" a="1"/>
  <c r="K40" i="1" s="1"/>
  <c r="O40" i="1" a="1"/>
  <c r="O40" i="1" s="1"/>
  <c r="S40" i="1" a="1"/>
  <c r="S40" i="1" s="1"/>
  <c r="W40" i="1" a="1"/>
  <c r="W40" i="1" s="1"/>
  <c r="AA40" i="1" a="1"/>
  <c r="AA40" i="1" s="1"/>
  <c r="AF40" i="1" a="1"/>
  <c r="AF40" i="1" s="1"/>
  <c r="AJ40" i="1" a="1"/>
  <c r="AJ40" i="1" s="1"/>
  <c r="AN40" i="1" a="1"/>
  <c r="AN40" i="1" s="1"/>
  <c r="AR40" i="1" a="1"/>
  <c r="AR40" i="1" s="1"/>
  <c r="L40" i="1" a="1"/>
  <c r="L40" i="1" s="1"/>
  <c r="R40" i="1" a="1"/>
  <c r="R40" i="1" s="1"/>
  <c r="AE40" i="1" a="1"/>
  <c r="AE40" i="1" s="1"/>
  <c r="T40" i="1" a="1"/>
  <c r="T40" i="1" s="1"/>
  <c r="Z40" i="1" a="1"/>
  <c r="Z40" i="1" s="1"/>
  <c r="AG40" i="1" a="1"/>
  <c r="AG40" i="1" s="1"/>
  <c r="AM40" i="1" a="1"/>
  <c r="AM40" i="1" s="1"/>
  <c r="K47" i="1" a="1"/>
  <c r="K47" i="1" s="1"/>
  <c r="O47" i="1" a="1"/>
  <c r="O47" i="1" s="1"/>
  <c r="S47" i="1" a="1"/>
  <c r="S47" i="1" s="1"/>
  <c r="W47" i="1" a="1"/>
  <c r="W47" i="1" s="1"/>
  <c r="AA47" i="1" a="1"/>
  <c r="AA47" i="1" s="1"/>
  <c r="AF47" i="1" a="1"/>
  <c r="AF47" i="1" s="1"/>
  <c r="AJ47" i="1" a="1"/>
  <c r="AJ47" i="1" s="1"/>
  <c r="AN47" i="1" a="1"/>
  <c r="AN47" i="1" s="1"/>
  <c r="AR47" i="1" a="1"/>
  <c r="AR47" i="1" s="1"/>
  <c r="L47" i="1" a="1"/>
  <c r="L47" i="1" s="1"/>
  <c r="P47" i="1" a="1"/>
  <c r="P47" i="1" s="1"/>
  <c r="T47" i="1" a="1"/>
  <c r="T47" i="1" s="1"/>
  <c r="X47" i="1" a="1"/>
  <c r="X47" i="1" s="1"/>
  <c r="AB47" i="1" a="1"/>
  <c r="AB47" i="1" s="1"/>
  <c r="AG47" i="1" a="1"/>
  <c r="AG47" i="1" s="1"/>
  <c r="AK47" i="1" a="1"/>
  <c r="AK47" i="1" s="1"/>
  <c r="AO47" i="1" a="1"/>
  <c r="AO47" i="1" s="1"/>
  <c r="I44" i="1" a="1"/>
  <c r="I44" i="1" s="1"/>
  <c r="R44" i="1" a="1"/>
  <c r="R44" i="1" s="1"/>
  <c r="AA44" i="1" a="1"/>
  <c r="AA44" i="1" s="1"/>
  <c r="AG44" i="1" a="1"/>
  <c r="AG44" i="1" s="1"/>
  <c r="AP44" i="1" a="1"/>
  <c r="AP44" i="1" s="1"/>
  <c r="J44" i="1" a="1"/>
  <c r="J44" i="1" s="1"/>
  <c r="S44" i="1" a="1"/>
  <c r="S44" i="1" s="1"/>
  <c r="X44" i="1" a="1"/>
  <c r="X44" i="1" s="1"/>
  <c r="AH44" i="1" a="1"/>
  <c r="AH44" i="1" s="1"/>
  <c r="AQ44" i="1" a="1"/>
  <c r="AQ44" i="1" s="1"/>
  <c r="K41" i="1" a="1"/>
  <c r="K41" i="1" s="1"/>
  <c r="O41" i="1" a="1"/>
  <c r="O41" i="1" s="1"/>
  <c r="S41" i="1" a="1"/>
  <c r="S41" i="1" s="1"/>
  <c r="W41" i="1" a="1"/>
  <c r="W41" i="1" s="1"/>
  <c r="AA41" i="1" a="1"/>
  <c r="AA41" i="1" s="1"/>
  <c r="AF41" i="1" a="1"/>
  <c r="AF41" i="1" s="1"/>
  <c r="AJ41" i="1" a="1"/>
  <c r="AJ41" i="1" s="1"/>
  <c r="AN41" i="1" a="1"/>
  <c r="AN41" i="1" s="1"/>
  <c r="AR41" i="1" a="1"/>
  <c r="AR41" i="1" s="1"/>
  <c r="I41" i="1" a="1"/>
  <c r="I41" i="1" s="1"/>
  <c r="M41" i="1" a="1"/>
  <c r="M41" i="1" s="1"/>
  <c r="Q41" i="1" a="1"/>
  <c r="Q41" i="1" s="1"/>
  <c r="U41" i="1" a="1"/>
  <c r="U41" i="1" s="1"/>
  <c r="Y41" i="1" a="1"/>
  <c r="Y41" i="1" s="1"/>
  <c r="AH41" i="1" a="1"/>
  <c r="AH41" i="1" s="1"/>
  <c r="AL41" i="1" a="1"/>
  <c r="AL41" i="1" s="1"/>
  <c r="AP41" i="1" a="1"/>
  <c r="AP41" i="1" s="1"/>
  <c r="AQ41" i="1" a="1"/>
  <c r="AQ41" i="1" s="1"/>
  <c r="L41" i="1" a="1"/>
  <c r="L41" i="1" s="1"/>
  <c r="X40" i="1" a="1"/>
  <c r="X40" i="1" s="1"/>
  <c r="P40" i="1" a="1"/>
  <c r="P40" i="1" s="1"/>
  <c r="AP42" i="1" a="1"/>
  <c r="AP42" i="1" s="1"/>
  <c r="K39" i="1" a="1"/>
  <c r="K39" i="1" s="1"/>
  <c r="O39" i="1" a="1"/>
  <c r="O39" i="1" s="1"/>
  <c r="S39" i="1" a="1"/>
  <c r="S39" i="1" s="1"/>
  <c r="W39" i="1" a="1"/>
  <c r="W39" i="1" s="1"/>
  <c r="AA39" i="1" a="1"/>
  <c r="AA39" i="1" s="1"/>
  <c r="AF39" i="1" a="1"/>
  <c r="AF39" i="1" s="1"/>
  <c r="AJ39" i="1" a="1"/>
  <c r="AJ39" i="1" s="1"/>
  <c r="AN39" i="1" a="1"/>
  <c r="AN39" i="1" s="1"/>
  <c r="AR39" i="1" a="1"/>
  <c r="AR39" i="1" s="1"/>
  <c r="I39" i="1" a="1"/>
  <c r="I39" i="1" s="1"/>
  <c r="M39" i="1" a="1"/>
  <c r="M39" i="1" s="1"/>
  <c r="Q39" i="1" a="1"/>
  <c r="Q39" i="1" s="1"/>
  <c r="U39" i="1" a="1"/>
  <c r="U39" i="1" s="1"/>
  <c r="Y39" i="1" a="1"/>
  <c r="Y39" i="1" s="1"/>
  <c r="AH39" i="1" a="1"/>
  <c r="AH39" i="1" s="1"/>
  <c r="AL39" i="1" a="1"/>
  <c r="AL39" i="1" s="1"/>
  <c r="AP39" i="1" a="1"/>
  <c r="AP39" i="1" s="1"/>
  <c r="I42" i="1" a="1"/>
  <c r="I42" i="1" s="1"/>
  <c r="M42" i="1" a="1"/>
  <c r="M42" i="1" s="1"/>
  <c r="Q42" i="1" a="1"/>
  <c r="Q42" i="1" s="1"/>
  <c r="U42" i="1" a="1"/>
  <c r="U42" i="1" s="1"/>
  <c r="Y42" i="1" a="1"/>
  <c r="Y42" i="1" s="1"/>
  <c r="AH42" i="1" a="1"/>
  <c r="AH42" i="1" s="1"/>
  <c r="AL42" i="1" a="1"/>
  <c r="AL42" i="1" s="1"/>
  <c r="K42" i="1" a="1"/>
  <c r="K42" i="1" s="1"/>
  <c r="O42" i="1" a="1"/>
  <c r="O42" i="1" s="1"/>
  <c r="S42" i="1" a="1"/>
  <c r="S42" i="1" s="1"/>
  <c r="W42" i="1" a="1"/>
  <c r="W42" i="1" s="1"/>
  <c r="AA42" i="1" a="1"/>
  <c r="AA42" i="1" s="1"/>
  <c r="AF42" i="1" a="1"/>
  <c r="AF42" i="1" s="1"/>
  <c r="AJ42" i="1" a="1"/>
  <c r="AJ42" i="1" s="1"/>
  <c r="AN42" i="1" a="1"/>
  <c r="AN42" i="1" s="1"/>
  <c r="I38" i="1" a="1"/>
  <c r="I38" i="1" s="1"/>
  <c r="M38" i="1" a="1"/>
  <c r="M38" i="1" s="1"/>
  <c r="Q38" i="1" a="1"/>
  <c r="Q38" i="1" s="1"/>
  <c r="U38" i="1" a="1"/>
  <c r="U38" i="1" s="1"/>
  <c r="Y38" i="1" a="1"/>
  <c r="Y38" i="1" s="1"/>
  <c r="AH38" i="1" a="1"/>
  <c r="AH38" i="1" s="1"/>
  <c r="AL38" i="1" a="1"/>
  <c r="AL38" i="1" s="1"/>
  <c r="AP38" i="1" a="1"/>
  <c r="AP38" i="1" s="1"/>
  <c r="K38" i="1" a="1"/>
  <c r="K38" i="1" s="1"/>
  <c r="O38" i="1" a="1"/>
  <c r="O38" i="1" s="1"/>
  <c r="S38" i="1" a="1"/>
  <c r="S38" i="1" s="1"/>
  <c r="W38" i="1" a="1"/>
  <c r="W38" i="1" s="1"/>
  <c r="AA38" i="1" a="1"/>
  <c r="AA38" i="1" s="1"/>
  <c r="AF38" i="1" a="1"/>
  <c r="AF38" i="1" s="1"/>
  <c r="AJ38" i="1" a="1"/>
  <c r="AJ38" i="1" s="1"/>
  <c r="AN38" i="1" a="1"/>
  <c r="AN38" i="1" s="1"/>
  <c r="AR38" i="1" a="1"/>
  <c r="AR38" i="1" s="1"/>
  <c r="I32" i="1" a="1"/>
  <c r="I32" i="1" s="1"/>
  <c r="M32" i="1" a="1"/>
  <c r="M32" i="1" s="1"/>
  <c r="Q32" i="1" a="1"/>
  <c r="Q32" i="1" s="1"/>
  <c r="U32" i="1" a="1"/>
  <c r="U32" i="1" s="1"/>
  <c r="Y32" i="1" a="1"/>
  <c r="Y32" i="1" s="1"/>
  <c r="AO32" i="1" a="1"/>
  <c r="AO32" i="1" s="1"/>
  <c r="AI32" i="1" a="1"/>
  <c r="AI32" i="1" s="1"/>
  <c r="L23" i="1" a="1"/>
  <c r="L23" i="1" s="1"/>
  <c r="P23" i="1" a="1"/>
  <c r="P23" i="1" s="1"/>
  <c r="T23" i="1" a="1"/>
  <c r="T23" i="1" s="1"/>
  <c r="X23" i="1" a="1"/>
  <c r="X23" i="1" s="1"/>
  <c r="AB23" i="1" a="1"/>
  <c r="AB23" i="1" s="1"/>
  <c r="AG23" i="1" a="1"/>
  <c r="AG23" i="1" s="1"/>
  <c r="AK23" i="1" a="1"/>
  <c r="AK23" i="1" s="1"/>
  <c r="AO23" i="1" a="1"/>
  <c r="AO23" i="1" s="1"/>
  <c r="I23" i="1" a="1"/>
  <c r="I23" i="1" s="1"/>
  <c r="M23" i="1" a="1"/>
  <c r="M23" i="1" s="1"/>
  <c r="Q23" i="1" a="1"/>
  <c r="Q23" i="1" s="1"/>
  <c r="U23" i="1" a="1"/>
  <c r="U23" i="1" s="1"/>
  <c r="Y23" i="1" a="1"/>
  <c r="Y23" i="1" s="1"/>
  <c r="AH23" i="1" a="1"/>
  <c r="AH23" i="1" s="1"/>
  <c r="AL23" i="1" a="1"/>
  <c r="AL23" i="1" s="1"/>
  <c r="AP23" i="1" a="1"/>
  <c r="AP23" i="1" s="1"/>
  <c r="J23" i="1" a="1"/>
  <c r="J23" i="1" s="1"/>
  <c r="AI23" i="1" a="1"/>
  <c r="AI23" i="1" s="1"/>
  <c r="AE23" i="1" a="1"/>
  <c r="AE23" i="1" s="1"/>
  <c r="N23" i="1" a="1"/>
  <c r="N23" i="1" s="1"/>
  <c r="AF23" i="1" a="1"/>
  <c r="AF23" i="1" s="1"/>
  <c r="AM23" i="1" a="1"/>
  <c r="AM23" i="1" s="1"/>
  <c r="AR23" i="1" a="1"/>
  <c r="AR23" i="1" s="1"/>
  <c r="O23" i="1" a="1"/>
  <c r="O23" i="1" s="1"/>
  <c r="Z23" i="1" a="1"/>
  <c r="Z23" i="1" s="1"/>
  <c r="AA23" i="1" a="1"/>
  <c r="AA23" i="1" s="1"/>
  <c r="AJ23" i="1" a="1"/>
  <c r="AJ23" i="1" s="1"/>
  <c r="R23" i="1" a="1"/>
  <c r="R23" i="1" s="1"/>
  <c r="S23" i="1" a="1"/>
  <c r="S23" i="1" s="1"/>
  <c r="AN23" i="1" a="1"/>
  <c r="AN23" i="1" s="1"/>
  <c r="K23" i="1" a="1"/>
  <c r="K23" i="1" s="1"/>
  <c r="V23" i="1" a="1"/>
  <c r="V23" i="1" s="1"/>
  <c r="W23" i="1" a="1"/>
  <c r="W23" i="1" s="1"/>
  <c r="AQ23" i="1" a="1"/>
  <c r="AQ23" i="1" s="1"/>
  <c r="Y37" i="1" a="1"/>
  <c r="Y37" i="1" s="1"/>
  <c r="U37" i="1" a="1"/>
  <c r="U37" i="1" s="1"/>
  <c r="AH32" i="1" a="1"/>
  <c r="AH32" i="1" s="1"/>
  <c r="AA32" i="1" a="1"/>
  <c r="AA32" i="1" s="1"/>
  <c r="S32" i="1" a="1"/>
  <c r="S32" i="1" s="1"/>
  <c r="K32" i="1" a="1"/>
  <c r="K32" i="1" s="1"/>
  <c r="L37" i="1" a="1"/>
  <c r="L37" i="1" s="1"/>
  <c r="P37" i="1" a="1"/>
  <c r="P37" i="1" s="1"/>
  <c r="T37" i="1" a="1"/>
  <c r="T37" i="1" s="1"/>
  <c r="J37" i="1" a="1"/>
  <c r="J37" i="1" s="1"/>
  <c r="N37" i="1" a="1"/>
  <c r="N37" i="1" s="1"/>
  <c r="AR32" i="1" a="1"/>
  <c r="AR32" i="1" s="1"/>
  <c r="AK32" i="1" a="1"/>
  <c r="AK32" i="1" s="1"/>
  <c r="AE32" i="1" a="1"/>
  <c r="AE32" i="1" s="1"/>
  <c r="W32" i="1" a="1"/>
  <c r="W32" i="1" s="1"/>
  <c r="O32" i="1" a="1"/>
  <c r="O32" i="1" s="1"/>
  <c r="AN29" i="1" a="1"/>
  <c r="AN29" i="1" s="1"/>
  <c r="Y29" i="1" a="1"/>
  <c r="Y29" i="1" s="1"/>
  <c r="P29" i="1" a="1"/>
  <c r="P29" i="1" s="1"/>
  <c r="AP27" i="1" a="1"/>
  <c r="AP27" i="1" s="1"/>
  <c r="AJ27" i="1" a="1"/>
  <c r="AJ27" i="1" s="1"/>
  <c r="W27" i="1" a="1"/>
  <c r="W27" i="1" s="1"/>
  <c r="Q27" i="1" a="1"/>
  <c r="Q27" i="1" s="1"/>
  <c r="K27" i="1" a="1"/>
  <c r="K27" i="1" s="1"/>
  <c r="AR29" i="1" a="1"/>
  <c r="AR29" i="1" s="1"/>
  <c r="T29" i="1" a="1"/>
  <c r="T29" i="1" s="1"/>
  <c r="K29" i="1" a="1"/>
  <c r="K29" i="1" s="1"/>
  <c r="AI27" i="1" a="1"/>
  <c r="AI27" i="1" s="1"/>
  <c r="AP22" i="1" a="1"/>
  <c r="AP22" i="1" s="1"/>
  <c r="L22" i="1" a="1"/>
  <c r="L22" i="1" s="1"/>
  <c r="AH29" i="1" a="1"/>
  <c r="AH29" i="1" s="1"/>
  <c r="X29" i="1" a="1"/>
  <c r="X29" i="1" s="1"/>
  <c r="O29" i="1" a="1"/>
  <c r="O29" i="1" s="1"/>
  <c r="AN27" i="1" a="1"/>
  <c r="AN27" i="1" s="1"/>
  <c r="AH27" i="1" a="1"/>
  <c r="AH27" i="1" s="1"/>
  <c r="V27" i="1" a="1"/>
  <c r="V27" i="1" s="1"/>
  <c r="J27" i="1" a="1"/>
  <c r="J27" i="1" s="1"/>
  <c r="U22" i="1" a="1"/>
  <c r="U22" i="1" s="1"/>
  <c r="AR21" i="1" a="1"/>
  <c r="AR21" i="1" s="1"/>
  <c r="AL29" i="1" a="1"/>
  <c r="AL29" i="1" s="1"/>
  <c r="AB29" i="1" a="1"/>
  <c r="AB29" i="1" s="1"/>
  <c r="AA27" i="1" a="1"/>
  <c r="AA27" i="1" s="1"/>
  <c r="U27" i="1" a="1"/>
  <c r="U27" i="1" s="1"/>
  <c r="O27" i="1" a="1"/>
  <c r="O27" i="1" s="1"/>
  <c r="T22" i="1" a="1"/>
  <c r="T22" i="1" s="1"/>
  <c r="L21" i="1" a="1"/>
  <c r="L21" i="1" s="1"/>
  <c r="P21" i="1" a="1"/>
  <c r="P21" i="1" s="1"/>
  <c r="T21" i="1" a="1"/>
  <c r="T21" i="1" s="1"/>
  <c r="X21" i="1" a="1"/>
  <c r="X21" i="1" s="1"/>
  <c r="AB21" i="1" a="1"/>
  <c r="AB21" i="1" s="1"/>
  <c r="AG21" i="1" a="1"/>
  <c r="AG21" i="1" s="1"/>
  <c r="AK21" i="1" a="1"/>
  <c r="AK21" i="1" s="1"/>
  <c r="AO21" i="1" a="1"/>
  <c r="AO21" i="1" s="1"/>
  <c r="I21" i="1" a="1"/>
  <c r="I21" i="1" s="1"/>
  <c r="M21" i="1" a="1"/>
  <c r="M21" i="1" s="1"/>
  <c r="Q21" i="1" a="1"/>
  <c r="Q21" i="1" s="1"/>
  <c r="U21" i="1" a="1"/>
  <c r="U21" i="1" s="1"/>
  <c r="Y21" i="1" a="1"/>
  <c r="Y21" i="1" s="1"/>
  <c r="AH21" i="1" a="1"/>
  <c r="AH21" i="1" s="1"/>
  <c r="AL21" i="1" a="1"/>
  <c r="AL21" i="1" s="1"/>
  <c r="AP21" i="1" a="1"/>
  <c r="AP21" i="1" s="1"/>
  <c r="N21" i="1" a="1"/>
  <c r="N21" i="1" s="1"/>
  <c r="AF21" i="1" a="1"/>
  <c r="AF21" i="1" s="1"/>
  <c r="AM21" i="1" a="1"/>
  <c r="AM21" i="1" s="1"/>
  <c r="AA21" i="1" a="1"/>
  <c r="AA21" i="1" s="1"/>
  <c r="J21" i="1" a="1"/>
  <c r="J21" i="1" s="1"/>
  <c r="AI21" i="1" a="1"/>
  <c r="AI21" i="1" s="1"/>
  <c r="K21" i="1" a="1"/>
  <c r="K21" i="1" s="1"/>
  <c r="R21" i="1" a="1"/>
  <c r="R21" i="1" s="1"/>
  <c r="AJ21" i="1" a="1"/>
  <c r="AJ21" i="1" s="1"/>
  <c r="AQ21" i="1" a="1"/>
  <c r="AQ21" i="1" s="1"/>
  <c r="L27" i="1" a="1"/>
  <c r="L27" i="1" s="1"/>
  <c r="P27" i="1" a="1"/>
  <c r="P27" i="1" s="1"/>
  <c r="T27" i="1" a="1"/>
  <c r="T27" i="1" s="1"/>
  <c r="X27" i="1" a="1"/>
  <c r="X27" i="1" s="1"/>
  <c r="AB27" i="1" a="1"/>
  <c r="AB27" i="1" s="1"/>
  <c r="AG27" i="1" a="1"/>
  <c r="AG27" i="1" s="1"/>
  <c r="AK27" i="1" a="1"/>
  <c r="AK27" i="1" s="1"/>
  <c r="AO27" i="1" a="1"/>
  <c r="AO27" i="1" s="1"/>
  <c r="M27" i="1" a="1"/>
  <c r="M27" i="1" s="1"/>
  <c r="J22" i="1" a="1"/>
  <c r="J22" i="1" s="1"/>
  <c r="N22" i="1" a="1"/>
  <c r="N22" i="1" s="1"/>
  <c r="R22" i="1" a="1"/>
  <c r="R22" i="1" s="1"/>
  <c r="V22" i="1" a="1"/>
  <c r="V22" i="1" s="1"/>
  <c r="Z22" i="1" a="1"/>
  <c r="Z22" i="1" s="1"/>
  <c r="AE22" i="1" a="1"/>
  <c r="AE22" i="1" s="1"/>
  <c r="AI22" i="1" a="1"/>
  <c r="AI22" i="1" s="1"/>
  <c r="AM22" i="1" a="1"/>
  <c r="AM22" i="1" s="1"/>
  <c r="AQ22" i="1" a="1"/>
  <c r="AQ22" i="1" s="1"/>
  <c r="K22" i="1" a="1"/>
  <c r="K22" i="1" s="1"/>
  <c r="O22" i="1" a="1"/>
  <c r="O22" i="1" s="1"/>
  <c r="S22" i="1" a="1"/>
  <c r="S22" i="1" s="1"/>
  <c r="W22" i="1" a="1"/>
  <c r="W22" i="1" s="1"/>
  <c r="AA22" i="1" a="1"/>
  <c r="AA22" i="1" s="1"/>
  <c r="AF22" i="1" a="1"/>
  <c r="AF22" i="1" s="1"/>
  <c r="AJ22" i="1" a="1"/>
  <c r="AJ22" i="1" s="1"/>
  <c r="AN22" i="1" a="1"/>
  <c r="AN22" i="1" s="1"/>
  <c r="AR22" i="1" a="1"/>
  <c r="AR22" i="1" s="1"/>
  <c r="AK22" i="1" a="1"/>
  <c r="AK22" i="1" s="1"/>
  <c r="Y22" i="1" a="1"/>
  <c r="Y22" i="1" s="1"/>
  <c r="AG22" i="1" a="1"/>
  <c r="AG22" i="1" s="1"/>
  <c r="AH22" i="1" a="1"/>
  <c r="AH22" i="1" s="1"/>
  <c r="AO22" i="1" a="1"/>
  <c r="AO22" i="1" s="1"/>
  <c r="J29" i="1" a="1"/>
  <c r="J29" i="1" s="1"/>
  <c r="N29" i="1" a="1"/>
  <c r="N29" i="1" s="1"/>
  <c r="R29" i="1" a="1"/>
  <c r="R29" i="1" s="1"/>
  <c r="V29" i="1" a="1"/>
  <c r="V29" i="1" s="1"/>
  <c r="Z29" i="1" a="1"/>
  <c r="Z29" i="1" s="1"/>
  <c r="AE29" i="1" a="1"/>
  <c r="AE29" i="1" s="1"/>
  <c r="AI29" i="1" a="1"/>
  <c r="AI29" i="1" s="1"/>
  <c r="AM29" i="1" a="1"/>
  <c r="AM29" i="1" s="1"/>
  <c r="AQ29" i="1" a="1"/>
  <c r="AQ29" i="1" s="1"/>
  <c r="AR27" i="1" a="1"/>
  <c r="AR27" i="1" s="1"/>
  <c r="AL27" i="1" a="1"/>
  <c r="AL27" i="1" s="1"/>
  <c r="AF27" i="1" a="1"/>
  <c r="AF27" i="1" s="1"/>
  <c r="Z27" i="1" a="1"/>
  <c r="Z27" i="1" s="1"/>
  <c r="N27" i="1" a="1"/>
  <c r="N27" i="1" s="1"/>
  <c r="Q22" i="1" a="1"/>
  <c r="Q22" i="1" s="1"/>
  <c r="J31" i="1" a="1"/>
  <c r="J31" i="1" s="1"/>
  <c r="N31" i="1" a="1"/>
  <c r="N31" i="1" s="1"/>
  <c r="R31" i="1" a="1"/>
  <c r="R31" i="1" s="1"/>
  <c r="V31" i="1" a="1"/>
  <c r="V31" i="1" s="1"/>
  <c r="Z31" i="1" a="1"/>
  <c r="Z31" i="1" s="1"/>
  <c r="AE31" i="1" a="1"/>
  <c r="AE31" i="1" s="1"/>
  <c r="AI31" i="1" a="1"/>
  <c r="AI31" i="1" s="1"/>
  <c r="AM31" i="1" a="1"/>
  <c r="AM31" i="1" s="1"/>
  <c r="AO29" i="1" a="1"/>
  <c r="AO29" i="1" s="1"/>
  <c r="AF29" i="1" a="1"/>
  <c r="AF29" i="1" s="1"/>
  <c r="Q29" i="1" a="1"/>
  <c r="Q29" i="1" s="1"/>
  <c r="J28" i="1" a="1"/>
  <c r="J28" i="1" s="1"/>
  <c r="N28" i="1" a="1"/>
  <c r="N28" i="1" s="1"/>
  <c r="R28" i="1" a="1"/>
  <c r="R28" i="1" s="1"/>
  <c r="K28" i="1" a="1"/>
  <c r="K28" i="1" s="1"/>
  <c r="T28" i="1" a="1"/>
  <c r="T28" i="1" s="1"/>
  <c r="X28" i="1" a="1"/>
  <c r="X28" i="1" s="1"/>
  <c r="AB28" i="1" a="1"/>
  <c r="AB28" i="1" s="1"/>
  <c r="AG28" i="1" a="1"/>
  <c r="AG28" i="1" s="1"/>
  <c r="AK28" i="1" a="1"/>
  <c r="AK28" i="1" s="1"/>
  <c r="AO28" i="1" a="1"/>
  <c r="AO28" i="1" s="1"/>
  <c r="Y27" i="1" a="1"/>
  <c r="Y27" i="1" s="1"/>
  <c r="S27" i="1" a="1"/>
  <c r="S27" i="1" s="1"/>
  <c r="J26" i="1" a="1"/>
  <c r="J26" i="1" s="1"/>
  <c r="N26" i="1" a="1"/>
  <c r="N26" i="1" s="1"/>
  <c r="R26" i="1" a="1"/>
  <c r="R26" i="1" s="1"/>
  <c r="V26" i="1" a="1"/>
  <c r="V26" i="1" s="1"/>
  <c r="Z26" i="1" a="1"/>
  <c r="Z26" i="1" s="1"/>
  <c r="AE26" i="1" a="1"/>
  <c r="AE26" i="1" s="1"/>
  <c r="AI26" i="1" a="1"/>
  <c r="AI26" i="1" s="1"/>
  <c r="AM26" i="1" a="1"/>
  <c r="AM26" i="1" s="1"/>
  <c r="AQ26" i="1" a="1"/>
  <c r="AQ26" i="1" s="1"/>
  <c r="I26" i="1" a="1"/>
  <c r="I26" i="1" s="1"/>
  <c r="T26" i="1" a="1"/>
  <c r="T26" i="1" s="1"/>
  <c r="Y26" i="1" a="1"/>
  <c r="Y26" i="1" s="1"/>
  <c r="AK26" i="1" a="1"/>
  <c r="AK26" i="1" s="1"/>
  <c r="AP26" i="1" a="1"/>
  <c r="AP26" i="1" s="1"/>
  <c r="P22" i="1" a="1"/>
  <c r="P22" i="1" s="1"/>
  <c r="J24" i="1" a="1"/>
  <c r="J24" i="1" s="1"/>
  <c r="N24" i="1" a="1"/>
  <c r="N24" i="1" s="1"/>
  <c r="R24" i="1" a="1"/>
  <c r="R24" i="1" s="1"/>
  <c r="V24" i="1" a="1"/>
  <c r="V24" i="1" s="1"/>
  <c r="Z24" i="1" a="1"/>
  <c r="Z24" i="1" s="1"/>
  <c r="AE24" i="1" a="1"/>
  <c r="AE24" i="1" s="1"/>
  <c r="AI24" i="1" a="1"/>
  <c r="AI24" i="1" s="1"/>
  <c r="AM24" i="1" a="1"/>
  <c r="AM24" i="1" s="1"/>
  <c r="AQ24" i="1" a="1"/>
  <c r="AQ24" i="1" s="1"/>
  <c r="K24" i="1" a="1"/>
  <c r="K24" i="1" s="1"/>
  <c r="O24" i="1" a="1"/>
  <c r="O24" i="1" s="1"/>
  <c r="S24" i="1" a="1"/>
  <c r="S24" i="1" s="1"/>
  <c r="W24" i="1" a="1"/>
  <c r="W24" i="1" s="1"/>
  <c r="AA24" i="1" a="1"/>
  <c r="AA24" i="1" s="1"/>
  <c r="AF24" i="1" a="1"/>
  <c r="AF24" i="1" s="1"/>
  <c r="AJ24" i="1" a="1"/>
  <c r="AJ24" i="1" s="1"/>
  <c r="AN24" i="1" a="1"/>
  <c r="AN24" i="1" s="1"/>
  <c r="AR24" i="1" a="1"/>
  <c r="AR24" i="1" s="1"/>
  <c r="AD3" i="1"/>
  <c r="E30" i="2" l="1"/>
  <c r="E32" i="2" s="1"/>
  <c r="H21" i="2"/>
  <c r="H19" i="2"/>
  <c r="I25" i="2"/>
  <c r="I21" i="2"/>
  <c r="I19" i="2"/>
  <c r="I22" i="2"/>
  <c r="K51" i="2"/>
  <c r="G26" i="2"/>
  <c r="H24" i="2"/>
  <c r="H29" i="2"/>
  <c r="H22" i="2"/>
  <c r="G18" i="2"/>
  <c r="F26" i="2"/>
  <c r="I24" i="2"/>
  <c r="F30" i="2"/>
  <c r="I28" i="2"/>
  <c r="D30" i="2"/>
  <c r="F18" i="2"/>
  <c r="G30" i="2"/>
  <c r="H30" i="2" s="1"/>
  <c r="H28" i="2"/>
  <c r="L19" i="1" a="1"/>
  <c r="L19" i="1" s="1"/>
  <c r="P19" i="1" a="1"/>
  <c r="P19" i="1" s="1"/>
  <c r="T19" i="1" a="1"/>
  <c r="T19" i="1" s="1"/>
  <c r="X19" i="1" a="1"/>
  <c r="X19" i="1" s="1"/>
  <c r="AB19" i="1" a="1"/>
  <c r="AB19" i="1" s="1"/>
  <c r="AG19" i="1" a="1"/>
  <c r="AG19" i="1" s="1"/>
  <c r="AK19" i="1" a="1"/>
  <c r="AK19" i="1" s="1"/>
  <c r="AO19" i="1" a="1"/>
  <c r="AO19" i="1" s="1"/>
  <c r="I19" i="1" a="1"/>
  <c r="I19" i="1" s="1"/>
  <c r="M19" i="1" a="1"/>
  <c r="M19" i="1" s="1"/>
  <c r="Q19" i="1" a="1"/>
  <c r="Q19" i="1" s="1"/>
  <c r="U19" i="1" a="1"/>
  <c r="U19" i="1" s="1"/>
  <c r="Y19" i="1" a="1"/>
  <c r="Y19" i="1" s="1"/>
  <c r="AH19" i="1" a="1"/>
  <c r="AH19" i="1" s="1"/>
  <c r="AL19" i="1" a="1"/>
  <c r="AL19" i="1" s="1"/>
  <c r="AP19" i="1" a="1"/>
  <c r="AP19" i="1" s="1"/>
  <c r="J19" i="1" a="1"/>
  <c r="J19" i="1" s="1"/>
  <c r="W19" i="1" a="1"/>
  <c r="W19" i="1" s="1"/>
  <c r="K19" i="1" a="1"/>
  <c r="K19" i="1" s="1"/>
  <c r="R19" i="1" a="1"/>
  <c r="R19" i="1" s="1"/>
  <c r="AJ19" i="1" a="1"/>
  <c r="AJ19" i="1" s="1"/>
  <c r="AQ19" i="1" a="1"/>
  <c r="AQ19" i="1" s="1"/>
  <c r="AE19" i="1" a="1"/>
  <c r="AE19" i="1" s="1"/>
  <c r="N19" i="1" a="1"/>
  <c r="N19" i="1" s="1"/>
  <c r="AF19" i="1" a="1"/>
  <c r="AF19" i="1" s="1"/>
  <c r="AM19" i="1" a="1"/>
  <c r="AM19" i="1" s="1"/>
  <c r="O19" i="1" a="1"/>
  <c r="O19" i="1" s="1"/>
  <c r="V19" i="1" a="1"/>
  <c r="V19" i="1" s="1"/>
  <c r="AN19" i="1" a="1"/>
  <c r="AN19" i="1" s="1"/>
  <c r="AA19" i="1" a="1"/>
  <c r="AA19" i="1" s="1"/>
  <c r="AR19" i="1" a="1"/>
  <c r="AR19" i="1" s="1"/>
  <c r="S19" i="1" a="1"/>
  <c r="S19" i="1" s="1"/>
  <c r="AI19" i="1" a="1"/>
  <c r="AI19" i="1" s="1"/>
  <c r="Z19" i="1" a="1"/>
  <c r="Z19" i="1" s="1"/>
  <c r="H35" i="1"/>
  <c r="H51" i="1"/>
  <c r="H67" i="1"/>
  <c r="J20" i="1" a="1"/>
  <c r="J20" i="1" s="1"/>
  <c r="N20" i="1" a="1"/>
  <c r="N20" i="1" s="1"/>
  <c r="R20" i="1" a="1"/>
  <c r="R20" i="1" s="1"/>
  <c r="V20" i="1" a="1"/>
  <c r="V20" i="1" s="1"/>
  <c r="Z20" i="1" a="1"/>
  <c r="Z20" i="1" s="1"/>
  <c r="AE20" i="1" a="1"/>
  <c r="AE20" i="1" s="1"/>
  <c r="AI20" i="1" a="1"/>
  <c r="AI20" i="1" s="1"/>
  <c r="AM20" i="1" a="1"/>
  <c r="AM20" i="1" s="1"/>
  <c r="AQ20" i="1" a="1"/>
  <c r="AQ20" i="1" s="1"/>
  <c r="K20" i="1" a="1"/>
  <c r="K20" i="1" s="1"/>
  <c r="O20" i="1" a="1"/>
  <c r="O20" i="1" s="1"/>
  <c r="S20" i="1" a="1"/>
  <c r="S20" i="1" s="1"/>
  <c r="W20" i="1" a="1"/>
  <c r="W20" i="1" s="1"/>
  <c r="AA20" i="1" a="1"/>
  <c r="AA20" i="1" s="1"/>
  <c r="AF20" i="1" a="1"/>
  <c r="AF20" i="1" s="1"/>
  <c r="AJ20" i="1" a="1"/>
  <c r="AJ20" i="1" s="1"/>
  <c r="AN20" i="1" a="1"/>
  <c r="AN20" i="1" s="1"/>
  <c r="AR20" i="1" a="1"/>
  <c r="AR20" i="1" s="1"/>
  <c r="M20" i="1" a="1"/>
  <c r="M20" i="1" s="1"/>
  <c r="AH20" i="1" a="1"/>
  <c r="AH20" i="1" s="1"/>
  <c r="AO20" i="1" a="1"/>
  <c r="AO20" i="1" s="1"/>
  <c r="U20" i="1" a="1"/>
  <c r="U20" i="1" s="1"/>
  <c r="AB20" i="1" a="1"/>
  <c r="AB20" i="1" s="1"/>
  <c r="AK20" i="1" a="1"/>
  <c r="AK20" i="1" s="1"/>
  <c r="L20" i="1" a="1"/>
  <c r="L20" i="1" s="1"/>
  <c r="AL20" i="1" a="1"/>
  <c r="AL20" i="1" s="1"/>
  <c r="I20" i="1" a="1"/>
  <c r="I20" i="1" s="1"/>
  <c r="X20" i="1" a="1"/>
  <c r="X20" i="1" s="1"/>
  <c r="Y20" i="1" a="1"/>
  <c r="Y20" i="1" s="1"/>
  <c r="P20" i="1" a="1"/>
  <c r="P20" i="1" s="1"/>
  <c r="Q20" i="1" a="1"/>
  <c r="Q20" i="1" s="1"/>
  <c r="AP20" i="1" a="1"/>
  <c r="AP20" i="1" s="1"/>
  <c r="T20" i="1" a="1"/>
  <c r="T20" i="1" s="1"/>
  <c r="AG20" i="1" a="1"/>
  <c r="AG20" i="1" s="1"/>
  <c r="H36" i="1"/>
  <c r="H68" i="1"/>
  <c r="H52" i="1"/>
  <c r="L30" i="1" a="1"/>
  <c r="L30" i="1" s="1"/>
  <c r="P30" i="1" a="1"/>
  <c r="P30" i="1" s="1"/>
  <c r="T30" i="1" a="1"/>
  <c r="T30" i="1" s="1"/>
  <c r="X30" i="1" a="1"/>
  <c r="X30" i="1" s="1"/>
  <c r="AB30" i="1" a="1"/>
  <c r="AB30" i="1" s="1"/>
  <c r="AG30" i="1" a="1"/>
  <c r="AG30" i="1" s="1"/>
  <c r="AK30" i="1" a="1"/>
  <c r="AK30" i="1" s="1"/>
  <c r="AO30" i="1" a="1"/>
  <c r="AO30" i="1" s="1"/>
  <c r="O30" i="1" a="1"/>
  <c r="O30" i="1" s="1"/>
  <c r="AM30" i="1" a="1"/>
  <c r="AM30" i="1" s="1"/>
  <c r="Q30" i="1" a="1"/>
  <c r="Q30" i="1" s="1"/>
  <c r="Z30" i="1" a="1"/>
  <c r="Z30" i="1" s="1"/>
  <c r="AJ30" i="1" a="1"/>
  <c r="AJ30" i="1" s="1"/>
  <c r="M30" i="1" a="1"/>
  <c r="M30" i="1" s="1"/>
  <c r="V30" i="1" a="1"/>
  <c r="V30" i="1" s="1"/>
  <c r="AF30" i="1" a="1"/>
  <c r="AF30" i="1" s="1"/>
  <c r="I30" i="1" a="1"/>
  <c r="I30" i="1" s="1"/>
  <c r="R30" i="1" a="1"/>
  <c r="R30" i="1" s="1"/>
  <c r="AA30" i="1" a="1"/>
  <c r="AA30" i="1" s="1"/>
  <c r="AP30" i="1" a="1"/>
  <c r="AP30" i="1" s="1"/>
  <c r="N30" i="1" a="1"/>
  <c r="N30" i="1" s="1"/>
  <c r="W30" i="1" a="1"/>
  <c r="W30" i="1" s="1"/>
  <c r="AL30" i="1" a="1"/>
  <c r="AL30" i="1" s="1"/>
  <c r="J30" i="1" a="1"/>
  <c r="J30" i="1" s="1"/>
  <c r="U30" i="1" a="1"/>
  <c r="U30" i="1" s="1"/>
  <c r="AH30" i="1" a="1"/>
  <c r="AH30" i="1" s="1"/>
  <c r="K30" i="1" a="1"/>
  <c r="K30" i="1" s="1"/>
  <c r="AI30" i="1" a="1"/>
  <c r="AI30" i="1" s="1"/>
  <c r="Y30" i="1" a="1"/>
  <c r="Y30" i="1" s="1"/>
  <c r="AE30" i="1" a="1"/>
  <c r="AE30" i="1" s="1"/>
  <c r="AN30" i="1" a="1"/>
  <c r="AN30" i="1" s="1"/>
  <c r="S30" i="1" a="1"/>
  <c r="S30" i="1" s="1"/>
  <c r="AR30" i="1" a="1"/>
  <c r="AR30" i="1" s="1"/>
  <c r="H62" i="1"/>
  <c r="H46" i="1"/>
  <c r="AQ30" i="1" a="1"/>
  <c r="AQ30" i="1" s="1"/>
  <c r="H78" i="1"/>
  <c r="I18" i="2" l="1"/>
  <c r="G32" i="2"/>
  <c r="I26" i="2"/>
  <c r="H18" i="2"/>
  <c r="F32" i="2"/>
  <c r="I30" i="2"/>
  <c r="D32" i="2"/>
  <c r="H32" i="2"/>
  <c r="H26" i="2"/>
  <c r="J36" i="1" a="1"/>
  <c r="J36" i="1" s="1"/>
  <c r="N36" i="1" a="1"/>
  <c r="N36" i="1" s="1"/>
  <c r="R36" i="1" a="1"/>
  <c r="R36" i="1" s="1"/>
  <c r="V36" i="1" a="1"/>
  <c r="V36" i="1" s="1"/>
  <c r="Z36" i="1" a="1"/>
  <c r="Z36" i="1" s="1"/>
  <c r="AE36" i="1" a="1"/>
  <c r="AE36" i="1" s="1"/>
  <c r="AI36" i="1" a="1"/>
  <c r="AI36" i="1" s="1"/>
  <c r="AM36" i="1" a="1"/>
  <c r="AM36" i="1" s="1"/>
  <c r="AQ36" i="1" a="1"/>
  <c r="AQ36" i="1" s="1"/>
  <c r="L36" i="1" a="1"/>
  <c r="L36" i="1" s="1"/>
  <c r="P36" i="1" a="1"/>
  <c r="P36" i="1" s="1"/>
  <c r="T36" i="1" a="1"/>
  <c r="T36" i="1" s="1"/>
  <c r="X36" i="1" a="1"/>
  <c r="X36" i="1" s="1"/>
  <c r="AB36" i="1" a="1"/>
  <c r="AB36" i="1" s="1"/>
  <c r="AG36" i="1" a="1"/>
  <c r="AG36" i="1" s="1"/>
  <c r="AK36" i="1" a="1"/>
  <c r="AK36" i="1" s="1"/>
  <c r="AO36" i="1" a="1"/>
  <c r="AO36" i="1" s="1"/>
  <c r="I36" i="1" a="1"/>
  <c r="I36" i="1" s="1"/>
  <c r="M36" i="1" a="1"/>
  <c r="M36" i="1" s="1"/>
  <c r="Q36" i="1" a="1"/>
  <c r="Q36" i="1" s="1"/>
  <c r="U36" i="1" a="1"/>
  <c r="U36" i="1" s="1"/>
  <c r="Y36" i="1" a="1"/>
  <c r="Y36" i="1" s="1"/>
  <c r="AL36" i="1" a="1"/>
  <c r="AL36" i="1" s="1"/>
  <c r="W36" i="1" a="1"/>
  <c r="W36" i="1" s="1"/>
  <c r="K36" i="1" a="1"/>
  <c r="K36" i="1" s="1"/>
  <c r="AJ36" i="1" a="1"/>
  <c r="AJ36" i="1" s="1"/>
  <c r="AP36" i="1" a="1"/>
  <c r="AP36" i="1" s="1"/>
  <c r="AN36" i="1" a="1"/>
  <c r="AN36" i="1" s="1"/>
  <c r="S36" i="1" a="1"/>
  <c r="S36" i="1" s="1"/>
  <c r="AF36" i="1" a="1"/>
  <c r="AF36" i="1" s="1"/>
  <c r="AH36" i="1" a="1"/>
  <c r="AH36" i="1" s="1"/>
  <c r="AA36" i="1" a="1"/>
  <c r="AA36" i="1" s="1"/>
  <c r="O36" i="1" a="1"/>
  <c r="O36" i="1" s="1"/>
  <c r="AR36" i="1" a="1"/>
  <c r="AR36" i="1" s="1"/>
  <c r="J78" i="1" a="1"/>
  <c r="J78" i="1" s="1"/>
  <c r="S78" i="1" a="1"/>
  <c r="S78" i="1" s="1"/>
  <c r="AB78" i="1" a="1"/>
  <c r="AB78" i="1" s="1"/>
  <c r="AK78" i="1" a="1"/>
  <c r="AK78" i="1" s="1"/>
  <c r="AP78" i="1" a="1"/>
  <c r="AP78" i="1" s="1"/>
  <c r="K78" i="1" a="1"/>
  <c r="K78" i="1" s="1"/>
  <c r="T78" i="1" a="1"/>
  <c r="T78" i="1" s="1"/>
  <c r="AC78" i="1" a="1"/>
  <c r="AC78" i="1" s="1"/>
  <c r="AH78" i="1" a="1"/>
  <c r="AH78" i="1" s="1"/>
  <c r="AQ78" i="1" a="1"/>
  <c r="AQ78" i="1" s="1"/>
  <c r="Y78" i="1" a="1"/>
  <c r="Y78" i="1" s="1"/>
  <c r="AE78" i="1" a="1"/>
  <c r="AE78" i="1" s="1"/>
  <c r="M78" i="1" a="1"/>
  <c r="M78" i="1" s="1"/>
  <c r="Z78" i="1" a="1"/>
  <c r="Z78" i="1" s="1"/>
  <c r="AL78" i="1" a="1"/>
  <c r="AL78" i="1" s="1"/>
  <c r="AR78" i="1" a="1"/>
  <c r="AR78" i="1" s="1"/>
  <c r="N78" i="1" a="1"/>
  <c r="N78" i="1" s="1"/>
  <c r="AF78" i="1" a="1"/>
  <c r="AF78" i="1" s="1"/>
  <c r="AM78" i="1" a="1"/>
  <c r="AM78" i="1" s="1"/>
  <c r="O78" i="1" a="1"/>
  <c r="O78" i="1" s="1"/>
  <c r="U78" i="1" a="1"/>
  <c r="U78" i="1" s="1"/>
  <c r="AA78" i="1" a="1"/>
  <c r="AA78" i="1" s="1"/>
  <c r="AG78" i="1" a="1"/>
  <c r="AG78" i="1" s="1"/>
  <c r="I78" i="1" a="1"/>
  <c r="I78" i="1" s="1"/>
  <c r="P78" i="1" a="1"/>
  <c r="P78" i="1" s="1"/>
  <c r="V78" i="1" a="1"/>
  <c r="V78" i="1" s="1"/>
  <c r="AN78" i="1" a="1"/>
  <c r="AN78" i="1" s="1"/>
  <c r="AI78" i="1" a="1"/>
  <c r="AI78" i="1" s="1"/>
  <c r="Q78" i="1" a="1"/>
  <c r="Q78" i="1" s="1"/>
  <c r="W78" i="1" a="1"/>
  <c r="W78" i="1" s="1"/>
  <c r="AO78" i="1" a="1"/>
  <c r="AO78" i="1" s="1"/>
  <c r="L78" i="1" a="1"/>
  <c r="L78" i="1" s="1"/>
  <c r="R78" i="1" a="1"/>
  <c r="R78" i="1" s="1"/>
  <c r="X78" i="1" a="1"/>
  <c r="X78" i="1" s="1"/>
  <c r="AJ78" i="1" a="1"/>
  <c r="AJ78" i="1" s="1"/>
  <c r="I46" i="1" a="1"/>
  <c r="I46" i="1" s="1"/>
  <c r="M46" i="1" a="1"/>
  <c r="M46" i="1" s="1"/>
  <c r="Q46" i="1" a="1"/>
  <c r="Q46" i="1" s="1"/>
  <c r="U46" i="1" a="1"/>
  <c r="U46" i="1" s="1"/>
  <c r="Y46" i="1" a="1"/>
  <c r="Y46" i="1" s="1"/>
  <c r="AH46" i="1" a="1"/>
  <c r="AH46" i="1" s="1"/>
  <c r="AL46" i="1" a="1"/>
  <c r="AL46" i="1" s="1"/>
  <c r="AP46" i="1" a="1"/>
  <c r="AP46" i="1" s="1"/>
  <c r="J46" i="1" a="1"/>
  <c r="J46" i="1" s="1"/>
  <c r="N46" i="1" a="1"/>
  <c r="N46" i="1" s="1"/>
  <c r="R46" i="1" a="1"/>
  <c r="R46" i="1" s="1"/>
  <c r="V46" i="1" a="1"/>
  <c r="V46" i="1" s="1"/>
  <c r="Z46" i="1" a="1"/>
  <c r="Z46" i="1" s="1"/>
  <c r="AE46" i="1" a="1"/>
  <c r="AE46" i="1" s="1"/>
  <c r="AI46" i="1" a="1"/>
  <c r="AI46" i="1" s="1"/>
  <c r="AM46" i="1" a="1"/>
  <c r="AM46" i="1" s="1"/>
  <c r="AQ46" i="1" a="1"/>
  <c r="AQ46" i="1" s="1"/>
  <c r="AF46" i="1" a="1"/>
  <c r="AF46" i="1" s="1"/>
  <c r="AK46" i="1" a="1"/>
  <c r="AK46" i="1" s="1"/>
  <c r="K46" i="1" a="1"/>
  <c r="K46" i="1" s="1"/>
  <c r="P46" i="1" a="1"/>
  <c r="P46" i="1" s="1"/>
  <c r="AA46" i="1" a="1"/>
  <c r="AA46" i="1" s="1"/>
  <c r="S46" i="1" a="1"/>
  <c r="S46" i="1" s="1"/>
  <c r="X46" i="1" a="1"/>
  <c r="X46" i="1" s="1"/>
  <c r="AB46" i="1" a="1"/>
  <c r="AB46" i="1" s="1"/>
  <c r="AJ46" i="1" a="1"/>
  <c r="AJ46" i="1" s="1"/>
  <c r="O46" i="1" a="1"/>
  <c r="O46" i="1" s="1"/>
  <c r="AN46" i="1" a="1"/>
  <c r="AN46" i="1" s="1"/>
  <c r="AG46" i="1" a="1"/>
  <c r="AG46" i="1" s="1"/>
  <c r="AO46" i="1" a="1"/>
  <c r="AO46" i="1" s="1"/>
  <c r="T46" i="1" a="1"/>
  <c r="T46" i="1" s="1"/>
  <c r="W46" i="1" a="1"/>
  <c r="W46" i="1" s="1"/>
  <c r="AR46" i="1" a="1"/>
  <c r="AR46" i="1" s="1"/>
  <c r="L46" i="1" a="1"/>
  <c r="L46" i="1" s="1"/>
  <c r="J67" i="1" a="1"/>
  <c r="J67" i="1" s="1"/>
  <c r="N67" i="1" a="1"/>
  <c r="N67" i="1" s="1"/>
  <c r="R67" i="1" a="1"/>
  <c r="R67" i="1" s="1"/>
  <c r="V67" i="1" a="1"/>
  <c r="V67" i="1" s="1"/>
  <c r="Z67" i="1" a="1"/>
  <c r="Z67" i="1" s="1"/>
  <c r="AE67" i="1" a="1"/>
  <c r="AE67" i="1" s="1"/>
  <c r="AI67" i="1" a="1"/>
  <c r="AI67" i="1" s="1"/>
  <c r="AM67" i="1" a="1"/>
  <c r="AM67" i="1" s="1"/>
  <c r="AQ67" i="1" a="1"/>
  <c r="AQ67" i="1" s="1"/>
  <c r="O67" i="1" a="1"/>
  <c r="O67" i="1" s="1"/>
  <c r="X67" i="1" a="1"/>
  <c r="X67" i="1" s="1"/>
  <c r="AH67" i="1" a="1"/>
  <c r="AH67" i="1" s="1"/>
  <c r="P67" i="1" a="1"/>
  <c r="P67" i="1" s="1"/>
  <c r="Y67" i="1" a="1"/>
  <c r="Y67" i="1" s="1"/>
  <c r="AN67" i="1" a="1"/>
  <c r="AN67" i="1" s="1"/>
  <c r="U67" i="1" a="1"/>
  <c r="U67" i="1" s="1"/>
  <c r="AA67" i="1" a="1"/>
  <c r="AA67" i="1" s="1"/>
  <c r="I67" i="1" a="1"/>
  <c r="I67" i="1" s="1"/>
  <c r="AO67" i="1" a="1"/>
  <c r="AO67" i="1" s="1"/>
  <c r="AB67" i="1" a="1"/>
  <c r="AB67" i="1" s="1"/>
  <c r="AJ67" i="1" a="1"/>
  <c r="AJ67" i="1" s="1"/>
  <c r="K67" i="1" a="1"/>
  <c r="K67" i="1" s="1"/>
  <c r="Q67" i="1" a="1"/>
  <c r="Q67" i="1" s="1"/>
  <c r="W67" i="1" a="1"/>
  <c r="W67" i="1" s="1"/>
  <c r="AP67" i="1" a="1"/>
  <c r="AP67" i="1" s="1"/>
  <c r="AF67" i="1" a="1"/>
  <c r="AF67" i="1" s="1"/>
  <c r="AR67" i="1" a="1"/>
  <c r="AR67" i="1" s="1"/>
  <c r="M67" i="1" a="1"/>
  <c r="M67" i="1" s="1"/>
  <c r="S67" i="1" a="1"/>
  <c r="S67" i="1" s="1"/>
  <c r="AL67" i="1" a="1"/>
  <c r="AL67" i="1" s="1"/>
  <c r="T67" i="1" a="1"/>
  <c r="T67" i="1" s="1"/>
  <c r="AG67" i="1" a="1"/>
  <c r="AG67" i="1" s="1"/>
  <c r="AK67" i="1" a="1"/>
  <c r="AK67" i="1" s="1"/>
  <c r="L67" i="1" a="1"/>
  <c r="L67" i="1" s="1"/>
  <c r="J62" i="1" a="1"/>
  <c r="J62" i="1" s="1"/>
  <c r="N62" i="1" a="1"/>
  <c r="N62" i="1" s="1"/>
  <c r="R62" i="1" a="1"/>
  <c r="R62" i="1" s="1"/>
  <c r="V62" i="1" a="1"/>
  <c r="V62" i="1" s="1"/>
  <c r="Z62" i="1" a="1"/>
  <c r="Z62" i="1" s="1"/>
  <c r="AE62" i="1" a="1"/>
  <c r="AE62" i="1" s="1"/>
  <c r="AI62" i="1" a="1"/>
  <c r="AI62" i="1" s="1"/>
  <c r="AM62" i="1" a="1"/>
  <c r="AM62" i="1" s="1"/>
  <c r="AQ62" i="1" a="1"/>
  <c r="AQ62" i="1" s="1"/>
  <c r="S62" i="1" a="1"/>
  <c r="S62" i="1" s="1"/>
  <c r="X62" i="1" a="1"/>
  <c r="X62" i="1" s="1"/>
  <c r="AJ62" i="1" a="1"/>
  <c r="AJ62" i="1" s="1"/>
  <c r="AO62" i="1" a="1"/>
  <c r="AO62" i="1" s="1"/>
  <c r="O62" i="1" a="1"/>
  <c r="O62" i="1" s="1"/>
  <c r="T62" i="1" a="1"/>
  <c r="T62" i="1" s="1"/>
  <c r="AF62" i="1" a="1"/>
  <c r="AF62" i="1" s="1"/>
  <c r="AK62" i="1" a="1"/>
  <c r="AK62" i="1" s="1"/>
  <c r="AH62" i="1" a="1"/>
  <c r="AH62" i="1" s="1"/>
  <c r="L62" i="1" a="1"/>
  <c r="L62" i="1" s="1"/>
  <c r="AA62" i="1" a="1"/>
  <c r="AA62" i="1" s="1"/>
  <c r="AP62" i="1" a="1"/>
  <c r="AP62" i="1" s="1"/>
  <c r="M62" i="1" a="1"/>
  <c r="M62" i="1" s="1"/>
  <c r="U62" i="1" a="1"/>
  <c r="U62" i="1" s="1"/>
  <c r="AB62" i="1" a="1"/>
  <c r="AB62" i="1" s="1"/>
  <c r="AR62" i="1" a="1"/>
  <c r="AR62" i="1" s="1"/>
  <c r="AL62" i="1" a="1"/>
  <c r="AL62" i="1" s="1"/>
  <c r="I62" i="1" a="1"/>
  <c r="I62" i="1" s="1"/>
  <c r="P62" i="1" a="1"/>
  <c r="P62" i="1" s="1"/>
  <c r="W62" i="1" a="1"/>
  <c r="W62" i="1" s="1"/>
  <c r="Q62" i="1" a="1"/>
  <c r="Q62" i="1" s="1"/>
  <c r="K62" i="1" a="1"/>
  <c r="K62" i="1" s="1"/>
  <c r="Y62" i="1" a="1"/>
  <c r="Y62" i="1" s="1"/>
  <c r="AG62" i="1" a="1"/>
  <c r="AG62" i="1" s="1"/>
  <c r="AN62" i="1" a="1"/>
  <c r="AN62" i="1" s="1"/>
  <c r="K51" i="1" a="1"/>
  <c r="K51" i="1" s="1"/>
  <c r="P51" i="1" a="1"/>
  <c r="P51" i="1" s="1"/>
  <c r="T51" i="1" a="1"/>
  <c r="T51" i="1" s="1"/>
  <c r="X51" i="1" a="1"/>
  <c r="X51" i="1" s="1"/>
  <c r="AB51" i="1" a="1"/>
  <c r="AB51" i="1" s="1"/>
  <c r="AG51" i="1" a="1"/>
  <c r="AG51" i="1" s="1"/>
  <c r="AK51" i="1" a="1"/>
  <c r="AK51" i="1" s="1"/>
  <c r="AO51" i="1" a="1"/>
  <c r="AO51" i="1" s="1"/>
  <c r="W51" i="1" a="1"/>
  <c r="W51" i="1" s="1"/>
  <c r="AL51" i="1" a="1"/>
  <c r="AL51" i="1" s="1"/>
  <c r="U51" i="1" a="1"/>
  <c r="U51" i="1" s="1"/>
  <c r="AE51" i="1" a="1"/>
  <c r="AE51" i="1" s="1"/>
  <c r="AN51" i="1" a="1"/>
  <c r="AN51" i="1" s="1"/>
  <c r="L51" i="1" a="1"/>
  <c r="L51" i="1" s="1"/>
  <c r="Q51" i="1" a="1"/>
  <c r="Q51" i="1" s="1"/>
  <c r="Z51" i="1" a="1"/>
  <c r="Z51" i="1" s="1"/>
  <c r="AJ51" i="1" a="1"/>
  <c r="AJ51" i="1" s="1"/>
  <c r="V51" i="1" a="1"/>
  <c r="V51" i="1" s="1"/>
  <c r="AF51" i="1" a="1"/>
  <c r="AF51" i="1" s="1"/>
  <c r="I51" i="1" a="1"/>
  <c r="I51" i="1" s="1"/>
  <c r="S51" i="1" a="1"/>
  <c r="S51" i="1" s="1"/>
  <c r="J51" i="1" a="1"/>
  <c r="J51" i="1" s="1"/>
  <c r="AI51" i="1" a="1"/>
  <c r="AI51" i="1" s="1"/>
  <c r="M51" i="1" a="1"/>
  <c r="M51" i="1" s="1"/>
  <c r="N51" i="1" a="1"/>
  <c r="N51" i="1" s="1"/>
  <c r="Y51" i="1" a="1"/>
  <c r="Y51" i="1" s="1"/>
  <c r="AM51" i="1" a="1"/>
  <c r="AM51" i="1" s="1"/>
  <c r="AA51" i="1" a="1"/>
  <c r="AA51" i="1" s="1"/>
  <c r="AP51" i="1" a="1"/>
  <c r="AP51" i="1" s="1"/>
  <c r="O51" i="1" a="1"/>
  <c r="O51" i="1" s="1"/>
  <c r="AQ51" i="1" a="1"/>
  <c r="AQ51" i="1" s="1"/>
  <c r="R51" i="1" a="1"/>
  <c r="R51" i="1" s="1"/>
  <c r="AH51" i="1" a="1"/>
  <c r="AH51" i="1" s="1"/>
  <c r="AR51" i="1" a="1"/>
  <c r="AR51" i="1" s="1"/>
  <c r="L35" i="1" a="1"/>
  <c r="L35" i="1" s="1"/>
  <c r="P35" i="1" a="1"/>
  <c r="P35" i="1" s="1"/>
  <c r="T35" i="1" a="1"/>
  <c r="T35" i="1" s="1"/>
  <c r="X35" i="1" a="1"/>
  <c r="X35" i="1" s="1"/>
  <c r="AB35" i="1" a="1"/>
  <c r="AB35" i="1" s="1"/>
  <c r="AG35" i="1" a="1"/>
  <c r="AG35" i="1" s="1"/>
  <c r="AK35" i="1" a="1"/>
  <c r="AK35" i="1" s="1"/>
  <c r="AO35" i="1" a="1"/>
  <c r="AO35" i="1" s="1"/>
  <c r="J35" i="1" a="1"/>
  <c r="J35" i="1" s="1"/>
  <c r="N35" i="1" a="1"/>
  <c r="N35" i="1" s="1"/>
  <c r="R35" i="1" a="1"/>
  <c r="R35" i="1" s="1"/>
  <c r="V35" i="1" a="1"/>
  <c r="V35" i="1" s="1"/>
  <c r="Z35" i="1" a="1"/>
  <c r="Z35" i="1" s="1"/>
  <c r="AE35" i="1" a="1"/>
  <c r="AE35" i="1" s="1"/>
  <c r="AI35" i="1" a="1"/>
  <c r="AI35" i="1" s="1"/>
  <c r="AM35" i="1" a="1"/>
  <c r="AM35" i="1" s="1"/>
  <c r="AQ35" i="1" a="1"/>
  <c r="AQ35" i="1" s="1"/>
  <c r="K35" i="1" a="1"/>
  <c r="K35" i="1" s="1"/>
  <c r="O35" i="1" a="1"/>
  <c r="O35" i="1" s="1"/>
  <c r="S35" i="1" a="1"/>
  <c r="S35" i="1" s="1"/>
  <c r="W35" i="1" a="1"/>
  <c r="W35" i="1" s="1"/>
  <c r="AA35" i="1" a="1"/>
  <c r="AA35" i="1" s="1"/>
  <c r="AF35" i="1" a="1"/>
  <c r="AF35" i="1" s="1"/>
  <c r="AJ35" i="1" a="1"/>
  <c r="AJ35" i="1" s="1"/>
  <c r="AN35" i="1" a="1"/>
  <c r="AN35" i="1" s="1"/>
  <c r="AR35" i="1" a="1"/>
  <c r="AR35" i="1" s="1"/>
  <c r="U35" i="1" a="1"/>
  <c r="U35" i="1" s="1"/>
  <c r="AL35" i="1" a="1"/>
  <c r="AL35" i="1" s="1"/>
  <c r="Y35" i="1" a="1"/>
  <c r="Y35" i="1" s="1"/>
  <c r="M35" i="1" a="1"/>
  <c r="M35" i="1" s="1"/>
  <c r="AH35" i="1" a="1"/>
  <c r="AH35" i="1" s="1"/>
  <c r="Q35" i="1" a="1"/>
  <c r="Q35" i="1" s="1"/>
  <c r="I35" i="1" a="1"/>
  <c r="I35" i="1" s="1"/>
  <c r="AP35" i="1" a="1"/>
  <c r="AP35" i="1" s="1"/>
  <c r="J52" i="1" a="1"/>
  <c r="J52" i="1" s="1"/>
  <c r="N52" i="1" a="1"/>
  <c r="N52" i="1" s="1"/>
  <c r="R52" i="1" a="1"/>
  <c r="R52" i="1" s="1"/>
  <c r="V52" i="1" a="1"/>
  <c r="V52" i="1" s="1"/>
  <c r="Z52" i="1" a="1"/>
  <c r="Z52" i="1" s="1"/>
  <c r="AE52" i="1" a="1"/>
  <c r="AE52" i="1" s="1"/>
  <c r="AI52" i="1" a="1"/>
  <c r="AI52" i="1" s="1"/>
  <c r="AM52" i="1" a="1"/>
  <c r="AM52" i="1" s="1"/>
  <c r="AQ52" i="1" a="1"/>
  <c r="AQ52" i="1" s="1"/>
  <c r="L52" i="1" a="1"/>
  <c r="L52" i="1" s="1"/>
  <c r="U52" i="1" a="1"/>
  <c r="U52" i="1" s="1"/>
  <c r="AJ52" i="1" a="1"/>
  <c r="AJ52" i="1" s="1"/>
  <c r="S52" i="1" a="1"/>
  <c r="S52" i="1" s="1"/>
  <c r="AB52" i="1" a="1"/>
  <c r="AB52" i="1" s="1"/>
  <c r="AL52" i="1" a="1"/>
  <c r="AL52" i="1" s="1"/>
  <c r="O52" i="1" a="1"/>
  <c r="O52" i="1" s="1"/>
  <c r="X52" i="1" a="1"/>
  <c r="X52" i="1" s="1"/>
  <c r="AH52" i="1" a="1"/>
  <c r="AH52" i="1" s="1"/>
  <c r="K52" i="1" a="1"/>
  <c r="K52" i="1" s="1"/>
  <c r="T52" i="1" a="1"/>
  <c r="T52" i="1" s="1"/>
  <c r="AR52" i="1" a="1"/>
  <c r="AR52" i="1" s="1"/>
  <c r="M52" i="1" a="1"/>
  <c r="M52" i="1" s="1"/>
  <c r="AF52" i="1" a="1"/>
  <c r="AF52" i="1" s="1"/>
  <c r="AO52" i="1" a="1"/>
  <c r="AO52" i="1" s="1"/>
  <c r="P52" i="1" a="1"/>
  <c r="P52" i="1" s="1"/>
  <c r="Y52" i="1" a="1"/>
  <c r="Y52" i="1" s="1"/>
  <c r="AG52" i="1" a="1"/>
  <c r="AG52" i="1" s="1"/>
  <c r="AP52" i="1" a="1"/>
  <c r="AP52" i="1" s="1"/>
  <c r="AK52" i="1" a="1"/>
  <c r="AK52" i="1" s="1"/>
  <c r="AA52" i="1" a="1"/>
  <c r="AA52" i="1" s="1"/>
  <c r="Q52" i="1" a="1"/>
  <c r="Q52" i="1" s="1"/>
  <c r="AN52" i="1" a="1"/>
  <c r="AN52" i="1" s="1"/>
  <c r="I52" i="1" a="1"/>
  <c r="I52" i="1" s="1"/>
  <c r="W52" i="1" a="1"/>
  <c r="W52" i="1" s="1"/>
  <c r="L68" i="1" a="1"/>
  <c r="L68" i="1" s="1"/>
  <c r="P68" i="1" a="1"/>
  <c r="P68" i="1" s="1"/>
  <c r="T68" i="1" a="1"/>
  <c r="T68" i="1" s="1"/>
  <c r="X68" i="1" a="1"/>
  <c r="X68" i="1" s="1"/>
  <c r="AB68" i="1" a="1"/>
  <c r="AB68" i="1" s="1"/>
  <c r="AG68" i="1" a="1"/>
  <c r="AG68" i="1" s="1"/>
  <c r="AK68" i="1" a="1"/>
  <c r="AK68" i="1" s="1"/>
  <c r="AO68" i="1" a="1"/>
  <c r="AO68" i="1" s="1"/>
  <c r="M68" i="1" a="1"/>
  <c r="M68" i="1" s="1"/>
  <c r="V68" i="1" a="1"/>
  <c r="V68" i="1" s="1"/>
  <c r="AF68" i="1" a="1"/>
  <c r="AF68" i="1" s="1"/>
  <c r="N68" i="1" a="1"/>
  <c r="N68" i="1" s="1"/>
  <c r="W68" i="1" a="1"/>
  <c r="W68" i="1" s="1"/>
  <c r="AL68" i="1" a="1"/>
  <c r="AL68" i="1" s="1"/>
  <c r="S68" i="1" a="1"/>
  <c r="S68" i="1" s="1"/>
  <c r="Y68" i="1" a="1"/>
  <c r="Y68" i="1" s="1"/>
  <c r="AR68" i="1" a="1"/>
  <c r="AR68" i="1" s="1"/>
  <c r="AM68" i="1" a="1"/>
  <c r="AM68" i="1" s="1"/>
  <c r="Z68" i="1" a="1"/>
  <c r="Z68" i="1" s="1"/>
  <c r="AH68" i="1" a="1"/>
  <c r="AH68" i="1" s="1"/>
  <c r="I68" i="1" a="1"/>
  <c r="I68" i="1" s="1"/>
  <c r="O68" i="1" a="1"/>
  <c r="O68" i="1" s="1"/>
  <c r="U68" i="1" a="1"/>
  <c r="U68" i="1" s="1"/>
  <c r="AA68" i="1" a="1"/>
  <c r="AA68" i="1" s="1"/>
  <c r="AN68" i="1" a="1"/>
  <c r="AN68" i="1" s="1"/>
  <c r="AP68" i="1" a="1"/>
  <c r="AP68" i="1" s="1"/>
  <c r="K68" i="1" a="1"/>
  <c r="K68" i="1" s="1"/>
  <c r="Q68" i="1" a="1"/>
  <c r="Q68" i="1" s="1"/>
  <c r="AJ68" i="1" a="1"/>
  <c r="AJ68" i="1" s="1"/>
  <c r="AQ68" i="1" a="1"/>
  <c r="AQ68" i="1" s="1"/>
  <c r="R68" i="1" a="1"/>
  <c r="R68" i="1" s="1"/>
  <c r="AE68" i="1" a="1"/>
  <c r="AE68" i="1" s="1"/>
  <c r="J68" i="1" a="1"/>
  <c r="J68" i="1" s="1"/>
  <c r="AI68" i="1" a="1"/>
  <c r="AI68" i="1" s="1"/>
  <c r="I32" i="2" l="1"/>
  <c r="F97" i="2" l="1"/>
  <c r="F96" i="2" l="1"/>
  <c r="F95" i="2"/>
  <c r="F98" i="2" l="1"/>
  <c r="G97" i="2" l="1"/>
  <c r="H97" i="2"/>
  <c r="I97" i="2"/>
  <c r="H95" i="2" l="1"/>
  <c r="G96" i="2"/>
  <c r="J97" i="2"/>
  <c r="H96" i="2"/>
  <c r="G95" i="2"/>
  <c r="I96" i="2"/>
  <c r="I95" i="2"/>
  <c r="K97" i="2"/>
  <c r="J96" i="2" l="1"/>
  <c r="G98" i="2"/>
  <c r="H98" i="2"/>
  <c r="I98" i="2"/>
  <c r="J95" i="2"/>
  <c r="K96" i="2"/>
  <c r="J98" i="2" l="1"/>
  <c r="K95" i="2"/>
  <c r="K9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<sst xmlns="http://schemas.openxmlformats.org/spreadsheetml/2006/main" count="124" uniqueCount="102">
  <si>
    <t>End</t>
  </si>
  <si>
    <t>Jurisdictional Scheme Amounts</t>
  </si>
  <si>
    <t>Designated Pricing Proposal Costs</t>
  </si>
  <si>
    <t>Distribution</t>
  </si>
  <si>
    <t>Total network prices</t>
  </si>
  <si>
    <t>Tariff class</t>
  </si>
  <si>
    <t>VALIDATION</t>
  </si>
  <si>
    <t>ALL PRICES ARE EXCLUDING GST</t>
  </si>
  <si>
    <t>Back to Index</t>
  </si>
  <si>
    <t>Consumption (kWh)</t>
  </si>
  <si>
    <t>Ratio of customer type</t>
  </si>
  <si>
    <t>Customer type</t>
  </si>
  <si>
    <t>Small Business Time of Use</t>
  </si>
  <si>
    <t>Business Single rate</t>
  </si>
  <si>
    <t>Residential Time of Use</t>
  </si>
  <si>
    <t>Residential Single Rate</t>
  </si>
  <si>
    <t>TOU - Off peak %</t>
  </si>
  <si>
    <t>TOU - Shoulder %</t>
  </si>
  <si>
    <t>TOU - Peak %</t>
  </si>
  <si>
    <t>Exports</t>
  </si>
  <si>
    <t>Consumption overrides</t>
  </si>
  <si>
    <t>Tariff selection</t>
  </si>
  <si>
    <t>Any residual movements are grouped with the volume updates and tariff path components. These residuals would also include the variance of application from our assumption.</t>
  </si>
  <si>
    <t xml:space="preserve">Please note, an assumption is made in this analysis that revenue adjustments are apportioned equally across all tariffs. </t>
  </si>
  <si>
    <t xml:space="preserve">Waterfall charts are also provided to visualise these cost movements and how revenue adjustments might impact at the tariff level. </t>
  </si>
  <si>
    <t>Where no overrides are entered, consumption will be calculated on averages of the most recent actual data for that tariff. Demand and capacity will be calculated in this way as no overrides are provided.</t>
  </si>
  <si>
    <t>Tariffs can be selected from the drop-down menus in the first table below. Consumption profiles can also be adjusted in this table to override calculated average consumption (including exports and TOU where applicable).</t>
  </si>
  <si>
    <t>The second table below provides cost movement analysis for small customer consumption tariffs. Tariffs with demand/capacity components are not included in this mechanism.</t>
  </si>
  <si>
    <t>Cost movements</t>
  </si>
  <si>
    <t>Average total consumption (kWh)</t>
  </si>
  <si>
    <t>Average other consumption (kWh)</t>
  </si>
  <si>
    <t>Average small business consumption (kWh)</t>
  </si>
  <si>
    <t>Average residential consumption (kWh)</t>
  </si>
  <si>
    <t>Total customer numbers</t>
  </si>
  <si>
    <t>Other customer numbers</t>
  </si>
  <si>
    <t>Small business customer numbers</t>
  </si>
  <si>
    <t>Residential customer numbers</t>
  </si>
  <si>
    <t>Total Consumption (GWh)</t>
  </si>
  <si>
    <t>Other consumption (GWh)</t>
  </si>
  <si>
    <t>Small business consumption (GWh)</t>
  </si>
  <si>
    <t>Residential consumption (GWh)</t>
  </si>
  <si>
    <t>6-year trend to 2023–24</t>
  </si>
  <si>
    <t>Charts are provided below to visualise some of these data trends.</t>
  </si>
  <si>
    <t>Consumption trends</t>
  </si>
  <si>
    <t>1 - Total allowed distribution revenue may not equal the sum of the proceeding rows as other minor adjustments may exist.</t>
  </si>
  <si>
    <t>Total allowed network revenue ($m)</t>
  </si>
  <si>
    <t>Total allowed jurisdictional scheme revenue ($m)</t>
  </si>
  <si>
    <t>Unders/overs true-up ($m)</t>
  </si>
  <si>
    <t>Jurisdictional scheme amounts ($m)</t>
  </si>
  <si>
    <t>Total allowed transmission (DPPC) revenue ($m)</t>
  </si>
  <si>
    <t>Transmission (DPPC) costs ($m)</t>
  </si>
  <si>
    <r>
      <t>Total allowed distribution revenue ($m)</t>
    </r>
    <r>
      <rPr>
        <sz val="11"/>
        <color theme="1"/>
        <rFont val="Calibri"/>
        <family val="2"/>
      </rPr>
      <t>¹</t>
    </r>
  </si>
  <si>
    <t>Cost pass-throughs ($m)</t>
  </si>
  <si>
    <t>Incentive schemes ($m)</t>
  </si>
  <si>
    <t>Allowed distribution revenue ($m)</t>
  </si>
  <si>
    <t>Please note, metering revenue is excluded from network revenue below as metering operates as a price cap for some networks.</t>
  </si>
  <si>
    <t>Other adjustments are listed, including incentive schemes, cost pass-throughs, true-ups for under/over-recovered revenues. Cost pass-throughs may be applied through the allowed revenue (X-factor), or through adjustments (C-factor).</t>
  </si>
  <si>
    <t>Revenue trends</t>
  </si>
  <si>
    <t>If you require assistance navigating the data and mechanisms below, navigating underlying data, or have any feedback, please reach out to AERPricing@aer.gov.au</t>
  </si>
  <si>
    <t>This report is intended to compliment the AER's Statement of Reasons, published upon approval of the pricing proposal. More information regarding our decision can be found in the AER's Statement of Reasons.</t>
  </si>
  <si>
    <t>Stakeholder report</t>
  </si>
  <si>
    <t>Standalone costs ($m)</t>
  </si>
  <si>
    <t>Forecast revenue ($m)</t>
  </si>
  <si>
    <t>Avoidable costs ($m)</t>
  </si>
  <si>
    <t>This requirement is set out in the NER at cl.6.18.5(e).</t>
  </si>
  <si>
    <t>Standalone and avoidable costs</t>
  </si>
  <si>
    <t>This requirement is set out in the NER at cl.6.18.1C(a). Historical years are provided for information.</t>
  </si>
  <si>
    <t>Tariff trials</t>
  </si>
  <si>
    <t>Permissable percentage</t>
  </si>
  <si>
    <t>This requirement is set out in the NER at cl.6.18.6(b). This requirement does not apply in the first year of a new regulatory control period.</t>
  </si>
  <si>
    <t>Also provided is the components of the permissable percentage threshold for which weighted average tariff class revenue movements are constrained by.</t>
  </si>
  <si>
    <t>Side constraints</t>
  </si>
  <si>
    <t>Total jurisdictional scheme amounts</t>
  </si>
  <si>
    <t>Metering</t>
  </si>
  <si>
    <t>Jurisdictional scheme amounts</t>
  </si>
  <si>
    <t>Closing balance</t>
  </si>
  <si>
    <t>Interest on under/over-recovery for regulatory year</t>
  </si>
  <si>
    <t>Under/over-recovery of revenue for regulatory year</t>
  </si>
  <si>
    <t>Interest on opening balance</t>
  </si>
  <si>
    <t>Opening balance</t>
  </si>
  <si>
    <t>Net under/over-recovery of revenue for regulatory year</t>
  </si>
  <si>
    <t>Balancing adjustment made when year was 't'</t>
  </si>
  <si>
    <t>Total designated pricing proposal charges</t>
  </si>
  <si>
    <t>Total under/over-recovery of revenue for regulatory year</t>
  </si>
  <si>
    <t>Total allowable revenue</t>
  </si>
  <si>
    <t>Total revenue</t>
  </si>
  <si>
    <t>Unpaid network charges (deducted from revenue)</t>
  </si>
  <si>
    <t>Cross-boundary revenue</t>
  </si>
  <si>
    <t>Deliberate under-recoveries</t>
  </si>
  <si>
    <t>Revenue from charges</t>
  </si>
  <si>
    <t>Designated pricing proposal charges</t>
  </si>
  <si>
    <t>The below tables provide a summary of the unders/overs statements and accounts for each component of network revenue - distribution, designated pricing proposal charges, and jurisdictional schemes.</t>
  </si>
  <si>
    <t>Unders/overs accounts</t>
  </si>
  <si>
    <t>$m</t>
  </si>
  <si>
    <t>Metering (Victoria only)</t>
  </si>
  <si>
    <t>The below tables provide the build-up of allowable revenue for each component of network revenue - distribution, designated pricing proposal charges, and jurisdictional schemes.</t>
  </si>
  <si>
    <t>Total</t>
  </si>
  <si>
    <t>weighted average % change</t>
  </si>
  <si>
    <t>% change</t>
  </si>
  <si>
    <t xml:space="preserve">This requirement is set out in the NER at cl.6.18.2(b)(4). </t>
  </si>
  <si>
    <t>Revenues</t>
  </si>
  <si>
    <t>Pricing proposal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</si>
</sst>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_(&quot;$&quot;* \(#,##0.00\);_(&quot;$&quot;* &quot;-&quot;??_);_(@_)"/>
    <numFmt numFmtId="165" formatCode="_-* #,##0_-;\-* #,##0_-;_-* &quot;-&quot;??_-;_-@_-"/>
    <numFmt numFmtId="166" formatCode="_(#,##0_);\(#,##0\);_(&quot;-&quot;_)"/>
    <numFmt numFmtId="167" formatCode="_(#,##0.00_);\(#,##0.00\);_(&quot;-&quot;_)"/>
    <numFmt numFmtId="168" formatCode="#,##0.0000_ ;[Red]\-#,##0.0000\ "/>
    <numFmt numFmtId="169" formatCode="_-* #,##0.0000_-;\-* #,##0.0000_-;_-* &quot;&quot;??_-;_-@_-"/>
    <numFmt numFmtId="170" formatCode=";;&quot;&quot;"/>
    <numFmt numFmtId="171" formatCode="_-* #,##0_-;\-* #,##0_-;_-* &quot;&quot;??_-;_-@_-"/>
    <numFmt numFmtId="172" formatCode="_-* #,##0.00_-;\-* #,##0.00_-;_-* &quot;&quot;??_-;_-@_-"/>
    <numFmt numFmtId="173" formatCode=";;&quot;&quot;;_-@"/>
    <numFmt numFmtId="174" formatCode="mmm\ yyyy"/>
    <numFmt numFmtId="175" formatCode="_(* #,##0.00_);_(* \(#,##0.00\);_(* &quot;-&quot;??_);_(@_)"/>
    <numFmt numFmtId="176" formatCode="_-* #,##0.00%_-;\-* #,##0.00%_-;_-* &quot;&quot;??_-;_-@_-"/>
    <numFmt numFmtId="177" formatCode="_-* &quot;$&quot;#,##0.00_-;\-* &quot;$&quot;#,##0.0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0"/>
      <name val="Arial"/>
      <family val="2"/>
    </font>
    <font>
      <b/>
      <sz val="8"/>
      <color theme="1"/>
      <name val="Arial"/>
      <family val="2"/>
    </font>
    <font>
      <sz val="8"/>
      <color indexed="8"/>
      <name val="Arial"/>
      <family val="2"/>
    </font>
    <font>
      <sz val="8"/>
      <name val="Arial"/>
      <family val="2"/>
    </font>
    <font>
      <b/>
      <sz val="8"/>
      <name val="Arial"/>
      <family val="2"/>
    </font>
    <font>
      <i/>
      <sz val="8"/>
      <color indexed="8"/>
      <name val="Arial"/>
      <family val="2"/>
    </font>
    <font>
      <b/>
      <i/>
      <sz val="8"/>
      <color indexed="8"/>
      <name val="Arial"/>
      <family val="2"/>
    </font>
    <font>
      <b/>
      <sz val="8"/>
      <color indexed="8"/>
      <name val="Arial"/>
      <family val="2"/>
    </font>
    <font>
      <b/>
      <i/>
      <sz val="8"/>
      <color theme="1"/>
      <name val="Arial"/>
      <family val="2"/>
    </font>
    <font>
      <b/>
      <i/>
      <sz val="8"/>
      <name val="Arial"/>
      <family val="2"/>
    </font>
    <font>
      <i/>
      <sz val="8"/>
      <color theme="0" tint="-4.9989318521683403E-2"/>
      <name val="Arial"/>
      <family val="2"/>
    </font>
    <font>
      <b/>
      <i/>
      <sz val="8"/>
      <color indexed="9"/>
      <name val="Arial"/>
      <family val="2"/>
    </font>
    <font>
      <b/>
      <i/>
      <sz val="8"/>
      <color theme="0"/>
      <name val="Arial"/>
      <family val="2"/>
    </font>
    <font>
      <b/>
      <sz val="8"/>
      <color indexed="9"/>
      <name val="Arial"/>
      <family val="2"/>
    </font>
    <font>
      <i/>
      <sz val="10"/>
      <color theme="1"/>
      <name val="Arial"/>
      <family val="2"/>
    </font>
    <font>
      <b/>
      <sz val="12"/>
      <color theme="1"/>
      <name val="Arial"/>
      <family val="2"/>
    </font>
    <font>
      <u/>
      <sz val="8"/>
      <color theme="10"/>
      <name val="Arial"/>
      <family val="2"/>
    </font>
    <font>
      <u/>
      <sz val="8"/>
      <color theme="1"/>
      <name val="Arial"/>
      <family val="2"/>
    </font>
    <font>
      <sz val="9"/>
      <color theme="1"/>
      <name val="Calibri"/>
      <family val="2"/>
      <scheme val="minor"/>
    </font>
    <font>
      <i/>
      <sz val="11"/>
      <color theme="1"/>
      <name val="Calibri"/>
      <family val="2"/>
      <scheme val="minor"/>
    </font>
    <font>
      <sz val="11"/>
      <color theme="1"/>
      <name val="Calibri"/>
      <family val="2"/>
    </font>
    <font>
      <u/>
      <sz val="11"/>
      <color theme="10"/>
      <name val="Arial"/>
      <family val="2"/>
    </font>
    <font>
      <b/>
      <sz val="18"/>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B7D0E1"/>
        <bgColor indexed="64"/>
      </patternFill>
    </fill>
    <fill>
      <patternFill patternType="solid">
        <fgColor rgb="FFE7EFF5"/>
        <bgColor indexed="64"/>
      </patternFill>
    </fill>
  </fills>
  <borders count="53">
    <border>
      <left/>
      <right/>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style="hair">
        <color auto="1"/>
      </top>
      <bottom/>
      <diagonal/>
    </border>
    <border>
      <left/>
      <right/>
      <top style="medium">
        <color indexed="9"/>
      </top>
      <bottom/>
      <diagonal/>
    </border>
    <border>
      <left/>
      <right/>
      <top/>
      <bottom style="medium">
        <color indexed="9"/>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right style="thin">
        <color auto="1"/>
      </right>
      <top style="hair">
        <color auto="1"/>
      </top>
      <bottom/>
      <diagonal/>
    </border>
    <border>
      <left style="thin">
        <color auto="1"/>
      </left>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auto="1"/>
      </left>
      <right/>
      <top/>
      <bottom style="hair">
        <color auto="1"/>
      </bottom>
      <diagonal/>
    </border>
    <border>
      <left/>
      <right style="thin">
        <color auto="1"/>
      </right>
      <top/>
      <bottom style="thin">
        <color auto="1"/>
      </bottom>
      <diagonal/>
    </border>
    <border>
      <left/>
      <right/>
      <top/>
      <bottom style="thin">
        <color indexed="64"/>
      </bottom>
      <diagonal/>
    </border>
    <border>
      <left style="thin">
        <color auto="1"/>
      </left>
      <right style="thin">
        <color auto="1"/>
      </right>
      <top/>
      <bottom style="hair">
        <color auto="1"/>
      </bottom>
      <diagonal/>
    </border>
    <border>
      <left/>
      <right style="hair">
        <color auto="1"/>
      </right>
      <top/>
      <bottom style="hair">
        <color auto="1"/>
      </bottom>
      <diagonal/>
    </border>
  </borders>
  <cellStyleXfs count="5">
    <xf numFmtId="0" fontId="0" fillId="0" borderId="0"/>
    <xf numFmtId="0" fontId="3" fillId="0" borderId="0"/>
    <xf numFmtId="166" fontId="7" fillId="0" borderId="2">
      <alignment horizontal="right" vertical="center"/>
      <protection locked="0"/>
    </xf>
    <xf numFmtId="0" fontId="20" fillId="0" borderId="0" applyNumberFormat="0" applyFill="0" applyBorder="0" applyAlignment="0" applyProtection="0"/>
    <xf numFmtId="9" fontId="1" fillId="0" borderId="0" applyFont="0" applyFill="0" applyBorder="0" applyAlignment="0" applyProtection="0"/>
  </cellStyleXfs>
  <cellXfs count="202">
    <xf numFmtId="0" fontId="0" fillId="0" borderId="0" xfId="0"/>
    <xf numFmtId="0" fontId="3" fillId="0" borderId="0" xfId="1"/>
    <xf numFmtId="164" fontId="4" fillId="2" borderId="1" xfId="1" applyNumberFormat="1" applyFont="1" applyFill="1" applyBorder="1" applyAlignment="1">
      <alignment horizontal="center" wrapText="1"/>
    </xf>
    <xf numFmtId="0" fontId="3" fillId="2" borderId="1" xfId="1" applyFill="1" applyBorder="1" applyAlignment="1">
      <alignment wrapText="1"/>
    </xf>
    <xf numFmtId="0" fontId="4" fillId="2" borderId="1" xfId="1" applyFont="1" applyFill="1" applyBorder="1" applyAlignment="1">
      <alignment vertical="center"/>
    </xf>
    <xf numFmtId="0" fontId="3" fillId="2" borderId="1" xfId="1" applyFill="1" applyBorder="1"/>
    <xf numFmtId="0" fontId="5" fillId="2" borderId="1" xfId="1" applyFont="1" applyFill="1" applyBorder="1"/>
    <xf numFmtId="165" fontId="6" fillId="0" borderId="0" xfId="1" applyNumberFormat="1" applyFont="1"/>
    <xf numFmtId="167" fontId="8" fillId="0" borderId="0" xfId="2" applyNumberFormat="1" applyFont="1" applyBorder="1" applyAlignment="1" applyProtection="1">
      <alignment horizontal="center" vertical="center"/>
    </xf>
    <xf numFmtId="165" fontId="9" fillId="0" borderId="0" xfId="1" applyNumberFormat="1" applyFont="1" applyAlignment="1">
      <alignment horizontal="center"/>
    </xf>
    <xf numFmtId="165" fontId="10" fillId="0" borderId="0" xfId="1" applyNumberFormat="1" applyFont="1" applyAlignment="1">
      <alignment horizontal="center"/>
    </xf>
    <xf numFmtId="165" fontId="6" fillId="0" borderId="0" xfId="1" applyNumberFormat="1" applyFont="1" applyAlignment="1">
      <alignment horizontal="left" indent="1"/>
    </xf>
    <xf numFmtId="165" fontId="9" fillId="0" borderId="0" xfId="1" applyNumberFormat="1" applyFont="1" applyAlignment="1">
      <alignment horizontal="center" wrapText="1"/>
    </xf>
    <xf numFmtId="165" fontId="6" fillId="0" borderId="0" xfId="1" applyNumberFormat="1" applyFont="1" applyAlignment="1">
      <alignment horizontal="left" wrapText="1"/>
    </xf>
    <xf numFmtId="168" fontId="6" fillId="0" borderId="0" xfId="1" applyNumberFormat="1" applyFont="1" applyAlignment="1">
      <alignment horizontal="right"/>
    </xf>
    <xf numFmtId="168" fontId="6" fillId="0" borderId="0" xfId="1" applyNumberFormat="1" applyFont="1" applyAlignment="1">
      <alignment horizontal="right" wrapText="1"/>
    </xf>
    <xf numFmtId="165" fontId="6" fillId="0" borderId="0" xfId="1" applyNumberFormat="1" applyFont="1" applyAlignment="1">
      <alignment horizontal="right"/>
    </xf>
    <xf numFmtId="169" fontId="6" fillId="3" borderId="3" xfId="1" applyNumberFormat="1" applyFont="1" applyFill="1" applyBorder="1" applyAlignment="1">
      <alignment horizontal="right"/>
    </xf>
    <xf numFmtId="170" fontId="6" fillId="4" borderId="3" xfId="1" applyNumberFormat="1" applyFont="1" applyFill="1" applyBorder="1" applyAlignment="1">
      <alignment horizontal="left" wrapText="1"/>
    </xf>
    <xf numFmtId="170" fontId="6" fillId="4" borderId="3" xfId="1" applyNumberFormat="1" applyFont="1" applyFill="1" applyBorder="1" applyAlignment="1">
      <alignment horizontal="left" wrapText="1" indent="1"/>
    </xf>
    <xf numFmtId="170" fontId="11" fillId="0" borderId="0" xfId="1" applyNumberFormat="1" applyFont="1" applyAlignment="1">
      <alignment horizontal="left"/>
    </xf>
    <xf numFmtId="168" fontId="7" fillId="0" borderId="0" xfId="2" applyNumberFormat="1" applyBorder="1" applyProtection="1">
      <alignment horizontal="right" vertical="center"/>
    </xf>
    <xf numFmtId="165" fontId="9" fillId="0" borderId="4" xfId="1" applyNumberFormat="1" applyFont="1" applyBorder="1" applyAlignment="1">
      <alignment horizontal="center" wrapText="1"/>
    </xf>
    <xf numFmtId="165" fontId="6" fillId="0" borderId="4" xfId="1" applyNumberFormat="1" applyFont="1" applyBorder="1" applyAlignment="1">
      <alignment horizontal="left" wrapText="1"/>
    </xf>
    <xf numFmtId="169" fontId="6" fillId="4" borderId="3" xfId="1" applyNumberFormat="1" applyFont="1" applyFill="1" applyBorder="1" applyAlignment="1">
      <alignment horizontal="right"/>
    </xf>
    <xf numFmtId="170" fontId="10" fillId="0" borderId="0" xfId="1" applyNumberFormat="1" applyFont="1" applyAlignment="1">
      <alignment horizontal="center"/>
    </xf>
    <xf numFmtId="0" fontId="12" fillId="2" borderId="1" xfId="1" applyFont="1" applyFill="1" applyBorder="1" applyAlignment="1">
      <alignment horizontal="center"/>
    </xf>
    <xf numFmtId="170" fontId="12" fillId="2" borderId="1" xfId="1" applyNumberFormat="1" applyFont="1" applyFill="1" applyBorder="1" applyAlignment="1">
      <alignment horizontal="center"/>
    </xf>
    <xf numFmtId="0" fontId="3" fillId="0" borderId="0" xfId="1" applyAlignment="1">
      <alignment wrapText="1"/>
    </xf>
    <xf numFmtId="165" fontId="6" fillId="0" borderId="0" xfId="1" applyNumberFormat="1" applyFont="1" applyAlignment="1">
      <alignment wrapText="1"/>
    </xf>
    <xf numFmtId="164" fontId="4" fillId="2" borderId="1" xfId="1" applyNumberFormat="1" applyFont="1" applyFill="1" applyBorder="1" applyAlignment="1">
      <alignment horizontal="left" wrapText="1"/>
    </xf>
    <xf numFmtId="170" fontId="13" fillId="2" borderId="1" xfId="1" applyNumberFormat="1" applyFont="1" applyFill="1" applyBorder="1" applyAlignment="1">
      <alignment horizontal="center" vertical="center"/>
    </xf>
    <xf numFmtId="0" fontId="13" fillId="2" borderId="1" xfId="1" applyFont="1" applyFill="1" applyBorder="1" applyAlignment="1">
      <alignment horizontal="center" vertical="center"/>
    </xf>
    <xf numFmtId="2" fontId="6" fillId="0" borderId="0" xfId="1" applyNumberFormat="1" applyFont="1" applyAlignment="1">
      <alignment horizontal="center"/>
    </xf>
    <xf numFmtId="165" fontId="14" fillId="0" borderId="0" xfId="1" applyNumberFormat="1" applyFont="1" applyAlignment="1">
      <alignment horizontal="center"/>
    </xf>
    <xf numFmtId="171" fontId="14" fillId="0" borderId="0" xfId="1" applyNumberFormat="1" applyFont="1" applyAlignment="1">
      <alignment horizontal="center"/>
    </xf>
    <xf numFmtId="2" fontId="6" fillId="0" borderId="0" xfId="1" applyNumberFormat="1" applyFont="1"/>
    <xf numFmtId="0" fontId="6" fillId="0" borderId="0" xfId="1" applyFont="1" applyAlignment="1">
      <alignment horizontal="left" indent="1"/>
    </xf>
    <xf numFmtId="172" fontId="6" fillId="3" borderId="3" xfId="1" applyNumberFormat="1" applyFont="1" applyFill="1" applyBorder="1"/>
    <xf numFmtId="173" fontId="6" fillId="4" borderId="3" xfId="1" applyNumberFormat="1" applyFont="1" applyFill="1" applyBorder="1" applyAlignment="1">
      <alignment horizontal="left" indent="1"/>
    </xf>
    <xf numFmtId="0" fontId="6" fillId="0" borderId="0" xfId="1" applyFont="1"/>
    <xf numFmtId="174" fontId="3" fillId="2" borderId="1" xfId="1" applyNumberFormat="1" applyFill="1" applyBorder="1" applyAlignment="1">
      <alignment wrapText="1"/>
    </xf>
    <xf numFmtId="174" fontId="12" fillId="2" borderId="1" xfId="1" applyNumberFormat="1" applyFont="1" applyFill="1" applyBorder="1" applyAlignment="1">
      <alignment horizontal="center"/>
    </xf>
    <xf numFmtId="0" fontId="13" fillId="2" borderId="1" xfId="1" applyFont="1" applyFill="1" applyBorder="1" applyAlignment="1">
      <alignment vertical="center"/>
    </xf>
    <xf numFmtId="165" fontId="6" fillId="5" borderId="0" xfId="1" applyNumberFormat="1" applyFont="1" applyFill="1"/>
    <xf numFmtId="165" fontId="6" fillId="5" borderId="0" xfId="1" applyNumberFormat="1" applyFont="1" applyFill="1" applyAlignment="1">
      <alignment horizontal="center"/>
    </xf>
    <xf numFmtId="165" fontId="9" fillId="5" borderId="0" xfId="1" applyNumberFormat="1" applyFont="1" applyFill="1" applyAlignment="1">
      <alignment horizontal="center"/>
    </xf>
    <xf numFmtId="165" fontId="15" fillId="6" borderId="5" xfId="1" applyNumberFormat="1" applyFont="1" applyFill="1" applyBorder="1" applyAlignment="1">
      <alignment horizontal="right"/>
    </xf>
    <xf numFmtId="0" fontId="15" fillId="6" borderId="5" xfId="1" applyFont="1" applyFill="1" applyBorder="1"/>
    <xf numFmtId="174" fontId="16" fillId="6" borderId="5" xfId="1" applyNumberFormat="1" applyFont="1" applyFill="1" applyBorder="1" applyAlignment="1">
      <alignment horizontal="center"/>
    </xf>
    <xf numFmtId="174" fontId="12" fillId="6" borderId="5" xfId="1" applyNumberFormat="1" applyFont="1" applyFill="1" applyBorder="1" applyAlignment="1">
      <alignment horizontal="left"/>
    </xf>
    <xf numFmtId="0" fontId="15" fillId="6" borderId="5" xfId="1" applyFont="1" applyFill="1" applyBorder="1" applyAlignment="1">
      <alignment horizontal="center"/>
    </xf>
    <xf numFmtId="0" fontId="17" fillId="6" borderId="5" xfId="1" applyFont="1" applyFill="1" applyBorder="1"/>
    <xf numFmtId="0" fontId="7" fillId="6" borderId="5" xfId="1" applyFont="1" applyFill="1" applyBorder="1"/>
    <xf numFmtId="165" fontId="5" fillId="6" borderId="6" xfId="1" applyNumberFormat="1" applyFont="1" applyFill="1" applyBorder="1" applyAlignment="1">
      <alignment horizontal="right"/>
    </xf>
    <xf numFmtId="0" fontId="3" fillId="6" borderId="6" xfId="1" applyFill="1" applyBorder="1"/>
    <xf numFmtId="0" fontId="5" fillId="0" borderId="6" xfId="1" applyFont="1" applyBorder="1"/>
    <xf numFmtId="0" fontId="18" fillId="6" borderId="6" xfId="1" applyFont="1" applyFill="1" applyBorder="1" applyAlignment="1">
      <alignment horizontal="left" indent="9"/>
    </xf>
    <xf numFmtId="0" fontId="18" fillId="6" borderId="6" xfId="1" applyFont="1" applyFill="1" applyBorder="1" applyAlignment="1">
      <alignment horizontal="left"/>
    </xf>
    <xf numFmtId="0" fontId="3" fillId="6" borderId="0" xfId="1" applyFill="1"/>
    <xf numFmtId="175" fontId="5" fillId="6" borderId="0" xfId="1" applyNumberFormat="1" applyFont="1" applyFill="1" applyAlignment="1">
      <alignment horizontal="center"/>
    </xf>
    <xf numFmtId="0" fontId="19" fillId="6" borderId="0" xfId="1" applyFont="1" applyFill="1" applyAlignment="1">
      <alignment horizontal="left" indent="9"/>
    </xf>
    <xf numFmtId="175" fontId="5" fillId="0" borderId="0" xfId="1" applyNumberFormat="1" applyFont="1" applyAlignment="1">
      <alignment horizontal="center"/>
    </xf>
    <xf numFmtId="0" fontId="20" fillId="0" borderId="0" xfId="3" applyFill="1" applyBorder="1" applyAlignment="1" applyProtection="1">
      <alignment horizontal="right"/>
    </xf>
    <xf numFmtId="0" fontId="3" fillId="0" borderId="0" xfId="1" applyAlignment="1">
      <alignment horizontal="right"/>
    </xf>
    <xf numFmtId="0" fontId="6" fillId="0" borderId="0" xfId="1" applyFont="1" applyAlignment="1">
      <alignment horizontal="center"/>
    </xf>
    <xf numFmtId="0" fontId="20" fillId="6" borderId="0" xfId="3" applyFill="1" applyBorder="1" applyAlignment="1" applyProtection="1"/>
    <xf numFmtId="0" fontId="21" fillId="6" borderId="0" xfId="1" applyFont="1" applyFill="1"/>
    <xf numFmtId="0" fontId="19" fillId="6" borderId="0" xfId="1" applyFont="1" applyFill="1" applyAlignment="1">
      <alignment horizontal="left" vertical="center"/>
    </xf>
    <xf numFmtId="176" fontId="0" fillId="0" borderId="7" xfId="0" applyNumberFormat="1" applyBorder="1"/>
    <xf numFmtId="177" fontId="0" fillId="0" borderId="8" xfId="0" applyNumberFormat="1" applyBorder="1"/>
    <xf numFmtId="177" fontId="0" fillId="0" borderId="9" xfId="0" applyNumberFormat="1" applyBorder="1"/>
    <xf numFmtId="171" fontId="0" fillId="0" borderId="7" xfId="0" applyNumberFormat="1" applyBorder="1"/>
    <xf numFmtId="176" fontId="0" fillId="0" borderId="8" xfId="0" applyNumberFormat="1" applyBorder="1"/>
    <xf numFmtId="170" fontId="0" fillId="0" borderId="10" xfId="0" applyNumberFormat="1" applyBorder="1"/>
    <xf numFmtId="0" fontId="0" fillId="7" borderId="11" xfId="0" applyFill="1" applyBorder="1"/>
    <xf numFmtId="170" fontId="0" fillId="7" borderId="12" xfId="0" applyNumberFormat="1" applyFill="1" applyBorder="1"/>
    <xf numFmtId="176" fontId="0" fillId="0" borderId="13" xfId="0" applyNumberFormat="1" applyBorder="1"/>
    <xf numFmtId="177" fontId="0" fillId="0" borderId="3" xfId="0" applyNumberFormat="1" applyBorder="1"/>
    <xf numFmtId="177" fontId="0" fillId="0" borderId="14" xfId="0" applyNumberFormat="1" applyBorder="1"/>
    <xf numFmtId="171" fontId="0" fillId="0" borderId="13" xfId="0" applyNumberFormat="1" applyBorder="1"/>
    <xf numFmtId="176" fontId="0" fillId="0" borderId="3" xfId="0" applyNumberFormat="1" applyBorder="1"/>
    <xf numFmtId="170" fontId="0" fillId="0" borderId="15" xfId="0" applyNumberFormat="1" applyBorder="1"/>
    <xf numFmtId="0" fontId="0" fillId="7" borderId="16" xfId="0" applyFill="1" applyBorder="1"/>
    <xf numFmtId="170" fontId="0" fillId="7" borderId="17" xfId="0" applyNumberFormat="1" applyFill="1" applyBorder="1"/>
    <xf numFmtId="176" fontId="0" fillId="0" borderId="18" xfId="0" applyNumberFormat="1" applyBorder="1"/>
    <xf numFmtId="177" fontId="0" fillId="0" borderId="19" xfId="0" applyNumberFormat="1" applyBorder="1"/>
    <xf numFmtId="177" fontId="0" fillId="0" borderId="20" xfId="0" applyNumberFormat="1" applyBorder="1"/>
    <xf numFmtId="171" fontId="0" fillId="0" borderId="18" xfId="0" applyNumberFormat="1" applyBorder="1"/>
    <xf numFmtId="176" fontId="0" fillId="0" borderId="19" xfId="0" applyNumberFormat="1" applyBorder="1"/>
    <xf numFmtId="170" fontId="0" fillId="0" borderId="21" xfId="0" applyNumberFormat="1" applyBorder="1"/>
    <xf numFmtId="0" fontId="0" fillId="7" borderId="22" xfId="0" applyFill="1" applyBorder="1"/>
    <xf numFmtId="170" fontId="0" fillId="7" borderId="23" xfId="0" applyNumberFormat="1" applyFill="1" applyBorder="1"/>
    <xf numFmtId="0" fontId="2" fillId="7" borderId="24" xfId="0" applyFont="1" applyFill="1" applyBorder="1" applyAlignment="1">
      <alignment horizontal="center"/>
    </xf>
    <xf numFmtId="0" fontId="2" fillId="7" borderId="25" xfId="0" applyFont="1" applyFill="1" applyBorder="1" applyAlignment="1">
      <alignment horizontal="center"/>
    </xf>
    <xf numFmtId="0" fontId="2" fillId="7" borderId="26" xfId="0" applyFont="1" applyFill="1" applyBorder="1" applyAlignment="1">
      <alignment horizontal="center"/>
    </xf>
    <xf numFmtId="0" fontId="2" fillId="7" borderId="27" xfId="0" applyFont="1" applyFill="1" applyBorder="1" applyAlignment="1">
      <alignment horizontal="center"/>
    </xf>
    <xf numFmtId="9" fontId="0" fillId="8" borderId="28" xfId="4" applyFont="1" applyFill="1" applyBorder="1"/>
    <xf numFmtId="0" fontId="0" fillId="8" borderId="28" xfId="0" applyFill="1" applyBorder="1"/>
    <xf numFmtId="0" fontId="0" fillId="8" borderId="11" xfId="0" applyFill="1" applyBorder="1" applyAlignment="1">
      <alignment horizontal="left"/>
    </xf>
    <xf numFmtId="0" fontId="0" fillId="8" borderId="12" xfId="0" applyFill="1" applyBorder="1" applyAlignment="1">
      <alignment horizontal="left"/>
    </xf>
    <xf numFmtId="9" fontId="0" fillId="8" borderId="29" xfId="4" applyFont="1" applyFill="1" applyBorder="1"/>
    <xf numFmtId="0" fontId="0" fillId="8" borderId="29" xfId="0" applyFill="1" applyBorder="1"/>
    <xf numFmtId="0" fontId="0" fillId="8" borderId="16" xfId="0" applyFill="1" applyBorder="1" applyAlignment="1">
      <alignment horizontal="left"/>
    </xf>
    <xf numFmtId="0" fontId="0" fillId="8" borderId="17" xfId="0" applyFill="1" applyBorder="1" applyAlignment="1">
      <alignment horizontal="left"/>
    </xf>
    <xf numFmtId="9" fontId="0" fillId="8" borderId="30" xfId="4" applyFont="1" applyFill="1" applyBorder="1"/>
    <xf numFmtId="0" fontId="0" fillId="8" borderId="30" xfId="0" applyFill="1" applyBorder="1"/>
    <xf numFmtId="0" fontId="0" fillId="8" borderId="22" xfId="0" applyFill="1" applyBorder="1" applyAlignment="1">
      <alignment horizontal="left"/>
    </xf>
    <xf numFmtId="0" fontId="0" fillId="8" borderId="23" xfId="0" applyFill="1" applyBorder="1" applyAlignment="1">
      <alignment horizontal="left"/>
    </xf>
    <xf numFmtId="0" fontId="2" fillId="7" borderId="31" xfId="0" applyFont="1" applyFill="1" applyBorder="1" applyAlignment="1">
      <alignment horizontal="center"/>
    </xf>
    <xf numFmtId="0" fontId="2" fillId="7" borderId="32" xfId="0" applyFont="1" applyFill="1" applyBorder="1" applyAlignment="1">
      <alignment horizontal="center"/>
    </xf>
    <xf numFmtId="0" fontId="2" fillId="7" borderId="33" xfId="0" applyFont="1" applyFill="1" applyBorder="1" applyAlignment="1">
      <alignment horizontal="center"/>
    </xf>
    <xf numFmtId="0" fontId="2" fillId="0" borderId="0" xfId="0" applyFont="1"/>
    <xf numFmtId="0" fontId="0" fillId="0" borderId="0" xfId="0" quotePrefix="1"/>
    <xf numFmtId="176" fontId="0" fillId="0" borderId="10" xfId="0" applyNumberFormat="1" applyBorder="1"/>
    <xf numFmtId="171" fontId="0" fillId="0" borderId="34" xfId="0" applyNumberFormat="1" applyBorder="1"/>
    <xf numFmtId="171" fontId="0" fillId="0" borderId="8" xfId="0" applyNumberFormat="1" applyBorder="1"/>
    <xf numFmtId="171" fontId="0" fillId="0" borderId="10" xfId="0" applyNumberFormat="1" applyBorder="1"/>
    <xf numFmtId="0" fontId="2" fillId="7" borderId="12" xfId="0" applyFont="1" applyFill="1" applyBorder="1" applyAlignment="1">
      <alignment horizontal="left"/>
    </xf>
    <xf numFmtId="176" fontId="0" fillId="0" borderId="15" xfId="0" applyNumberFormat="1" applyBorder="1"/>
    <xf numFmtId="171" fontId="0" fillId="0" borderId="35" xfId="0" applyNumberFormat="1" applyBorder="1"/>
    <xf numFmtId="171" fontId="0" fillId="0" borderId="3" xfId="0" applyNumberFormat="1" applyBorder="1"/>
    <xf numFmtId="171" fontId="0" fillId="0" borderId="15" xfId="0" applyNumberFormat="1" applyBorder="1"/>
    <xf numFmtId="0" fontId="0" fillId="7" borderId="17" xfId="0" applyFill="1" applyBorder="1" applyAlignment="1">
      <alignment horizontal="left" indent="1"/>
    </xf>
    <xf numFmtId="0" fontId="0" fillId="7" borderId="17" xfId="0" applyFill="1" applyBorder="1"/>
    <xf numFmtId="0" fontId="2" fillId="7" borderId="17" xfId="0" applyFont="1" applyFill="1" applyBorder="1" applyAlignment="1">
      <alignment horizontal="left"/>
    </xf>
    <xf numFmtId="0" fontId="2" fillId="7" borderId="17" xfId="0" applyFont="1" applyFill="1" applyBorder="1"/>
    <xf numFmtId="176" fontId="0" fillId="0" borderId="21" xfId="0" applyNumberFormat="1" applyBorder="1"/>
    <xf numFmtId="171" fontId="0" fillId="0" borderId="36" xfId="0" applyNumberFormat="1" applyBorder="1"/>
    <xf numFmtId="171" fontId="0" fillId="0" borderId="19" xfId="0" applyNumberFormat="1" applyBorder="1"/>
    <xf numFmtId="171" fontId="0" fillId="0" borderId="21" xfId="0" applyNumberFormat="1" applyBorder="1"/>
    <xf numFmtId="0" fontId="0" fillId="7" borderId="23" xfId="0" applyFill="1" applyBorder="1" applyAlignment="1">
      <alignment horizontal="left" indent="1"/>
    </xf>
    <xf numFmtId="0" fontId="2" fillId="7" borderId="37" xfId="0" applyFont="1" applyFill="1" applyBorder="1" applyAlignment="1">
      <alignment horizontal="center"/>
    </xf>
    <xf numFmtId="0" fontId="22" fillId="0" borderId="0" xfId="0" applyFont="1"/>
    <xf numFmtId="176" fontId="2" fillId="0" borderId="7" xfId="0" applyNumberFormat="1" applyFont="1" applyBorder="1"/>
    <xf numFmtId="176" fontId="2" fillId="0" borderId="10" xfId="0" applyNumberFormat="1" applyFont="1" applyBorder="1"/>
    <xf numFmtId="172" fontId="2" fillId="0" borderId="34" xfId="0" applyNumberFormat="1" applyFont="1" applyBorder="1"/>
    <xf numFmtId="172" fontId="2" fillId="0" borderId="8" xfId="0" applyNumberFormat="1" applyFont="1" applyBorder="1"/>
    <xf numFmtId="0" fontId="2" fillId="7" borderId="12" xfId="0" applyFont="1" applyFill="1" applyBorder="1"/>
    <xf numFmtId="176" fontId="0" fillId="0" borderId="38" xfId="0" applyNumberFormat="1" applyBorder="1"/>
    <xf numFmtId="176" fontId="0" fillId="0" borderId="39" xfId="0" applyNumberFormat="1" applyBorder="1"/>
    <xf numFmtId="172" fontId="0" fillId="0" borderId="40" xfId="0" applyNumberFormat="1" applyBorder="1"/>
    <xf numFmtId="172" fontId="0" fillId="0" borderId="41" xfId="0" applyNumberFormat="1" applyBorder="1"/>
    <xf numFmtId="0" fontId="0" fillId="7" borderId="42" xfId="0" applyFill="1" applyBorder="1"/>
    <xf numFmtId="0" fontId="0" fillId="7" borderId="43" xfId="0" applyFill="1" applyBorder="1" applyAlignment="1">
      <alignment horizontal="left"/>
    </xf>
    <xf numFmtId="172" fontId="0" fillId="0" borderId="35" xfId="0" applyNumberFormat="1" applyBorder="1"/>
    <xf numFmtId="172" fontId="0" fillId="0" borderId="3" xfId="0" applyNumberFormat="1" applyBorder="1"/>
    <xf numFmtId="0" fontId="0" fillId="7" borderId="17" xfId="0" applyFill="1" applyBorder="1" applyAlignment="1">
      <alignment horizontal="left"/>
    </xf>
    <xf numFmtId="0" fontId="23" fillId="7" borderId="17" xfId="0" applyFont="1" applyFill="1" applyBorder="1" applyAlignment="1">
      <alignment horizontal="left" indent="2"/>
    </xf>
    <xf numFmtId="176" fontId="0" fillId="0" borderId="44" xfId="0" applyNumberFormat="1" applyBorder="1"/>
    <xf numFmtId="176" fontId="0" fillId="0" borderId="45" xfId="0" applyNumberFormat="1" applyBorder="1"/>
    <xf numFmtId="172" fontId="0" fillId="0" borderId="46" xfId="0" applyNumberFormat="1" applyBorder="1"/>
    <xf numFmtId="172" fontId="0" fillId="0" borderId="47" xfId="0" applyNumberFormat="1" applyBorder="1"/>
    <xf numFmtId="0" fontId="0" fillId="7" borderId="48" xfId="0" applyFill="1" applyBorder="1" applyAlignment="1">
      <alignment horizontal="left" indent="1"/>
    </xf>
    <xf numFmtId="0" fontId="0" fillId="0" borderId="49" xfId="0" applyBorder="1"/>
    <xf numFmtId="0" fontId="0" fillId="0" borderId="50" xfId="0" applyBorder="1"/>
    <xf numFmtId="0" fontId="1" fillId="0" borderId="0" xfId="0" applyFont="1"/>
    <xf numFmtId="0" fontId="25" fillId="0" borderId="0" xfId="3" applyFont="1"/>
    <xf numFmtId="0" fontId="26" fillId="0" borderId="0" xfId="0" applyFont="1" applyAlignment="1">
      <alignment horizontal="center"/>
    </xf>
    <xf numFmtId="0" fontId="27" fillId="0" borderId="0" xfId="0" applyFont="1" applyAlignment="1">
      <alignment horizontal="center"/>
    </xf>
    <xf numFmtId="172" fontId="0" fillId="0" borderId="8" xfId="0" applyNumberFormat="1" applyBorder="1"/>
    <xf numFmtId="170" fontId="0" fillId="7" borderId="12" xfId="0" applyNumberFormat="1" applyFill="1" applyBorder="1" applyAlignment="1">
      <alignment horizontal="left"/>
    </xf>
    <xf numFmtId="170" fontId="0" fillId="7" borderId="17" xfId="0" applyNumberFormat="1" applyFill="1" applyBorder="1" applyAlignment="1">
      <alignment horizontal="left"/>
    </xf>
    <xf numFmtId="170" fontId="0" fillId="7" borderId="48" xfId="0" applyNumberFormat="1" applyFill="1" applyBorder="1" applyAlignment="1">
      <alignment horizontal="left"/>
    </xf>
    <xf numFmtId="176" fontId="2" fillId="0" borderId="28" xfId="0" applyNumberFormat="1" applyFont="1" applyBorder="1"/>
    <xf numFmtId="0" fontId="2" fillId="7" borderId="28" xfId="0" applyFont="1" applyFill="1" applyBorder="1"/>
    <xf numFmtId="176" fontId="0" fillId="0" borderId="29" xfId="0" applyNumberFormat="1" applyBorder="1"/>
    <xf numFmtId="0" fontId="0" fillId="7" borderId="29" xfId="0" applyFill="1" applyBorder="1"/>
    <xf numFmtId="176" fontId="0" fillId="0" borderId="51" xfId="0" applyNumberFormat="1" applyBorder="1"/>
    <xf numFmtId="0" fontId="0" fillId="7" borderId="30" xfId="0" applyFill="1" applyBorder="1"/>
    <xf numFmtId="0" fontId="0" fillId="0" borderId="0" xfId="0" applyAlignment="1">
      <alignment wrapText="1"/>
    </xf>
    <xf numFmtId="0" fontId="2" fillId="7" borderId="31" xfId="0" applyFont="1" applyFill="1" applyBorder="1" applyAlignment="1">
      <alignment horizontal="center" wrapText="1"/>
    </xf>
    <xf numFmtId="0" fontId="0" fillId="0" borderId="49" xfId="0" applyBorder="1" applyAlignment="1">
      <alignment wrapText="1"/>
    </xf>
    <xf numFmtId="0" fontId="2" fillId="7" borderId="24" xfId="0" applyFont="1" applyFill="1" applyBorder="1" applyAlignment="1">
      <alignment horizontal="center" wrapText="1"/>
    </xf>
    <xf numFmtId="0" fontId="2" fillId="7" borderId="25" xfId="0" applyFont="1" applyFill="1" applyBorder="1" applyAlignment="1">
      <alignment horizontal="center" wrapText="1"/>
    </xf>
    <xf numFmtId="0" fontId="0" fillId="0" borderId="50" xfId="0" applyBorder="1" applyAlignment="1">
      <alignment wrapText="1"/>
    </xf>
    <xf numFmtId="172" fontId="2" fillId="0" borderId="7" xfId="0" applyNumberFormat="1" applyFont="1" applyBorder="1"/>
    <xf numFmtId="172" fontId="0" fillId="0" borderId="38" xfId="0" applyNumberFormat="1" applyBorder="1"/>
    <xf numFmtId="170" fontId="0" fillId="7" borderId="43" xfId="0" applyNumberFormat="1" applyFill="1" applyBorder="1" applyAlignment="1">
      <alignment horizontal="left" indent="1"/>
    </xf>
    <xf numFmtId="172" fontId="0" fillId="0" borderId="13" xfId="0" applyNumberFormat="1" applyBorder="1"/>
    <xf numFmtId="170" fontId="0" fillId="7" borderId="17" xfId="0" applyNumberFormat="1" applyFill="1" applyBorder="1" applyAlignment="1">
      <alignment horizontal="left" indent="1"/>
    </xf>
    <xf numFmtId="172" fontId="2" fillId="0" borderId="13" xfId="0" applyNumberFormat="1" applyFont="1" applyBorder="1"/>
    <xf numFmtId="172" fontId="2" fillId="0" borderId="3" xfId="0" applyNumberFormat="1" applyFont="1" applyBorder="1"/>
    <xf numFmtId="170" fontId="2" fillId="7" borderId="17" xfId="0" applyNumberFormat="1" applyFont="1" applyFill="1" applyBorder="1" applyAlignment="1">
      <alignment horizontal="left"/>
    </xf>
    <xf numFmtId="170" fontId="0" fillId="7" borderId="17" xfId="0" applyNumberFormat="1" applyFill="1" applyBorder="1" applyAlignment="1">
      <alignment horizontal="left" indent="2"/>
    </xf>
    <xf numFmtId="172" fontId="0" fillId="0" borderId="44" xfId="0" applyNumberFormat="1" applyBorder="1"/>
    <xf numFmtId="170" fontId="0" fillId="7" borderId="48" xfId="0" applyNumberFormat="1" applyFill="1" applyBorder="1" applyAlignment="1">
      <alignment horizontal="left" indent="2"/>
    </xf>
    <xf numFmtId="170" fontId="2" fillId="7" borderId="12" xfId="0" applyNumberFormat="1" applyFont="1" applyFill="1" applyBorder="1"/>
    <xf numFmtId="170" fontId="2" fillId="7" borderId="12" xfId="0" applyNumberFormat="1" applyFont="1" applyFill="1" applyBorder="1" applyAlignment="1">
      <alignment horizontal="left"/>
    </xf>
    <xf numFmtId="170" fontId="0" fillId="7" borderId="48" xfId="0" applyNumberFormat="1" applyFill="1" applyBorder="1" applyAlignment="1">
      <alignment horizontal="left" indent="1"/>
    </xf>
    <xf numFmtId="172" fontId="2" fillId="0" borderId="44" xfId="0" applyNumberFormat="1" applyFont="1" applyBorder="1"/>
    <xf numFmtId="170" fontId="2" fillId="7" borderId="48" xfId="0" applyNumberFormat="1" applyFont="1" applyFill="1" applyBorder="1" applyAlignment="1">
      <alignment horizontal="left"/>
    </xf>
    <xf numFmtId="172" fontId="2" fillId="0" borderId="9" xfId="0" applyNumberFormat="1" applyFont="1" applyBorder="1"/>
    <xf numFmtId="172" fontId="2" fillId="0" borderId="10" xfId="0" applyNumberFormat="1" applyFont="1" applyBorder="1"/>
    <xf numFmtId="176" fontId="2" fillId="0" borderId="34" xfId="0" applyNumberFormat="1" applyFont="1" applyBorder="1"/>
    <xf numFmtId="172" fontId="0" fillId="0" borderId="14" xfId="0" applyNumberFormat="1" applyBorder="1"/>
    <xf numFmtId="172" fontId="0" fillId="0" borderId="15" xfId="0" applyNumberFormat="1" applyBorder="1"/>
    <xf numFmtId="176" fontId="0" fillId="0" borderId="35" xfId="0" applyNumberFormat="1" applyBorder="1"/>
    <xf numFmtId="172" fontId="0" fillId="0" borderId="52" xfId="0" applyNumberFormat="1" applyBorder="1"/>
    <xf numFmtId="172" fontId="0" fillId="0" borderId="45" xfId="0" applyNumberFormat="1" applyBorder="1"/>
    <xf numFmtId="176" fontId="0" fillId="0" borderId="46" xfId="0" applyNumberFormat="1" applyBorder="1"/>
    <xf numFmtId="0" fontId="2" fillId="7" borderId="27" xfId="0" applyFont="1" applyFill="1" applyBorder="1" applyAlignment="1">
      <alignment horizontal="center" wrapText="1"/>
    </xf>
  </cellXfs>
  <cellStyles count="5">
    <cellStyle name="Assumptions Right Number" xfId="2" xr:uid="{936ADB65-54F6-4150-94E3-609069292975}"/>
    <cellStyle name="Hyperlink" xfId="3" builtinId="8"/>
    <cellStyle name="Normal" xfId="0" builtinId="0"/>
    <cellStyle name="Normal 2" xfId="1" xr:uid="{95F4CFBB-A447-4AC4-9817-3EECFA2D3FCF}"/>
    <cellStyle name="Percent 2" xfId="4" xr:uid="{BFDD54AE-3389-470E-B487-16F95BA19276}"/>
  </cellStyles>
  <dxfs count="6">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'[1]Stakeholder report data'!$I$1329:$I$1335</c:f>
              <c:strCache>
                <c:ptCount val="7"/>
                <c:pt idx="0">
                  <c:v>2018–19</c:v>
                </c:pt>
                <c:pt idx="1">
                  <c:v>2019–20</c:v>
                </c:pt>
                <c:pt idx="2">
                  <c:v>2020–21</c:v>
                </c:pt>
                <c:pt idx="3">
                  <c:v>2021–22</c:v>
                </c:pt>
                <c:pt idx="4">
                  <c:v>2022–23</c:v>
                </c:pt>
                <c:pt idx="5">
                  <c:v>2023–24</c:v>
                </c:pt>
                <c:pt idx="6">
                  <c:v>2024–25</c:v>
                </c:pt>
              </c:strCache>
            </c:strRef>
          </c:cat>
          <c:val>
            <c:numRef>
              <c:f>'[1]Stakeholder report data'!$J$1329:$J$1335</c:f>
              <c:numCache>
                <c:formatCode>_-* #,##0_-;\-* #,##0_-;_-* "-"??_-;_-@_-</c:formatCode>
                <c:ptCount val="7"/>
                <c:pt idx="0">
                  <c:v>10050.961123487394</c:v>
                </c:pt>
                <c:pt idx="1">
                  <c:v>9849.6525178623615</c:v>
                </c:pt>
                <c:pt idx="2">
                  <c:v>9666.1840872089942</c:v>
                </c:pt>
                <c:pt idx="3">
                  <c:v>9774.4007555749595</c:v>
                </c:pt>
                <c:pt idx="4">
                  <c:v>9808.5203231320011</c:v>
                </c:pt>
              </c:numCache>
            </c:numRef>
          </c:val>
          <c:smooth val="0"/>
          <c:extLst>
            <c:ext xmlns:c16="http://schemas.microsoft.com/office/drawing/2014/chart" uri="{C3380CC4-5D6E-409C-BE32-E72D297353CC}">
              <c16:uniqueId val="{00000000-1E0D-4991-A660-3F1FCB5075B6}"/>
            </c:ext>
          </c:extLst>
        </c:ser>
        <c:ser>
          <c:idx val="1"/>
          <c:order val="1"/>
          <c:tx>
            <c:strRef>
              <c:f>'[1]Stakeholder report data'!$K$1328</c:f>
              <c:strCache>
                <c:ptCount val="1"/>
                <c:pt idx="0">
                  <c:v> 2022–23 level </c:v>
                </c:pt>
              </c:strCache>
            </c:strRef>
          </c:tx>
          <c:spPr>
            <a:ln w="28575" cap="rnd">
              <a:solidFill>
                <a:srgbClr val="564741"/>
              </a:solidFill>
              <a:prstDash val="sysDash"/>
              <a:round/>
            </a:ln>
            <a:effectLst/>
          </c:spPr>
          <c:marker>
            <c:symbol val="none"/>
          </c:marker>
          <c:cat>
            <c:strRef>
              <c:f>'[1]Stakeholder report data'!$I$1329:$I$1335</c:f>
              <c:strCache>
                <c:ptCount val="7"/>
                <c:pt idx="0">
                  <c:v>2018–19</c:v>
                </c:pt>
                <c:pt idx="1">
                  <c:v>2019–20</c:v>
                </c:pt>
                <c:pt idx="2">
                  <c:v>2020–21</c:v>
                </c:pt>
                <c:pt idx="3">
                  <c:v>2021–22</c:v>
                </c:pt>
                <c:pt idx="4">
                  <c:v>2022–23</c:v>
                </c:pt>
                <c:pt idx="5">
                  <c:v>2023–24</c:v>
                </c:pt>
                <c:pt idx="6">
                  <c:v>2024–25</c:v>
                </c:pt>
              </c:strCache>
            </c:strRef>
          </c:cat>
          <c:val>
            <c:numRef>
              <c:f>'[1]Stakeholder report data'!$K$1329:$K$1335</c:f>
              <c:numCache>
                <c:formatCode>_-* #,##0_-;\-* #,##0_-;_-* "-"??_-;_-@_-</c:formatCode>
                <c:ptCount val="7"/>
                <c:pt idx="4">
                  <c:v>9808.5203231320011</c:v>
                </c:pt>
                <c:pt idx="5">
                  <c:v>9808.5203231320011</c:v>
                </c:pt>
                <c:pt idx="6">
                  <c:v>9808.5203231320011</c:v>
                </c:pt>
              </c:numCache>
            </c:numRef>
          </c:val>
          <c:smooth val="0"/>
          <c:extLst>
            <c:ext xmlns:c16="http://schemas.microsoft.com/office/drawing/2014/chart" uri="{C3380CC4-5D6E-409C-BE32-E72D297353CC}">
              <c16:uniqueId val="{00000001-1E0D-4991-A660-3F1FCB5075B6}"/>
            </c:ext>
          </c:extLst>
        </c:ser>
        <c:ser>
          <c:idx val="2"/>
          <c:order val="2"/>
          <c:tx>
            <c:strRef>
              <c:f>'[1]Stakeholder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'[1]Stakeholder report data'!$I$1329:$I$1335</c:f>
              <c:strCache>
                <c:ptCount val="7"/>
                <c:pt idx="0">
                  <c:v>2018–19</c:v>
                </c:pt>
                <c:pt idx="1">
                  <c:v>2019–20</c:v>
                </c:pt>
                <c:pt idx="2">
                  <c:v>2020–21</c:v>
                </c:pt>
                <c:pt idx="3">
                  <c:v>2021–22</c:v>
                </c:pt>
                <c:pt idx="4">
                  <c:v>2022–23</c:v>
                </c:pt>
                <c:pt idx="5">
                  <c:v>2023–24</c:v>
                </c:pt>
                <c:pt idx="6">
                  <c:v>2024–25</c:v>
                </c:pt>
              </c:strCache>
            </c:strRef>
          </c:cat>
          <c:val>
            <c:numRef>
              <c:f>'[1]Stakeholder report data'!$L$1329:$L$1335</c:f>
              <c:numCache>
                <c:formatCode>_-* #,##0_-;\-* #,##0_-;_-* "-"??_-;_-@_-</c:formatCode>
                <c:ptCount val="7"/>
                <c:pt idx="5">
                  <c:v>9650.5565910284949</c:v>
                </c:pt>
              </c:numCache>
            </c:numRef>
          </c:val>
          <c:smooth val="0"/>
          <c:extLst>
            <c:ext xmlns:c16="http://schemas.microsoft.com/office/drawing/2014/chart" uri="{C3380CC4-5D6E-409C-BE32-E72D297353CC}">
              <c16:uniqueId val="{00000002-1E0D-4991-A660-3F1FCB5075B6}"/>
            </c:ext>
          </c:extLst>
        </c:ser>
        <c:ser>
          <c:idx val="3"/>
          <c:order val="3"/>
          <c:tx>
            <c:strRef>
              <c:f>'[1]Stakeholder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'[1]Stakeholder report data'!$I$1329:$I$1335</c:f>
              <c:strCache>
                <c:ptCount val="7"/>
                <c:pt idx="0">
                  <c:v>2018–19</c:v>
                </c:pt>
                <c:pt idx="1">
                  <c:v>2019–20</c:v>
                </c:pt>
                <c:pt idx="2">
                  <c:v>2020–21</c:v>
                </c:pt>
                <c:pt idx="3">
                  <c:v>2021–22</c:v>
                </c:pt>
                <c:pt idx="4">
                  <c:v>2022–23</c:v>
                </c:pt>
                <c:pt idx="5">
                  <c:v>2023–24</c:v>
                </c:pt>
                <c:pt idx="6">
                  <c:v>2024–25</c:v>
                </c:pt>
              </c:strCache>
            </c:strRef>
          </c:cat>
          <c:val>
            <c:numRef>
              <c:f>'[1]Stakeholder report data'!$M$1329:$M$1335</c:f>
              <c:numCache>
                <c:formatCode>_-* #,##0_-;\-* #,##0_-;_-* "-"??_-;_-@_-</c:formatCode>
                <c:ptCount val="7"/>
                <c:pt idx="6">
                  <c:v>9788.4111225254728</c:v>
                </c:pt>
              </c:numCache>
            </c:numRef>
          </c:val>
          <c:smooth val="0"/>
          <c:extLst>
            <c:ext xmlns:c16="http://schemas.microsoft.com/office/drawing/2014/chart" uri="{C3380CC4-5D6E-409C-BE32-E72D297353CC}">
              <c16:uniqueId val="{00000003-1E0D-4991-A660-3F1FCB5075B6}"/>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'[1]Stakeholder report data'!$O$1329:$O$1335</c:f>
              <c:strCache>
                <c:ptCount val="7"/>
                <c:pt idx="0">
                  <c:v>2018–19</c:v>
                </c:pt>
                <c:pt idx="1">
                  <c:v>2019–20</c:v>
                </c:pt>
                <c:pt idx="2">
                  <c:v>2020–21</c:v>
                </c:pt>
                <c:pt idx="3">
                  <c:v>2021–22</c:v>
                </c:pt>
                <c:pt idx="4">
                  <c:v>2022–23</c:v>
                </c:pt>
                <c:pt idx="5">
                  <c:v>2023–24</c:v>
                </c:pt>
                <c:pt idx="6">
                  <c:v>2024–25</c:v>
                </c:pt>
              </c:strCache>
            </c:strRef>
          </c:cat>
          <c:val>
            <c:numRef>
              <c:f>'[1]Stakeholder report data'!$P$1329:$P$1335</c:f>
              <c:numCache>
                <c:formatCode>_-* #,##0_-;\-* #,##0_-;_-* "-"??_-;_-@_-</c:formatCode>
                <c:ptCount val="7"/>
                <c:pt idx="0">
                  <c:v>4670.6951082379082</c:v>
                </c:pt>
                <c:pt idx="1">
                  <c:v>4605.970520278549</c:v>
                </c:pt>
                <c:pt idx="2">
                  <c:v>4565.4818558246461</c:v>
                </c:pt>
                <c:pt idx="3">
                  <c:v>4575.9175082212651</c:v>
                </c:pt>
                <c:pt idx="4">
                  <c:v>4548.3629955457645</c:v>
                </c:pt>
              </c:numCache>
            </c:numRef>
          </c:val>
          <c:smooth val="0"/>
          <c:extLst>
            <c:ext xmlns:c16="http://schemas.microsoft.com/office/drawing/2014/chart" uri="{C3380CC4-5D6E-409C-BE32-E72D297353CC}">
              <c16:uniqueId val="{00000000-386F-4C64-9FD4-0ACF3BE6AE14}"/>
            </c:ext>
          </c:extLst>
        </c:ser>
        <c:ser>
          <c:idx val="1"/>
          <c:order val="1"/>
          <c:tx>
            <c:strRef>
              <c:f>'[1]Stakeholder report data'!$Q$1328</c:f>
              <c:strCache>
                <c:ptCount val="1"/>
                <c:pt idx="0">
                  <c:v> 2022–23 level </c:v>
                </c:pt>
              </c:strCache>
            </c:strRef>
          </c:tx>
          <c:spPr>
            <a:ln w="28575" cap="rnd">
              <a:solidFill>
                <a:srgbClr val="564741"/>
              </a:solidFill>
              <a:prstDash val="sysDash"/>
              <a:round/>
            </a:ln>
            <a:effectLst/>
          </c:spPr>
          <c:marker>
            <c:symbol val="none"/>
          </c:marker>
          <c:cat>
            <c:strRef>
              <c:f>'[1]Stakeholder report data'!$O$1329:$O$1335</c:f>
              <c:strCache>
                <c:ptCount val="7"/>
                <c:pt idx="0">
                  <c:v>2018–19</c:v>
                </c:pt>
                <c:pt idx="1">
                  <c:v>2019–20</c:v>
                </c:pt>
                <c:pt idx="2">
                  <c:v>2020–21</c:v>
                </c:pt>
                <c:pt idx="3">
                  <c:v>2021–22</c:v>
                </c:pt>
                <c:pt idx="4">
                  <c:v>2022–23</c:v>
                </c:pt>
                <c:pt idx="5">
                  <c:v>2023–24</c:v>
                </c:pt>
                <c:pt idx="6">
                  <c:v>2024–25</c:v>
                </c:pt>
              </c:strCache>
            </c:strRef>
          </c:cat>
          <c:val>
            <c:numRef>
              <c:f>'[1]Stakeholder report data'!$Q$1329:$Q$1335</c:f>
              <c:numCache>
                <c:formatCode>_-* #,##0_-;\-* #,##0_-;_-* "-"??_-;_-@_-</c:formatCode>
                <c:ptCount val="7"/>
                <c:pt idx="4">
                  <c:v>4548.3629955457645</c:v>
                </c:pt>
                <c:pt idx="5">
                  <c:v>4548.3629955457645</c:v>
                </c:pt>
                <c:pt idx="6">
                  <c:v>4548.3629955457645</c:v>
                </c:pt>
              </c:numCache>
            </c:numRef>
          </c:val>
          <c:smooth val="0"/>
          <c:extLst>
            <c:ext xmlns:c16="http://schemas.microsoft.com/office/drawing/2014/chart" uri="{C3380CC4-5D6E-409C-BE32-E72D297353CC}">
              <c16:uniqueId val="{00000001-386F-4C64-9FD4-0ACF3BE6AE14}"/>
            </c:ext>
          </c:extLst>
        </c:ser>
        <c:ser>
          <c:idx val="2"/>
          <c:order val="2"/>
          <c:tx>
            <c:strRef>
              <c:f>'[1]Stakeholder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'[1]Stakeholder report data'!$O$1329:$O$1335</c:f>
              <c:strCache>
                <c:ptCount val="7"/>
                <c:pt idx="0">
                  <c:v>2018–19</c:v>
                </c:pt>
                <c:pt idx="1">
                  <c:v>2019–20</c:v>
                </c:pt>
                <c:pt idx="2">
                  <c:v>2020–21</c:v>
                </c:pt>
                <c:pt idx="3">
                  <c:v>2021–22</c:v>
                </c:pt>
                <c:pt idx="4">
                  <c:v>2022–23</c:v>
                </c:pt>
                <c:pt idx="5">
                  <c:v>2023–24</c:v>
                </c:pt>
                <c:pt idx="6">
                  <c:v>2024–25</c:v>
                </c:pt>
              </c:strCache>
            </c:strRef>
          </c:cat>
          <c:val>
            <c:numRef>
              <c:f>'[1]Stakeholder report data'!$R$1329:$R$1335</c:f>
              <c:numCache>
                <c:formatCode>_-* #,##0_-;\-* #,##0_-;_-* "-"??_-;_-@_-</c:formatCode>
                <c:ptCount val="7"/>
                <c:pt idx="5">
                  <c:v>4310.9335479498077</c:v>
                </c:pt>
              </c:numCache>
            </c:numRef>
          </c:val>
          <c:smooth val="0"/>
          <c:extLst>
            <c:ext xmlns:c16="http://schemas.microsoft.com/office/drawing/2014/chart" uri="{C3380CC4-5D6E-409C-BE32-E72D297353CC}">
              <c16:uniqueId val="{00000002-386F-4C64-9FD4-0ACF3BE6AE14}"/>
            </c:ext>
          </c:extLst>
        </c:ser>
        <c:ser>
          <c:idx val="3"/>
          <c:order val="3"/>
          <c:tx>
            <c:strRef>
              <c:f>'[1]Stakeholder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'[1]Stakeholder report data'!$O$1329:$O$1335</c:f>
              <c:strCache>
                <c:ptCount val="7"/>
                <c:pt idx="0">
                  <c:v>2018–19</c:v>
                </c:pt>
                <c:pt idx="1">
                  <c:v>2019–20</c:v>
                </c:pt>
                <c:pt idx="2">
                  <c:v>2020–21</c:v>
                </c:pt>
                <c:pt idx="3">
                  <c:v>2021–22</c:v>
                </c:pt>
                <c:pt idx="4">
                  <c:v>2022–23</c:v>
                </c:pt>
                <c:pt idx="5">
                  <c:v>2023–24</c:v>
                </c:pt>
                <c:pt idx="6">
                  <c:v>2024–25</c:v>
                </c:pt>
              </c:strCache>
            </c:strRef>
          </c:cat>
          <c:val>
            <c:numRef>
              <c:f>'[1]Stakeholder report data'!$S$1329:$S$1335</c:f>
              <c:numCache>
                <c:formatCode>_-* #,##0_-;\-* #,##0_-;_-* "-"??_-;_-@_-</c:formatCode>
                <c:ptCount val="7"/>
                <c:pt idx="6">
                  <c:v>4466.9148905059064</c:v>
                </c:pt>
              </c:numCache>
            </c:numRef>
          </c:val>
          <c:smooth val="0"/>
          <c:extLst>
            <c:ext xmlns:c16="http://schemas.microsoft.com/office/drawing/2014/chart" uri="{C3380CC4-5D6E-409C-BE32-E72D297353CC}">
              <c16:uniqueId val="{00000003-386F-4C64-9FD4-0ACF3BE6AE14}"/>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'[1]Stakeholder report data'!$C$89</c:f>
          <c:strCache>
            <c:ptCount val="1"/>
            <c:pt idx="0">
              <c:v>SA Power Networks - Residential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'[1]Stakeholder report data'!$J$91</c:f>
                  <c:strCache>
                    <c:ptCount val="1"/>
                    <c:pt idx="0">
                      <c:v> +2.43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{A8E71EEC-ADF4-41F3-8CD0-7F279A4FE487}</c15:txfldGUID>
                      <c15:f>'[1]Stakeholder report data'!$J$91</c15:f>
                      <c15:dlblFieldTableCache>
                        <c:ptCount val="1"/>
                        <c:pt idx="0">
                          <c:v> +2.43 </c:v>
                        </c:pt>
                      </c15:dlblFieldTableCache>
                    </c15:dlblFTEntry>
                  </c15:dlblFieldTable>
                  <c15:showDataLabelsRange val="0"/>
                </c:ext>
                <c:ext xmlns:c16="http://schemas.microsoft.com/office/drawing/2014/chart" uri="{C3380CC4-5D6E-409C-BE32-E72D297353CC}">
                  <c16:uniqueId val="{00000000-2723-44B3-B264-10AFEBE5198F}"/>
                </c:ext>
              </c:extLst>
            </c:dLbl>
            <c:dLbl>
              <c:idx val="2"/>
              <c:tx>
                <c:strRef>
                  <c:f>'[1]Stakeholder report data'!$K$91</c:f>
                  <c:strCache>
                    <c:ptCount val="1"/>
                    <c:pt idx="0">
                      <c:v> +51.56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{98E1621D-8AF8-4C9D-9CB9-940E9A9C0680}</c15:txfldGUID>
                      <c15:f>'[1]Stakeholder report data'!$K$91</c15:f>
                      <c15:dlblFieldTableCache>
                        <c:ptCount val="1"/>
                        <c:pt idx="0">
                          <c:v> +51.56 </c:v>
                        </c:pt>
                      </c15:dlblFieldTableCache>
                    </c15:dlblFTEntry>
                  </c15:dlblFieldTable>
                  <c15:showDataLabelsRange val="0"/>
                </c:ext>
                <c:ext xmlns:c16="http://schemas.microsoft.com/office/drawing/2014/chart" uri="{C3380CC4-5D6E-409C-BE32-E72D297353CC}">
                  <c16:uniqueId val="{00000001-2723-44B3-B264-10AFEBE5198F}"/>
                </c:ext>
              </c:extLst>
            </c:dLbl>
            <c:dLbl>
              <c:idx val="3"/>
              <c:tx>
                <c:strRef>
                  <c:f>'[1]Stakeholder report data'!$L$91</c:f>
                  <c:strCache>
                    <c:ptCount val="1"/>
                    <c:pt idx="0">
                      <c:v>-2.37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{0C726E18-4525-4DCC-8074-C8694EC6CDF3}</c15:txfldGUID>
                      <c15:f>'[1]Stakeholder report data'!$L$91</c15:f>
                      <c15:dlblFieldTableCache>
                        <c:ptCount val="1"/>
                        <c:pt idx="0">
                          <c:v>-2.37 </c:v>
                        </c:pt>
                      </c15:dlblFieldTableCache>
                    </c15:dlblFTEntry>
                  </c15:dlblFieldTable>
                  <c15:showDataLabelsRange val="0"/>
                </c:ext>
                <c:ext xmlns:c16="http://schemas.microsoft.com/office/drawing/2014/chart" uri="{C3380CC4-5D6E-409C-BE32-E72D297353CC}">
                  <c16:uniqueId val="{00000002-2723-44B3-B264-10AFEBE5198F}"/>
                </c:ext>
              </c:extLst>
            </c:dLbl>
            <c:dLbl>
              <c:idx val="4"/>
              <c:tx>
                <c:strRef>
                  <c:f>'[1]Stakeholder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{EC41E2FE-C32D-4129-9A0C-3ECAB29CF072}</c15:txfldGUID>
                      <c15:f>'[1]Stakeholder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2723-44B3-B264-10AFEBE5198F}"/>
                </c:ext>
              </c:extLst>
            </c:dLbl>
            <c:dLbl>
              <c:idx val="5"/>
              <c:tx>
                <c:strRef>
                  <c:f>'[1]Stakeholder report data'!$N$91</c:f>
                  <c:strCache>
                    <c:ptCount val="1"/>
                    <c:pt idx="0">
                      <c:v> +6.45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{CFAD0329-F712-4B7B-9D23-E744A1A908DA}</c15:txfldGUID>
                      <c15:f>'[1]Stakeholder report data'!$N$91</c15:f>
                      <c15:dlblFieldTableCache>
                        <c:ptCount val="1"/>
                        <c:pt idx="0">
                          <c:v> +6.45 </c:v>
                        </c:pt>
                      </c15:dlblFieldTableCache>
                    </c15:dlblFTEntry>
                  </c15:dlblFieldTable>
                  <c15:showDataLabelsRange val="0"/>
                </c:ext>
                <c:ext xmlns:c16="http://schemas.microsoft.com/office/drawing/2014/chart" uri="{C3380CC4-5D6E-409C-BE32-E72D297353CC}">
                  <c16:uniqueId val="{00000004-2723-44B3-B264-10AFEBE5198F}"/>
                </c:ext>
              </c:extLst>
            </c:dLbl>
            <c:dLbl>
              <c:idx val="6"/>
              <c:tx>
                <c:strRef>
                  <c:f>'[1]Stakeholder report data'!$O$91</c:f>
                  <c:strCache>
                    <c:ptCount val="1"/>
                    <c:pt idx="0">
                      <c:v> +13.38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{5C910F47-960A-4F81-ACAF-EB3C9A75F24E}</c15:txfldGUID>
                      <c15:f>'[1]Stakeholder report data'!$O$91</c15:f>
                      <c15:dlblFieldTableCache>
                        <c:ptCount val="1"/>
                        <c:pt idx="0">
                          <c:v> +13.38 </c:v>
                        </c:pt>
                      </c15:dlblFieldTableCache>
                    </c15:dlblFTEntry>
                  </c15:dlblFieldTable>
                  <c15:showDataLabelsRange val="0"/>
                </c:ext>
                <c:ext xmlns:c16="http://schemas.microsoft.com/office/drawing/2014/chart" uri="{C3380CC4-5D6E-409C-BE32-E72D297353CC}">
                  <c16:uniqueId val="{00000005-2723-44B3-B264-10AFEBE5198F}"/>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data'!$I$90:$P$90</c:f>
              <c:numCache>
                <c:formatCode>_-* #,##0.00_-;\-* #,##0.00_-;_-* ""??_-;_-@_-</c:formatCode>
                <c:ptCount val="8"/>
                <c:pt idx="1">
                  <c:v>515.86468099146896</c:v>
                </c:pt>
                <c:pt idx="2">
                  <c:v>518.29697774150759</c:v>
                </c:pt>
                <c:pt idx="3">
                  <c:v>567.47762981057542</c:v>
                </c:pt>
                <c:pt idx="4">
                  <c:v>567.47762981057542</c:v>
                </c:pt>
                <c:pt idx="5">
                  <c:v>790.74536366992891</c:v>
                </c:pt>
                <c:pt idx="6">
                  <c:v>797.19749308699306</c:v>
                </c:pt>
              </c:numCache>
            </c:numRef>
          </c:val>
          <c:extLst>
            <c:ext xmlns:c16="http://schemas.microsoft.com/office/drawing/2014/chart" uri="{C3380CC4-5D6E-409C-BE32-E72D297353CC}">
              <c16:uniqueId val="{00000006-2723-44B3-B264-10AFEBE5198F}"/>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723-44B3-B264-10AFEBE5198F}"/>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data'!$I$92:$P$92</c:f>
              <c:numCache>
                <c:formatCode>_-* #,##0.00_-;\-* #,##0.00_-;_-* ""??_-;_-@_-</c:formatCode>
                <c:ptCount val="8"/>
                <c:pt idx="0" formatCode="_-* #,##0_-;\-* #,##0_-;_-* &quot;&quot;??_-;_-@_-">
                  <c:v>515.86468099146896</c:v>
                </c:pt>
                <c:pt idx="1">
                  <c:v>2.4322967500386525</c:v>
                </c:pt>
                <c:pt idx="7" formatCode="_-* #,##0_-;\-* #,##0_-;_-* &quot;&quot;??_-;_-@_-">
                  <c:v>567.47762981057542</c:v>
                </c:pt>
              </c:numCache>
            </c:numRef>
          </c:val>
          <c:extLst>
            <c:ext xmlns:c16="http://schemas.microsoft.com/office/drawing/2014/chart" uri="{C3380CC4-5D6E-409C-BE32-E72D297353CC}">
              <c16:uniqueId val="{00000008-2723-44B3-B264-10AFEBE5198F}"/>
            </c:ext>
          </c:extLst>
        </c:ser>
        <c:ser>
          <c:idx val="1"/>
          <c:order val="2"/>
          <c:spPr>
            <a:solidFill>
              <a:srgbClr val="564741">
                <a:alpha val="49804"/>
              </a:srgbClr>
            </a:solidFill>
          </c:spPr>
          <c:invertIfNegative val="0"/>
          <c:dLbls>
            <c:delete val="1"/>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data'!$I$93:$P$93</c:f>
              <c:numCache>
                <c:formatCode>_-* #,##0.00_-;\-* #,##0.00_-;_-* ""??_-;_-@_-</c:formatCode>
                <c:ptCount val="8"/>
                <c:pt idx="2">
                  <c:v>51.555194065967228</c:v>
                </c:pt>
              </c:numCache>
            </c:numRef>
          </c:val>
          <c:extLst>
            <c:ext xmlns:c16="http://schemas.microsoft.com/office/drawing/2014/chart" uri="{C3380CC4-5D6E-409C-BE32-E72D297353CC}">
              <c16:uniqueId val="{00000009-2723-44B3-B264-10AFEBE5198F}"/>
            </c:ext>
          </c:extLst>
        </c:ser>
        <c:ser>
          <c:idx val="2"/>
          <c:order val="3"/>
          <c:spPr>
            <a:solidFill>
              <a:srgbClr val="5F9E88">
                <a:alpha val="49804"/>
              </a:srgbClr>
            </a:solidFill>
          </c:spPr>
          <c:invertIfNegative val="0"/>
          <c:dLbls>
            <c:delete val="1"/>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data'!$I$94:$P$94</c:f>
              <c:numCache>
                <c:formatCode>_-* #,##0.00_-;\-* #,##0.00_-;_-* ""??_-;_-@_-</c:formatCode>
                <c:ptCount val="8"/>
                <c:pt idx="3">
                  <c:v>2.3745419968994153</c:v>
                </c:pt>
              </c:numCache>
            </c:numRef>
          </c:val>
          <c:extLst>
            <c:ext xmlns:c16="http://schemas.microsoft.com/office/drawing/2014/chart" uri="{C3380CC4-5D6E-409C-BE32-E72D297353CC}">
              <c16:uniqueId val="{0000000A-2723-44B3-B264-10AFEBE5198F}"/>
            </c:ext>
          </c:extLst>
        </c:ser>
        <c:ser>
          <c:idx val="3"/>
          <c:order val="4"/>
          <c:spPr>
            <a:solidFill>
              <a:srgbClr val="F06EA6">
                <a:alpha val="50196"/>
              </a:srgbClr>
            </a:solidFill>
          </c:spPr>
          <c:invertIfNegative val="0"/>
          <c:dLbls>
            <c:delete val="1"/>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data'!$I$95:$P$95</c:f>
              <c:numCache>
                <c:formatCode>_-* #,##0.00_-;\-* #,##0.00_-;_-* ""??_-;_-@_-</c:formatCode>
                <c:ptCount val="8"/>
                <c:pt idx="4">
                  <c:v>0</c:v>
                </c:pt>
              </c:numCache>
            </c:numRef>
          </c:val>
          <c:extLst>
            <c:ext xmlns:c16="http://schemas.microsoft.com/office/drawing/2014/chart" uri="{C3380CC4-5D6E-409C-BE32-E72D297353CC}">
              <c16:uniqueId val="{0000000B-2723-44B3-B264-10AFEBE5198F}"/>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2723-44B3-B264-10AFEBE5198F}"/>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data'!$I$96:$P$96</c:f>
              <c:numCache>
                <c:formatCode>_-* #,##0.00_-;\-* #,##0.00_-;_-* ""??_-;_-@_-</c:formatCode>
                <c:ptCount val="8"/>
                <c:pt idx="0" formatCode="_-* #,##0_-;\-* #,##0_-;_-* &quot;&quot;??_-;_-@_-">
                  <c:v>223.26773385935343</c:v>
                </c:pt>
                <c:pt idx="5">
                  <c:v>6.4521294170641692</c:v>
                </c:pt>
                <c:pt idx="7" formatCode="_-* #,##0_-;\-* #,##0_-;_-* &quot;&quot;??_-;_-@_-">
                  <c:v>243.10261327452994</c:v>
                </c:pt>
              </c:numCache>
            </c:numRef>
          </c:val>
          <c:extLst>
            <c:ext xmlns:c16="http://schemas.microsoft.com/office/drawing/2014/chart" uri="{C3380CC4-5D6E-409C-BE32-E72D297353CC}">
              <c16:uniqueId val="{0000000D-2723-44B3-B264-10AFEBE5198F}"/>
            </c:ext>
          </c:extLst>
        </c:ser>
        <c:ser>
          <c:idx val="5"/>
          <c:order val="6"/>
          <c:spPr>
            <a:solidFill>
              <a:srgbClr val="303F51">
                <a:alpha val="49804"/>
              </a:srgbClr>
            </a:solidFill>
          </c:spPr>
          <c:invertIfNegative val="0"/>
          <c:dLbls>
            <c:delete val="1"/>
          </c:dLbls>
          <c:cat>
            <c:strRef>
              <c:f>'[1]Stakeholder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data'!$I$97:$P$97</c:f>
              <c:numCache>
                <c:formatCode>_-* #,##0.00_-;\-* #,##0.00_-;_-* ""??_-;_-@_-</c:formatCode>
                <c:ptCount val="8"/>
                <c:pt idx="6">
                  <c:v>13.382749998112347</c:v>
                </c:pt>
              </c:numCache>
            </c:numRef>
          </c:val>
          <c:extLst>
            <c:ext xmlns:c16="http://schemas.microsoft.com/office/drawing/2014/chart" uri="{C3380CC4-5D6E-409C-BE32-E72D297353CC}">
              <c16:uniqueId val="{0000000E-2723-44B3-B264-10AFEBE5198F}"/>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'[1]Stakeholder report data'!$C$101</c:f>
          <c:strCache>
            <c:ptCount val="1"/>
            <c:pt idx="0">
              <c:v>SA Power Networks - Residential Time of Use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'[1]Stakeholder report data'!$J$103</c:f>
                  <c:strCache>
                    <c:ptCount val="1"/>
                    <c:pt idx="0">
                      <c:v> +2.01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{BDE44B5D-5623-4605-8E6F-46496B5BEE21}</c15:txfldGUID>
                      <c15:f>'[1]Stakeholder report data'!$J$103</c15:f>
                      <c15:dlblFieldTableCache>
                        <c:ptCount val="1"/>
                        <c:pt idx="0">
                          <c:v> +2.01 </c:v>
                        </c:pt>
                      </c15:dlblFieldTableCache>
                    </c15:dlblFTEntry>
                  </c15:dlblFieldTable>
                  <c15:showDataLabelsRange val="0"/>
                </c:ext>
                <c:ext xmlns:c16="http://schemas.microsoft.com/office/drawing/2014/chart" uri="{C3380CC4-5D6E-409C-BE32-E72D297353CC}">
                  <c16:uniqueId val="{00000000-7720-4963-A838-AD2232B54B22}"/>
                </c:ext>
              </c:extLst>
            </c:dLbl>
            <c:dLbl>
              <c:idx val="2"/>
              <c:tx>
                <c:strRef>
                  <c:f>'[1]Stakeholder report data'!$K$103</c:f>
                  <c:strCache>
                    <c:ptCount val="1"/>
                    <c:pt idx="0">
                      <c:v> +50.35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{21284CA1-4178-4AEF-B7E0-608C4F41199C}</c15:txfldGUID>
                      <c15:f>'[1]Stakeholder report data'!$K$103</c15:f>
                      <c15:dlblFieldTableCache>
                        <c:ptCount val="1"/>
                        <c:pt idx="0">
                          <c:v> +50.35 </c:v>
                        </c:pt>
                      </c15:dlblFieldTableCache>
                    </c15:dlblFTEntry>
                  </c15:dlblFieldTable>
                  <c15:showDataLabelsRange val="0"/>
                </c:ext>
                <c:ext xmlns:c16="http://schemas.microsoft.com/office/drawing/2014/chart" uri="{C3380CC4-5D6E-409C-BE32-E72D297353CC}">
                  <c16:uniqueId val="{00000001-7720-4963-A838-AD2232B54B22}"/>
                </c:ext>
              </c:extLst>
            </c:dLbl>
            <c:dLbl>
              <c:idx val="3"/>
              <c:tx>
                <c:strRef>
                  <c:f>'[1]Stakeholder report data'!$L$103</c:f>
                  <c:strCache>
                    <c:ptCount val="1"/>
                    <c:pt idx="0">
                      <c:v>-2.32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{35B9320F-330D-4B65-B73E-FD80DA342489}</c15:txfldGUID>
                      <c15:f>'[1]Stakeholder report data'!$L$103</c15:f>
                      <c15:dlblFieldTableCache>
                        <c:ptCount val="1"/>
                        <c:pt idx="0">
                          <c:v>-2.32 </c:v>
                        </c:pt>
                      </c15:dlblFieldTableCache>
                    </c15:dlblFTEntry>
                  </c15:dlblFieldTable>
                  <c15:showDataLabelsRange val="0"/>
                </c:ext>
                <c:ext xmlns:c16="http://schemas.microsoft.com/office/drawing/2014/chart" uri="{C3380CC4-5D6E-409C-BE32-E72D297353CC}">
                  <c16:uniqueId val="{00000002-7720-4963-A838-AD2232B54B22}"/>
                </c:ext>
              </c:extLst>
            </c:dLbl>
            <c:dLbl>
              <c:idx val="4"/>
              <c:tx>
                <c:strRef>
                  <c:f>'[1]Stakeholder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{533F4C2D-7655-4E17-AE0F-BC81FF91BC52}</c15:txfldGUID>
                      <c15:f>'[1]Stakeholder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7720-4963-A838-AD2232B54B22}"/>
                </c:ext>
              </c:extLst>
            </c:dLbl>
            <c:dLbl>
              <c:idx val="5"/>
              <c:tx>
                <c:strRef>
                  <c:f>'[1]Stakeholder report data'!$N$103</c:f>
                  <c:strCache>
                    <c:ptCount val="1"/>
                    <c:pt idx="0">
                      <c:v> +6.26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{679BA4BC-1DE0-407C-A0C8-D74FB6248DDC}</c15:txfldGUID>
                      <c15:f>'[1]Stakeholder report data'!$N$103</c15:f>
                      <c15:dlblFieldTableCache>
                        <c:ptCount val="1"/>
                        <c:pt idx="0">
                          <c:v> +6.26 </c:v>
                        </c:pt>
                      </c15:dlblFieldTableCache>
                    </c15:dlblFTEntry>
                  </c15:dlblFieldTable>
                  <c15:showDataLabelsRange val="0"/>
                </c:ext>
                <c:ext xmlns:c16="http://schemas.microsoft.com/office/drawing/2014/chart" uri="{C3380CC4-5D6E-409C-BE32-E72D297353CC}">
                  <c16:uniqueId val="{00000004-7720-4963-A838-AD2232B54B22}"/>
                </c:ext>
              </c:extLst>
            </c:dLbl>
            <c:dLbl>
              <c:idx val="6"/>
              <c:tx>
                <c:strRef>
                  <c:f>'[1]Stakeholder report data'!$O$103</c:f>
                  <c:strCache>
                    <c:ptCount val="1"/>
                    <c:pt idx="0">
                      <c:v> +12.88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{D026FB2D-B229-4843-A541-37F17B064543}</c15:txfldGUID>
                      <c15:f>'[1]Stakeholder report data'!$O$103</c15:f>
                      <c15:dlblFieldTableCache>
                        <c:ptCount val="1"/>
                        <c:pt idx="0">
                          <c:v> +12.88 </c:v>
                        </c:pt>
                      </c15:dlblFieldTableCache>
                    </c15:dlblFTEntry>
                  </c15:dlblFieldTable>
                  <c15:showDataLabelsRange val="0"/>
                </c:ext>
                <c:ext xmlns:c16="http://schemas.microsoft.com/office/drawing/2014/chart" uri="{C3380CC4-5D6E-409C-BE32-E72D297353CC}">
                  <c16:uniqueId val="{00000005-7720-4963-A838-AD2232B54B22}"/>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data'!$I$102:$P$102</c:f>
              <c:numCache>
                <c:formatCode>_-* #,##0.00_-;\-* #,##0.00_-;_-* ""??_-;_-@_-</c:formatCode>
                <c:ptCount val="8"/>
                <c:pt idx="1">
                  <c:v>503.80630296205209</c:v>
                </c:pt>
                <c:pt idx="2">
                  <c:v>505.81348221955159</c:v>
                </c:pt>
                <c:pt idx="3">
                  <c:v>553.84453262710963</c:v>
                </c:pt>
                <c:pt idx="4">
                  <c:v>553.84453262710963</c:v>
                </c:pt>
                <c:pt idx="5">
                  <c:v>768.77578206016403</c:v>
                </c:pt>
                <c:pt idx="6">
                  <c:v>775.03472095551638</c:v>
                </c:pt>
              </c:numCache>
            </c:numRef>
          </c:val>
          <c:extLst>
            <c:ext xmlns:c16="http://schemas.microsoft.com/office/drawing/2014/chart" uri="{C3380CC4-5D6E-409C-BE32-E72D297353CC}">
              <c16:uniqueId val="{00000006-7720-4963-A838-AD2232B54B22}"/>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7720-4963-A838-AD2232B54B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data'!$I$104:$P$104</c:f>
              <c:numCache>
                <c:formatCode>_-* #,##0.00_-;\-* #,##0.00_-;_-* ""??_-;_-@_-</c:formatCode>
                <c:ptCount val="8"/>
                <c:pt idx="0" formatCode="_-* #,##0_-;\-* #,##0_-;_-* &quot;&quot;??_-;_-@_-">
                  <c:v>503.80630296205209</c:v>
                </c:pt>
                <c:pt idx="1">
                  <c:v>2.0071792574994731</c:v>
                </c:pt>
                <c:pt idx="7" formatCode="_-* #,##0_-;\-* #,##0_-;_-* &quot;&quot;??_-;_-@_-">
                  <c:v>553.84453262710952</c:v>
                </c:pt>
              </c:numCache>
            </c:numRef>
          </c:val>
          <c:extLst>
            <c:ext xmlns:c16="http://schemas.microsoft.com/office/drawing/2014/chart" uri="{C3380CC4-5D6E-409C-BE32-E72D297353CC}">
              <c16:uniqueId val="{00000008-7720-4963-A838-AD2232B54B22}"/>
            </c:ext>
          </c:extLst>
        </c:ser>
        <c:ser>
          <c:idx val="1"/>
          <c:order val="2"/>
          <c:spPr>
            <a:solidFill>
              <a:srgbClr val="564741">
                <a:alpha val="50196"/>
              </a:srgbClr>
            </a:solidFill>
          </c:spPr>
          <c:invertIfNegative val="0"/>
          <c:dLbls>
            <c:delete val="1"/>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data'!$I$105:$P$105</c:f>
              <c:numCache>
                <c:formatCode>_-* #,##0.00_-;\-* #,##0.00_-;_-* ""??_-;_-@_-</c:formatCode>
                <c:ptCount val="8"/>
                <c:pt idx="2">
                  <c:v>50.350087296043462</c:v>
                </c:pt>
              </c:numCache>
            </c:numRef>
          </c:val>
          <c:extLst>
            <c:ext xmlns:c16="http://schemas.microsoft.com/office/drawing/2014/chart" uri="{C3380CC4-5D6E-409C-BE32-E72D297353CC}">
              <c16:uniqueId val="{00000009-7720-4963-A838-AD2232B54B22}"/>
            </c:ext>
          </c:extLst>
        </c:ser>
        <c:ser>
          <c:idx val="2"/>
          <c:order val="3"/>
          <c:spPr>
            <a:solidFill>
              <a:srgbClr val="5F9E88">
                <a:alpha val="50196"/>
              </a:srgbClr>
            </a:solidFill>
          </c:spPr>
          <c:invertIfNegative val="0"/>
          <c:dLbls>
            <c:delete val="1"/>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data'!$I$106:$P$106</c:f>
              <c:numCache>
                <c:formatCode>_-* #,##0.00_-;\-* #,##0.00_-;_-* ""??_-;_-@_-</c:formatCode>
                <c:ptCount val="8"/>
                <c:pt idx="3">
                  <c:v>2.3190368884855035</c:v>
                </c:pt>
              </c:numCache>
            </c:numRef>
          </c:val>
          <c:extLst>
            <c:ext xmlns:c16="http://schemas.microsoft.com/office/drawing/2014/chart" uri="{C3380CC4-5D6E-409C-BE32-E72D297353CC}">
              <c16:uniqueId val="{0000000A-7720-4963-A838-AD2232B54B22}"/>
            </c:ext>
          </c:extLst>
        </c:ser>
        <c:ser>
          <c:idx val="3"/>
          <c:order val="4"/>
          <c:spPr>
            <a:solidFill>
              <a:srgbClr val="F06EA6">
                <a:alpha val="50196"/>
              </a:srgbClr>
            </a:solidFill>
          </c:spPr>
          <c:invertIfNegative val="0"/>
          <c:dLbls>
            <c:delete val="1"/>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data'!$I$107:$P$107</c:f>
              <c:numCache>
                <c:formatCode>_-* #,##0.00_-;\-* #,##0.00_-;_-* ""??_-;_-@_-</c:formatCode>
                <c:ptCount val="8"/>
                <c:pt idx="4">
                  <c:v>0</c:v>
                </c:pt>
              </c:numCache>
            </c:numRef>
          </c:val>
          <c:extLst>
            <c:ext xmlns:c16="http://schemas.microsoft.com/office/drawing/2014/chart" uri="{C3380CC4-5D6E-409C-BE32-E72D297353CC}">
              <c16:uniqueId val="{0000000B-7720-4963-A838-AD2232B54B22}"/>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7720-4963-A838-AD2232B54B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data'!$I$108:$P$108</c:f>
              <c:numCache>
                <c:formatCode>_-* #,##0.00_-;\-* #,##0.00_-;_-* ""??_-;_-@_-</c:formatCode>
                <c:ptCount val="8"/>
                <c:pt idx="0" formatCode="_-* #,##0_-;\-* #,##0_-;_-* &quot;&quot;??_-;_-@_-">
                  <c:v>214.9312494330544</c:v>
                </c:pt>
                <c:pt idx="5">
                  <c:v>6.2589388953523315</c:v>
                </c:pt>
                <c:pt idx="7" formatCode="_-* #,##0_-;\-* #,##0_-;_-* &quot;&quot;??_-;_-@_-">
                  <c:v>234.07324638710702</c:v>
                </c:pt>
              </c:numCache>
            </c:numRef>
          </c:val>
          <c:extLst>
            <c:ext xmlns:c16="http://schemas.microsoft.com/office/drawing/2014/chart" uri="{C3380CC4-5D6E-409C-BE32-E72D297353CC}">
              <c16:uniqueId val="{0000000D-7720-4963-A838-AD2232B54B22}"/>
            </c:ext>
          </c:extLst>
        </c:ser>
        <c:ser>
          <c:idx val="5"/>
          <c:order val="6"/>
          <c:spPr>
            <a:solidFill>
              <a:srgbClr val="303F51">
                <a:alpha val="50196"/>
              </a:srgbClr>
            </a:solidFill>
          </c:spPr>
          <c:invertIfNegative val="0"/>
          <c:dLbls>
            <c:delete val="1"/>
          </c:dLbls>
          <c:cat>
            <c:strRef>
              <c:f>'[1]Stakeholder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data'!$I$109:$P$109</c:f>
              <c:numCache>
                <c:formatCode>_-* #,##0.00_-;\-* #,##0.00_-;_-* ""??_-;_-@_-</c:formatCode>
                <c:ptCount val="8"/>
                <c:pt idx="6">
                  <c:v>12.883058058700284</c:v>
                </c:pt>
              </c:numCache>
            </c:numRef>
          </c:val>
          <c:extLst>
            <c:ext xmlns:c16="http://schemas.microsoft.com/office/drawing/2014/chart" uri="{C3380CC4-5D6E-409C-BE32-E72D297353CC}">
              <c16:uniqueId val="{0000000E-7720-4963-A838-AD2232B54B22}"/>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'[1]Stakeholder report data'!$C$112</c:f>
          <c:strCache>
            <c:ptCount val="1"/>
            <c:pt idx="0">
              <c:v>SA Power Networks - Business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'[1]Stakeholder report data'!$J$114</c:f>
                  <c:strCache>
                    <c:ptCount val="1"/>
                    <c:pt idx="0">
                      <c:v>-4.28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{E59EE5F1-6CC7-46E7-B2A1-2F10187B17C3}</c15:txfldGUID>
                      <c15:f>'[1]Stakeholder report data'!$J$114</c15:f>
                      <c15:dlblFieldTableCache>
                        <c:ptCount val="1"/>
                        <c:pt idx="0">
                          <c:v>-4.28 </c:v>
                        </c:pt>
                      </c15:dlblFieldTableCache>
                    </c15:dlblFTEntry>
                  </c15:dlblFieldTable>
                  <c15:showDataLabelsRange val="0"/>
                </c:ext>
                <c:ext xmlns:c16="http://schemas.microsoft.com/office/drawing/2014/chart" uri="{C3380CC4-5D6E-409C-BE32-E72D297353CC}">
                  <c16:uniqueId val="{00000000-5E12-4071-9B12-CC543851A6B9}"/>
                </c:ext>
              </c:extLst>
            </c:dLbl>
            <c:dLbl>
              <c:idx val="2"/>
              <c:tx>
                <c:strRef>
                  <c:f>'[1]Stakeholder report data'!$K$114</c:f>
                  <c:strCache>
                    <c:ptCount val="1"/>
                    <c:pt idx="0">
                      <c:v> +90.44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{98B4A2BC-F75A-4501-A5B0-B1242DA09E29}</c15:txfldGUID>
                      <c15:f>'[1]Stakeholder report data'!$K$114</c15:f>
                      <c15:dlblFieldTableCache>
                        <c:ptCount val="1"/>
                        <c:pt idx="0">
                          <c:v> +90.44 </c:v>
                        </c:pt>
                      </c15:dlblFieldTableCache>
                    </c15:dlblFTEntry>
                  </c15:dlblFieldTable>
                  <c15:showDataLabelsRange val="0"/>
                </c:ext>
                <c:ext xmlns:c16="http://schemas.microsoft.com/office/drawing/2014/chart" uri="{C3380CC4-5D6E-409C-BE32-E72D297353CC}">
                  <c16:uniqueId val="{00000001-5E12-4071-9B12-CC543851A6B9}"/>
                </c:ext>
              </c:extLst>
            </c:dLbl>
            <c:dLbl>
              <c:idx val="3"/>
              <c:tx>
                <c:strRef>
                  <c:f>'[1]Stakeholder report data'!$L$114</c:f>
                  <c:strCache>
                    <c:ptCount val="1"/>
                    <c:pt idx="0">
                      <c:v>-4.17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{D5FA2FF2-E189-4521-BF7C-ECA06AE76062}</c15:txfldGUID>
                      <c15:f>'[1]Stakeholder report data'!$L$114</c15:f>
                      <c15:dlblFieldTableCache>
                        <c:ptCount val="1"/>
                        <c:pt idx="0">
                          <c:v>-4.17 </c:v>
                        </c:pt>
                      </c15:dlblFieldTableCache>
                    </c15:dlblFTEntry>
                  </c15:dlblFieldTable>
                  <c15:showDataLabelsRange val="0"/>
                </c:ext>
                <c:ext xmlns:c16="http://schemas.microsoft.com/office/drawing/2014/chart" uri="{C3380CC4-5D6E-409C-BE32-E72D297353CC}">
                  <c16:uniqueId val="{00000002-5E12-4071-9B12-CC543851A6B9}"/>
                </c:ext>
              </c:extLst>
            </c:dLbl>
            <c:dLbl>
              <c:idx val="4"/>
              <c:tx>
                <c:strRef>
                  <c:f>'[1]Stakeholder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{23D2CD41-25BF-4838-9FD4-1E740310EAD1}</c15:txfldGUID>
                      <c15:f>'[1]Stakeholder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5E12-4071-9B12-CC543851A6B9}"/>
                </c:ext>
              </c:extLst>
            </c:dLbl>
            <c:dLbl>
              <c:idx val="5"/>
              <c:tx>
                <c:strRef>
                  <c:f>'[1]Stakeholder report data'!$N$114</c:f>
                  <c:strCache>
                    <c:ptCount val="1"/>
                    <c:pt idx="0">
                      <c:v> +15.31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{02A26B70-42E3-43B6-8EE7-3E2357CBF319}</c15:txfldGUID>
                      <c15:f>'[1]Stakeholder report data'!$N$114</c15:f>
                      <c15:dlblFieldTableCache>
                        <c:ptCount val="1"/>
                        <c:pt idx="0">
                          <c:v> +15.31 </c:v>
                        </c:pt>
                      </c15:dlblFieldTableCache>
                    </c15:dlblFTEntry>
                  </c15:dlblFieldTable>
                  <c15:showDataLabelsRange val="0"/>
                </c:ext>
                <c:ext xmlns:c16="http://schemas.microsoft.com/office/drawing/2014/chart" uri="{C3380CC4-5D6E-409C-BE32-E72D297353CC}">
                  <c16:uniqueId val="{00000004-5E12-4071-9B12-CC543851A6B9}"/>
                </c:ext>
              </c:extLst>
            </c:dLbl>
            <c:dLbl>
              <c:idx val="6"/>
              <c:tx>
                <c:strRef>
                  <c:f>'[1]Stakeholder report data'!$O$114</c:f>
                  <c:strCache>
                    <c:ptCount val="1"/>
                    <c:pt idx="0">
                      <c:v> +23.38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{4E2A663C-CFF6-4356-B9D7-21AF74D65AC7}</c15:txfldGUID>
                      <c15:f>'[1]Stakeholder report data'!$O$114</c15:f>
                      <c15:dlblFieldTableCache>
                        <c:ptCount val="1"/>
                        <c:pt idx="0">
                          <c:v> +23.38 </c:v>
                        </c:pt>
                      </c15:dlblFieldTableCache>
                    </c15:dlblFTEntry>
                  </c15:dlblFieldTable>
                  <c15:showDataLabelsRange val="0"/>
                </c:ext>
                <c:ext xmlns:c16="http://schemas.microsoft.com/office/drawing/2014/chart" uri="{C3380CC4-5D6E-409C-BE32-E72D297353CC}">
                  <c16:uniqueId val="{00000005-5E12-4071-9B12-CC543851A6B9}"/>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data'!$I$113:$P$113</c:f>
              <c:numCache>
                <c:formatCode>_-* #,##0.00_-;\-* #,##0.00_-;_-* ""??_-;_-@_-</c:formatCode>
                <c:ptCount val="8"/>
                <c:pt idx="1">
                  <c:v>900.69910663594749</c:v>
                </c:pt>
                <c:pt idx="2">
                  <c:v>900.69910663594749</c:v>
                </c:pt>
                <c:pt idx="3">
                  <c:v>986.97665940432614</c:v>
                </c:pt>
                <c:pt idx="4">
                  <c:v>986.97665940432614</c:v>
                </c:pt>
                <c:pt idx="5">
                  <c:v>1377.034101398116</c:v>
                </c:pt>
                <c:pt idx="6">
                  <c:v>1392.339755185068</c:v>
                </c:pt>
              </c:numCache>
            </c:numRef>
          </c:val>
          <c:extLst>
            <c:ext xmlns:c16="http://schemas.microsoft.com/office/drawing/2014/chart" uri="{C3380CC4-5D6E-409C-BE32-E72D297353CC}">
              <c16:uniqueId val="{00000006-5E12-4071-9B12-CC543851A6B9}"/>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5E12-4071-9B12-CC543851A6B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data'!$I$115:$P$115</c:f>
              <c:numCache>
                <c:formatCode>_-* #,##0.00_-;\-* #,##0.00_-;_-* ""??_-;_-@_-</c:formatCode>
                <c:ptCount val="8"/>
                <c:pt idx="0" formatCode="_-* #,##0_-;\-* #,##0_-;_-* &quot;&quot;??_-;_-@_-">
                  <c:v>904.98072642630382</c:v>
                </c:pt>
                <c:pt idx="1">
                  <c:v>4.2816197903563449</c:v>
                </c:pt>
                <c:pt idx="7" formatCode="_-* #,##0_-;\-* #,##0_-;_-* &quot;&quot;??_-;_-@_-">
                  <c:v>986.97665940432614</c:v>
                </c:pt>
              </c:numCache>
            </c:numRef>
          </c:val>
          <c:extLst>
            <c:ext xmlns:c16="http://schemas.microsoft.com/office/drawing/2014/chart" uri="{C3380CC4-5D6E-409C-BE32-E72D297353CC}">
              <c16:uniqueId val="{00000008-5E12-4071-9B12-CC543851A6B9}"/>
            </c:ext>
          </c:extLst>
        </c:ser>
        <c:ser>
          <c:idx val="1"/>
          <c:order val="2"/>
          <c:spPr>
            <a:solidFill>
              <a:srgbClr val="564741">
                <a:alpha val="50196"/>
              </a:srgbClr>
            </a:solidFill>
          </c:spPr>
          <c:invertIfNegative val="0"/>
          <c:dLbls>
            <c:delete val="1"/>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data'!$I$116:$P$116</c:f>
              <c:numCache>
                <c:formatCode>_-* #,##0.00_-;\-* #,##0.00_-;_-* ""??_-;_-@_-</c:formatCode>
                <c:ptCount val="8"/>
                <c:pt idx="2">
                  <c:v>90.443208647656306</c:v>
                </c:pt>
              </c:numCache>
            </c:numRef>
          </c:val>
          <c:extLst>
            <c:ext xmlns:c16="http://schemas.microsoft.com/office/drawing/2014/chart" uri="{C3380CC4-5D6E-409C-BE32-E72D297353CC}">
              <c16:uniqueId val="{00000009-5E12-4071-9B12-CC543851A6B9}"/>
            </c:ext>
          </c:extLst>
        </c:ser>
        <c:ser>
          <c:idx val="2"/>
          <c:order val="3"/>
          <c:spPr>
            <a:solidFill>
              <a:srgbClr val="5F9E88">
                <a:alpha val="50196"/>
              </a:srgbClr>
            </a:solidFill>
          </c:spPr>
          <c:invertIfNegative val="0"/>
          <c:dLbls>
            <c:delete val="1"/>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data'!$I$117:$P$117</c:f>
              <c:numCache>
                <c:formatCode>_-* #,##0.00_-;\-* #,##0.00_-;_-* ""??_-;_-@_-</c:formatCode>
                <c:ptCount val="8"/>
                <c:pt idx="3">
                  <c:v>4.1656558792776437</c:v>
                </c:pt>
              </c:numCache>
            </c:numRef>
          </c:val>
          <c:extLst>
            <c:ext xmlns:c16="http://schemas.microsoft.com/office/drawing/2014/chart" uri="{C3380CC4-5D6E-409C-BE32-E72D297353CC}">
              <c16:uniqueId val="{0000000A-5E12-4071-9B12-CC543851A6B9}"/>
            </c:ext>
          </c:extLst>
        </c:ser>
        <c:ser>
          <c:idx val="3"/>
          <c:order val="4"/>
          <c:spPr>
            <a:solidFill>
              <a:srgbClr val="F06EA6">
                <a:alpha val="50196"/>
              </a:srgbClr>
            </a:solidFill>
          </c:spPr>
          <c:invertIfNegative val="0"/>
          <c:dLbls>
            <c:delete val="1"/>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data'!$I$118:$P$118</c:f>
              <c:numCache>
                <c:formatCode>_-* #,##0.00_-;\-* #,##0.00_-;_-* ""??_-;_-@_-</c:formatCode>
                <c:ptCount val="8"/>
                <c:pt idx="4">
                  <c:v>0</c:v>
                </c:pt>
              </c:numCache>
            </c:numRef>
          </c:val>
          <c:extLst>
            <c:ext xmlns:c16="http://schemas.microsoft.com/office/drawing/2014/chart" uri="{C3380CC4-5D6E-409C-BE32-E72D297353CC}">
              <c16:uniqueId val="{0000000B-5E12-4071-9B12-CC543851A6B9}"/>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5E12-4071-9B12-CC543851A6B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data'!$I$119:$P$119</c:f>
              <c:numCache>
                <c:formatCode>_-* #,##0.00_-;\-* #,##0.00_-;_-* ""??_-;_-@_-</c:formatCode>
                <c:ptCount val="8"/>
                <c:pt idx="0" formatCode="_-* #,##0_-;\-* #,##0_-;_-* &quot;&quot;??_-;_-@_-">
                  <c:v>390.05744199379001</c:v>
                </c:pt>
                <c:pt idx="5">
                  <c:v>15.305653786951918</c:v>
                </c:pt>
                <c:pt idx="7" formatCode="_-* #,##0_-;\-* #,##0_-;_-* &quot;&quot;??_-;_-@_-">
                  <c:v>428.74328216447816</c:v>
                </c:pt>
              </c:numCache>
            </c:numRef>
          </c:val>
          <c:extLst>
            <c:ext xmlns:c16="http://schemas.microsoft.com/office/drawing/2014/chart" uri="{C3380CC4-5D6E-409C-BE32-E72D297353CC}">
              <c16:uniqueId val="{0000000D-5E12-4071-9B12-CC543851A6B9}"/>
            </c:ext>
          </c:extLst>
        </c:ser>
        <c:ser>
          <c:idx val="5"/>
          <c:order val="6"/>
          <c:spPr>
            <a:solidFill>
              <a:srgbClr val="303F51">
                <a:alpha val="50196"/>
              </a:srgbClr>
            </a:solidFill>
          </c:spPr>
          <c:invertIfNegative val="0"/>
          <c:dLbls>
            <c:delete val="1"/>
          </c:dLbls>
          <c:cat>
            <c:strRef>
              <c:f>'[1]Stakeholder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data'!$I$120:$P$120</c:f>
              <c:numCache>
                <c:formatCode>_-* #,##0.00_-;\-* #,##0.00_-;_-* ""??_-;_-@_-</c:formatCode>
                <c:ptCount val="8"/>
                <c:pt idx="6">
                  <c:v>23.380186383736234</c:v>
                </c:pt>
              </c:numCache>
            </c:numRef>
          </c:val>
          <c:extLst>
            <c:ext xmlns:c16="http://schemas.microsoft.com/office/drawing/2014/chart" uri="{C3380CC4-5D6E-409C-BE32-E72D297353CC}">
              <c16:uniqueId val="{0000000E-5E12-4071-9B12-CC543851A6B9}"/>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'[1]Stakeholder report data'!$C$124</c:f>
          <c:strCache>
            <c:ptCount val="1"/>
            <c:pt idx="0">
              <c:v>SA Power Networks - Small Business Time of Use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'[1]Stakeholder report data'!$J$126</c:f>
                  <c:strCache>
                    <c:ptCount val="1"/>
                    <c:pt idx="0">
                      <c:v>-4.63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{31EBB74F-D67B-42BB-B09D-500822A4DE1F}</c15:txfldGUID>
                      <c15:f>'[1]Stakeholder report data'!$J$126</c15:f>
                      <c15:dlblFieldTableCache>
                        <c:ptCount val="1"/>
                        <c:pt idx="0">
                          <c:v>-4.63 </c:v>
                        </c:pt>
                      </c15:dlblFieldTableCache>
                    </c15:dlblFTEntry>
                  </c15:dlblFieldTable>
                  <c15:showDataLabelsRange val="0"/>
                </c:ext>
                <c:ext xmlns:c16="http://schemas.microsoft.com/office/drawing/2014/chart" uri="{C3380CC4-5D6E-409C-BE32-E72D297353CC}">
                  <c16:uniqueId val="{00000000-FE78-4397-8774-4FD8A044AA92}"/>
                </c:ext>
              </c:extLst>
            </c:dLbl>
            <c:dLbl>
              <c:idx val="2"/>
              <c:tx>
                <c:strRef>
                  <c:f>'[1]Stakeholder report data'!$K$126</c:f>
                  <c:strCache>
                    <c:ptCount val="1"/>
                    <c:pt idx="0">
                      <c:v> +180.87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{75B2CD25-831A-40AE-BC0D-12C18C398343}</c15:txfldGUID>
                      <c15:f>'[1]Stakeholder report data'!$K$126</c15:f>
                      <c15:dlblFieldTableCache>
                        <c:ptCount val="1"/>
                        <c:pt idx="0">
                          <c:v> +180.87 </c:v>
                        </c:pt>
                      </c15:dlblFieldTableCache>
                    </c15:dlblFTEntry>
                  </c15:dlblFieldTable>
                  <c15:showDataLabelsRange val="0"/>
                </c:ext>
                <c:ext xmlns:c16="http://schemas.microsoft.com/office/drawing/2014/chart" uri="{C3380CC4-5D6E-409C-BE32-E72D297353CC}">
                  <c16:uniqueId val="{00000001-FE78-4397-8774-4FD8A044AA92}"/>
                </c:ext>
              </c:extLst>
            </c:dLbl>
            <c:dLbl>
              <c:idx val="3"/>
              <c:tx>
                <c:strRef>
                  <c:f>'[1]Stakeholder report data'!$L$126</c:f>
                  <c:strCache>
                    <c:ptCount val="1"/>
                    <c:pt idx="0">
                      <c:v>-8.33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{101EA211-97BD-44B9-B48F-9D89EE305E1D}</c15:txfldGUID>
                      <c15:f>'[1]Stakeholder report data'!$L$126</c15:f>
                      <c15:dlblFieldTableCache>
                        <c:ptCount val="1"/>
                        <c:pt idx="0">
                          <c:v>-8.33 </c:v>
                        </c:pt>
                      </c15:dlblFieldTableCache>
                    </c15:dlblFTEntry>
                  </c15:dlblFieldTable>
                  <c15:showDataLabelsRange val="0"/>
                </c:ext>
                <c:ext xmlns:c16="http://schemas.microsoft.com/office/drawing/2014/chart" uri="{C3380CC4-5D6E-409C-BE32-E72D297353CC}">
                  <c16:uniqueId val="{00000002-FE78-4397-8774-4FD8A044AA92}"/>
                </c:ext>
              </c:extLst>
            </c:dLbl>
            <c:dLbl>
              <c:idx val="4"/>
              <c:tx>
                <c:strRef>
                  <c:f>'[1]Stakeholder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{9292F430-8307-48E0-9178-361F72FF006A}</c15:txfldGUID>
                      <c15:f>'[1]Stakeholder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FE78-4397-8774-4FD8A044AA92}"/>
                </c:ext>
              </c:extLst>
            </c:dLbl>
            <c:dLbl>
              <c:idx val="5"/>
              <c:tx>
                <c:strRef>
                  <c:f>'[1]Stakeholder report data'!$N$126</c:f>
                  <c:strCache>
                    <c:ptCount val="1"/>
                    <c:pt idx="0">
                      <c:v> +37.39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{DC0C8C57-57AE-4321-9523-0E882141A65F}</c15:txfldGUID>
                      <c15:f>'[1]Stakeholder report data'!$N$126</c15:f>
                      <c15:dlblFieldTableCache>
                        <c:ptCount val="1"/>
                        <c:pt idx="0">
                          <c:v> +37.39 </c:v>
                        </c:pt>
                      </c15:dlblFieldTableCache>
                    </c15:dlblFTEntry>
                  </c15:dlblFieldTable>
                  <c15:showDataLabelsRange val="0"/>
                </c:ext>
                <c:ext xmlns:c16="http://schemas.microsoft.com/office/drawing/2014/chart" uri="{C3380CC4-5D6E-409C-BE32-E72D297353CC}">
                  <c16:uniqueId val="{00000004-FE78-4397-8774-4FD8A044AA92}"/>
                </c:ext>
              </c:extLst>
            </c:dLbl>
            <c:dLbl>
              <c:idx val="6"/>
              <c:tx>
                <c:strRef>
                  <c:f>'[1]Stakeholder report data'!$O$126</c:f>
                  <c:strCache>
                    <c:ptCount val="1"/>
                    <c:pt idx="0">
                      <c:v> +54.84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{BAFE006C-D758-464E-B883-03F78220E54C}</c15:txfldGUID>
                      <c15:f>'[1]Stakeholder report data'!$O$126</c15:f>
                      <c15:dlblFieldTableCache>
                        <c:ptCount val="1"/>
                        <c:pt idx="0">
                          <c:v> +54.84 </c:v>
                        </c:pt>
                      </c15:dlblFieldTableCache>
                    </c15:dlblFTEntry>
                  </c15:dlblFieldTable>
                  <c15:showDataLabelsRange val="0"/>
                </c:ext>
                <c:ext xmlns:c16="http://schemas.microsoft.com/office/drawing/2014/chart" uri="{C3380CC4-5D6E-409C-BE32-E72D297353CC}">
                  <c16:uniqueId val="{00000005-FE78-4397-8774-4FD8A044AA92}"/>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data'!$I$125:$P$125</c:f>
              <c:numCache>
                <c:formatCode>_-* #,##0.00_-;\-* #,##0.00_-;_-* ""??_-;_-@_-</c:formatCode>
                <c:ptCount val="8"/>
                <c:pt idx="1">
                  <c:v>1805.1207869769469</c:v>
                </c:pt>
                <c:pt idx="2">
                  <c:v>1805.1207869769469</c:v>
                </c:pt>
                <c:pt idx="3">
                  <c:v>1977.6562718502998</c:v>
                </c:pt>
                <c:pt idx="4">
                  <c:v>1977.6562718502998</c:v>
                </c:pt>
                <c:pt idx="5">
                  <c:v>2892.598119778876</c:v>
                </c:pt>
                <c:pt idx="6">
                  <c:v>2929.9888428524432</c:v>
                </c:pt>
              </c:numCache>
            </c:numRef>
          </c:val>
          <c:extLst>
            <c:ext xmlns:c16="http://schemas.microsoft.com/office/drawing/2014/chart" uri="{C3380CC4-5D6E-409C-BE32-E72D297353CC}">
              <c16:uniqueId val="{00000006-FE78-4397-8774-4FD8A044AA92}"/>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FE78-4397-8774-4FD8A044AA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data'!$I$127:$P$127</c:f>
              <c:numCache>
                <c:formatCode>_-* #,##0.00_-;\-* #,##0.00_-;_-* ""??_-;_-@_-</c:formatCode>
                <c:ptCount val="8"/>
                <c:pt idx="0" formatCode="_-* #,##0_-;\-* #,##0_-;_-* &quot;&quot;??_-;_-@_-">
                  <c:v>1809.7556481948377</c:v>
                </c:pt>
                <c:pt idx="1">
                  <c:v>4.6348612178907445</c:v>
                </c:pt>
                <c:pt idx="7" formatCode="_-* #,##0_-;\-* #,##0_-;_-* &quot;&quot;??_-;_-@_-">
                  <c:v>1977.6562718502998</c:v>
                </c:pt>
              </c:numCache>
            </c:numRef>
          </c:val>
          <c:extLst>
            <c:ext xmlns:c16="http://schemas.microsoft.com/office/drawing/2014/chart" uri="{C3380CC4-5D6E-409C-BE32-E72D297353CC}">
              <c16:uniqueId val="{00000008-FE78-4397-8774-4FD8A044AA92}"/>
            </c:ext>
          </c:extLst>
        </c:ser>
        <c:ser>
          <c:idx val="12"/>
          <c:order val="2"/>
          <c:spPr>
            <a:solidFill>
              <a:srgbClr val="564741">
                <a:alpha val="50196"/>
              </a:srgbClr>
            </a:solidFill>
          </c:spPr>
          <c:invertIfNegative val="0"/>
          <c:dLbls>
            <c:delete val="1"/>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data'!$I$128:$P$128</c:f>
              <c:numCache>
                <c:formatCode>_-* #,##0.00_-;\-* #,##0.00_-;_-* ""??_-;_-@_-</c:formatCode>
                <c:ptCount val="8"/>
                <c:pt idx="2">
                  <c:v>180.86584930633805</c:v>
                </c:pt>
              </c:numCache>
            </c:numRef>
          </c:val>
          <c:extLst>
            <c:ext xmlns:c16="http://schemas.microsoft.com/office/drawing/2014/chart" uri="{C3380CC4-5D6E-409C-BE32-E72D297353CC}">
              <c16:uniqueId val="{00000009-FE78-4397-8774-4FD8A044AA92}"/>
            </c:ext>
          </c:extLst>
        </c:ser>
        <c:ser>
          <c:idx val="13"/>
          <c:order val="3"/>
          <c:spPr>
            <a:solidFill>
              <a:srgbClr val="5F9E88">
                <a:alpha val="50196"/>
              </a:srgbClr>
            </a:solidFill>
          </c:spPr>
          <c:invertIfNegative val="0"/>
          <c:dLbls>
            <c:delete val="1"/>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data'!$I$129:$P$129</c:f>
              <c:numCache>
                <c:formatCode>_-* #,##0.00_-;\-* #,##0.00_-;_-* ""??_-;_-@_-</c:formatCode>
                <c:ptCount val="8"/>
                <c:pt idx="3">
                  <c:v>8.3303644329851529</c:v>
                </c:pt>
              </c:numCache>
            </c:numRef>
          </c:val>
          <c:extLst>
            <c:ext xmlns:c16="http://schemas.microsoft.com/office/drawing/2014/chart" uri="{C3380CC4-5D6E-409C-BE32-E72D297353CC}">
              <c16:uniqueId val="{0000000A-FE78-4397-8774-4FD8A044AA92}"/>
            </c:ext>
          </c:extLst>
        </c:ser>
        <c:ser>
          <c:idx val="14"/>
          <c:order val="4"/>
          <c:spPr>
            <a:solidFill>
              <a:srgbClr val="F06EA6">
                <a:alpha val="50196"/>
              </a:srgbClr>
            </a:solidFill>
          </c:spPr>
          <c:invertIfNegative val="0"/>
          <c:dLbls>
            <c:delete val="1"/>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data'!$I$130:$P$130</c:f>
              <c:numCache>
                <c:formatCode>_-* #,##0.00_-;\-* #,##0.00_-;_-* ""??_-;_-@_-</c:formatCode>
                <c:ptCount val="8"/>
                <c:pt idx="4">
                  <c:v>0</c:v>
                </c:pt>
              </c:numCache>
            </c:numRef>
          </c:val>
          <c:extLst>
            <c:ext xmlns:c16="http://schemas.microsoft.com/office/drawing/2014/chart" uri="{C3380CC4-5D6E-409C-BE32-E72D297353CC}">
              <c16:uniqueId val="{0000000B-FE78-4397-8774-4FD8A044AA92}"/>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FE78-4397-8774-4FD8A044AA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data'!$I$131:$P$131</c:f>
              <c:numCache>
                <c:formatCode>_-* #,##0.00_-;\-* #,##0.00_-;_-* ""??_-;_-@_-</c:formatCode>
                <c:ptCount val="8"/>
                <c:pt idx="0" formatCode="_-* #,##0_-;\-* #,##0_-;_-* &quot;&quot;??_-;_-@_-">
                  <c:v>914.94184792857629</c:v>
                </c:pt>
                <c:pt idx="5">
                  <c:v>37.390723073567258</c:v>
                </c:pt>
                <c:pt idx="7" formatCode="_-* #,##0_-;\-* #,##0_-;_-* &quot;&quot;??_-;_-@_-">
                  <c:v>1007.1745215248841</c:v>
                </c:pt>
              </c:numCache>
            </c:numRef>
          </c:val>
          <c:extLst>
            <c:ext xmlns:c16="http://schemas.microsoft.com/office/drawing/2014/chart" uri="{C3380CC4-5D6E-409C-BE32-E72D297353CC}">
              <c16:uniqueId val="{0000000D-FE78-4397-8774-4FD8A044AA92}"/>
            </c:ext>
          </c:extLst>
        </c:ser>
        <c:ser>
          <c:idx val="16"/>
          <c:order val="6"/>
          <c:spPr>
            <a:solidFill>
              <a:srgbClr val="303F51">
                <a:alpha val="50196"/>
              </a:srgbClr>
            </a:solidFill>
          </c:spPr>
          <c:invertIfNegative val="0"/>
          <c:dLbls>
            <c:delete val="1"/>
          </c:dLbls>
          <c:cat>
            <c:strRef>
              <c:f>'[1]Stakeholder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'[1]Stakeholder report data'!$I$132:$P$132</c:f>
              <c:numCache>
                <c:formatCode>_-* #,##0.00_-;\-* #,##0.00_-;_-* ""??_-;_-@_-</c:formatCode>
                <c:ptCount val="8"/>
                <c:pt idx="6">
                  <c:v>54.841950522740532</c:v>
                </c:pt>
              </c:numCache>
            </c:numRef>
          </c:val>
          <c:extLst>
            <c:ext xmlns:c16="http://schemas.microsoft.com/office/drawing/2014/chart" uri="{C3380CC4-5D6E-409C-BE32-E72D297353CC}">
              <c16:uniqueId val="{0000000E-FE78-4397-8774-4FD8A044AA92}"/>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777490" cy="626073"/>
    <xdr:pic>
      <xdr:nvPicPr>
        <xdr:cNvPr id="2" name="Picture 1">
          <a:extLst>
            <a:ext uri="{FF2B5EF4-FFF2-40B4-BE49-F238E27FC236}">
              <a16:creationId xmlns:a16="http://schemas.microsoft.com/office/drawing/2014/main" id="{88F1B063-F6A6-42F0-BE7D-0246D757C5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80975"/>
          <a:ext cx="2777490" cy="626073"/>
        </a:xfrm>
        <a:prstGeom prst="rect">
          <a:avLst/>
        </a:prstGeom>
      </xdr:spPr>
    </xdr:pic>
    <xdr:clientData/>
  </xdr:one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E99C1735-5C28-498C-B801-421E7CF61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E36D2767-8CF5-4580-B920-90C1CA88A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BA3DAF74-9830-49B6-B9C6-BD1DC3BB4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765E168D-6DD8-448E-90DF-84D22119C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D9833B23-2A95-4A7B-AC5E-73C587152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17349515-B3E7-4491-AD10-73FF37558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2777490" cy="626073"/>
    <xdr:pic>
      <xdr:nvPicPr>
        <xdr:cNvPr id="2" name="Picture 1">
          <a:extLst>
            <a:ext uri="{FF2B5EF4-FFF2-40B4-BE49-F238E27FC236}">
              <a16:creationId xmlns:a16="http://schemas.microsoft.com/office/drawing/2014/main" id="{5874DA73-FD2C-4102-AD5F-6970797C6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80975"/>
          <a:ext cx="2777490" cy="62607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tran\Downloads\SA%20Power%20Networks%202024-25%20-%20Final%20SCS%20pricing%20model%20&#8211;%2019%20April%202024%20&#8211;%20PUBLIC%20(2).xlsm" TargetMode="External"/><Relationship Id="rId1" Type="http://schemas.openxmlformats.org/officeDocument/2006/relationships/externalLinkPath" Target="SA%20Power%20Networks%202024-25%20-%20Final%20SCS%20pricing%20model%20&#8211;%2019%20April%202024%20&#8211;%20PUBLIC%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 model"/>
      <sheetName val="Outputs&gt;&gt;"/>
      <sheetName val="Model report"/>
      <sheetName val="Qty forecasts"/>
      <sheetName val="Compliance"/>
      <sheetName val="Price comp. ind."/>
      <sheetName val="Price comp. current"/>
      <sheetName val="Tables"/>
      <sheetName val="Cost movements"/>
      <sheetName val="Charts"/>
      <sheetName val="Inputs&gt;&gt;"/>
      <sheetName val="General"/>
      <sheetName val="Financial"/>
      <sheetName val="Actuals"/>
      <sheetName val="Metering"/>
      <sheetName val="Tariffs"/>
      <sheetName val="Qty"/>
      <sheetName val="Prop. prices (input)"/>
      <sheetName val="Prop. prices (control input)"/>
      <sheetName val="Hist. prices"/>
      <sheetName val="Indicative prices"/>
      <sheetName val="DMO"/>
      <sheetName val="Trial tariffs"/>
      <sheetName val="Tariff costs"/>
      <sheetName val="Calculations&gt;&gt;"/>
      <sheetName val="TAR"/>
      <sheetName val="Accounts"/>
      <sheetName val="Rev. summary"/>
      <sheetName val="Prop. prices control"/>
      <sheetName val="Prop. prices"/>
      <sheetName val="Prop. revenue"/>
      <sheetName val="Hist. revenue"/>
      <sheetName val="SC revenue"/>
      <sheetName val="Total qty"/>
      <sheetName val="Movements"/>
      <sheetName val="Stakeholder report data"/>
      <sheetName val="Lookups"/>
      <sheetName val="Model update log"/>
      <sheetName val="DB TSS Compliance"/>
      <sheetName val="DB Trials"/>
      <sheetName val="DB SC Revenue"/>
      <sheetName val="DB Analysis"/>
      <sheetName val="DB Pricing Schedule (t)"/>
      <sheetName val="DB Indicative Output"/>
      <sheetName val="DB Tables"/>
    </sheetNames>
    <sheetDataSet>
      <sheetData sheetId="0"/>
      <sheetData sheetId="1">
        <row r="1">
          <cell r="B1" t="str">
            <v>AER pricing model - SA Power Networks 2024–25</v>
          </cell>
        </row>
        <row r="7">
          <cell r="C7" t="str">
            <v>Tariff schedule</v>
          </cell>
          <cell r="D7" t="str">
            <v>Provides schedules of network prices</v>
          </cell>
        </row>
      </sheetData>
      <sheetData sheetId="2"/>
      <sheetData sheetId="3">
        <row r="6">
          <cell r="E6">
            <v>2019</v>
          </cell>
          <cell r="F6">
            <v>2020</v>
          </cell>
          <cell r="G6">
            <v>2021</v>
          </cell>
          <cell r="H6">
            <v>2022</v>
          </cell>
          <cell r="I6">
            <v>2023</v>
          </cell>
          <cell r="J6">
            <v>2024</v>
          </cell>
          <cell r="K6">
            <v>2025</v>
          </cell>
        </row>
        <row r="8">
          <cell r="E8" t="str">
            <v>2018–19</v>
          </cell>
          <cell r="F8" t="str">
            <v>2019–20</v>
          </cell>
          <cell r="G8" t="str">
            <v>2020–21</v>
          </cell>
        </row>
        <row r="9">
          <cell r="E9">
            <v>3742.3269151427098</v>
          </cell>
          <cell r="F9">
            <v>3725.7578541692701</v>
          </cell>
          <cell r="G9">
            <v>3688.8636846877562</v>
          </cell>
          <cell r="H9">
            <v>3719.7267350930006</v>
          </cell>
          <cell r="I9">
            <v>3731.2177448549992</v>
          </cell>
          <cell r="J9">
            <v>3510.6407588507104</v>
          </cell>
          <cell r="K9">
            <v>3656.4089305786351</v>
          </cell>
        </row>
        <row r="10">
          <cell r="E10">
            <v>1088.36517890247</v>
          </cell>
          <cell r="F10">
            <v>925.35555472512999</v>
          </cell>
          <cell r="G10">
            <v>1373.6564018882377</v>
          </cell>
          <cell r="H10">
            <v>1395.6773468309598</v>
          </cell>
          <cell r="I10">
            <v>1405.3227777449999</v>
          </cell>
          <cell r="J10">
            <v>1406.2582760218525</v>
          </cell>
          <cell r="K10">
            <v>1392.6777736089523</v>
          </cell>
        </row>
        <row r="14">
          <cell r="E14">
            <v>5220.2690294422137</v>
          </cell>
          <cell r="F14">
            <v>5198.5391089679615</v>
          </cell>
          <cell r="G14">
            <v>4603.6640006329999</v>
          </cell>
          <cell r="H14">
            <v>4658.9966736509996</v>
          </cell>
          <cell r="I14">
            <v>4671.9798005320017</v>
          </cell>
          <cell r="J14">
            <v>4733.6575561559321</v>
          </cell>
          <cell r="K14">
            <v>4739.3244183378856</v>
          </cell>
        </row>
        <row r="21">
          <cell r="E21">
            <v>10050.961123487394</v>
          </cell>
          <cell r="F21">
            <v>9849.6525178623615</v>
          </cell>
          <cell r="G21">
            <v>9666.1840872089942</v>
          </cell>
          <cell r="H21">
            <v>9774.4007555749595</v>
          </cell>
          <cell r="I21">
            <v>9808.5203231320011</v>
          </cell>
          <cell r="J21">
            <v>9650.5565910284949</v>
          </cell>
          <cell r="K21">
            <v>9788.4111225254728</v>
          </cell>
        </row>
        <row r="25">
          <cell r="E25">
            <v>801235.53955431702</v>
          </cell>
          <cell r="F25">
            <v>808897.45988733601</v>
          </cell>
          <cell r="G25">
            <v>807990</v>
          </cell>
          <cell r="H25">
            <v>812892</v>
          </cell>
          <cell r="I25">
            <v>820343</v>
          </cell>
          <cell r="J25">
            <v>814357.42857142852</v>
          </cell>
          <cell r="K25">
            <v>818553.5252417858</v>
          </cell>
        </row>
        <row r="26">
          <cell r="E26">
            <v>86491.366052641199</v>
          </cell>
          <cell r="F26">
            <v>84478.087026792797</v>
          </cell>
          <cell r="G26">
            <v>92731.690418907281</v>
          </cell>
          <cell r="H26">
            <v>93504.296760013531</v>
          </cell>
          <cell r="I26">
            <v>94044.891278536816</v>
          </cell>
          <cell r="J26">
            <v>95256</v>
          </cell>
          <cell r="K26">
            <v>96831.503210061463</v>
          </cell>
        </row>
        <row r="30">
          <cell r="E30">
            <v>18470.594393041567</v>
          </cell>
          <cell r="F30">
            <v>21227.453085870948</v>
          </cell>
          <cell r="G30">
            <v>20119.309581092675</v>
          </cell>
          <cell r="H30">
            <v>22332.70323998644</v>
          </cell>
          <cell r="I30">
            <v>22272.108721463243</v>
          </cell>
          <cell r="J30">
            <v>4998.0714285714785</v>
          </cell>
          <cell r="K30">
            <v>4802.7052141338354</v>
          </cell>
        </row>
        <row r="32">
          <cell r="E32">
            <v>906197.49999999977</v>
          </cell>
          <cell r="F32">
            <v>914602.99999999977</v>
          </cell>
          <cell r="G32">
            <v>920841</v>
          </cell>
          <cell r="H32">
            <v>928729</v>
          </cell>
          <cell r="I32">
            <v>936660</v>
          </cell>
          <cell r="J32">
            <v>914611.5</v>
          </cell>
          <cell r="K32">
            <v>920187.7336659811</v>
          </cell>
        </row>
      </sheetData>
      <sheetData sheetId="4">
        <row r="62">
          <cell r="J62" t="str">
            <v>2017–18</v>
          </cell>
          <cell r="K62" t="str">
            <v>2018–19</v>
          </cell>
          <cell r="L62" t="str">
            <v>2019–20</v>
          </cell>
          <cell r="M62" t="str">
            <v>2020–21</v>
          </cell>
          <cell r="N62" t="str">
            <v>2021–22</v>
          </cell>
          <cell r="O62" t="str">
            <v>2022–23</v>
          </cell>
          <cell r="P62" t="str">
            <v>2023–24</v>
          </cell>
          <cell r="Q62" t="str">
            <v>2024–25</v>
          </cell>
        </row>
        <row r="64">
          <cell r="C64" t="str">
            <v>Large LV Demand Trial (2018/19)</v>
          </cell>
          <cell r="J64">
            <v>0</v>
          </cell>
          <cell r="K64">
            <v>1.7658224314803599E-4</v>
          </cell>
          <cell r="L64">
            <v>0</v>
          </cell>
          <cell r="M64">
            <v>0</v>
          </cell>
          <cell r="N64">
            <v>0</v>
          </cell>
          <cell r="O64">
            <v>0</v>
          </cell>
          <cell r="P64">
            <v>0</v>
          </cell>
          <cell r="Q64">
            <v>0</v>
          </cell>
        </row>
        <row r="65">
          <cell r="C65" t="str">
            <v>HV Demand Trial (2018/19)</v>
          </cell>
          <cell r="J65">
            <v>0</v>
          </cell>
          <cell r="K65">
            <v>7.2125141567507662E-4</v>
          </cell>
          <cell r="L65">
            <v>0</v>
          </cell>
          <cell r="M65">
            <v>0</v>
          </cell>
          <cell r="N65">
            <v>0</v>
          </cell>
          <cell r="O65">
            <v>0</v>
          </cell>
          <cell r="P65">
            <v>0</v>
          </cell>
          <cell r="Q65">
            <v>0</v>
          </cell>
        </row>
        <row r="66">
          <cell r="C66" t="str">
            <v>Residential TOU Trial (2019/20)</v>
          </cell>
          <cell r="J66">
            <v>0</v>
          </cell>
          <cell r="K66">
            <v>0</v>
          </cell>
          <cell r="L66">
            <v>4.4479853459989992E-6</v>
          </cell>
          <cell r="M66">
            <v>0</v>
          </cell>
          <cell r="N66">
            <v>0</v>
          </cell>
          <cell r="O66">
            <v>0</v>
          </cell>
          <cell r="P66">
            <v>0</v>
          </cell>
          <cell r="Q66">
            <v>0</v>
          </cell>
        </row>
        <row r="67">
          <cell r="C67" t="str">
            <v>Residential Time of Use Plus (2021/22)</v>
          </cell>
          <cell r="J67">
            <v>0</v>
          </cell>
          <cell r="K67">
            <v>0</v>
          </cell>
          <cell r="L67">
            <v>0</v>
          </cell>
          <cell r="M67">
            <v>0</v>
          </cell>
          <cell r="N67">
            <v>4.5892201669698967E-5</v>
          </cell>
          <cell r="O67">
            <v>0</v>
          </cell>
          <cell r="P67">
            <v>0</v>
          </cell>
          <cell r="Q67">
            <v>0</v>
          </cell>
        </row>
        <row r="68">
          <cell r="C68" t="str">
            <v>Large LV Business Agreed Demand Flexible</v>
          </cell>
          <cell r="J68">
            <v>0</v>
          </cell>
          <cell r="K68">
            <v>0</v>
          </cell>
          <cell r="L68">
            <v>0</v>
          </cell>
          <cell r="M68">
            <v>0</v>
          </cell>
          <cell r="N68">
            <v>0</v>
          </cell>
          <cell r="O68">
            <v>0</v>
          </cell>
          <cell r="P68">
            <v>0</v>
          </cell>
          <cell r="Q68">
            <v>5.4498283927142633E-5</v>
          </cell>
        </row>
        <row r="69">
          <cell r="C69" t="str">
            <v>HV Business Agreed Demand Flexible</v>
          </cell>
          <cell r="J69">
            <v>0</v>
          </cell>
          <cell r="K69">
            <v>0</v>
          </cell>
          <cell r="L69">
            <v>0</v>
          </cell>
          <cell r="M69">
            <v>0</v>
          </cell>
          <cell r="N69">
            <v>0</v>
          </cell>
          <cell r="O69">
            <v>0</v>
          </cell>
          <cell r="P69">
            <v>0</v>
          </cell>
          <cell r="Q69">
            <v>2.3494292234866012E-4</v>
          </cell>
        </row>
        <row r="70">
          <cell r="C70" t="str">
            <v>Zone Substation kVA Flexible</v>
          </cell>
          <cell r="J70">
            <v>0</v>
          </cell>
          <cell r="K70">
            <v>0</v>
          </cell>
          <cell r="L70">
            <v>0</v>
          </cell>
          <cell r="M70">
            <v>0</v>
          </cell>
          <cell r="N70">
            <v>0</v>
          </cell>
          <cell r="O70">
            <v>0</v>
          </cell>
          <cell r="P70">
            <v>0</v>
          </cell>
          <cell r="Q70">
            <v>7.0737978404347839E-5</v>
          </cell>
        </row>
        <row r="71">
          <cell r="C71" t="str">
            <v>Sub Transmission kVA Flexible</v>
          </cell>
          <cell r="J71">
            <v>0</v>
          </cell>
          <cell r="K71">
            <v>0</v>
          </cell>
          <cell r="L71">
            <v>0</v>
          </cell>
          <cell r="M71">
            <v>0</v>
          </cell>
          <cell r="N71">
            <v>0</v>
          </cell>
          <cell r="O71">
            <v>0</v>
          </cell>
          <cell r="P71">
            <v>0</v>
          </cell>
          <cell r="Q71">
            <v>1.4328584327907782E-6</v>
          </cell>
        </row>
        <row r="72">
          <cell r="C72" t="str">
            <v>Large LV Business Generation Flexible</v>
          </cell>
          <cell r="J72">
            <v>0</v>
          </cell>
          <cell r="K72">
            <v>0</v>
          </cell>
          <cell r="L72">
            <v>0</v>
          </cell>
          <cell r="M72">
            <v>0</v>
          </cell>
          <cell r="N72">
            <v>0</v>
          </cell>
          <cell r="O72">
            <v>0</v>
          </cell>
          <cell r="P72">
            <v>0</v>
          </cell>
          <cell r="Q72">
            <v>4.0415368587739787E-6</v>
          </cell>
        </row>
        <row r="73">
          <cell r="C73" t="str">
            <v>HV Business Generation Flexible</v>
          </cell>
          <cell r="J73">
            <v>0</v>
          </cell>
          <cell r="K73">
            <v>0</v>
          </cell>
          <cell r="L73">
            <v>0</v>
          </cell>
          <cell r="M73">
            <v>0</v>
          </cell>
          <cell r="N73">
            <v>0</v>
          </cell>
          <cell r="O73">
            <v>0</v>
          </cell>
          <cell r="P73">
            <v>0</v>
          </cell>
          <cell r="Q73">
            <v>0</v>
          </cell>
        </row>
        <row r="74">
          <cell r="C74" t="str">
            <v>Zone Substation Generation Flexible</v>
          </cell>
          <cell r="J74">
            <v>0</v>
          </cell>
          <cell r="K74">
            <v>0</v>
          </cell>
          <cell r="L74">
            <v>0</v>
          </cell>
          <cell r="M74">
            <v>0</v>
          </cell>
          <cell r="N74">
            <v>0</v>
          </cell>
          <cell r="O74">
            <v>0</v>
          </cell>
          <cell r="P74">
            <v>0</v>
          </cell>
          <cell r="Q74">
            <v>0</v>
          </cell>
        </row>
        <row r="75">
          <cell r="C75" t="str">
            <v>Sub Transmission Generation Flexible</v>
          </cell>
          <cell r="J75">
            <v>0</v>
          </cell>
          <cell r="K75">
            <v>0</v>
          </cell>
          <cell r="L75">
            <v>0</v>
          </cell>
          <cell r="M75">
            <v>0</v>
          </cell>
          <cell r="N75">
            <v>0</v>
          </cell>
          <cell r="O75">
            <v>0</v>
          </cell>
          <cell r="P75">
            <v>0</v>
          </cell>
          <cell r="Q75">
            <v>0</v>
          </cell>
        </row>
        <row r="76">
          <cell r="C76" t="str">
            <v>Residential Electrify</v>
          </cell>
          <cell r="J76">
            <v>0</v>
          </cell>
          <cell r="K76">
            <v>0</v>
          </cell>
          <cell r="L76">
            <v>0</v>
          </cell>
          <cell r="M76">
            <v>0</v>
          </cell>
          <cell r="N76">
            <v>0</v>
          </cell>
          <cell r="O76">
            <v>9.8731263075828266E-5</v>
          </cell>
          <cell r="P76">
            <v>1.3369698415170283E-4</v>
          </cell>
          <cell r="Q76">
            <v>4.1023902055135333E-4</v>
          </cell>
        </row>
        <row r="77">
          <cell r="C77" t="str">
            <v>Residential Diversify</v>
          </cell>
          <cell r="J77">
            <v>0</v>
          </cell>
          <cell r="K77">
            <v>0</v>
          </cell>
          <cell r="L77">
            <v>0</v>
          </cell>
          <cell r="M77">
            <v>0</v>
          </cell>
          <cell r="N77">
            <v>0</v>
          </cell>
          <cell r="O77">
            <v>0</v>
          </cell>
          <cell r="P77">
            <v>0</v>
          </cell>
          <cell r="Q77">
            <v>-1.4360395375596589E-5</v>
          </cell>
        </row>
        <row r="78">
          <cell r="C78" t="str">
            <v>Electrify Two Way</v>
          </cell>
          <cell r="J78">
            <v>0</v>
          </cell>
          <cell r="K78">
            <v>0</v>
          </cell>
          <cell r="L78">
            <v>0</v>
          </cell>
          <cell r="M78">
            <v>0</v>
          </cell>
          <cell r="N78">
            <v>0</v>
          </cell>
          <cell r="O78">
            <v>0</v>
          </cell>
          <cell r="P78">
            <v>0</v>
          </cell>
          <cell r="Q78">
            <v>1.6938818461246753E-3</v>
          </cell>
        </row>
        <row r="79">
          <cell r="C79" t="str">
            <v>Small Business Electrify</v>
          </cell>
          <cell r="J79">
            <v>0</v>
          </cell>
          <cell r="K79">
            <v>0</v>
          </cell>
          <cell r="L79">
            <v>0</v>
          </cell>
          <cell r="M79">
            <v>0</v>
          </cell>
          <cell r="N79">
            <v>0</v>
          </cell>
          <cell r="O79">
            <v>0</v>
          </cell>
          <cell r="P79">
            <v>0</v>
          </cell>
          <cell r="Q79">
            <v>1.03043433020135E-3</v>
          </cell>
        </row>
        <row r="80">
          <cell r="C80">
            <v>0</v>
          </cell>
          <cell r="J80">
            <v>0</v>
          </cell>
          <cell r="K80">
            <v>0</v>
          </cell>
          <cell r="L80">
            <v>0</v>
          </cell>
          <cell r="M80">
            <v>0</v>
          </cell>
          <cell r="N80">
            <v>0</v>
          </cell>
          <cell r="O80">
            <v>0</v>
          </cell>
          <cell r="P80">
            <v>0</v>
          </cell>
          <cell r="Q80">
            <v>0</v>
          </cell>
        </row>
        <row r="81">
          <cell r="C81">
            <v>0</v>
          </cell>
          <cell r="J81">
            <v>0</v>
          </cell>
          <cell r="K81">
            <v>0</v>
          </cell>
          <cell r="L81">
            <v>0</v>
          </cell>
          <cell r="M81">
            <v>0</v>
          </cell>
          <cell r="N81">
            <v>0</v>
          </cell>
          <cell r="O81">
            <v>0</v>
          </cell>
          <cell r="P81">
            <v>0</v>
          </cell>
          <cell r="Q81">
            <v>0</v>
          </cell>
        </row>
        <row r="82">
          <cell r="C82">
            <v>0</v>
          </cell>
          <cell r="J82">
            <v>0</v>
          </cell>
          <cell r="K82">
            <v>0</v>
          </cell>
          <cell r="L82">
            <v>0</v>
          </cell>
          <cell r="M82">
            <v>0</v>
          </cell>
          <cell r="N82">
            <v>0</v>
          </cell>
          <cell r="O82">
            <v>0</v>
          </cell>
          <cell r="P82">
            <v>0</v>
          </cell>
          <cell r="Q82">
            <v>0</v>
          </cell>
        </row>
        <row r="83">
          <cell r="C83">
            <v>0</v>
          </cell>
          <cell r="J83">
            <v>0</v>
          </cell>
          <cell r="K83">
            <v>0</v>
          </cell>
          <cell r="L83">
            <v>0</v>
          </cell>
          <cell r="M83">
            <v>0</v>
          </cell>
          <cell r="N83">
            <v>0</v>
          </cell>
          <cell r="O83">
            <v>0</v>
          </cell>
          <cell r="P83">
            <v>0</v>
          </cell>
          <cell r="Q83">
            <v>0</v>
          </cell>
        </row>
        <row r="84">
          <cell r="C84" t="str">
            <v>Total trial tariffs</v>
          </cell>
          <cell r="J84">
            <v>0</v>
          </cell>
          <cell r="K84">
            <v>8.9783365882311261E-4</v>
          </cell>
          <cell r="L84">
            <v>4.4479853459989992E-6</v>
          </cell>
          <cell r="M84">
            <v>0</v>
          </cell>
          <cell r="N84">
            <v>4.5892201669698967E-5</v>
          </cell>
          <cell r="O84">
            <v>9.8731263075828266E-5</v>
          </cell>
          <cell r="P84">
            <v>1.3369698415170283E-4</v>
          </cell>
          <cell r="Q84">
            <v>3.4858483814734975E-3</v>
          </cell>
        </row>
      </sheetData>
      <sheetData sheetId="5"/>
      <sheetData sheetId="6"/>
      <sheetData sheetId="7">
        <row r="9">
          <cell r="C9" t="str">
            <v>Residential</v>
          </cell>
          <cell r="D9">
            <v>413.36055099601208</v>
          </cell>
          <cell r="E9">
            <v>469.38822703811485</v>
          </cell>
          <cell r="F9">
            <v>0.13554190381036935</v>
          </cell>
          <cell r="G9">
            <v>424.79413389368995</v>
          </cell>
          <cell r="H9">
            <v>469.38822703811485</v>
          </cell>
          <cell r="I9">
            <v>0.10497812843052379</v>
          </cell>
        </row>
        <row r="10">
          <cell r="C10" t="str">
            <v>Small business</v>
          </cell>
          <cell r="D10">
            <v>146.21980678850733</v>
          </cell>
          <cell r="E10">
            <v>156.08735256022302</v>
          </cell>
          <cell r="F10">
            <v>6.7484330532512127E-2</v>
          </cell>
          <cell r="G10">
            <v>142.67849856005353</v>
          </cell>
          <cell r="H10">
            <v>156.08735256022302</v>
          </cell>
          <cell r="I10">
            <v>9.3979500313606801E-2</v>
          </cell>
        </row>
        <row r="11">
          <cell r="C11" t="str">
            <v>Large LV business</v>
          </cell>
          <cell r="D11">
            <v>186.90585632691625</v>
          </cell>
          <cell r="E11">
            <v>207.22040730057356</v>
          </cell>
          <cell r="F11">
            <v>0.10868868088394845</v>
          </cell>
          <cell r="G11">
            <v>186.15800757654137</v>
          </cell>
          <cell r="H11">
            <v>207.22040730057356</v>
          </cell>
          <cell r="I11">
            <v>0.11314259321008313</v>
          </cell>
        </row>
        <row r="12">
          <cell r="C12" t="str">
            <v>HV business</v>
          </cell>
          <cell r="D12">
            <v>32.932266898983535</v>
          </cell>
          <cell r="E12">
            <v>36.087101887047382</v>
          </cell>
          <cell r="F12">
            <v>9.5797686741122101E-2</v>
          </cell>
          <cell r="G12">
            <v>31.9773845121818</v>
          </cell>
          <cell r="H12">
            <v>36.087101887047382</v>
          </cell>
          <cell r="I12">
            <v>0.12851949706205601</v>
          </cell>
        </row>
        <row r="13">
          <cell r="C13" t="str">
            <v>Major business</v>
          </cell>
          <cell r="D13">
            <v>14.970115587110199</v>
          </cell>
          <cell r="E13">
            <v>15.815878960259482</v>
          </cell>
          <cell r="F13">
            <v>5.6496783089471592E-2</v>
          </cell>
          <cell r="G13">
            <v>13.643214068374132</v>
          </cell>
          <cell r="H13">
            <v>15.815878960259482</v>
          </cell>
          <cell r="I13">
            <v>0.15924875773383418</v>
          </cell>
        </row>
        <row r="14">
          <cell r="C14">
            <v>0</v>
          </cell>
          <cell r="D14">
            <v>0</v>
          </cell>
          <cell r="E14">
            <v>0</v>
          </cell>
          <cell r="F14">
            <v>0</v>
          </cell>
          <cell r="G14">
            <v>0</v>
          </cell>
          <cell r="H14">
            <v>0</v>
          </cell>
          <cell r="I14">
            <v>0</v>
          </cell>
        </row>
        <row r="15">
          <cell r="C15">
            <v>0</v>
          </cell>
          <cell r="D15">
            <v>0</v>
          </cell>
          <cell r="E15">
            <v>0</v>
          </cell>
          <cell r="F15">
            <v>0</v>
          </cell>
          <cell r="G15">
            <v>0</v>
          </cell>
          <cell r="H15">
            <v>0</v>
          </cell>
          <cell r="I15">
            <v>0</v>
          </cell>
        </row>
        <row r="16">
          <cell r="C16">
            <v>0</v>
          </cell>
          <cell r="D16">
            <v>0</v>
          </cell>
          <cell r="E16">
            <v>0</v>
          </cell>
          <cell r="F16">
            <v>0</v>
          </cell>
          <cell r="G16">
            <v>0</v>
          </cell>
          <cell r="H16">
            <v>0</v>
          </cell>
          <cell r="I16">
            <v>0</v>
          </cell>
        </row>
        <row r="17">
          <cell r="C17">
            <v>0</v>
          </cell>
          <cell r="D17">
            <v>0</v>
          </cell>
          <cell r="E17">
            <v>0</v>
          </cell>
          <cell r="F17">
            <v>0</v>
          </cell>
          <cell r="G17">
            <v>0</v>
          </cell>
          <cell r="H17">
            <v>0</v>
          </cell>
          <cell r="I17">
            <v>0</v>
          </cell>
        </row>
        <row r="18">
          <cell r="C18">
            <v>0</v>
          </cell>
          <cell r="D18">
            <v>0</v>
          </cell>
          <cell r="E18">
            <v>0</v>
          </cell>
          <cell r="F18">
            <v>0</v>
          </cell>
          <cell r="G18">
            <v>0</v>
          </cell>
          <cell r="H18">
            <v>0</v>
          </cell>
          <cell r="I18">
            <v>0</v>
          </cell>
        </row>
        <row r="19">
          <cell r="C19">
            <v>0</v>
          </cell>
          <cell r="D19">
            <v>0</v>
          </cell>
          <cell r="E19">
            <v>0</v>
          </cell>
          <cell r="F19">
            <v>0</v>
          </cell>
          <cell r="G19">
            <v>0</v>
          </cell>
          <cell r="H19">
            <v>0</v>
          </cell>
          <cell r="I19">
            <v>0</v>
          </cell>
        </row>
        <row r="20">
          <cell r="D20">
            <v>794.38859659752939</v>
          </cell>
          <cell r="E20">
            <v>884.59896774621836</v>
          </cell>
          <cell r="F20">
            <v>0.11355949913565211</v>
          </cell>
          <cell r="G20">
            <v>799.2512386108408</v>
          </cell>
          <cell r="H20">
            <v>884.59896774621836</v>
          </cell>
          <cell r="I20">
            <v>0.10678460665724887</v>
          </cell>
        </row>
        <row r="26">
          <cell r="C26" t="str">
            <v>Adjusted annual smoothed revenue for 2023–24 (AARt-1)</v>
          </cell>
          <cell r="E26">
            <v>838.68376255307783</v>
          </cell>
          <cell r="L26">
            <v>802.73594439711508</v>
          </cell>
          <cell r="M26">
            <v>794.50283059799722</v>
          </cell>
          <cell r="N26">
            <v>887.52277608552072</v>
          </cell>
        </row>
        <row r="27">
          <cell r="C27" t="str">
            <v>Inflation (CPI)</v>
          </cell>
          <cell r="D27">
            <v>4.0519877675840865E-2</v>
          </cell>
          <cell r="L27">
            <v>0</v>
          </cell>
          <cell r="M27">
            <v>0</v>
          </cell>
          <cell r="N27">
            <v>0</v>
          </cell>
        </row>
        <row r="28">
          <cell r="C28" t="str">
            <v>X-factor for 2024–25</v>
          </cell>
          <cell r="D28">
            <v>5.2554900701686877E-2</v>
          </cell>
          <cell r="L28">
            <v>0.19132994893705499</v>
          </cell>
          <cell r="M28">
            <v>0.2458332077922088</v>
          </cell>
          <cell r="N28">
            <v>0</v>
          </cell>
        </row>
        <row r="29">
          <cell r="C29" t="str">
            <v>S factor (STPIS 1.2)</v>
          </cell>
          <cell r="D29">
            <v>0</v>
          </cell>
          <cell r="L29">
            <v>802.54461444817798</v>
          </cell>
          <cell r="M29">
            <v>794.25699739020502</v>
          </cell>
          <cell r="N29">
            <v>887.52277608552072</v>
          </cell>
        </row>
        <row r="30">
          <cell r="L30">
            <v>802.72828877077529</v>
          </cell>
          <cell r="M30">
            <v>854.42466180225381</v>
          </cell>
          <cell r="N30">
            <v>838.76520701294419</v>
          </cell>
        </row>
        <row r="31">
          <cell r="C31" t="str">
            <v>Adjusted annual smoothed revenue for 2024–25 (AARt)</v>
          </cell>
          <cell r="E31">
            <v>826.80419186681172</v>
          </cell>
          <cell r="L31">
            <v>-7.53872368611498</v>
          </cell>
          <cell r="M31">
            <v>-33.252111665259818</v>
          </cell>
          <cell r="N31">
            <v>48.815360181408543</v>
          </cell>
        </row>
        <row r="32">
          <cell r="C32" t="str">
            <v>I factor (incentive schemes payments applied in 2024–25)</v>
          </cell>
          <cell r="D32">
            <v>11.961015146132436</v>
          </cell>
          <cell r="L32">
            <v>7.3550493635176508</v>
          </cell>
          <cell r="M32">
            <v>-26.91555274678899</v>
          </cell>
          <cell r="N32">
            <v>-5.7791108832020655E-2</v>
          </cell>
        </row>
        <row r="33">
          <cell r="C33" t="str">
            <v>C factor (approved cost pass-throughs applied in 2024–25)</v>
          </cell>
          <cell r="D33">
            <v>0</v>
          </cell>
          <cell r="L33">
            <v>13.773398619252307</v>
          </cell>
          <cell r="M33">
            <v>14.374597143775262</v>
          </cell>
          <cell r="N33">
            <v>-47.324895798244633</v>
          </cell>
        </row>
        <row r="34">
          <cell r="C34" t="str">
            <v>B factor (annual adjustment factors applied in 2024–25)</v>
          </cell>
          <cell r="D34">
            <v>48.815360181408543</v>
          </cell>
          <cell r="L34">
            <v>0.79006734192769323</v>
          </cell>
          <cell r="M34">
            <v>1.4702163795354399</v>
          </cell>
          <cell r="N34">
            <v>-3.0278698961498653</v>
          </cell>
        </row>
        <row r="35">
          <cell r="C35" t="str">
            <v>Total allowable revenue for 2024–25 (TARt)</v>
          </cell>
          <cell r="E35">
            <v>887.58056719435274</v>
          </cell>
          <cell r="L35">
            <v>-0.18367432259732919</v>
          </cell>
          <cell r="M35">
            <v>-60.167664412048808</v>
          </cell>
          <cell r="N35">
            <v>48.757569072576523</v>
          </cell>
        </row>
        <row r="36">
          <cell r="L36">
            <v>-5.1944948074081239E-3</v>
          </cell>
          <cell r="M36">
            <v>-3.0020449095065334</v>
          </cell>
          <cell r="N36">
            <v>1.535585422567902</v>
          </cell>
        </row>
        <row r="37">
          <cell r="L37">
            <v>14.374597143775262</v>
          </cell>
          <cell r="M37">
            <v>-47.324895798244633</v>
          </cell>
          <cell r="N37">
            <v>-5.9611199250074298E-2</v>
          </cell>
        </row>
        <row r="41">
          <cell r="C41" t="str">
            <v>TUOS expenditure charges for 2024–25</v>
          </cell>
          <cell r="D41">
            <v>350.79180780091804</v>
          </cell>
          <cell r="L41">
            <v>299.46509913365395</v>
          </cell>
          <cell r="M41">
            <v>326.43201776325111</v>
          </cell>
          <cell r="N41">
            <v>372.93958000079698</v>
          </cell>
        </row>
        <row r="42">
          <cell r="C42" t="str">
            <v>Avoided TUOS charges for 2024–25</v>
          </cell>
          <cell r="D42">
            <v>0</v>
          </cell>
          <cell r="L42">
            <v>0</v>
          </cell>
          <cell r="M42">
            <v>0</v>
          </cell>
          <cell r="N42">
            <v>0</v>
          </cell>
        </row>
        <row r="43">
          <cell r="C43" t="str">
            <v>Cross-boundary expenditure charges for 2024–25</v>
          </cell>
          <cell r="D43">
            <v>0</v>
          </cell>
          <cell r="L43">
            <v>0</v>
          </cell>
          <cell r="M43">
            <v>0</v>
          </cell>
          <cell r="N43">
            <v>0</v>
          </cell>
        </row>
        <row r="44">
          <cell r="C44" t="str">
            <v/>
          </cell>
          <cell r="D44">
            <v>0</v>
          </cell>
          <cell r="L44">
            <v>5.4213037652261792E-2</v>
          </cell>
          <cell r="M44">
            <v>7.3749962337662178E-2</v>
          </cell>
          <cell r="N44">
            <v>0</v>
          </cell>
        </row>
        <row r="45">
          <cell r="C45" t="str">
            <v/>
          </cell>
          <cell r="D45">
            <v>0</v>
          </cell>
          <cell r="L45">
            <v>299.41088609600166</v>
          </cell>
          <cell r="M45">
            <v>326.35826780091344</v>
          </cell>
          <cell r="N45">
            <v>372.93958000079698</v>
          </cell>
        </row>
        <row r="46">
          <cell r="C46" t="str">
            <v>Total Forecast DPPC</v>
          </cell>
          <cell r="E46">
            <v>350.79180780091804</v>
          </cell>
          <cell r="L46">
            <v>301.344514</v>
          </cell>
          <cell r="M46">
            <v>349.60371091107561</v>
          </cell>
          <cell r="N46">
            <v>350.79180780091804</v>
          </cell>
        </row>
        <row r="47">
          <cell r="C47" t="str">
            <v>Under/over-recovery adjustment applied in 2024–25</v>
          </cell>
          <cell r="D47">
            <v>22.197886799696612</v>
          </cell>
          <cell r="L47">
            <v>-2.5969370229481399</v>
          </cell>
          <cell r="M47">
            <v>-7.5665937106187053</v>
          </cell>
          <cell r="N47">
            <v>22.197886799696612</v>
          </cell>
        </row>
        <row r="48">
          <cell r="C48" t="str">
            <v>Total allowable revenue for 2024–25</v>
          </cell>
          <cell r="E48">
            <v>372.98969460061465</v>
          </cell>
          <cell r="L48">
            <v>0.66330911894982592</v>
          </cell>
          <cell r="M48">
            <v>-15.678849399543481</v>
          </cell>
          <cell r="N48">
            <v>-5.0114599817675298E-2</v>
          </cell>
        </row>
        <row r="49">
          <cell r="L49">
            <v>4.3558844142442972</v>
          </cell>
          <cell r="M49">
            <v>2.617433064590962</v>
          </cell>
          <cell r="N49">
            <v>-21.520125547224023</v>
          </cell>
        </row>
        <row r="50">
          <cell r="L50">
            <v>0.24986149867875374</v>
          </cell>
          <cell r="M50">
            <v>0.26770788255208161</v>
          </cell>
          <cell r="N50">
            <v>-1.3768681199763397</v>
          </cell>
        </row>
        <row r="51">
          <cell r="L51">
            <v>-1.933627903998314</v>
          </cell>
          <cell r="M51">
            <v>-23.245443110162185</v>
          </cell>
          <cell r="N51">
            <v>22.147772199878936</v>
          </cell>
        </row>
        <row r="52">
          <cell r="L52">
            <v>-5.4684944333774556E-2</v>
          </cell>
          <cell r="M52">
            <v>-1.1598233842048822</v>
          </cell>
          <cell r="N52">
            <v>0.69752854335015213</v>
          </cell>
        </row>
        <row r="53">
          <cell r="L53">
            <v>2.617433064590962</v>
          </cell>
          <cell r="M53">
            <v>-21.520125547224023</v>
          </cell>
          <cell r="N53">
            <v>-5.1692923971274229E-2</v>
          </cell>
        </row>
        <row r="57">
          <cell r="C57" t="str">
            <v>FiT 2028 charges for 2024–25</v>
          </cell>
          <cell r="D57">
            <v>14.05</v>
          </cell>
          <cell r="L57">
            <v>80.382799323443109</v>
          </cell>
          <cell r="M57">
            <v>87.047266624092714</v>
          </cell>
          <cell r="N57">
            <v>86.189269975191579</v>
          </cell>
        </row>
        <row r="58">
          <cell r="C58" t="str">
            <v>FiT 2028S charges for 2024–25</v>
          </cell>
          <cell r="D58">
            <v>65.150000000000006</v>
          </cell>
          <cell r="L58">
            <v>0</v>
          </cell>
          <cell r="M58">
            <v>0</v>
          </cell>
          <cell r="N58">
            <v>0</v>
          </cell>
        </row>
        <row r="59">
          <cell r="C59" t="str">
            <v>AGL Designated Services charges for 2024–25</v>
          </cell>
          <cell r="D59">
            <v>5.2</v>
          </cell>
          <cell r="L59">
            <v>2.2139077047046835E-2</v>
          </cell>
          <cell r="M59">
            <v>2.4583320779220878E-2</v>
          </cell>
          <cell r="N59">
            <v>0</v>
          </cell>
        </row>
        <row r="60">
          <cell r="C60" t="str">
            <v/>
          </cell>
          <cell r="D60">
            <v>0</v>
          </cell>
          <cell r="L60">
            <v>80.360660246396066</v>
          </cell>
          <cell r="M60">
            <v>87.022683303313499</v>
          </cell>
          <cell r="N60">
            <v>86.189269975191579</v>
          </cell>
        </row>
        <row r="61">
          <cell r="C61" t="str">
            <v>Total Forecast JSA</v>
          </cell>
          <cell r="E61">
            <v>84.4</v>
          </cell>
        </row>
        <row r="62">
          <cell r="C62" t="str">
            <v>Under/over-recovery adjustment applied in 2024–25</v>
          </cell>
          <cell r="D62">
            <v>1.8414322271186689</v>
          </cell>
        </row>
        <row r="63">
          <cell r="C63" t="str">
            <v>Total allowable revenue for 2024–25</v>
          </cell>
          <cell r="E63">
            <v>86.241432227118679</v>
          </cell>
        </row>
        <row r="65">
          <cell r="L65">
            <v>81.571977320000002</v>
          </cell>
          <cell r="M65">
            <v>86.25</v>
          </cell>
          <cell r="N65">
            <v>84.4</v>
          </cell>
        </row>
        <row r="66">
          <cell r="L66">
            <v>0.63010602416574646</v>
          </cell>
          <cell r="M66">
            <v>5.6151552033533179</v>
          </cell>
          <cell r="N66">
            <v>1.8414322271186689</v>
          </cell>
        </row>
        <row r="67">
          <cell r="L67">
            <v>-1.8414230977696775</v>
          </cell>
          <cell r="M67">
            <v>-4.8424719000398113</v>
          </cell>
          <cell r="N67">
            <v>-5.2162251927100556E-2</v>
          </cell>
        </row>
        <row r="68">
          <cell r="L68">
            <v>-1.0497351773913286</v>
          </cell>
          <cell r="M68">
            <v>-2.3555242478276983</v>
          </cell>
          <cell r="N68">
            <v>-1.7852083431130799</v>
          </cell>
        </row>
        <row r="69">
          <cell r="L69">
            <v>-6.0214730166183533E-2</v>
          </cell>
          <cell r="M69">
            <v>-0.24092016610349629</v>
          </cell>
          <cell r="N69">
            <v>-0.11421849978311352</v>
          </cell>
        </row>
        <row r="70">
          <cell r="L70">
            <v>-1.2113170736039311</v>
          </cell>
          <cell r="M70">
            <v>0.77268330331350654</v>
          </cell>
          <cell r="N70">
            <v>1.7892699751915684</v>
          </cell>
        </row>
        <row r="71">
          <cell r="L71">
            <v>-3.4257266666254851E-2</v>
          </cell>
          <cell r="M71">
            <v>3.8552767504608176E-2</v>
          </cell>
          <cell r="N71">
            <v>5.6351802257671751E-2</v>
          </cell>
        </row>
        <row r="72">
          <cell r="L72">
            <v>-2.3555242478276983</v>
          </cell>
          <cell r="M72">
            <v>-1.7852083431130799</v>
          </cell>
          <cell r="N72">
            <v>-5.380506544695321E-2</v>
          </cell>
        </row>
        <row r="76">
          <cell r="C76" t="str">
            <v>Adjusted annual smoothed revenue for 2023–24 (AARt-1)</v>
          </cell>
          <cell r="E76">
            <v>0</v>
          </cell>
          <cell r="L76">
            <v>0</v>
          </cell>
          <cell r="M76">
            <v>0</v>
          </cell>
          <cell r="N76">
            <v>0</v>
          </cell>
        </row>
        <row r="77">
          <cell r="C77" t="str">
            <v>Inflation (CPI)</v>
          </cell>
          <cell r="D77">
            <v>0</v>
          </cell>
          <cell r="L77">
            <v>0</v>
          </cell>
          <cell r="M77">
            <v>0</v>
          </cell>
          <cell r="N77">
            <v>0</v>
          </cell>
        </row>
        <row r="78">
          <cell r="C78" t="str">
            <v>Metering x-factor for 2024–25</v>
          </cell>
          <cell r="D78">
            <v>0</v>
          </cell>
          <cell r="L78">
            <v>0</v>
          </cell>
          <cell r="M78">
            <v>0</v>
          </cell>
          <cell r="N78">
            <v>0</v>
          </cell>
        </row>
        <row r="79">
          <cell r="C79" t="str">
            <v>Adjusted annual smoothed revenue for 2024–25 (AARt)</v>
          </cell>
          <cell r="E79">
            <v>0</v>
          </cell>
          <cell r="L79">
            <v>0</v>
          </cell>
          <cell r="M79">
            <v>0</v>
          </cell>
          <cell r="N79">
            <v>0</v>
          </cell>
        </row>
        <row r="80">
          <cell r="C80" t="str">
            <v>Total cost pass-throughs applied in 2024–25</v>
          </cell>
          <cell r="D80">
            <v>0</v>
          </cell>
          <cell r="L80">
            <v>0</v>
          </cell>
          <cell r="M80">
            <v>0</v>
          </cell>
          <cell r="N80">
            <v>0</v>
          </cell>
        </row>
        <row r="81">
          <cell r="C81" t="str">
            <v>Under/over-recovery adjustment applied in 2024–25</v>
          </cell>
          <cell r="D81">
            <v>0</v>
          </cell>
          <cell r="L81">
            <v>0</v>
          </cell>
          <cell r="M81">
            <v>0</v>
          </cell>
          <cell r="N81">
            <v>0</v>
          </cell>
        </row>
        <row r="82">
          <cell r="C82" t="str">
            <v>Total allowable revenue for 2024–25 (TARMt)</v>
          </cell>
          <cell r="E82">
            <v>0</v>
          </cell>
          <cell r="L82">
            <v>0</v>
          </cell>
          <cell r="M82">
            <v>0</v>
          </cell>
          <cell r="N82">
            <v>0</v>
          </cell>
        </row>
        <row r="83">
          <cell r="L83">
            <v>0</v>
          </cell>
          <cell r="M83">
            <v>0</v>
          </cell>
          <cell r="N83">
            <v>0</v>
          </cell>
        </row>
        <row r="84">
          <cell r="L84">
            <v>0</v>
          </cell>
          <cell r="M84">
            <v>0</v>
          </cell>
          <cell r="N84">
            <v>0</v>
          </cell>
        </row>
        <row r="85">
          <cell r="L85">
            <v>0</v>
          </cell>
          <cell r="M85">
            <v>0</v>
          </cell>
          <cell r="N85">
            <v>0</v>
          </cell>
        </row>
        <row r="86">
          <cell r="K86">
            <v>0</v>
          </cell>
          <cell r="L86">
            <v>0</v>
          </cell>
          <cell r="M86">
            <v>0</v>
          </cell>
          <cell r="N86">
            <v>0</v>
          </cell>
        </row>
        <row r="87">
          <cell r="L87">
            <v>0</v>
          </cell>
          <cell r="M87">
            <v>0</v>
          </cell>
          <cell r="N87">
            <v>0</v>
          </cell>
        </row>
        <row r="93">
          <cell r="C93" t="str">
            <v>Residential</v>
          </cell>
          <cell r="D93">
            <v>424.79413389368995</v>
          </cell>
          <cell r="E93">
            <v>469.38822703811485</v>
          </cell>
          <cell r="F93">
            <v>0.10497812843052379</v>
          </cell>
          <cell r="H93" t="str">
            <v>Inflation</v>
          </cell>
          <cell r="J93">
            <v>4.0519877675840865E-2</v>
          </cell>
        </row>
        <row r="94">
          <cell r="C94" t="str">
            <v>Small business</v>
          </cell>
          <cell r="D94">
            <v>142.67849856005353</v>
          </cell>
          <cell r="E94">
            <v>156.08735256022302</v>
          </cell>
          <cell r="F94">
            <v>9.3979500313606801E-2</v>
          </cell>
          <cell r="H94" t="str">
            <v>X-factor (if X&gt;0, X=0)</v>
          </cell>
          <cell r="J94">
            <v>0</v>
          </cell>
        </row>
        <row r="95">
          <cell r="C95" t="str">
            <v>Large LV business</v>
          </cell>
          <cell r="D95">
            <v>186.15800757654137</v>
          </cell>
          <cell r="E95">
            <v>207.22040730057356</v>
          </cell>
          <cell r="F95">
            <v>0.11314259321008313</v>
          </cell>
          <cell r="H95" t="str">
            <v>S factor (STPIS 1.2)</v>
          </cell>
          <cell r="J95">
            <v>0</v>
          </cell>
        </row>
        <row r="96">
          <cell r="C96" t="str">
            <v>HV business</v>
          </cell>
          <cell r="D96">
            <v>31.9773845121818</v>
          </cell>
          <cell r="E96">
            <v>36.087101887047382</v>
          </cell>
          <cell r="F96">
            <v>0.12851949706205601</v>
          </cell>
          <cell r="H96" t="str">
            <v>I factor</v>
          </cell>
          <cell r="J96">
            <v>-4.7292815080440401E-3</v>
          </cell>
        </row>
        <row r="97">
          <cell r="C97" t="str">
            <v>Major business</v>
          </cell>
          <cell r="D97">
            <v>13.643214068374132</v>
          </cell>
          <cell r="E97">
            <v>15.815878960259482</v>
          </cell>
          <cell r="F97">
            <v>0.15924875773383418</v>
          </cell>
          <cell r="H97" t="str">
            <v>C factor</v>
          </cell>
          <cell r="J97">
            <v>0</v>
          </cell>
        </row>
        <row r="98">
          <cell r="C98">
            <v>0</v>
          </cell>
          <cell r="D98">
            <v>0</v>
          </cell>
          <cell r="E98">
            <v>0</v>
          </cell>
          <cell r="F98">
            <v>0</v>
          </cell>
          <cell r="H98" t="str">
            <v>B factor</v>
          </cell>
          <cell r="J98">
            <v>0.1026804437479607</v>
          </cell>
        </row>
        <row r="99">
          <cell r="C99">
            <v>0</v>
          </cell>
          <cell r="D99">
            <v>0</v>
          </cell>
          <cell r="E99">
            <v>0</v>
          </cell>
          <cell r="F99">
            <v>0</v>
          </cell>
          <cell r="H99" t="str">
            <v>NER permissable change</v>
          </cell>
          <cell r="J99">
            <v>0.02</v>
          </cell>
        </row>
        <row r="100">
          <cell r="C100">
            <v>0</v>
          </cell>
          <cell r="D100">
            <v>0</v>
          </cell>
          <cell r="E100">
            <v>0</v>
          </cell>
          <cell r="F100">
            <v>0</v>
          </cell>
          <cell r="J100">
            <v>0.15928143746927437</v>
          </cell>
        </row>
        <row r="101">
          <cell r="C101">
            <v>0</v>
          </cell>
          <cell r="D101">
            <v>0</v>
          </cell>
          <cell r="E101">
            <v>0</v>
          </cell>
          <cell r="F101">
            <v>0</v>
          </cell>
        </row>
        <row r="102">
          <cell r="C102">
            <v>0</v>
          </cell>
          <cell r="D102">
            <v>0</v>
          </cell>
          <cell r="E102">
            <v>0</v>
          </cell>
          <cell r="F102">
            <v>0</v>
          </cell>
        </row>
        <row r="103">
          <cell r="C103">
            <v>0</v>
          </cell>
          <cell r="D103">
            <v>0</v>
          </cell>
          <cell r="E103">
            <v>0</v>
          </cell>
          <cell r="F103">
            <v>0</v>
          </cell>
        </row>
        <row r="104">
          <cell r="C104" t="str">
            <v>Total</v>
          </cell>
          <cell r="D104">
            <v>799.2512386108408</v>
          </cell>
          <cell r="E104">
            <v>884.59896774621836</v>
          </cell>
          <cell r="F104">
            <v>0.10678460665724887</v>
          </cell>
        </row>
        <row r="110">
          <cell r="C110" t="str">
            <v>Residential</v>
          </cell>
          <cell r="D110">
            <v>285.22430408743304</v>
          </cell>
          <cell r="E110">
            <v>469.38822703811485</v>
          </cell>
          <cell r="F110">
            <v>762.1003641775086</v>
          </cell>
        </row>
        <row r="111">
          <cell r="C111" t="str">
            <v>Small business</v>
          </cell>
          <cell r="D111">
            <v>70.779633360413698</v>
          </cell>
          <cell r="E111">
            <v>156.08735256022302</v>
          </cell>
          <cell r="F111">
            <v>351.7280470006238</v>
          </cell>
        </row>
        <row r="112">
          <cell r="C112" t="str">
            <v>Large LV business</v>
          </cell>
          <cell r="D112">
            <v>51.408318568376224</v>
          </cell>
          <cell r="E112">
            <v>207.22040730057356</v>
          </cell>
          <cell r="F112">
            <v>296.3300807809207</v>
          </cell>
        </row>
        <row r="113">
          <cell r="C113" t="str">
            <v>HV business</v>
          </cell>
          <cell r="D113">
            <v>6.2307734176450467</v>
          </cell>
          <cell r="E113">
            <v>36.087101887047382</v>
          </cell>
          <cell r="F113">
            <v>103.96160832033677</v>
          </cell>
        </row>
        <row r="114">
          <cell r="C114" t="str">
            <v>Major business</v>
          </cell>
          <cell r="D114">
            <v>6.2307734176450467</v>
          </cell>
          <cell r="E114">
            <v>15.815878960259482</v>
          </cell>
          <cell r="F114">
            <v>88.074023679902808</v>
          </cell>
        </row>
        <row r="115">
          <cell r="C115">
            <v>0</v>
          </cell>
          <cell r="D115">
            <v>0</v>
          </cell>
          <cell r="E115">
            <v>0</v>
          </cell>
          <cell r="F115">
            <v>0</v>
          </cell>
        </row>
        <row r="116">
          <cell r="C116">
            <v>0</v>
          </cell>
          <cell r="D116">
            <v>0</v>
          </cell>
          <cell r="E116">
            <v>0</v>
          </cell>
          <cell r="F116">
            <v>0</v>
          </cell>
        </row>
        <row r="117">
          <cell r="C117">
            <v>0</v>
          </cell>
          <cell r="D117">
            <v>0</v>
          </cell>
          <cell r="E117">
            <v>0</v>
          </cell>
          <cell r="F117">
            <v>0</v>
          </cell>
        </row>
        <row r="118">
          <cell r="C118">
            <v>0</v>
          </cell>
          <cell r="D118">
            <v>0</v>
          </cell>
          <cell r="E118">
            <v>0</v>
          </cell>
          <cell r="F118">
            <v>0</v>
          </cell>
        </row>
        <row r="119">
          <cell r="C119">
            <v>0</v>
          </cell>
          <cell r="D119">
            <v>0</v>
          </cell>
          <cell r="E119">
            <v>0</v>
          </cell>
          <cell r="F119">
            <v>0</v>
          </cell>
        </row>
        <row r="120">
          <cell r="C120">
            <v>0</v>
          </cell>
          <cell r="D120">
            <v>0</v>
          </cell>
          <cell r="E120">
            <v>0</v>
          </cell>
          <cell r="F120">
            <v>0</v>
          </cell>
        </row>
      </sheetData>
      <sheetData sheetId="8"/>
      <sheetData sheetId="9"/>
      <sheetData sheetId="10"/>
      <sheetData sheetId="11">
        <row r="8">
          <cell r="F8" t="str">
            <v>SA Power Networks</v>
          </cell>
        </row>
        <row r="9">
          <cell r="F9">
            <v>36678</v>
          </cell>
        </row>
        <row r="10">
          <cell r="F10" t="str">
            <v>2024–25</v>
          </cell>
        </row>
        <row r="11">
          <cell r="F11" t="str">
            <v>2023–24</v>
          </cell>
        </row>
        <row r="12">
          <cell r="F12" t="str">
            <v>2022–23</v>
          </cell>
        </row>
        <row r="13">
          <cell r="F13" t="str">
            <v>2021–22</v>
          </cell>
        </row>
        <row r="14">
          <cell r="F14" t="str">
            <v>2020–21</v>
          </cell>
        </row>
        <row r="15">
          <cell r="F15" t="str">
            <v>2024–25</v>
          </cell>
        </row>
        <row r="19">
          <cell r="F19">
            <v>2.2739900899011012E-2</v>
          </cell>
        </row>
        <row r="20">
          <cell r="F20">
            <v>0.05</v>
          </cell>
        </row>
        <row r="21">
          <cell r="F21">
            <v>0.01</v>
          </cell>
        </row>
        <row r="22">
          <cell r="F22">
            <v>0.05</v>
          </cell>
        </row>
        <row r="23">
          <cell r="F23">
            <v>365</v>
          </cell>
          <cell r="J23">
            <v>366</v>
          </cell>
          <cell r="K23">
            <v>365</v>
          </cell>
        </row>
        <row r="26">
          <cell r="F26" t="str">
            <v>NA</v>
          </cell>
        </row>
        <row r="30">
          <cell r="F30" t="str">
            <v>Incremental</v>
          </cell>
        </row>
        <row r="31">
          <cell r="F31" t="str">
            <v>$millions</v>
          </cell>
          <cell r="G31">
            <v>9.9999999999999995E-7</v>
          </cell>
        </row>
        <row r="32">
          <cell r="F32" t="str">
            <v>$millions</v>
          </cell>
          <cell r="G32">
            <v>1</v>
          </cell>
        </row>
        <row r="33">
          <cell r="F33" t="str">
            <v>$millions</v>
          </cell>
          <cell r="G33">
            <v>1</v>
          </cell>
        </row>
        <row r="34">
          <cell r="F34" t="str">
            <v>GWh</v>
          </cell>
          <cell r="G34">
            <v>9.9999999999999995E-7</v>
          </cell>
        </row>
        <row r="37">
          <cell r="F37" t="str">
            <v>kWh</v>
          </cell>
          <cell r="G37">
            <v>1000000</v>
          </cell>
        </row>
        <row r="45">
          <cell r="F45" t="str">
            <v>Code SA</v>
          </cell>
        </row>
        <row r="46">
          <cell r="F46" t="str">
            <v>Code CBD</v>
          </cell>
        </row>
        <row r="47">
          <cell r="F47" t="str">
            <v>Other identifier</v>
          </cell>
        </row>
      </sheetData>
      <sheetData sheetId="12">
        <row r="5">
          <cell r="J5" t="str">
            <v>2017–18</v>
          </cell>
          <cell r="K5" t="str">
            <v>2018–19</v>
          </cell>
          <cell r="L5" t="str">
            <v>2019–20</v>
          </cell>
        </row>
        <row r="14">
          <cell r="J14" t="str">
            <v>2017–18</v>
          </cell>
          <cell r="K14" t="str">
            <v>2018–19</v>
          </cell>
          <cell r="L14" t="str">
            <v>2019–20</v>
          </cell>
          <cell r="M14" t="str">
            <v>2020–21</v>
          </cell>
          <cell r="N14" t="str">
            <v>2021–22</v>
          </cell>
          <cell r="O14" t="str">
            <v>2022–23</v>
          </cell>
          <cell r="P14" t="str">
            <v>2023–24</v>
          </cell>
          <cell r="Q14" t="str">
            <v>2024–25</v>
          </cell>
        </row>
        <row r="24">
          <cell r="J24">
            <v>0</v>
          </cell>
          <cell r="K24">
            <v>0</v>
          </cell>
          <cell r="L24">
            <v>0</v>
          </cell>
          <cell r="M24">
            <v>0</v>
          </cell>
          <cell r="N24">
            <v>0</v>
          </cell>
          <cell r="O24">
            <v>20.612669605332002</v>
          </cell>
          <cell r="P24">
            <v>15.74089924917598</v>
          </cell>
          <cell r="Q24">
            <v>11.961015146132436</v>
          </cell>
        </row>
        <row r="29">
          <cell r="J29">
            <v>0</v>
          </cell>
          <cell r="K29">
            <v>0</v>
          </cell>
          <cell r="L29">
            <v>0</v>
          </cell>
          <cell r="M29">
            <v>0</v>
          </cell>
          <cell r="N29">
            <v>0</v>
          </cell>
          <cell r="O29">
            <v>0</v>
          </cell>
          <cell r="P29">
            <v>0</v>
          </cell>
          <cell r="Q29">
            <v>0</v>
          </cell>
        </row>
        <row r="35">
          <cell r="J35">
            <v>0</v>
          </cell>
          <cell r="K35">
            <v>8.1130385235927457E-2</v>
          </cell>
          <cell r="L35">
            <v>20.935093536161091</v>
          </cell>
          <cell r="M35">
            <v>-2.9115915534202941E-2</v>
          </cell>
          <cell r="N35">
            <v>-20.148466869938598</v>
          </cell>
          <cell r="O35">
            <v>-7.53872368611498</v>
          </cell>
          <cell r="P35">
            <v>-33.252111665259818</v>
          </cell>
          <cell r="Q35">
            <v>48.815360181408543</v>
          </cell>
        </row>
      </sheetData>
      <sheetData sheetId="13">
        <row r="5">
          <cell r="J5" t="str">
            <v>2014–15</v>
          </cell>
          <cell r="K5" t="str">
            <v>2015–16</v>
          </cell>
          <cell r="L5" t="str">
            <v>2016–17</v>
          </cell>
        </row>
      </sheetData>
      <sheetData sheetId="14">
        <row r="39">
          <cell r="N39" t="str">
            <v>2020–21</v>
          </cell>
          <cell r="O39" t="str">
            <v>2021–22</v>
          </cell>
          <cell r="P39" t="str">
            <v>2022–23</v>
          </cell>
          <cell r="Q39" t="str">
            <v>2023–24</v>
          </cell>
          <cell r="R39" t="str">
            <v>2024–25</v>
          </cell>
        </row>
        <row r="43">
          <cell r="C43">
            <v>0</v>
          </cell>
        </row>
        <row r="44">
          <cell r="C44">
            <v>0</v>
          </cell>
        </row>
        <row r="45">
          <cell r="C45">
            <v>0</v>
          </cell>
        </row>
        <row r="46">
          <cell r="C46">
            <v>0</v>
          </cell>
        </row>
        <row r="47">
          <cell r="C47">
            <v>0</v>
          </cell>
        </row>
        <row r="48">
          <cell r="C48">
            <v>0</v>
          </cell>
        </row>
      </sheetData>
      <sheetData sheetId="15">
        <row r="46">
          <cell r="C46" t="str">
            <v>Residential Single Rate</v>
          </cell>
          <cell r="D46" t="str">
            <v>Residential</v>
          </cell>
          <cell r="E46" t="str">
            <v>RSR</v>
          </cell>
          <cell r="F46" t="str">
            <v>RSR</v>
          </cell>
          <cell r="I46">
            <v>1</v>
          </cell>
        </row>
        <row r="47">
          <cell r="I47">
            <v>1</v>
          </cell>
        </row>
        <row r="48">
          <cell r="C48" t="str">
            <v>Residential Time of Use</v>
          </cell>
          <cell r="D48" t="str">
            <v>Residential</v>
          </cell>
          <cell r="E48" t="str">
            <v>RTOU</v>
          </cell>
          <cell r="F48" t="str">
            <v>RTOU</v>
          </cell>
          <cell r="I48">
            <v>1</v>
          </cell>
        </row>
        <row r="49">
          <cell r="I49">
            <v>1</v>
          </cell>
        </row>
        <row r="50">
          <cell r="C50" t="str">
            <v>Residential Prosumer</v>
          </cell>
          <cell r="D50" t="str">
            <v>Residential</v>
          </cell>
          <cell r="E50" t="str">
            <v>RPRO</v>
          </cell>
          <cell r="F50" t="str">
            <v>RPRO</v>
          </cell>
          <cell r="I50">
            <v>1</v>
          </cell>
        </row>
        <row r="51">
          <cell r="I51">
            <v>1</v>
          </cell>
        </row>
        <row r="52">
          <cell r="I52">
            <v>1</v>
          </cell>
        </row>
        <row r="53">
          <cell r="I53">
            <v>1</v>
          </cell>
        </row>
        <row r="54">
          <cell r="C54" t="str">
            <v>Overnight Unmetered</v>
          </cell>
          <cell r="D54" t="str">
            <v>Small business</v>
          </cell>
          <cell r="E54" t="str">
            <v>LVUU</v>
          </cell>
          <cell r="F54" t="str">
            <v>LVUU</v>
          </cell>
          <cell r="I54">
            <v>1</v>
          </cell>
        </row>
        <row r="55">
          <cell r="C55" t="str">
            <v>24 hour Unmetered</v>
          </cell>
          <cell r="D55" t="str">
            <v>Small business</v>
          </cell>
          <cell r="E55" t="str">
            <v>LVUU24</v>
          </cell>
          <cell r="F55" t="str">
            <v>LVUU24</v>
          </cell>
          <cell r="I55">
            <v>1</v>
          </cell>
        </row>
        <row r="56">
          <cell r="C56" t="str">
            <v>Business Single rate</v>
          </cell>
          <cell r="D56" t="str">
            <v>Small business</v>
          </cell>
          <cell r="E56" t="str">
            <v>BSR</v>
          </cell>
          <cell r="F56" t="str">
            <v>BSR</v>
          </cell>
          <cell r="I56">
            <v>2</v>
          </cell>
        </row>
        <row r="57">
          <cell r="I57">
            <v>2</v>
          </cell>
        </row>
        <row r="58">
          <cell r="C58" t="str">
            <v>Business Two Rate</v>
          </cell>
          <cell r="D58" t="str">
            <v>Small business</v>
          </cell>
          <cell r="E58" t="str">
            <v>B2R</v>
          </cell>
          <cell r="F58" t="str">
            <v>B2R</v>
          </cell>
          <cell r="I58">
            <v>2</v>
          </cell>
        </row>
        <row r="59">
          <cell r="I59">
            <v>2</v>
          </cell>
        </row>
        <row r="60">
          <cell r="C60" t="str">
            <v>Business Controlled Load only</v>
          </cell>
          <cell r="D60" t="str">
            <v>Small business</v>
          </cell>
          <cell r="E60" t="str">
            <v>BCL</v>
          </cell>
          <cell r="F60" t="str">
            <v>BCL</v>
          </cell>
          <cell r="I60">
            <v>2</v>
          </cell>
        </row>
        <row r="61">
          <cell r="C61" t="str">
            <v>Small Business Time of Use</v>
          </cell>
          <cell r="D61" t="str">
            <v>Small business</v>
          </cell>
          <cell r="E61" t="str">
            <v>SBTOU</v>
          </cell>
          <cell r="F61" t="str">
            <v>SBTOU</v>
          </cell>
          <cell r="I61">
            <v>2</v>
          </cell>
        </row>
        <row r="62">
          <cell r="C62" t="str">
            <v>Small Business Time of Use with Demand</v>
          </cell>
          <cell r="D62" t="str">
            <v>Small business</v>
          </cell>
          <cell r="E62" t="str">
            <v>SBTOUD</v>
          </cell>
          <cell r="F62" t="str">
            <v>SBTOUD</v>
          </cell>
          <cell r="I62">
            <v>2</v>
          </cell>
        </row>
        <row r="63">
          <cell r="C63" t="str">
            <v>Small Business Actual Monthly Demand (transition)</v>
          </cell>
          <cell r="D63" t="str">
            <v>Small business</v>
          </cell>
          <cell r="E63" t="str">
            <v>SBD</v>
          </cell>
          <cell r="F63" t="str">
            <v>SBD</v>
          </cell>
          <cell r="I63">
            <v>2</v>
          </cell>
        </row>
        <row r="64">
          <cell r="I64">
            <v>2</v>
          </cell>
        </row>
        <row r="65">
          <cell r="C65" t="str">
            <v>Large LV Business Single rate</v>
          </cell>
          <cell r="D65" t="str">
            <v>Large LV business</v>
          </cell>
          <cell r="E65" t="str">
            <v>BSRT</v>
          </cell>
          <cell r="F65" t="str">
            <v>BSRT</v>
          </cell>
          <cell r="I65">
            <v>2</v>
          </cell>
        </row>
        <row r="66">
          <cell r="I66">
            <v>2</v>
          </cell>
        </row>
        <row r="67">
          <cell r="C67" t="str">
            <v>Large LV Business Two Rate</v>
          </cell>
          <cell r="D67" t="str">
            <v>Large LV business</v>
          </cell>
          <cell r="E67" t="str">
            <v>B2RT</v>
          </cell>
          <cell r="F67" t="str">
            <v>B2RT</v>
          </cell>
          <cell r="I67">
            <v>2</v>
          </cell>
        </row>
        <row r="68">
          <cell r="I68">
            <v>2</v>
          </cell>
        </row>
        <row r="69">
          <cell r="C69" t="str">
            <v>Large LV Business Annual demand</v>
          </cell>
          <cell r="D69" t="str">
            <v>Large LV business</v>
          </cell>
          <cell r="E69" t="str">
            <v>LBAD-SA</v>
          </cell>
          <cell r="F69" t="str">
            <v>LBAD-CBD</v>
          </cell>
          <cell r="I69">
            <v>2</v>
          </cell>
        </row>
        <row r="70">
          <cell r="C70" t="str">
            <v>Large LV Business Monthly Peak Demand</v>
          </cell>
          <cell r="D70" t="str">
            <v>Large LV business</v>
          </cell>
          <cell r="E70" t="str">
            <v>LBMD-SA</v>
          </cell>
          <cell r="F70" t="str">
            <v>LBMD-CBD</v>
          </cell>
          <cell r="I70">
            <v>2</v>
          </cell>
        </row>
        <row r="71">
          <cell r="C71" t="str">
            <v>Large LV Business Actual Monthly Demand (transition)</v>
          </cell>
          <cell r="D71" t="str">
            <v>Large LV business</v>
          </cell>
          <cell r="E71" t="str">
            <v>BD</v>
          </cell>
          <cell r="F71" t="str">
            <v>BD</v>
          </cell>
          <cell r="I71">
            <v>2</v>
          </cell>
        </row>
        <row r="72">
          <cell r="C72" t="str">
            <v>Large LV Business Generation Supplies</v>
          </cell>
          <cell r="D72" t="str">
            <v>Large LV business</v>
          </cell>
          <cell r="E72" t="str">
            <v>LBG-SA</v>
          </cell>
          <cell r="F72" t="str">
            <v>LBG-CBD</v>
          </cell>
          <cell r="I72">
            <v>2</v>
          </cell>
        </row>
        <row r="73">
          <cell r="I73">
            <v>2</v>
          </cell>
        </row>
        <row r="74">
          <cell r="C74" t="str">
            <v>HV Business Annual demand</v>
          </cell>
          <cell r="D74" t="str">
            <v>HV business</v>
          </cell>
          <cell r="E74" t="str">
            <v>HVAD-SA</v>
          </cell>
          <cell r="F74" t="str">
            <v>HVAD-CBD</v>
          </cell>
          <cell r="I74">
            <v>2</v>
          </cell>
        </row>
        <row r="75">
          <cell r="C75" t="str">
            <v>HV Business Annual &lt;500 kVA</v>
          </cell>
          <cell r="D75" t="str">
            <v>HV business</v>
          </cell>
          <cell r="E75" t="str">
            <v>HVAD500-SA</v>
          </cell>
          <cell r="F75" t="str">
            <v>HVAD500-CBD</v>
          </cell>
          <cell r="I75">
            <v>2</v>
          </cell>
        </row>
        <row r="76">
          <cell r="C76" t="str">
            <v>HV Business Monthly demand</v>
          </cell>
          <cell r="D76" t="str">
            <v>HV business</v>
          </cell>
          <cell r="E76" t="str">
            <v>HVMD-SA</v>
          </cell>
          <cell r="F76" t="str">
            <v>HVMD-CBD</v>
          </cell>
          <cell r="I76">
            <v>2</v>
          </cell>
        </row>
        <row r="77">
          <cell r="C77" t="str">
            <v>HV Business Actual Monthly Demand (transition)</v>
          </cell>
          <cell r="D77" t="str">
            <v>HV business</v>
          </cell>
          <cell r="E77" t="str">
            <v>HBD</v>
          </cell>
          <cell r="F77" t="str">
            <v>HBD</v>
          </cell>
          <cell r="I77">
            <v>2</v>
          </cell>
        </row>
        <row r="78">
          <cell r="C78" t="str">
            <v>HV Business Generation Supplies</v>
          </cell>
          <cell r="D78" t="str">
            <v>HV business</v>
          </cell>
          <cell r="E78" t="str">
            <v>HVBG-SA</v>
          </cell>
          <cell r="F78" t="str">
            <v>HVBG-CBD</v>
          </cell>
          <cell r="I78">
            <v>2</v>
          </cell>
        </row>
        <row r="79">
          <cell r="I79">
            <v>2</v>
          </cell>
        </row>
        <row r="80">
          <cell r="C80" t="str">
            <v>Zone Substation kVA</v>
          </cell>
          <cell r="D80" t="str">
            <v>Major business</v>
          </cell>
          <cell r="E80" t="str">
            <v>ZSN</v>
          </cell>
          <cell r="I80">
            <v>2</v>
          </cell>
        </row>
        <row r="81">
          <cell r="C81" t="str">
            <v>Sub Transmission kVA</v>
          </cell>
          <cell r="D81" t="str">
            <v>Major business</v>
          </cell>
          <cell r="E81" t="str">
            <v>STN</v>
          </cell>
          <cell r="I81">
            <v>2</v>
          </cell>
        </row>
        <row r="82">
          <cell r="I82">
            <v>2</v>
          </cell>
        </row>
        <row r="83">
          <cell r="I83">
            <v>2</v>
          </cell>
        </row>
        <row r="84">
          <cell r="I84">
            <v>2</v>
          </cell>
        </row>
        <row r="85">
          <cell r="C85" t="str">
            <v>Residential Electrify</v>
          </cell>
          <cell r="D85" t="str">
            <v>Residential</v>
          </cell>
          <cell r="E85" t="str">
            <v>RELE</v>
          </cell>
          <cell r="F85" t="str">
            <v>RELE</v>
          </cell>
          <cell r="I85">
            <v>2</v>
          </cell>
        </row>
        <row r="86">
          <cell r="I86">
            <v>2</v>
          </cell>
        </row>
        <row r="87">
          <cell r="C87" t="str">
            <v>Large LV Business Agreed Demand Flexible</v>
          </cell>
          <cell r="D87" t="str">
            <v>Large LV business</v>
          </cell>
          <cell r="E87" t="str">
            <v>LBADF-SA</v>
          </cell>
          <cell r="F87" t="str">
            <v>LBADF-CBD</v>
          </cell>
          <cell r="I87">
            <v>2</v>
          </cell>
        </row>
        <row r="88">
          <cell r="C88" t="str">
            <v>HV Business Agreed Demand Flexible</v>
          </cell>
          <cell r="D88" t="str">
            <v>HV business</v>
          </cell>
          <cell r="E88" t="str">
            <v>HVADF-SA</v>
          </cell>
          <cell r="F88" t="str">
            <v>HVADF-CBD</v>
          </cell>
          <cell r="I88">
            <v>2</v>
          </cell>
        </row>
        <row r="89">
          <cell r="C89" t="str">
            <v>Zone Substation kVA Flexible</v>
          </cell>
          <cell r="D89" t="str">
            <v>Major business</v>
          </cell>
          <cell r="E89" t="str">
            <v>ZSNF</v>
          </cell>
          <cell r="F89" t="str">
            <v>ZSNF</v>
          </cell>
          <cell r="I89">
            <v>2</v>
          </cell>
        </row>
        <row r="90">
          <cell r="C90" t="str">
            <v>Sub Transmission kVA Flexible</v>
          </cell>
          <cell r="D90" t="str">
            <v>Major business</v>
          </cell>
          <cell r="E90" t="str">
            <v>STNF</v>
          </cell>
          <cell r="F90" t="str">
            <v>STNF</v>
          </cell>
          <cell r="I90">
            <v>2</v>
          </cell>
        </row>
        <row r="91">
          <cell r="I91">
            <v>2</v>
          </cell>
        </row>
        <row r="92">
          <cell r="C92" t="str">
            <v>Large LV Business Generation Flexible</v>
          </cell>
          <cell r="D92" t="str">
            <v>Large LV business</v>
          </cell>
          <cell r="E92" t="str">
            <v>LBGF-SA</v>
          </cell>
          <cell r="F92" t="str">
            <v>LBGF-SA</v>
          </cell>
          <cell r="I92">
            <v>2</v>
          </cell>
        </row>
        <row r="93">
          <cell r="C93" t="str">
            <v>HV Business Generation Flexible</v>
          </cell>
          <cell r="D93" t="str">
            <v>HV business</v>
          </cell>
          <cell r="E93" t="str">
            <v>HVBGF-SA</v>
          </cell>
          <cell r="F93" t="str">
            <v>HVBGF-SA</v>
          </cell>
          <cell r="I93">
            <v>2</v>
          </cell>
        </row>
        <row r="94">
          <cell r="C94" t="str">
            <v>Zone Substation Generation Flexible</v>
          </cell>
          <cell r="D94" t="str">
            <v>Major business</v>
          </cell>
          <cell r="E94" t="str">
            <v>ZSNGF</v>
          </cell>
          <cell r="F94" t="str">
            <v>ZSNGF</v>
          </cell>
          <cell r="I94">
            <v>2</v>
          </cell>
        </row>
        <row r="95">
          <cell r="C95" t="str">
            <v>Sub Transmission Generation Flexible</v>
          </cell>
          <cell r="D95" t="str">
            <v>Major business</v>
          </cell>
          <cell r="E95" t="str">
            <v>STNGF</v>
          </cell>
          <cell r="F95" t="str">
            <v>STNGF</v>
          </cell>
          <cell r="I95">
            <v>2</v>
          </cell>
        </row>
        <row r="96">
          <cell r="I96">
            <v>2</v>
          </cell>
        </row>
        <row r="97">
          <cell r="C97" t="str">
            <v>Electrify Two Way</v>
          </cell>
          <cell r="D97" t="str">
            <v>Residential</v>
          </cell>
          <cell r="E97" t="str">
            <v>RELE2W</v>
          </cell>
          <cell r="F97" t="str">
            <v>RELE2W</v>
          </cell>
          <cell r="I97">
            <v>2</v>
          </cell>
        </row>
        <row r="98">
          <cell r="C98" t="str">
            <v>Small Business Electrify</v>
          </cell>
          <cell r="D98" t="str">
            <v>Small business</v>
          </cell>
          <cell r="E98" t="str">
            <v>SBTOUE</v>
          </cell>
          <cell r="F98" t="str">
            <v>SBTOUE</v>
          </cell>
          <cell r="I98">
            <v>2</v>
          </cell>
        </row>
        <row r="99">
          <cell r="I99">
            <v>2</v>
          </cell>
        </row>
        <row r="100">
          <cell r="I100">
            <v>2</v>
          </cell>
        </row>
        <row r="101">
          <cell r="I101">
            <v>2</v>
          </cell>
        </row>
        <row r="102">
          <cell r="I102">
            <v>2</v>
          </cell>
        </row>
        <row r="103">
          <cell r="I103">
            <v>2</v>
          </cell>
        </row>
        <row r="104">
          <cell r="I104">
            <v>2</v>
          </cell>
        </row>
        <row r="105">
          <cell r="I105">
            <v>2</v>
          </cell>
        </row>
        <row r="106">
          <cell r="I106">
            <v>2</v>
          </cell>
        </row>
        <row r="107">
          <cell r="I107">
            <v>2</v>
          </cell>
        </row>
        <row r="108">
          <cell r="I108">
            <v>2</v>
          </cell>
        </row>
        <row r="109">
          <cell r="I109">
            <v>2</v>
          </cell>
        </row>
        <row r="110">
          <cell r="I110">
            <v>2</v>
          </cell>
        </row>
        <row r="111">
          <cell r="I111">
            <v>2</v>
          </cell>
        </row>
        <row r="112">
          <cell r="I112">
            <v>2</v>
          </cell>
        </row>
        <row r="113">
          <cell r="I113">
            <v>2</v>
          </cell>
        </row>
        <row r="114">
          <cell r="I114">
            <v>2</v>
          </cell>
        </row>
        <row r="115">
          <cell r="I115">
            <v>2</v>
          </cell>
        </row>
        <row r="116">
          <cell r="I116">
            <v>2</v>
          </cell>
        </row>
        <row r="117">
          <cell r="I117">
            <v>2</v>
          </cell>
        </row>
        <row r="118">
          <cell r="I118">
            <v>2</v>
          </cell>
        </row>
        <row r="119">
          <cell r="I119">
            <v>2</v>
          </cell>
        </row>
        <row r="120">
          <cell r="I120">
            <v>2</v>
          </cell>
        </row>
      </sheetData>
      <sheetData sheetId="16">
        <row r="36">
          <cell r="C36" t="str">
            <v>Residential Single Rate</v>
          </cell>
          <cell r="D36" t="str">
            <v>Residential</v>
          </cell>
          <cell r="E36" t="str">
            <v>RSR</v>
          </cell>
          <cell r="F36" t="str">
            <v>RSR</v>
          </cell>
          <cell r="G36">
            <v>0</v>
          </cell>
        </row>
        <row r="37">
          <cell r="C37">
            <v>0</v>
          </cell>
          <cell r="D37">
            <v>0</v>
          </cell>
          <cell r="E37">
            <v>0</v>
          </cell>
          <cell r="F37">
            <v>0</v>
          </cell>
          <cell r="G37">
            <v>0</v>
          </cell>
        </row>
        <row r="38">
          <cell r="C38" t="str">
            <v>Residential Time of Use</v>
          </cell>
          <cell r="D38" t="str">
            <v>Residential</v>
          </cell>
          <cell r="E38" t="str">
            <v>RTOU</v>
          </cell>
          <cell r="F38" t="str">
            <v>RTOU</v>
          </cell>
          <cell r="G38">
            <v>0</v>
          </cell>
        </row>
        <row r="39">
          <cell r="C39">
            <v>0</v>
          </cell>
          <cell r="D39">
            <v>0</v>
          </cell>
          <cell r="E39">
            <v>0</v>
          </cell>
          <cell r="F39">
            <v>0</v>
          </cell>
          <cell r="G39">
            <v>0</v>
          </cell>
        </row>
        <row r="40">
          <cell r="C40" t="str">
            <v>Residential Prosumer</v>
          </cell>
          <cell r="D40" t="str">
            <v>Residential</v>
          </cell>
          <cell r="E40" t="str">
            <v>RPRO</v>
          </cell>
          <cell r="F40" t="str">
            <v>RPRO</v>
          </cell>
          <cell r="G40">
            <v>0</v>
          </cell>
        </row>
        <row r="41">
          <cell r="C41">
            <v>0</v>
          </cell>
          <cell r="D41">
            <v>0</v>
          </cell>
          <cell r="E41">
            <v>0</v>
          </cell>
          <cell r="F41">
            <v>0</v>
          </cell>
          <cell r="G41">
            <v>0</v>
          </cell>
        </row>
        <row r="42">
          <cell r="C42">
            <v>0</v>
          </cell>
          <cell r="D42">
            <v>0</v>
          </cell>
          <cell r="E42">
            <v>0</v>
          </cell>
          <cell r="F42">
            <v>0</v>
          </cell>
          <cell r="G42">
            <v>0</v>
          </cell>
        </row>
        <row r="43">
          <cell r="C43">
            <v>0</v>
          </cell>
          <cell r="D43">
            <v>0</v>
          </cell>
          <cell r="E43">
            <v>0</v>
          </cell>
          <cell r="F43">
            <v>0</v>
          </cell>
          <cell r="G43">
            <v>0</v>
          </cell>
        </row>
        <row r="44">
          <cell r="C44" t="str">
            <v>Overnight Unmetered</v>
          </cell>
          <cell r="D44" t="str">
            <v>Small business</v>
          </cell>
          <cell r="E44" t="str">
            <v>LVUU</v>
          </cell>
          <cell r="F44" t="str">
            <v>LVUU</v>
          </cell>
          <cell r="G44">
            <v>0</v>
          </cell>
        </row>
        <row r="45">
          <cell r="C45" t="str">
            <v>24 hour Unmetered</v>
          </cell>
          <cell r="D45" t="str">
            <v>Small business</v>
          </cell>
          <cell r="E45" t="str">
            <v>LVUU24</v>
          </cell>
          <cell r="F45" t="str">
            <v>LVUU24</v>
          </cell>
          <cell r="G45">
            <v>0</v>
          </cell>
        </row>
        <row r="46">
          <cell r="C46" t="str">
            <v>Business Single rate</v>
          </cell>
          <cell r="D46" t="str">
            <v>Small business</v>
          </cell>
          <cell r="E46" t="str">
            <v>BSR</v>
          </cell>
          <cell r="F46" t="str">
            <v>BSR</v>
          </cell>
          <cell r="G46">
            <v>0</v>
          </cell>
        </row>
        <row r="47">
          <cell r="C47">
            <v>0</v>
          </cell>
          <cell r="D47">
            <v>0</v>
          </cell>
          <cell r="E47">
            <v>0</v>
          </cell>
          <cell r="F47">
            <v>0</v>
          </cell>
          <cell r="G47">
            <v>0</v>
          </cell>
        </row>
        <row r="48">
          <cell r="C48" t="str">
            <v>Business Two Rate</v>
          </cell>
          <cell r="D48" t="str">
            <v>Small business</v>
          </cell>
          <cell r="E48" t="str">
            <v>B2R</v>
          </cell>
          <cell r="F48" t="str">
            <v>B2R</v>
          </cell>
          <cell r="G48">
            <v>0</v>
          </cell>
        </row>
        <row r="49">
          <cell r="C49">
            <v>0</v>
          </cell>
          <cell r="D49">
            <v>0</v>
          </cell>
          <cell r="E49">
            <v>0</v>
          </cell>
          <cell r="F49">
            <v>0</v>
          </cell>
          <cell r="G49">
            <v>0</v>
          </cell>
        </row>
        <row r="50">
          <cell r="C50" t="str">
            <v>Business Controlled Load only</v>
          </cell>
          <cell r="D50" t="str">
            <v>Small business</v>
          </cell>
          <cell r="E50" t="str">
            <v>BCL</v>
          </cell>
          <cell r="F50" t="str">
            <v>BCL</v>
          </cell>
          <cell r="G50">
            <v>0</v>
          </cell>
        </row>
        <row r="51">
          <cell r="C51" t="str">
            <v>Small Business Time of Use</v>
          </cell>
          <cell r="D51" t="str">
            <v>Small business</v>
          </cell>
          <cell r="E51" t="str">
            <v>SBTOU</v>
          </cell>
          <cell r="F51" t="str">
            <v>SBTOU</v>
          </cell>
          <cell r="G51">
            <v>0</v>
          </cell>
        </row>
        <row r="52">
          <cell r="C52" t="str">
            <v>Small Business Time of Use with Demand</v>
          </cell>
          <cell r="D52" t="str">
            <v>Small business</v>
          </cell>
          <cell r="E52" t="str">
            <v>SBTOUD</v>
          </cell>
          <cell r="F52" t="str">
            <v>SBTOUD</v>
          </cell>
          <cell r="G52">
            <v>0</v>
          </cell>
        </row>
        <row r="53">
          <cell r="C53" t="str">
            <v>Small Business Actual Monthly Demand (transition)</v>
          </cell>
          <cell r="D53" t="str">
            <v>Small business</v>
          </cell>
          <cell r="E53" t="str">
            <v>SBD</v>
          </cell>
          <cell r="F53" t="str">
            <v>SBD</v>
          </cell>
          <cell r="G53">
            <v>0</v>
          </cell>
        </row>
        <row r="54">
          <cell r="C54">
            <v>0</v>
          </cell>
          <cell r="D54">
            <v>0</v>
          </cell>
          <cell r="E54">
            <v>0</v>
          </cell>
          <cell r="F54">
            <v>0</v>
          </cell>
          <cell r="G54">
            <v>0</v>
          </cell>
        </row>
        <row r="55">
          <cell r="C55" t="str">
            <v>Large LV Business Single rate</v>
          </cell>
          <cell r="D55" t="str">
            <v>Large LV business</v>
          </cell>
          <cell r="E55" t="str">
            <v>BSRT</v>
          </cell>
          <cell r="F55" t="str">
            <v>BSRT</v>
          </cell>
          <cell r="G55">
            <v>0</v>
          </cell>
        </row>
        <row r="56">
          <cell r="C56">
            <v>0</v>
          </cell>
          <cell r="D56">
            <v>0</v>
          </cell>
          <cell r="E56">
            <v>0</v>
          </cell>
          <cell r="F56">
            <v>0</v>
          </cell>
          <cell r="G56">
            <v>0</v>
          </cell>
        </row>
        <row r="57">
          <cell r="C57" t="str">
            <v>Large LV Business Two Rate</v>
          </cell>
          <cell r="D57" t="str">
            <v>Large LV business</v>
          </cell>
          <cell r="E57" t="str">
            <v>B2RT</v>
          </cell>
          <cell r="F57" t="str">
            <v>B2RT</v>
          </cell>
          <cell r="G57">
            <v>0</v>
          </cell>
        </row>
        <row r="58">
          <cell r="C58">
            <v>0</v>
          </cell>
          <cell r="D58">
            <v>0</v>
          </cell>
          <cell r="E58">
            <v>0</v>
          </cell>
          <cell r="F58">
            <v>0</v>
          </cell>
          <cell r="G58">
            <v>0</v>
          </cell>
        </row>
        <row r="59">
          <cell r="C59" t="str">
            <v>Large LV Business Annual demand</v>
          </cell>
          <cell r="D59" t="str">
            <v>Large LV business</v>
          </cell>
          <cell r="E59" t="str">
            <v>LBAD-SA</v>
          </cell>
          <cell r="F59" t="str">
            <v>LBAD-CBD</v>
          </cell>
          <cell r="G59">
            <v>0</v>
          </cell>
        </row>
        <row r="60">
          <cell r="C60" t="str">
            <v>Large LV Business Monthly Peak Demand</v>
          </cell>
          <cell r="D60" t="str">
            <v>Large LV business</v>
          </cell>
          <cell r="E60" t="str">
            <v>LBMD-SA</v>
          </cell>
          <cell r="F60" t="str">
            <v>LBMD-CBD</v>
          </cell>
          <cell r="G60">
            <v>0</v>
          </cell>
        </row>
        <row r="61">
          <cell r="C61" t="str">
            <v>Large LV Business Actual Monthly Demand (transition)</v>
          </cell>
          <cell r="D61" t="str">
            <v>Large LV business</v>
          </cell>
          <cell r="E61" t="str">
            <v>BD</v>
          </cell>
          <cell r="F61" t="str">
            <v>BD</v>
          </cell>
          <cell r="G61">
            <v>0</v>
          </cell>
        </row>
        <row r="62">
          <cell r="C62" t="str">
            <v>Large LV Business Generation Supplies</v>
          </cell>
          <cell r="D62" t="str">
            <v>Large LV business</v>
          </cell>
          <cell r="E62" t="str">
            <v>LBG-SA</v>
          </cell>
          <cell r="F62" t="str">
            <v>LBG-CBD</v>
          </cell>
          <cell r="G62">
            <v>0</v>
          </cell>
        </row>
        <row r="63">
          <cell r="C63">
            <v>0</v>
          </cell>
          <cell r="D63">
            <v>0</v>
          </cell>
          <cell r="E63">
            <v>0</v>
          </cell>
          <cell r="F63">
            <v>0</v>
          </cell>
          <cell r="G63">
            <v>0</v>
          </cell>
        </row>
        <row r="64">
          <cell r="C64" t="str">
            <v>HV Business Annual demand</v>
          </cell>
          <cell r="D64" t="str">
            <v>HV business</v>
          </cell>
          <cell r="E64" t="str">
            <v>HVAD-SA</v>
          </cell>
          <cell r="F64" t="str">
            <v>HVAD-CBD</v>
          </cell>
          <cell r="G64">
            <v>0</v>
          </cell>
        </row>
        <row r="65">
          <cell r="C65" t="str">
            <v>HV Business Annual &lt;500 kVA</v>
          </cell>
          <cell r="D65" t="str">
            <v>HV business</v>
          </cell>
          <cell r="E65" t="str">
            <v>HVAD500-SA</v>
          </cell>
          <cell r="F65" t="str">
            <v>HVAD500-CBD</v>
          </cell>
          <cell r="G65">
            <v>0</v>
          </cell>
        </row>
        <row r="66">
          <cell r="C66" t="str">
            <v>HV Business Monthly demand</v>
          </cell>
          <cell r="D66" t="str">
            <v>HV business</v>
          </cell>
          <cell r="E66" t="str">
            <v>HVMD-SA</v>
          </cell>
          <cell r="F66" t="str">
            <v>HVMD-CBD</v>
          </cell>
          <cell r="G66">
            <v>0</v>
          </cell>
        </row>
        <row r="67">
          <cell r="C67" t="str">
            <v>HV Business Actual Monthly Demand (transition)</v>
          </cell>
          <cell r="D67" t="str">
            <v>HV business</v>
          </cell>
          <cell r="E67" t="str">
            <v>HBD</v>
          </cell>
          <cell r="F67" t="str">
            <v>HBD</v>
          </cell>
          <cell r="G67">
            <v>0</v>
          </cell>
        </row>
        <row r="68">
          <cell r="C68" t="str">
            <v>HV Business Generation Supplies</v>
          </cell>
          <cell r="D68" t="str">
            <v>HV business</v>
          </cell>
          <cell r="E68" t="str">
            <v>HVBG-SA</v>
          </cell>
          <cell r="F68" t="str">
            <v>HVBG-CBD</v>
          </cell>
          <cell r="G68">
            <v>0</v>
          </cell>
        </row>
        <row r="69">
          <cell r="C69">
            <v>0</v>
          </cell>
          <cell r="D69">
            <v>0</v>
          </cell>
          <cell r="E69">
            <v>0</v>
          </cell>
          <cell r="F69">
            <v>0</v>
          </cell>
          <cell r="G69">
            <v>0</v>
          </cell>
        </row>
        <row r="70">
          <cell r="C70" t="str">
            <v>Zone Substation kVA</v>
          </cell>
          <cell r="D70" t="str">
            <v>Major business</v>
          </cell>
          <cell r="E70" t="str">
            <v>ZSN</v>
          </cell>
          <cell r="F70">
            <v>0</v>
          </cell>
          <cell r="G70">
            <v>0</v>
          </cell>
        </row>
        <row r="71">
          <cell r="C71" t="str">
            <v>Sub Transmission kVA</v>
          </cell>
          <cell r="D71" t="str">
            <v>Major business</v>
          </cell>
          <cell r="E71" t="str">
            <v>STN</v>
          </cell>
          <cell r="F71">
            <v>0</v>
          </cell>
          <cell r="G71">
            <v>0</v>
          </cell>
        </row>
        <row r="72">
          <cell r="C72">
            <v>0</v>
          </cell>
          <cell r="D72">
            <v>0</v>
          </cell>
          <cell r="E72">
            <v>0</v>
          </cell>
          <cell r="F72">
            <v>0</v>
          </cell>
          <cell r="G72">
            <v>0</v>
          </cell>
        </row>
        <row r="73">
          <cell r="C73">
            <v>0</v>
          </cell>
          <cell r="D73">
            <v>0</v>
          </cell>
          <cell r="E73">
            <v>0</v>
          </cell>
          <cell r="F73">
            <v>0</v>
          </cell>
          <cell r="G73">
            <v>0</v>
          </cell>
        </row>
        <row r="74">
          <cell r="C74">
            <v>0</v>
          </cell>
          <cell r="D74">
            <v>0</v>
          </cell>
          <cell r="E74">
            <v>0</v>
          </cell>
          <cell r="F74">
            <v>0</v>
          </cell>
          <cell r="G74">
            <v>0</v>
          </cell>
        </row>
        <row r="75">
          <cell r="C75" t="str">
            <v>Residential Electrify</v>
          </cell>
          <cell r="D75" t="str">
            <v>Residential</v>
          </cell>
          <cell r="E75" t="str">
            <v>RELE</v>
          </cell>
          <cell r="F75" t="str">
            <v>RELE</v>
          </cell>
          <cell r="G75">
            <v>0</v>
          </cell>
        </row>
        <row r="76">
          <cell r="C76">
            <v>0</v>
          </cell>
          <cell r="D76">
            <v>0</v>
          </cell>
          <cell r="E76">
            <v>0</v>
          </cell>
          <cell r="F76">
            <v>0</v>
          </cell>
          <cell r="G76">
            <v>0</v>
          </cell>
        </row>
        <row r="77">
          <cell r="C77" t="str">
            <v>Large LV Business Agreed Demand Flexible</v>
          </cell>
          <cell r="D77" t="str">
            <v>Large LV business</v>
          </cell>
          <cell r="E77" t="str">
            <v>LBADF-SA</v>
          </cell>
          <cell r="F77" t="str">
            <v>LBADF-CBD</v>
          </cell>
          <cell r="G77">
            <v>0</v>
          </cell>
        </row>
        <row r="78">
          <cell r="C78" t="str">
            <v>HV Business Agreed Demand Flexible</v>
          </cell>
          <cell r="D78" t="str">
            <v>HV business</v>
          </cell>
          <cell r="E78" t="str">
            <v>HVADF-SA</v>
          </cell>
          <cell r="F78" t="str">
            <v>HVADF-CBD</v>
          </cell>
          <cell r="G78">
            <v>0</v>
          </cell>
        </row>
        <row r="79">
          <cell r="C79" t="str">
            <v>Zone Substation kVA Flexible</v>
          </cell>
          <cell r="D79" t="str">
            <v>Major business</v>
          </cell>
          <cell r="E79" t="str">
            <v>ZSNF</v>
          </cell>
          <cell r="F79" t="str">
            <v>ZSNF</v>
          </cell>
          <cell r="G79">
            <v>0</v>
          </cell>
        </row>
        <row r="80">
          <cell r="C80" t="str">
            <v>Sub Transmission kVA Flexible</v>
          </cell>
          <cell r="D80" t="str">
            <v>Major business</v>
          </cell>
          <cell r="E80" t="str">
            <v>STNF</v>
          </cell>
          <cell r="F80" t="str">
            <v>STNF</v>
          </cell>
          <cell r="G80">
            <v>0</v>
          </cell>
        </row>
        <row r="81">
          <cell r="C81">
            <v>0</v>
          </cell>
          <cell r="D81">
            <v>0</v>
          </cell>
          <cell r="E81">
            <v>0</v>
          </cell>
          <cell r="F81">
            <v>0</v>
          </cell>
          <cell r="G81">
            <v>0</v>
          </cell>
        </row>
        <row r="82">
          <cell r="C82" t="str">
            <v>Large LV Business Generation Flexible</v>
          </cell>
          <cell r="D82" t="str">
            <v>Large LV business</v>
          </cell>
          <cell r="E82" t="str">
            <v>LBGF-SA</v>
          </cell>
          <cell r="F82" t="str">
            <v>LBGF-SA</v>
          </cell>
          <cell r="G82">
            <v>0</v>
          </cell>
        </row>
        <row r="83">
          <cell r="C83" t="str">
            <v>HV Business Generation Flexible</v>
          </cell>
          <cell r="D83" t="str">
            <v>HV business</v>
          </cell>
          <cell r="E83" t="str">
            <v>HVBGF-SA</v>
          </cell>
          <cell r="F83" t="str">
            <v>HVBGF-SA</v>
          </cell>
          <cell r="G83">
            <v>0</v>
          </cell>
        </row>
        <row r="84">
          <cell r="C84" t="str">
            <v>Zone Substation Generation Flexible</v>
          </cell>
          <cell r="D84" t="str">
            <v>Major business</v>
          </cell>
          <cell r="E84" t="str">
            <v>ZSNGF</v>
          </cell>
          <cell r="F84" t="str">
            <v>ZSNGF</v>
          </cell>
          <cell r="G84">
            <v>0</v>
          </cell>
        </row>
        <row r="85">
          <cell r="C85" t="str">
            <v>Sub Transmission Generation Flexible</v>
          </cell>
          <cell r="D85" t="str">
            <v>Major business</v>
          </cell>
          <cell r="E85" t="str">
            <v>STNGF</v>
          </cell>
          <cell r="F85" t="str">
            <v>STNGF</v>
          </cell>
          <cell r="G85">
            <v>0</v>
          </cell>
        </row>
        <row r="86">
          <cell r="C86">
            <v>0</v>
          </cell>
          <cell r="D86">
            <v>0</v>
          </cell>
          <cell r="E86">
            <v>0</v>
          </cell>
          <cell r="F86">
            <v>0</v>
          </cell>
          <cell r="G86">
            <v>0</v>
          </cell>
        </row>
        <row r="87">
          <cell r="C87" t="str">
            <v>Electrify Two Way</v>
          </cell>
          <cell r="D87" t="str">
            <v>Residential</v>
          </cell>
          <cell r="E87" t="str">
            <v>RELE2W</v>
          </cell>
          <cell r="F87" t="str">
            <v>RELE2W</v>
          </cell>
          <cell r="G87">
            <v>0</v>
          </cell>
        </row>
        <row r="88">
          <cell r="C88" t="str">
            <v>Small Business Electrify</v>
          </cell>
          <cell r="D88" t="str">
            <v>Small business</v>
          </cell>
          <cell r="E88" t="str">
            <v>SBTOUE</v>
          </cell>
          <cell r="F88" t="str">
            <v>SBTOUE</v>
          </cell>
          <cell r="G88">
            <v>0</v>
          </cell>
        </row>
        <row r="89">
          <cell r="C89">
            <v>0</v>
          </cell>
          <cell r="D89">
            <v>0</v>
          </cell>
          <cell r="E89">
            <v>0</v>
          </cell>
          <cell r="F89">
            <v>0</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0</v>
          </cell>
          <cell r="D93">
            <v>0</v>
          </cell>
          <cell r="E93">
            <v>0</v>
          </cell>
          <cell r="F93">
            <v>0</v>
          </cell>
          <cell r="G93">
            <v>0</v>
          </cell>
        </row>
        <row r="94">
          <cell r="C94">
            <v>0</v>
          </cell>
          <cell r="D94">
            <v>0</v>
          </cell>
          <cell r="E94">
            <v>0</v>
          </cell>
          <cell r="F94">
            <v>0</v>
          </cell>
          <cell r="G94">
            <v>0</v>
          </cell>
        </row>
        <row r="95">
          <cell r="C95">
            <v>0</v>
          </cell>
          <cell r="D95">
            <v>0</v>
          </cell>
          <cell r="E95">
            <v>0</v>
          </cell>
          <cell r="F95">
            <v>0</v>
          </cell>
          <cell r="G95">
            <v>0</v>
          </cell>
        </row>
        <row r="96">
          <cell r="C96">
            <v>0</v>
          </cell>
          <cell r="D96">
            <v>0</v>
          </cell>
          <cell r="E96">
            <v>0</v>
          </cell>
          <cell r="F96">
            <v>0</v>
          </cell>
          <cell r="G96">
            <v>0</v>
          </cell>
        </row>
        <row r="97">
          <cell r="C97">
            <v>0</v>
          </cell>
          <cell r="D97">
            <v>0</v>
          </cell>
          <cell r="E97">
            <v>0</v>
          </cell>
          <cell r="F97">
            <v>0</v>
          </cell>
          <cell r="G97">
            <v>0</v>
          </cell>
        </row>
        <row r="98">
          <cell r="C98">
            <v>0</v>
          </cell>
          <cell r="D98">
            <v>0</v>
          </cell>
          <cell r="E98">
            <v>0</v>
          </cell>
          <cell r="F98">
            <v>0</v>
          </cell>
          <cell r="G98">
            <v>0</v>
          </cell>
        </row>
        <row r="99">
          <cell r="C99">
            <v>0</v>
          </cell>
          <cell r="D99">
            <v>0</v>
          </cell>
          <cell r="E99">
            <v>0</v>
          </cell>
          <cell r="F99">
            <v>0</v>
          </cell>
          <cell r="G99">
            <v>0</v>
          </cell>
        </row>
        <row r="100">
          <cell r="C100">
            <v>0</v>
          </cell>
          <cell r="D100">
            <v>0</v>
          </cell>
          <cell r="E100">
            <v>0</v>
          </cell>
          <cell r="F100">
            <v>0</v>
          </cell>
          <cell r="G100">
            <v>0</v>
          </cell>
        </row>
        <row r="101">
          <cell r="C101">
            <v>0</v>
          </cell>
          <cell r="D101">
            <v>0</v>
          </cell>
          <cell r="E101">
            <v>0</v>
          </cell>
          <cell r="F101">
            <v>0</v>
          </cell>
          <cell r="G101">
            <v>0</v>
          </cell>
        </row>
        <row r="102">
          <cell r="C102">
            <v>0</v>
          </cell>
          <cell r="D102">
            <v>0</v>
          </cell>
          <cell r="E102">
            <v>0</v>
          </cell>
          <cell r="F102">
            <v>0</v>
          </cell>
          <cell r="G102">
            <v>0</v>
          </cell>
        </row>
        <row r="103">
          <cell r="C103">
            <v>0</v>
          </cell>
          <cell r="D103">
            <v>0</v>
          </cell>
          <cell r="E103">
            <v>0</v>
          </cell>
          <cell r="F103">
            <v>0</v>
          </cell>
          <cell r="G103">
            <v>0</v>
          </cell>
        </row>
        <row r="104">
          <cell r="C104">
            <v>0</v>
          </cell>
          <cell r="D104">
            <v>0</v>
          </cell>
          <cell r="E104">
            <v>0</v>
          </cell>
          <cell r="F104">
            <v>0</v>
          </cell>
          <cell r="G104">
            <v>0</v>
          </cell>
        </row>
        <row r="105">
          <cell r="C105">
            <v>0</v>
          </cell>
          <cell r="D105">
            <v>0</v>
          </cell>
          <cell r="E105">
            <v>0</v>
          </cell>
          <cell r="F105">
            <v>0</v>
          </cell>
          <cell r="G105">
            <v>0</v>
          </cell>
        </row>
        <row r="106">
          <cell r="C106">
            <v>0</v>
          </cell>
          <cell r="D106">
            <v>0</v>
          </cell>
          <cell r="E106">
            <v>0</v>
          </cell>
          <cell r="F106">
            <v>0</v>
          </cell>
          <cell r="G106">
            <v>0</v>
          </cell>
        </row>
        <row r="107">
          <cell r="C107">
            <v>0</v>
          </cell>
          <cell r="D107">
            <v>0</v>
          </cell>
          <cell r="E107">
            <v>0</v>
          </cell>
          <cell r="F107">
            <v>0</v>
          </cell>
          <cell r="G107">
            <v>0</v>
          </cell>
        </row>
        <row r="108">
          <cell r="C108">
            <v>0</v>
          </cell>
          <cell r="D108">
            <v>0</v>
          </cell>
          <cell r="E108">
            <v>0</v>
          </cell>
          <cell r="F108">
            <v>0</v>
          </cell>
          <cell r="G108">
            <v>0</v>
          </cell>
        </row>
        <row r="109">
          <cell r="C109">
            <v>0</v>
          </cell>
          <cell r="D109">
            <v>0</v>
          </cell>
          <cell r="E109">
            <v>0</v>
          </cell>
          <cell r="F109">
            <v>0</v>
          </cell>
          <cell r="G109">
            <v>0</v>
          </cell>
        </row>
        <row r="110">
          <cell r="C110">
            <v>0</v>
          </cell>
          <cell r="D110">
            <v>0</v>
          </cell>
          <cell r="E110">
            <v>0</v>
          </cell>
          <cell r="F110">
            <v>0</v>
          </cell>
          <cell r="G110">
            <v>0</v>
          </cell>
        </row>
        <row r="276">
          <cell r="C276" t="str">
            <v>Large LV Business Annual demand</v>
          </cell>
          <cell r="D276" t="str">
            <v>Large LV business</v>
          </cell>
          <cell r="E276" t="str">
            <v>LBAD087</v>
          </cell>
          <cell r="F276">
            <v>0</v>
          </cell>
          <cell r="G276">
            <v>0</v>
          </cell>
        </row>
        <row r="277">
          <cell r="C277" t="str">
            <v>Large LV Business Annual demand</v>
          </cell>
          <cell r="D277" t="str">
            <v>Large LV business</v>
          </cell>
          <cell r="E277" t="str">
            <v>LBAD201</v>
          </cell>
          <cell r="F277">
            <v>0</v>
          </cell>
          <cell r="G277">
            <v>0</v>
          </cell>
        </row>
        <row r="278">
          <cell r="C278" t="str">
            <v>Large LV Business Annual demand</v>
          </cell>
          <cell r="D278" t="str">
            <v>Large LV business</v>
          </cell>
          <cell r="E278" t="str">
            <v>LBAD292</v>
          </cell>
          <cell r="F278">
            <v>0</v>
          </cell>
          <cell r="G278">
            <v>0</v>
          </cell>
        </row>
        <row r="279">
          <cell r="C279" t="str">
            <v>Large LV Business Annual demand</v>
          </cell>
          <cell r="D279" t="str">
            <v>Large LV business</v>
          </cell>
          <cell r="E279" t="str">
            <v>LBAD322</v>
          </cell>
          <cell r="F279">
            <v>0</v>
          </cell>
          <cell r="G279">
            <v>0</v>
          </cell>
        </row>
        <row r="280">
          <cell r="C280" t="str">
            <v>Large LV Business Annual demand</v>
          </cell>
          <cell r="D280" t="str">
            <v>Large LV business</v>
          </cell>
          <cell r="E280" t="str">
            <v>LBAD342</v>
          </cell>
          <cell r="F280">
            <v>0</v>
          </cell>
          <cell r="G280">
            <v>0</v>
          </cell>
        </row>
        <row r="281">
          <cell r="C281" t="str">
            <v>Large LV Business Annual demand</v>
          </cell>
          <cell r="D281" t="str">
            <v>Large LV business</v>
          </cell>
          <cell r="E281" t="str">
            <v>LBAD422</v>
          </cell>
          <cell r="F281">
            <v>0</v>
          </cell>
          <cell r="G281">
            <v>0</v>
          </cell>
        </row>
        <row r="282">
          <cell r="C282" t="str">
            <v>Large LV Business Annual demand</v>
          </cell>
          <cell r="D282" t="str">
            <v>Large LV business</v>
          </cell>
          <cell r="E282" t="str">
            <v>LBAD432</v>
          </cell>
          <cell r="F282">
            <v>0</v>
          </cell>
          <cell r="G282">
            <v>0</v>
          </cell>
        </row>
        <row r="283">
          <cell r="C283" t="str">
            <v>Large LV Business Annual demand</v>
          </cell>
          <cell r="D283" t="str">
            <v>Large LV business</v>
          </cell>
          <cell r="E283" t="str">
            <v>LBAD517</v>
          </cell>
          <cell r="F283">
            <v>0</v>
          </cell>
          <cell r="G283">
            <v>0</v>
          </cell>
        </row>
        <row r="284">
          <cell r="C284" t="str">
            <v>Large LV Business Annual demand</v>
          </cell>
          <cell r="D284" t="str">
            <v>Large LV business</v>
          </cell>
          <cell r="E284" t="str">
            <v>LBAD583</v>
          </cell>
          <cell r="F284">
            <v>0</v>
          </cell>
          <cell r="G284">
            <v>0</v>
          </cell>
        </row>
        <row r="285">
          <cell r="C285" t="str">
            <v>Large LV Business Annual demand</v>
          </cell>
          <cell r="D285" t="str">
            <v>Large LV business</v>
          </cell>
          <cell r="E285" t="str">
            <v>LBAD627</v>
          </cell>
          <cell r="F285">
            <v>0</v>
          </cell>
          <cell r="G285">
            <v>0</v>
          </cell>
        </row>
        <row r="286">
          <cell r="C286" t="str">
            <v>Large LV Business Annual demand</v>
          </cell>
          <cell r="D286" t="str">
            <v>Large LV business</v>
          </cell>
          <cell r="E286" t="str">
            <v>LBAD711</v>
          </cell>
          <cell r="F286">
            <v>0</v>
          </cell>
          <cell r="G286">
            <v>0</v>
          </cell>
        </row>
        <row r="287">
          <cell r="C287" t="str">
            <v>Large LV Business Annual demand</v>
          </cell>
          <cell r="D287" t="str">
            <v>Large LV business</v>
          </cell>
          <cell r="E287" t="str">
            <v>LBAD977</v>
          </cell>
          <cell r="F287">
            <v>0</v>
          </cell>
          <cell r="G287">
            <v>0</v>
          </cell>
        </row>
        <row r="288">
          <cell r="C288" t="str">
            <v>Large LV Business Monthly Peak Demand</v>
          </cell>
          <cell r="D288" t="str">
            <v>Large LV business</v>
          </cell>
          <cell r="E288" t="str">
            <v>LBMD979</v>
          </cell>
          <cell r="F288">
            <v>0</v>
          </cell>
          <cell r="G288">
            <v>0</v>
          </cell>
        </row>
        <row r="289">
          <cell r="C289" t="str">
            <v>HV Business Annual demand</v>
          </cell>
          <cell r="D289" t="str">
            <v>HV business</v>
          </cell>
          <cell r="E289" t="str">
            <v>HVAD276</v>
          </cell>
          <cell r="F289">
            <v>0</v>
          </cell>
          <cell r="G289">
            <v>0</v>
          </cell>
        </row>
        <row r="290">
          <cell r="C290" t="str">
            <v>HV Business Annual demand</v>
          </cell>
          <cell r="D290" t="str">
            <v>HV business</v>
          </cell>
          <cell r="E290" t="str">
            <v>HVAD078</v>
          </cell>
          <cell r="F290">
            <v>0</v>
          </cell>
          <cell r="G290">
            <v>0</v>
          </cell>
        </row>
        <row r="291">
          <cell r="C291" t="str">
            <v>HV Business Annual demand</v>
          </cell>
          <cell r="D291" t="str">
            <v>HV business</v>
          </cell>
          <cell r="E291" t="str">
            <v>HVAD265</v>
          </cell>
          <cell r="F291">
            <v>0</v>
          </cell>
          <cell r="G291">
            <v>0</v>
          </cell>
        </row>
        <row r="292">
          <cell r="C292" t="str">
            <v>HV Business Annual demand</v>
          </cell>
          <cell r="D292" t="str">
            <v>HV business</v>
          </cell>
          <cell r="E292" t="str">
            <v>HVAD381</v>
          </cell>
          <cell r="F292">
            <v>0</v>
          </cell>
          <cell r="G292">
            <v>0</v>
          </cell>
        </row>
        <row r="293">
          <cell r="C293" t="str">
            <v>HV Business Annual demand</v>
          </cell>
          <cell r="D293" t="str">
            <v>HV business</v>
          </cell>
          <cell r="E293" t="str">
            <v>HVAD439</v>
          </cell>
          <cell r="F293">
            <v>0</v>
          </cell>
          <cell r="G293">
            <v>0</v>
          </cell>
        </row>
        <row r="294">
          <cell r="C294" t="str">
            <v>Zone Substation kVA non-Locational</v>
          </cell>
          <cell r="D294" t="str">
            <v>Major business</v>
          </cell>
          <cell r="E294" t="str">
            <v>ZSS025</v>
          </cell>
          <cell r="F294">
            <v>0</v>
          </cell>
          <cell r="G294">
            <v>0</v>
          </cell>
        </row>
        <row r="295">
          <cell r="C295" t="str">
            <v>Zone Substation kVA non-Locational</v>
          </cell>
          <cell r="D295" t="str">
            <v>Major business</v>
          </cell>
          <cell r="E295" t="str">
            <v>ZSS104</v>
          </cell>
          <cell r="F295">
            <v>0</v>
          </cell>
          <cell r="G295">
            <v>0</v>
          </cell>
        </row>
        <row r="296">
          <cell r="C296" t="str">
            <v>Zone Substation kVA non-Locational</v>
          </cell>
          <cell r="D296" t="str">
            <v>Major business</v>
          </cell>
          <cell r="E296" t="str">
            <v>ZSS196</v>
          </cell>
          <cell r="F296">
            <v>0</v>
          </cell>
          <cell r="G296">
            <v>0</v>
          </cell>
        </row>
        <row r="297">
          <cell r="C297" t="str">
            <v>Zone Substation kVA non-Locational</v>
          </cell>
          <cell r="D297" t="str">
            <v>Major business</v>
          </cell>
          <cell r="E297" t="str">
            <v>ZSS296</v>
          </cell>
          <cell r="F297">
            <v>0</v>
          </cell>
          <cell r="G297">
            <v>0</v>
          </cell>
        </row>
        <row r="298">
          <cell r="C298" t="str">
            <v>Zone Substation kVA non-Locational</v>
          </cell>
          <cell r="D298" t="str">
            <v>Major business</v>
          </cell>
          <cell r="E298" t="str">
            <v>ZSS550</v>
          </cell>
          <cell r="F298">
            <v>0</v>
          </cell>
          <cell r="G298">
            <v>0</v>
          </cell>
        </row>
        <row r="299">
          <cell r="C299" t="str">
            <v>Zone Substation kVA non-Locational</v>
          </cell>
          <cell r="D299" t="str">
            <v>Major business</v>
          </cell>
          <cell r="E299" t="str">
            <v>ZSS766</v>
          </cell>
          <cell r="F299">
            <v>0</v>
          </cell>
          <cell r="G299">
            <v>0</v>
          </cell>
        </row>
        <row r="300">
          <cell r="C300" t="str">
            <v>Zone Substation kVA Locational</v>
          </cell>
          <cell r="D300" t="str">
            <v>Major business</v>
          </cell>
          <cell r="E300" t="str">
            <v>ZSS951</v>
          </cell>
          <cell r="F300">
            <v>0</v>
          </cell>
          <cell r="G300">
            <v>0</v>
          </cell>
        </row>
        <row r="301">
          <cell r="C301" t="str">
            <v>Zone Substation kVA Locational</v>
          </cell>
          <cell r="D301" t="str">
            <v>Major business</v>
          </cell>
          <cell r="E301" t="str">
            <v>ZSN021</v>
          </cell>
          <cell r="F301">
            <v>0</v>
          </cell>
          <cell r="G301">
            <v>0</v>
          </cell>
        </row>
        <row r="302">
          <cell r="C302" t="str">
            <v>Zone Substation kVA Locational</v>
          </cell>
          <cell r="D302" t="str">
            <v>Major business</v>
          </cell>
          <cell r="E302" t="str">
            <v>ZSN024</v>
          </cell>
          <cell r="F302">
            <v>0</v>
          </cell>
          <cell r="G302">
            <v>0</v>
          </cell>
        </row>
        <row r="303">
          <cell r="C303" t="str">
            <v>Zone Substation kVA Locational</v>
          </cell>
          <cell r="D303" t="str">
            <v>Major business</v>
          </cell>
          <cell r="E303" t="str">
            <v>ZSN035</v>
          </cell>
          <cell r="F303">
            <v>0</v>
          </cell>
          <cell r="G303">
            <v>0</v>
          </cell>
        </row>
        <row r="304">
          <cell r="C304" t="str">
            <v>Zone Substation kVA Locational</v>
          </cell>
          <cell r="D304" t="str">
            <v>Major business</v>
          </cell>
          <cell r="E304" t="str">
            <v>-</v>
          </cell>
          <cell r="F304" t="str">
            <v>ZSN228</v>
          </cell>
          <cell r="G304">
            <v>0</v>
          </cell>
        </row>
        <row r="305">
          <cell r="C305" t="str">
            <v>Zone Substation kVA Locational</v>
          </cell>
          <cell r="D305" t="str">
            <v>Major business</v>
          </cell>
          <cell r="E305" t="str">
            <v>ZSN272</v>
          </cell>
          <cell r="F305">
            <v>0</v>
          </cell>
          <cell r="G305">
            <v>0</v>
          </cell>
        </row>
        <row r="306">
          <cell r="C306" t="str">
            <v>Zone Substation kVA Locational</v>
          </cell>
          <cell r="D306" t="str">
            <v>Major business</v>
          </cell>
          <cell r="E306" t="str">
            <v>ZSN273</v>
          </cell>
          <cell r="F306">
            <v>0</v>
          </cell>
          <cell r="G306">
            <v>0</v>
          </cell>
        </row>
        <row r="307">
          <cell r="C307" t="str">
            <v>Zone Substation kVA Locational</v>
          </cell>
          <cell r="D307" t="str">
            <v>Major business</v>
          </cell>
          <cell r="E307" t="str">
            <v>ZSN307</v>
          </cell>
          <cell r="F307">
            <v>0</v>
          </cell>
          <cell r="G307">
            <v>0</v>
          </cell>
        </row>
        <row r="308">
          <cell r="C308" t="str">
            <v>Zone Substation kVA Locational</v>
          </cell>
          <cell r="D308" t="str">
            <v>Major business</v>
          </cell>
          <cell r="E308" t="str">
            <v>ZSN438</v>
          </cell>
          <cell r="F308">
            <v>0</v>
          </cell>
          <cell r="G308">
            <v>0</v>
          </cell>
        </row>
        <row r="309">
          <cell r="C309" t="str">
            <v>Zone Substation kVA Locational</v>
          </cell>
          <cell r="D309" t="str">
            <v>Major business</v>
          </cell>
          <cell r="E309" t="str">
            <v>ZSN608</v>
          </cell>
          <cell r="F309">
            <v>0</v>
          </cell>
          <cell r="G309">
            <v>0</v>
          </cell>
        </row>
        <row r="310">
          <cell r="C310" t="str">
            <v>Zone Substation kVA Locational</v>
          </cell>
          <cell r="D310" t="str">
            <v>Major business</v>
          </cell>
          <cell r="E310" t="str">
            <v>ZSN767</v>
          </cell>
          <cell r="F310">
            <v>0</v>
          </cell>
          <cell r="G310">
            <v>0</v>
          </cell>
        </row>
        <row r="311">
          <cell r="C311" t="str">
            <v>Sub Transmission kVA non-Locational</v>
          </cell>
          <cell r="D311" t="str">
            <v>Major business</v>
          </cell>
          <cell r="E311" t="str">
            <v>STR148</v>
          </cell>
          <cell r="F311">
            <v>0</v>
          </cell>
          <cell r="G311">
            <v>0</v>
          </cell>
        </row>
        <row r="312">
          <cell r="C312" t="str">
            <v>Sub Transmission kVA non-Locational</v>
          </cell>
          <cell r="D312" t="str">
            <v>Major business</v>
          </cell>
          <cell r="E312" t="str">
            <v>STR610</v>
          </cell>
          <cell r="F312">
            <v>0</v>
          </cell>
          <cell r="G312">
            <v>0</v>
          </cell>
        </row>
        <row r="313">
          <cell r="C313" t="str">
            <v>Sub Transmission kVA non-Locational</v>
          </cell>
          <cell r="D313" t="str">
            <v>Major business</v>
          </cell>
          <cell r="E313" t="str">
            <v>STR749</v>
          </cell>
          <cell r="F313">
            <v>0</v>
          </cell>
          <cell r="G313">
            <v>0</v>
          </cell>
        </row>
        <row r="314">
          <cell r="C314" t="str">
            <v xml:space="preserve">Sub Transmission kVA Locational </v>
          </cell>
          <cell r="D314" t="str">
            <v>Major business</v>
          </cell>
          <cell r="E314" t="str">
            <v>STN018</v>
          </cell>
          <cell r="F314">
            <v>0</v>
          </cell>
          <cell r="G314">
            <v>0</v>
          </cell>
        </row>
        <row r="315">
          <cell r="C315" t="str">
            <v xml:space="preserve">Sub Transmission kVA Locational </v>
          </cell>
          <cell r="D315" t="str">
            <v>Major business</v>
          </cell>
          <cell r="E315" t="str">
            <v>STN084</v>
          </cell>
          <cell r="F315">
            <v>0</v>
          </cell>
          <cell r="G315">
            <v>0</v>
          </cell>
        </row>
        <row r="316">
          <cell r="C316" t="str">
            <v xml:space="preserve">Sub Transmission kVA Locational </v>
          </cell>
          <cell r="D316" t="str">
            <v>Major business</v>
          </cell>
          <cell r="E316" t="str">
            <v>STN161</v>
          </cell>
          <cell r="F316">
            <v>0</v>
          </cell>
          <cell r="G316">
            <v>0</v>
          </cell>
        </row>
        <row r="317">
          <cell r="C317" t="str">
            <v xml:space="preserve">Sub Transmission kVA Locational </v>
          </cell>
          <cell r="D317" t="str">
            <v>Major business</v>
          </cell>
          <cell r="E317" t="str">
            <v>STN162</v>
          </cell>
          <cell r="F317">
            <v>0</v>
          </cell>
          <cell r="G317">
            <v>0</v>
          </cell>
        </row>
        <row r="318">
          <cell r="C318" t="str">
            <v xml:space="preserve">Sub Transmission kVA Locational </v>
          </cell>
          <cell r="D318" t="str">
            <v>Major business</v>
          </cell>
          <cell r="E318" t="str">
            <v>STN378</v>
          </cell>
          <cell r="F318">
            <v>0</v>
          </cell>
          <cell r="G318">
            <v>0</v>
          </cell>
        </row>
        <row r="319">
          <cell r="C319" t="str">
            <v xml:space="preserve">Sub Transmission kVA Locational </v>
          </cell>
          <cell r="D319" t="str">
            <v>Major business</v>
          </cell>
          <cell r="E319" t="str">
            <v>STN557</v>
          </cell>
          <cell r="F319">
            <v>0</v>
          </cell>
          <cell r="G319">
            <v>0</v>
          </cell>
        </row>
        <row r="320">
          <cell r="C320" t="str">
            <v xml:space="preserve">Sub Transmission kVA Locational </v>
          </cell>
          <cell r="D320" t="str">
            <v>Major business</v>
          </cell>
          <cell r="E320" t="str">
            <v>STN609</v>
          </cell>
          <cell r="F320">
            <v>0</v>
          </cell>
          <cell r="G320">
            <v>0</v>
          </cell>
        </row>
        <row r="321">
          <cell r="C321" t="str">
            <v xml:space="preserve">Sub Transmission kVA Locational </v>
          </cell>
          <cell r="D321" t="str">
            <v>Major business</v>
          </cell>
          <cell r="E321" t="str">
            <v>STN788</v>
          </cell>
          <cell r="F321">
            <v>0</v>
          </cell>
          <cell r="G321">
            <v>0</v>
          </cell>
        </row>
        <row r="322">
          <cell r="C322" t="str">
            <v xml:space="preserve">Sub Transmission kVA Locational </v>
          </cell>
          <cell r="D322" t="str">
            <v>Major business</v>
          </cell>
          <cell r="E322" t="str">
            <v>STN840</v>
          </cell>
          <cell r="F322">
            <v>0</v>
          </cell>
          <cell r="G322">
            <v>0</v>
          </cell>
        </row>
        <row r="323">
          <cell r="C323" t="str">
            <v>Sub Transmission kVA non-Locational</v>
          </cell>
          <cell r="D323" t="str">
            <v>Major business</v>
          </cell>
          <cell r="E323" t="str">
            <v>STR069</v>
          </cell>
          <cell r="F323">
            <v>0</v>
          </cell>
          <cell r="G323">
            <v>0</v>
          </cell>
        </row>
        <row r="324">
          <cell r="C324" t="str">
            <v>Zone Substation kVA non-Locational</v>
          </cell>
          <cell r="D324" t="str">
            <v>Major business</v>
          </cell>
          <cell r="E324" t="str">
            <v>ZSS408</v>
          </cell>
          <cell r="F324">
            <v>0</v>
          </cell>
          <cell r="G324">
            <v>0</v>
          </cell>
        </row>
        <row r="325">
          <cell r="C325" t="str">
            <v xml:space="preserve">Sub Transmission kVA Locational </v>
          </cell>
          <cell r="D325" t="str">
            <v>Major business</v>
          </cell>
          <cell r="E325" t="str">
            <v>STN483</v>
          </cell>
          <cell r="F325">
            <v>0</v>
          </cell>
          <cell r="G325">
            <v>0</v>
          </cell>
        </row>
        <row r="326">
          <cell r="C326" t="str">
            <v>Zone Substation kVA non-Locational</v>
          </cell>
          <cell r="D326" t="str">
            <v>Major business</v>
          </cell>
          <cell r="E326" t="str">
            <v>ZSS330</v>
          </cell>
          <cell r="F326">
            <v>0</v>
          </cell>
          <cell r="G326">
            <v>0</v>
          </cell>
        </row>
        <row r="327">
          <cell r="C327" t="str">
            <v>Zone Substation kVA non-Locational</v>
          </cell>
          <cell r="D327" t="str">
            <v>Major business</v>
          </cell>
          <cell r="E327" t="str">
            <v>ZSS376</v>
          </cell>
          <cell r="F327">
            <v>0</v>
          </cell>
          <cell r="G327">
            <v>0</v>
          </cell>
        </row>
        <row r="328">
          <cell r="C328" t="str">
            <v>Zone Substation kVA non-Locational</v>
          </cell>
          <cell r="D328" t="str">
            <v>Major business</v>
          </cell>
          <cell r="E328" t="str">
            <v>ZSS500</v>
          </cell>
          <cell r="F328">
            <v>0</v>
          </cell>
          <cell r="G328">
            <v>0</v>
          </cell>
        </row>
        <row r="329">
          <cell r="C329" t="str">
            <v>Sub Transmission kVA non-Locational</v>
          </cell>
          <cell r="D329" t="str">
            <v>Major business</v>
          </cell>
          <cell r="E329" t="str">
            <v>STR404</v>
          </cell>
          <cell r="F329">
            <v>0</v>
          </cell>
          <cell r="G329">
            <v>0</v>
          </cell>
        </row>
        <row r="330">
          <cell r="C330" t="str">
            <v>Zone Substation kVA Locational</v>
          </cell>
          <cell r="D330" t="str">
            <v>Major business</v>
          </cell>
          <cell r="E330" t="str">
            <v>ZSN700</v>
          </cell>
          <cell r="F330">
            <v>0</v>
          </cell>
          <cell r="G330">
            <v>0</v>
          </cell>
        </row>
        <row r="331">
          <cell r="C331" t="str">
            <v>Large LV Business Annual demand</v>
          </cell>
          <cell r="D331" t="str">
            <v>Large LV business</v>
          </cell>
          <cell r="E331" t="str">
            <v>LBAD305</v>
          </cell>
          <cell r="F331">
            <v>0</v>
          </cell>
          <cell r="G331">
            <v>0</v>
          </cell>
        </row>
        <row r="332">
          <cell r="C332" t="str">
            <v>Sub Transmission kVA non-Locational</v>
          </cell>
          <cell r="D332" t="str">
            <v>Major business</v>
          </cell>
          <cell r="E332" t="str">
            <v>STR123</v>
          </cell>
          <cell r="F332">
            <v>0</v>
          </cell>
          <cell r="G332">
            <v>0</v>
          </cell>
        </row>
        <row r="333">
          <cell r="C333">
            <v>0</v>
          </cell>
          <cell r="D333">
            <v>0</v>
          </cell>
          <cell r="E333">
            <v>0</v>
          </cell>
          <cell r="F333">
            <v>0</v>
          </cell>
          <cell r="G333">
            <v>0</v>
          </cell>
        </row>
        <row r="334">
          <cell r="C334">
            <v>0</v>
          </cell>
          <cell r="D334">
            <v>0</v>
          </cell>
          <cell r="E334">
            <v>0</v>
          </cell>
          <cell r="F334">
            <v>0</v>
          </cell>
          <cell r="G334">
            <v>0</v>
          </cell>
        </row>
        <row r="335">
          <cell r="C335">
            <v>0</v>
          </cell>
          <cell r="D335">
            <v>0</v>
          </cell>
          <cell r="E335">
            <v>0</v>
          </cell>
          <cell r="F335">
            <v>0</v>
          </cell>
          <cell r="G335">
            <v>0</v>
          </cell>
        </row>
        <row r="336">
          <cell r="C336">
            <v>0</v>
          </cell>
          <cell r="D336">
            <v>0</v>
          </cell>
          <cell r="E336">
            <v>0</v>
          </cell>
          <cell r="F336">
            <v>0</v>
          </cell>
          <cell r="G336">
            <v>0</v>
          </cell>
        </row>
        <row r="337">
          <cell r="C337">
            <v>0</v>
          </cell>
          <cell r="D337">
            <v>0</v>
          </cell>
          <cell r="E337">
            <v>0</v>
          </cell>
          <cell r="F337">
            <v>0</v>
          </cell>
          <cell r="G337">
            <v>0</v>
          </cell>
        </row>
        <row r="338">
          <cell r="C338">
            <v>0</v>
          </cell>
          <cell r="D338">
            <v>0</v>
          </cell>
          <cell r="E338">
            <v>0</v>
          </cell>
          <cell r="F338">
            <v>0</v>
          </cell>
          <cell r="G338">
            <v>0</v>
          </cell>
        </row>
        <row r="339">
          <cell r="C339">
            <v>0</v>
          </cell>
          <cell r="D339">
            <v>0</v>
          </cell>
          <cell r="E339">
            <v>0</v>
          </cell>
          <cell r="F339">
            <v>0</v>
          </cell>
          <cell r="G339">
            <v>0</v>
          </cell>
        </row>
        <row r="340">
          <cell r="C340">
            <v>0</v>
          </cell>
          <cell r="D340">
            <v>0</v>
          </cell>
          <cell r="E340">
            <v>0</v>
          </cell>
          <cell r="F340">
            <v>0</v>
          </cell>
          <cell r="G340">
            <v>0</v>
          </cell>
        </row>
        <row r="341">
          <cell r="C341">
            <v>0</v>
          </cell>
          <cell r="D341">
            <v>0</v>
          </cell>
          <cell r="E341">
            <v>0</v>
          </cell>
          <cell r="F341">
            <v>0</v>
          </cell>
          <cell r="G341">
            <v>0</v>
          </cell>
        </row>
        <row r="342">
          <cell r="C342">
            <v>0</v>
          </cell>
          <cell r="D342">
            <v>0</v>
          </cell>
          <cell r="E342">
            <v>0</v>
          </cell>
          <cell r="F342">
            <v>0</v>
          </cell>
          <cell r="G342">
            <v>0</v>
          </cell>
        </row>
        <row r="343">
          <cell r="C343">
            <v>0</v>
          </cell>
          <cell r="D343">
            <v>0</v>
          </cell>
          <cell r="E343">
            <v>0</v>
          </cell>
          <cell r="F343">
            <v>0</v>
          </cell>
          <cell r="G343">
            <v>0</v>
          </cell>
        </row>
        <row r="344">
          <cell r="C344">
            <v>0</v>
          </cell>
          <cell r="D344">
            <v>0</v>
          </cell>
          <cell r="E344">
            <v>0</v>
          </cell>
          <cell r="F344">
            <v>0</v>
          </cell>
          <cell r="G344">
            <v>0</v>
          </cell>
        </row>
        <row r="345">
          <cell r="C345">
            <v>0</v>
          </cell>
          <cell r="D345">
            <v>0</v>
          </cell>
          <cell r="E345">
            <v>0</v>
          </cell>
          <cell r="F345">
            <v>0</v>
          </cell>
          <cell r="G345">
            <v>0</v>
          </cell>
        </row>
        <row r="346">
          <cell r="C346">
            <v>0</v>
          </cell>
          <cell r="D346">
            <v>0</v>
          </cell>
          <cell r="E346">
            <v>0</v>
          </cell>
          <cell r="F346">
            <v>0</v>
          </cell>
          <cell r="G346">
            <v>0</v>
          </cell>
        </row>
        <row r="347">
          <cell r="C347">
            <v>0</v>
          </cell>
          <cell r="D347">
            <v>0</v>
          </cell>
          <cell r="E347">
            <v>0</v>
          </cell>
          <cell r="F347">
            <v>0</v>
          </cell>
          <cell r="G347">
            <v>0</v>
          </cell>
        </row>
        <row r="348">
          <cell r="C348">
            <v>0</v>
          </cell>
          <cell r="D348">
            <v>0</v>
          </cell>
          <cell r="E348">
            <v>0</v>
          </cell>
          <cell r="F348">
            <v>0</v>
          </cell>
          <cell r="G348">
            <v>0</v>
          </cell>
        </row>
        <row r="349">
          <cell r="C349">
            <v>0</v>
          </cell>
          <cell r="D349">
            <v>0</v>
          </cell>
          <cell r="E349">
            <v>0</v>
          </cell>
          <cell r="F349">
            <v>0</v>
          </cell>
          <cell r="G349">
            <v>0</v>
          </cell>
        </row>
        <row r="350">
          <cell r="C350">
            <v>0</v>
          </cell>
          <cell r="D350">
            <v>0</v>
          </cell>
          <cell r="E350">
            <v>0</v>
          </cell>
          <cell r="F350">
            <v>0</v>
          </cell>
          <cell r="G350">
            <v>0</v>
          </cell>
        </row>
        <row r="351">
          <cell r="C351">
            <v>0</v>
          </cell>
          <cell r="D351">
            <v>0</v>
          </cell>
          <cell r="E351">
            <v>0</v>
          </cell>
          <cell r="F351">
            <v>0</v>
          </cell>
          <cell r="G351">
            <v>0</v>
          </cell>
        </row>
        <row r="352">
          <cell r="C352">
            <v>0</v>
          </cell>
          <cell r="D352">
            <v>0</v>
          </cell>
          <cell r="E352">
            <v>0</v>
          </cell>
          <cell r="F352">
            <v>0</v>
          </cell>
          <cell r="G352">
            <v>0</v>
          </cell>
        </row>
        <row r="353">
          <cell r="C353">
            <v>0</v>
          </cell>
          <cell r="D353">
            <v>0</v>
          </cell>
          <cell r="E353">
            <v>0</v>
          </cell>
          <cell r="F353">
            <v>0</v>
          </cell>
          <cell r="G353">
            <v>0</v>
          </cell>
        </row>
        <row r="354">
          <cell r="C354">
            <v>0</v>
          </cell>
          <cell r="D354">
            <v>0</v>
          </cell>
          <cell r="E354">
            <v>0</v>
          </cell>
          <cell r="F354">
            <v>0</v>
          </cell>
          <cell r="G354">
            <v>0</v>
          </cell>
        </row>
        <row r="355">
          <cell r="C355">
            <v>0</v>
          </cell>
          <cell r="D355">
            <v>0</v>
          </cell>
          <cell r="E355">
            <v>0</v>
          </cell>
          <cell r="F355">
            <v>0</v>
          </cell>
          <cell r="G355">
            <v>0</v>
          </cell>
        </row>
        <row r="356">
          <cell r="C356">
            <v>0</v>
          </cell>
          <cell r="D356">
            <v>0</v>
          </cell>
          <cell r="E356">
            <v>0</v>
          </cell>
          <cell r="F356">
            <v>0</v>
          </cell>
          <cell r="G356">
            <v>0</v>
          </cell>
        </row>
        <row r="357">
          <cell r="C357">
            <v>0</v>
          </cell>
          <cell r="D357">
            <v>0</v>
          </cell>
          <cell r="E357">
            <v>0</v>
          </cell>
          <cell r="F357">
            <v>0</v>
          </cell>
          <cell r="G357">
            <v>0</v>
          </cell>
        </row>
        <row r="358">
          <cell r="C358">
            <v>0</v>
          </cell>
          <cell r="D358">
            <v>0</v>
          </cell>
          <cell r="E358">
            <v>0</v>
          </cell>
          <cell r="F358">
            <v>0</v>
          </cell>
          <cell r="G358">
            <v>0</v>
          </cell>
        </row>
        <row r="359">
          <cell r="C359">
            <v>0</v>
          </cell>
          <cell r="D359">
            <v>0</v>
          </cell>
          <cell r="E359">
            <v>0</v>
          </cell>
          <cell r="F359">
            <v>0</v>
          </cell>
          <cell r="G359">
            <v>0</v>
          </cell>
        </row>
        <row r="360">
          <cell r="C360">
            <v>0</v>
          </cell>
          <cell r="D360">
            <v>0</v>
          </cell>
          <cell r="E360">
            <v>0</v>
          </cell>
          <cell r="F360">
            <v>0</v>
          </cell>
          <cell r="G360">
            <v>0</v>
          </cell>
        </row>
        <row r="361">
          <cell r="C361">
            <v>0</v>
          </cell>
          <cell r="D361">
            <v>0</v>
          </cell>
          <cell r="E361">
            <v>0</v>
          </cell>
          <cell r="F361">
            <v>0</v>
          </cell>
          <cell r="G361">
            <v>0</v>
          </cell>
        </row>
        <row r="362">
          <cell r="C362">
            <v>0</v>
          </cell>
          <cell r="D362">
            <v>0</v>
          </cell>
          <cell r="E362">
            <v>0</v>
          </cell>
          <cell r="F362">
            <v>0</v>
          </cell>
          <cell r="G362">
            <v>0</v>
          </cell>
        </row>
        <row r="363">
          <cell r="C363">
            <v>0</v>
          </cell>
          <cell r="D363">
            <v>0</v>
          </cell>
          <cell r="E363">
            <v>0</v>
          </cell>
          <cell r="F363">
            <v>0</v>
          </cell>
          <cell r="G363">
            <v>0</v>
          </cell>
        </row>
        <row r="364">
          <cell r="C364">
            <v>0</v>
          </cell>
          <cell r="D364">
            <v>0</v>
          </cell>
          <cell r="E364">
            <v>0</v>
          </cell>
          <cell r="F364">
            <v>0</v>
          </cell>
          <cell r="G364">
            <v>0</v>
          </cell>
        </row>
        <row r="365">
          <cell r="C365">
            <v>0</v>
          </cell>
          <cell r="D365">
            <v>0</v>
          </cell>
          <cell r="E365">
            <v>0</v>
          </cell>
          <cell r="F365">
            <v>0</v>
          </cell>
          <cell r="G365">
            <v>0</v>
          </cell>
        </row>
        <row r="366">
          <cell r="C366">
            <v>0</v>
          </cell>
          <cell r="D366">
            <v>0</v>
          </cell>
          <cell r="E366">
            <v>0</v>
          </cell>
          <cell r="F366">
            <v>0</v>
          </cell>
          <cell r="G366">
            <v>0</v>
          </cell>
        </row>
        <row r="367">
          <cell r="C367">
            <v>0</v>
          </cell>
          <cell r="D367">
            <v>0</v>
          </cell>
          <cell r="E367">
            <v>0</v>
          </cell>
          <cell r="F367">
            <v>0</v>
          </cell>
          <cell r="G367">
            <v>0</v>
          </cell>
        </row>
        <row r="368">
          <cell r="C368">
            <v>0</v>
          </cell>
          <cell r="D368">
            <v>0</v>
          </cell>
          <cell r="E368">
            <v>0</v>
          </cell>
          <cell r="F368">
            <v>0</v>
          </cell>
          <cell r="G368">
            <v>0</v>
          </cell>
        </row>
        <row r="369">
          <cell r="C369">
            <v>0</v>
          </cell>
          <cell r="D369">
            <v>0</v>
          </cell>
          <cell r="E369">
            <v>0</v>
          </cell>
          <cell r="F369">
            <v>0</v>
          </cell>
          <cell r="G369">
            <v>0</v>
          </cell>
        </row>
        <row r="370">
          <cell r="C370">
            <v>0</v>
          </cell>
          <cell r="D370">
            <v>0</v>
          </cell>
          <cell r="E370">
            <v>0</v>
          </cell>
          <cell r="F370">
            <v>0</v>
          </cell>
          <cell r="G370">
            <v>0</v>
          </cell>
        </row>
        <row r="371">
          <cell r="C371">
            <v>0</v>
          </cell>
          <cell r="D371">
            <v>0</v>
          </cell>
          <cell r="E371">
            <v>0</v>
          </cell>
          <cell r="F371">
            <v>0</v>
          </cell>
          <cell r="G371">
            <v>0</v>
          </cell>
        </row>
        <row r="372">
          <cell r="C372">
            <v>0</v>
          </cell>
          <cell r="D372">
            <v>0</v>
          </cell>
          <cell r="E372">
            <v>0</v>
          </cell>
          <cell r="F372">
            <v>0</v>
          </cell>
          <cell r="G372">
            <v>0</v>
          </cell>
        </row>
        <row r="373">
          <cell r="C373">
            <v>0</v>
          </cell>
          <cell r="D373">
            <v>0</v>
          </cell>
          <cell r="E373">
            <v>0</v>
          </cell>
          <cell r="F373">
            <v>0</v>
          </cell>
          <cell r="G373">
            <v>0</v>
          </cell>
        </row>
        <row r="374">
          <cell r="C374">
            <v>0</v>
          </cell>
          <cell r="D374">
            <v>0</v>
          </cell>
          <cell r="E374">
            <v>0</v>
          </cell>
          <cell r="F374">
            <v>0</v>
          </cell>
          <cell r="G374">
            <v>0</v>
          </cell>
        </row>
        <row r="375">
          <cell r="C375">
            <v>0</v>
          </cell>
          <cell r="D375">
            <v>0</v>
          </cell>
          <cell r="E375">
            <v>0</v>
          </cell>
          <cell r="F375">
            <v>0</v>
          </cell>
          <cell r="G375">
            <v>0</v>
          </cell>
        </row>
      </sheetData>
      <sheetData sheetId="17"/>
      <sheetData sheetId="18"/>
      <sheetData sheetId="19"/>
      <sheetData sheetId="20"/>
      <sheetData sheetId="21">
        <row r="8">
          <cell r="D8">
            <v>1</v>
          </cell>
        </row>
        <row r="9">
          <cell r="D9">
            <v>2</v>
          </cell>
        </row>
        <row r="10">
          <cell r="D10">
            <v>3</v>
          </cell>
        </row>
        <row r="11">
          <cell r="D11">
            <v>4</v>
          </cell>
        </row>
        <row r="12">
          <cell r="D12">
            <v>5</v>
          </cell>
        </row>
        <row r="13">
          <cell r="D13">
            <v>6</v>
          </cell>
        </row>
        <row r="14">
          <cell r="D14">
            <v>7</v>
          </cell>
        </row>
        <row r="15">
          <cell r="D15">
            <v>8</v>
          </cell>
        </row>
        <row r="16">
          <cell r="D16">
            <v>9</v>
          </cell>
        </row>
        <row r="17">
          <cell r="D17">
            <v>10</v>
          </cell>
        </row>
        <row r="18">
          <cell r="D18">
            <v>11</v>
          </cell>
        </row>
        <row r="19">
          <cell r="D19">
            <v>12</v>
          </cell>
        </row>
        <row r="20">
          <cell r="D20">
            <v>13</v>
          </cell>
        </row>
        <row r="21">
          <cell r="D21">
            <v>14</v>
          </cell>
        </row>
      </sheetData>
      <sheetData sheetId="22"/>
      <sheetData sheetId="23"/>
      <sheetData sheetId="24"/>
      <sheetData sheetId="25"/>
      <sheetData sheetId="26">
        <row r="11">
          <cell r="J11" t="str">
            <v>2017–18</v>
          </cell>
          <cell r="K11" t="str">
            <v>2018–19</v>
          </cell>
          <cell r="L11" t="str">
            <v>2019–20</v>
          </cell>
          <cell r="M11" t="str">
            <v>2020–21</v>
          </cell>
          <cell r="N11" t="str">
            <v>2021–22</v>
          </cell>
          <cell r="O11" t="str">
            <v>2022–23</v>
          </cell>
          <cell r="P11" t="str">
            <v>2023–24</v>
          </cell>
          <cell r="Q11" t="str">
            <v>2024–25</v>
          </cell>
        </row>
        <row r="17">
          <cell r="J17">
            <v>788.554349</v>
          </cell>
          <cell r="K17">
            <v>804.15786700000001</v>
          </cell>
          <cell r="L17">
            <v>837.34753899999998</v>
          </cell>
          <cell r="M17">
            <v>808.65798475497377</v>
          </cell>
          <cell r="N17">
            <v>811.85863742873812</v>
          </cell>
          <cell r="O17">
            <v>802.72828877077529</v>
          </cell>
          <cell r="P17">
            <v>854.42466180225381</v>
          </cell>
          <cell r="Q17">
            <v>838.76520701294419</v>
          </cell>
        </row>
        <row r="18">
          <cell r="J18">
            <v>0</v>
          </cell>
          <cell r="K18">
            <v>8.1130385235927457E-2</v>
          </cell>
          <cell r="L18">
            <v>20.935093536161091</v>
          </cell>
          <cell r="M18">
            <v>-2.9115915534202941E-2</v>
          </cell>
          <cell r="N18">
            <v>-20.148466869938598</v>
          </cell>
          <cell r="O18">
            <v>-7.53872368611498</v>
          </cell>
          <cell r="P18">
            <v>-33.252111665259818</v>
          </cell>
          <cell r="Q18">
            <v>48.815360181408543</v>
          </cell>
        </row>
        <row r="35">
          <cell r="J35">
            <v>239.00186692</v>
          </cell>
          <cell r="K35">
            <v>239.99450161000001</v>
          </cell>
          <cell r="L35">
            <v>245.07314301999997</v>
          </cell>
          <cell r="M35">
            <v>263.4655485423217</v>
          </cell>
          <cell r="N35">
            <v>275.03751827000002</v>
          </cell>
          <cell r="O35">
            <v>301.344514</v>
          </cell>
          <cell r="P35">
            <v>349.60371091107561</v>
          </cell>
          <cell r="Q35">
            <v>350.79180780091804</v>
          </cell>
        </row>
        <row r="36">
          <cell r="J36">
            <v>0</v>
          </cell>
          <cell r="K36">
            <v>-3.1266913025471248</v>
          </cell>
          <cell r="L36">
            <v>6.3686914757394764</v>
          </cell>
          <cell r="M36">
            <v>9.2045541293186899E-5</v>
          </cell>
          <cell r="N36">
            <v>-3.55813163677032</v>
          </cell>
          <cell r="O36">
            <v>-2.5969370229481399</v>
          </cell>
          <cell r="P36">
            <v>-7.5665937106187053</v>
          </cell>
          <cell r="Q36">
            <v>22.197886799696612</v>
          </cell>
        </row>
        <row r="55">
          <cell r="J55">
            <v>81.142771285372447</v>
          </cell>
          <cell r="K55">
            <v>82.288802927292565</v>
          </cell>
          <cell r="L55">
            <v>82.665464211292175</v>
          </cell>
          <cell r="M55">
            <v>80.017512288121381</v>
          </cell>
          <cell r="N55">
            <v>80.694212330000028</v>
          </cell>
          <cell r="O55">
            <v>81.571977320000002</v>
          </cell>
          <cell r="P55">
            <v>86.25</v>
          </cell>
          <cell r="Q55">
            <v>84.4</v>
          </cell>
        </row>
        <row r="56">
          <cell r="J56">
            <v>0</v>
          </cell>
          <cell r="K56">
            <v>0</v>
          </cell>
          <cell r="L56">
            <v>0</v>
          </cell>
          <cell r="M56">
            <v>1.8659311422993423</v>
          </cell>
          <cell r="N56">
            <v>-0.84495914981575904</v>
          </cell>
          <cell r="O56">
            <v>0.63010602416574646</v>
          </cell>
          <cell r="P56">
            <v>5.6151552033533179</v>
          </cell>
          <cell r="Q56">
            <v>1.8414322271186689</v>
          </cell>
        </row>
      </sheetData>
      <sheetData sheetId="27"/>
      <sheetData sheetId="28"/>
      <sheetData sheetId="29">
        <row r="5">
          <cell r="I5" t="str">
            <v xml:space="preserve">Fixed </v>
          </cell>
          <cell r="J5" t="str">
            <v>Usage</v>
          </cell>
          <cell r="K5" t="str">
            <v>Peak</v>
          </cell>
          <cell r="L5" t="str">
            <v>Shoulder</v>
          </cell>
          <cell r="M5" t="str">
            <v>Off-Peak</v>
          </cell>
          <cell r="N5" t="str">
            <v>Solar Sponge</v>
          </cell>
          <cell r="O5" t="str">
            <v>Ann Dmnd Pk</v>
          </cell>
          <cell r="P5" t="str">
            <v>Ann Dmnd</v>
          </cell>
          <cell r="Q5" t="str">
            <v>Mth Dmnd Pk</v>
          </cell>
          <cell r="R5" t="str">
            <v>Mth Dmnd Smmr</v>
          </cell>
          <cell r="S5" t="str">
            <v>Mth Dmnd Shld</v>
          </cell>
          <cell r="T5" t="str">
            <v>Mth Dmnd kW Pk</v>
          </cell>
          <cell r="U5" t="str">
            <v>Expt Chg</v>
          </cell>
          <cell r="V5" t="str">
            <v>CL Usage</v>
          </cell>
          <cell r="W5" t="str">
            <v>CL Peak</v>
          </cell>
          <cell r="X5" t="str">
            <v>CL Off-Peak</v>
          </cell>
          <cell r="Y5" t="str">
            <v>CL Solar Sponge</v>
          </cell>
          <cell r="Z5" t="str">
            <v>EV Rebate</v>
          </cell>
          <cell r="AA5" t="str">
            <v>Flex Dmnd</v>
          </cell>
          <cell r="AB5" t="str">
            <v>Expt Cr</v>
          </cell>
        </row>
        <row r="6">
          <cell r="I6" t="str">
            <v>$/day</v>
          </cell>
          <cell r="J6" t="str">
            <v>$/kWh</v>
          </cell>
          <cell r="K6" t="str">
            <v>$/kWh</v>
          </cell>
          <cell r="L6" t="str">
            <v>$/kWh</v>
          </cell>
          <cell r="M6" t="str">
            <v>$/kWh</v>
          </cell>
          <cell r="N6" t="str">
            <v>$/kWh</v>
          </cell>
          <cell r="O6" t="str">
            <v>$/kVA</v>
          </cell>
          <cell r="P6" t="str">
            <v>$/kVA</v>
          </cell>
          <cell r="Q6" t="str">
            <v>$/kVA</v>
          </cell>
          <cell r="R6" t="str">
            <v>$/kVA</v>
          </cell>
          <cell r="S6" t="str">
            <v>$/kVA</v>
          </cell>
          <cell r="T6" t="str">
            <v>$/kW</v>
          </cell>
          <cell r="U6" t="str">
            <v>$/kWh</v>
          </cell>
          <cell r="V6" t="str">
            <v>$/kWh</v>
          </cell>
          <cell r="W6" t="str">
            <v>$/kWh</v>
          </cell>
          <cell r="X6" t="str">
            <v>$/kWh</v>
          </cell>
          <cell r="Y6" t="str">
            <v>$/kWh</v>
          </cell>
          <cell r="Z6" t="str">
            <v>$/day</v>
          </cell>
          <cell r="AA6" t="str">
            <v>$/kVA</v>
          </cell>
          <cell r="AB6" t="str">
            <v>$/kWh</v>
          </cell>
        </row>
        <row r="8">
          <cell r="I8">
            <v>0.53420000000000001</v>
          </cell>
          <cell r="J8">
            <v>9.06E-2</v>
          </cell>
          <cell r="K8">
            <v>0</v>
          </cell>
          <cell r="L8">
            <v>0</v>
          </cell>
          <cell r="M8">
            <v>0</v>
          </cell>
          <cell r="N8">
            <v>0</v>
          </cell>
          <cell r="O8">
            <v>0</v>
          </cell>
          <cell r="P8">
            <v>0</v>
          </cell>
          <cell r="Q8">
            <v>0</v>
          </cell>
          <cell r="R8">
            <v>0</v>
          </cell>
          <cell r="S8">
            <v>0</v>
          </cell>
          <cell r="T8">
            <v>0</v>
          </cell>
          <cell r="U8">
            <v>0</v>
          </cell>
          <cell r="V8">
            <v>4.53E-2</v>
          </cell>
          <cell r="W8">
            <v>0</v>
          </cell>
          <cell r="X8">
            <v>0</v>
          </cell>
          <cell r="Y8">
            <v>0</v>
          </cell>
          <cell r="Z8">
            <v>0</v>
          </cell>
          <cell r="AA8">
            <v>0</v>
          </cell>
          <cell r="AB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row r="10">
          <cell r="I10">
            <v>0.53420000000000001</v>
          </cell>
          <cell r="J10">
            <v>0</v>
          </cell>
          <cell r="K10">
            <v>0.1133</v>
          </cell>
          <cell r="L10">
            <v>0</v>
          </cell>
          <cell r="M10">
            <v>4.53E-2</v>
          </cell>
          <cell r="N10">
            <v>2.2700000000000001E-2</v>
          </cell>
          <cell r="O10">
            <v>0</v>
          </cell>
          <cell r="P10">
            <v>0</v>
          </cell>
          <cell r="Q10">
            <v>0</v>
          </cell>
          <cell r="R10">
            <v>0</v>
          </cell>
          <cell r="S10">
            <v>0</v>
          </cell>
          <cell r="T10">
            <v>0</v>
          </cell>
          <cell r="U10">
            <v>0</v>
          </cell>
          <cell r="V10">
            <v>0</v>
          </cell>
          <cell r="W10">
            <v>0.1133</v>
          </cell>
          <cell r="X10">
            <v>4.53E-2</v>
          </cell>
          <cell r="Y10">
            <v>2.2700000000000001E-2</v>
          </cell>
          <cell r="Z10">
            <v>0</v>
          </cell>
          <cell r="AA10">
            <v>0</v>
          </cell>
          <cell r="AB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I12">
            <v>0.53420000000000001</v>
          </cell>
          <cell r="J12">
            <v>0</v>
          </cell>
          <cell r="K12">
            <v>6.8000000000000005E-2</v>
          </cell>
          <cell r="L12">
            <v>0</v>
          </cell>
          <cell r="M12">
            <v>2.7199999999999998E-2</v>
          </cell>
          <cell r="N12">
            <v>1.3599999999999999E-2</v>
          </cell>
          <cell r="O12">
            <v>0</v>
          </cell>
          <cell r="P12">
            <v>0</v>
          </cell>
          <cell r="Q12">
            <v>0</v>
          </cell>
          <cell r="R12">
            <v>0</v>
          </cell>
          <cell r="S12">
            <v>0</v>
          </cell>
          <cell r="T12">
            <v>0.504</v>
          </cell>
          <cell r="U12">
            <v>0</v>
          </cell>
          <cell r="V12">
            <v>0</v>
          </cell>
          <cell r="W12">
            <v>0.1133</v>
          </cell>
          <cell r="X12">
            <v>4.53E-2</v>
          </cell>
          <cell r="Y12">
            <v>2.2700000000000001E-2</v>
          </cell>
          <cell r="Z12">
            <v>0</v>
          </cell>
          <cell r="AA12">
            <v>0</v>
          </cell>
          <cell r="AB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I16">
            <v>0</v>
          </cell>
          <cell r="J16">
            <v>7.0800000000000002E-2</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I17">
            <v>0</v>
          </cell>
          <cell r="J17">
            <v>7.0800000000000002E-2</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I18">
            <v>0.68479999999999996</v>
          </cell>
          <cell r="J18">
            <v>0.10829999999999999</v>
          </cell>
          <cell r="K18">
            <v>0</v>
          </cell>
          <cell r="L18">
            <v>0</v>
          </cell>
          <cell r="M18">
            <v>0</v>
          </cell>
          <cell r="N18">
            <v>0</v>
          </cell>
          <cell r="O18">
            <v>0</v>
          </cell>
          <cell r="P18">
            <v>0</v>
          </cell>
          <cell r="Q18">
            <v>0</v>
          </cell>
          <cell r="R18">
            <v>0</v>
          </cell>
          <cell r="S18">
            <v>0</v>
          </cell>
          <cell r="T18">
            <v>0</v>
          </cell>
          <cell r="U18">
            <v>0</v>
          </cell>
          <cell r="V18">
            <v>4.53E-2</v>
          </cell>
          <cell r="W18">
            <v>0</v>
          </cell>
          <cell r="X18">
            <v>0</v>
          </cell>
          <cell r="Y18">
            <v>0</v>
          </cell>
          <cell r="Z18">
            <v>0</v>
          </cell>
          <cell r="AA18">
            <v>0</v>
          </cell>
          <cell r="AB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I20">
            <v>0.68479999999999996</v>
          </cell>
          <cell r="J20">
            <v>0</v>
          </cell>
          <cell r="K20">
            <v>0.1221</v>
          </cell>
          <cell r="L20">
            <v>0</v>
          </cell>
          <cell r="M20">
            <v>6.0999999999999999E-2</v>
          </cell>
          <cell r="N20">
            <v>0</v>
          </cell>
          <cell r="O20">
            <v>0</v>
          </cell>
          <cell r="P20">
            <v>0</v>
          </cell>
          <cell r="Q20">
            <v>0</v>
          </cell>
          <cell r="R20">
            <v>0</v>
          </cell>
          <cell r="S20">
            <v>0</v>
          </cell>
          <cell r="T20">
            <v>0</v>
          </cell>
          <cell r="U20">
            <v>0</v>
          </cell>
          <cell r="V20">
            <v>4.53E-2</v>
          </cell>
          <cell r="W20">
            <v>0</v>
          </cell>
          <cell r="X20">
            <v>0</v>
          </cell>
          <cell r="Y20">
            <v>0</v>
          </cell>
          <cell r="Z20">
            <v>0</v>
          </cell>
          <cell r="AA20">
            <v>0</v>
          </cell>
          <cell r="AB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4.53E-2</v>
          </cell>
          <cell r="W22">
            <v>0</v>
          </cell>
          <cell r="X22">
            <v>0</v>
          </cell>
          <cell r="Y22">
            <v>0</v>
          </cell>
          <cell r="Z22">
            <v>0</v>
          </cell>
          <cell r="AA22">
            <v>0</v>
          </cell>
          <cell r="AB22">
            <v>0</v>
          </cell>
        </row>
        <row r="23">
          <cell r="I23">
            <v>0.68479999999999996</v>
          </cell>
          <cell r="J23">
            <v>0</v>
          </cell>
          <cell r="K23">
            <v>0.16250000000000001</v>
          </cell>
          <cell r="L23">
            <v>0.11310000000000001</v>
          </cell>
          <cell r="M23">
            <v>6.1100000000000002E-2</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I24">
            <v>0.68479999999999996</v>
          </cell>
          <cell r="J24">
            <v>0</v>
          </cell>
          <cell r="K24">
            <v>0.13</v>
          </cell>
          <cell r="L24">
            <v>9.0499999999999997E-2</v>
          </cell>
          <cell r="M24">
            <v>4.8899999999999999E-2</v>
          </cell>
          <cell r="N24">
            <v>0</v>
          </cell>
          <cell r="O24">
            <v>0</v>
          </cell>
          <cell r="P24">
            <v>8.4199999999999997E-2</v>
          </cell>
          <cell r="Q24">
            <v>0</v>
          </cell>
          <cell r="R24">
            <v>0</v>
          </cell>
          <cell r="S24">
            <v>0</v>
          </cell>
          <cell r="T24">
            <v>0</v>
          </cell>
          <cell r="U24">
            <v>0</v>
          </cell>
          <cell r="V24">
            <v>0</v>
          </cell>
          <cell r="W24">
            <v>0</v>
          </cell>
          <cell r="X24">
            <v>0</v>
          </cell>
          <cell r="Y24">
            <v>0</v>
          </cell>
          <cell r="Z24">
            <v>0</v>
          </cell>
          <cell r="AA24">
            <v>0</v>
          </cell>
          <cell r="AB24">
            <v>0</v>
          </cell>
        </row>
        <row r="25">
          <cell r="I25">
            <v>13.698600000000001</v>
          </cell>
          <cell r="J25">
            <v>8.5900000000000004E-2</v>
          </cell>
          <cell r="K25">
            <v>0</v>
          </cell>
          <cell r="L25">
            <v>0</v>
          </cell>
          <cell r="M25">
            <v>0</v>
          </cell>
          <cell r="N25">
            <v>0</v>
          </cell>
          <cell r="O25">
            <v>0</v>
          </cell>
          <cell r="P25">
            <v>0</v>
          </cell>
          <cell r="Q25">
            <v>0</v>
          </cell>
          <cell r="R25">
            <v>0.30940000000000001</v>
          </cell>
          <cell r="S25">
            <v>0.15310000000000001</v>
          </cell>
          <cell r="T25">
            <v>0</v>
          </cell>
          <cell r="U25">
            <v>0</v>
          </cell>
          <cell r="V25">
            <v>0</v>
          </cell>
          <cell r="W25">
            <v>0</v>
          </cell>
          <cell r="X25">
            <v>0</v>
          </cell>
          <cell r="Y25">
            <v>0</v>
          </cell>
          <cell r="Z25">
            <v>0</v>
          </cell>
          <cell r="AA25">
            <v>0</v>
          </cell>
          <cell r="AB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I27">
            <v>0.68479999999999996</v>
          </cell>
          <cell r="J27">
            <v>0.13</v>
          </cell>
          <cell r="K27">
            <v>0</v>
          </cell>
          <cell r="L27">
            <v>0</v>
          </cell>
          <cell r="M27">
            <v>0</v>
          </cell>
          <cell r="N27">
            <v>0</v>
          </cell>
          <cell r="O27">
            <v>0</v>
          </cell>
          <cell r="P27">
            <v>0</v>
          </cell>
          <cell r="Q27">
            <v>0</v>
          </cell>
          <cell r="R27">
            <v>0</v>
          </cell>
          <cell r="S27">
            <v>0</v>
          </cell>
          <cell r="T27">
            <v>0</v>
          </cell>
          <cell r="U27">
            <v>0</v>
          </cell>
          <cell r="V27">
            <v>4.53E-2</v>
          </cell>
          <cell r="W27">
            <v>0</v>
          </cell>
          <cell r="X27">
            <v>0</v>
          </cell>
          <cell r="Y27">
            <v>0</v>
          </cell>
          <cell r="Z27">
            <v>0</v>
          </cell>
          <cell r="AA27">
            <v>0</v>
          </cell>
          <cell r="AB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I29">
            <v>0.68479999999999996</v>
          </cell>
          <cell r="J29">
            <v>0</v>
          </cell>
          <cell r="K29">
            <v>0.14649999999999999</v>
          </cell>
          <cell r="L29">
            <v>0</v>
          </cell>
          <cell r="M29">
            <v>7.3200000000000001E-2</v>
          </cell>
          <cell r="N29">
            <v>0</v>
          </cell>
          <cell r="O29">
            <v>0</v>
          </cell>
          <cell r="P29">
            <v>0</v>
          </cell>
          <cell r="Q29">
            <v>0</v>
          </cell>
          <cell r="R29">
            <v>0</v>
          </cell>
          <cell r="S29">
            <v>0</v>
          </cell>
          <cell r="T29">
            <v>0</v>
          </cell>
          <cell r="U29">
            <v>0</v>
          </cell>
          <cell r="V29">
            <v>4.53E-2</v>
          </cell>
          <cell r="W29">
            <v>0</v>
          </cell>
          <cell r="X29">
            <v>0</v>
          </cell>
          <cell r="Y29">
            <v>0</v>
          </cell>
          <cell r="Z29">
            <v>0</v>
          </cell>
          <cell r="AA29">
            <v>0</v>
          </cell>
          <cell r="AB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I31">
            <v>7.7331000000000003</v>
          </cell>
          <cell r="J31">
            <v>0</v>
          </cell>
          <cell r="K31">
            <v>4.7500000000000001E-2</v>
          </cell>
          <cell r="L31">
            <v>0</v>
          </cell>
          <cell r="M31">
            <v>2.9700000000000001E-2</v>
          </cell>
          <cell r="N31">
            <v>0</v>
          </cell>
          <cell r="O31">
            <v>0.1636</v>
          </cell>
          <cell r="P31">
            <v>0.11700000000000001</v>
          </cell>
          <cell r="Q31">
            <v>0</v>
          </cell>
          <cell r="R31">
            <v>0</v>
          </cell>
          <cell r="S31">
            <v>0</v>
          </cell>
          <cell r="T31">
            <v>0</v>
          </cell>
          <cell r="U31">
            <v>0</v>
          </cell>
          <cell r="V31">
            <v>0</v>
          </cell>
          <cell r="W31">
            <v>0</v>
          </cell>
          <cell r="X31">
            <v>0</v>
          </cell>
          <cell r="Y31">
            <v>0</v>
          </cell>
          <cell r="Z31">
            <v>0</v>
          </cell>
          <cell r="AA31">
            <v>0</v>
          </cell>
          <cell r="AB31">
            <v>0</v>
          </cell>
        </row>
        <row r="32">
          <cell r="I32">
            <v>7.7331000000000003</v>
          </cell>
          <cell r="J32">
            <v>0</v>
          </cell>
          <cell r="K32">
            <v>4.7500000000000001E-2</v>
          </cell>
          <cell r="L32">
            <v>0</v>
          </cell>
          <cell r="M32">
            <v>2.9700000000000001E-2</v>
          </cell>
          <cell r="N32">
            <v>0</v>
          </cell>
          <cell r="O32">
            <v>0</v>
          </cell>
          <cell r="P32">
            <v>0.11700000000000001</v>
          </cell>
          <cell r="Q32">
            <v>0.59319999999999995</v>
          </cell>
          <cell r="R32">
            <v>0</v>
          </cell>
          <cell r="S32">
            <v>0</v>
          </cell>
          <cell r="T32">
            <v>0</v>
          </cell>
          <cell r="U32">
            <v>0</v>
          </cell>
          <cell r="V32">
            <v>0</v>
          </cell>
          <cell r="W32">
            <v>0</v>
          </cell>
          <cell r="X32">
            <v>0</v>
          </cell>
          <cell r="Y32">
            <v>0</v>
          </cell>
          <cell r="Z32">
            <v>0</v>
          </cell>
          <cell r="AA32">
            <v>0</v>
          </cell>
          <cell r="AB32">
            <v>0</v>
          </cell>
        </row>
        <row r="33">
          <cell r="I33">
            <v>13.698700000000001</v>
          </cell>
          <cell r="J33">
            <v>8.5900000000000004E-2</v>
          </cell>
          <cell r="K33">
            <v>0</v>
          </cell>
          <cell r="L33">
            <v>0</v>
          </cell>
          <cell r="M33">
            <v>0</v>
          </cell>
          <cell r="N33">
            <v>0</v>
          </cell>
          <cell r="O33">
            <v>0</v>
          </cell>
          <cell r="P33">
            <v>0</v>
          </cell>
          <cell r="Q33">
            <v>0</v>
          </cell>
          <cell r="R33">
            <v>0.30940000000000001</v>
          </cell>
          <cell r="S33">
            <v>0.15310000000000001</v>
          </cell>
          <cell r="T33">
            <v>0</v>
          </cell>
          <cell r="U33">
            <v>0</v>
          </cell>
          <cell r="V33">
            <v>0</v>
          </cell>
          <cell r="W33">
            <v>0</v>
          </cell>
          <cell r="X33">
            <v>0</v>
          </cell>
          <cell r="Y33">
            <v>0</v>
          </cell>
          <cell r="Z33">
            <v>0</v>
          </cell>
          <cell r="AA33">
            <v>0</v>
          </cell>
          <cell r="AB33">
            <v>0</v>
          </cell>
        </row>
        <row r="34">
          <cell r="I34">
            <v>7.7331000000000003</v>
          </cell>
          <cell r="J34">
            <v>0</v>
          </cell>
          <cell r="K34">
            <v>0</v>
          </cell>
          <cell r="L34">
            <v>0</v>
          </cell>
          <cell r="M34">
            <v>0</v>
          </cell>
          <cell r="N34">
            <v>0</v>
          </cell>
          <cell r="O34">
            <v>0.1636</v>
          </cell>
          <cell r="P34">
            <v>0.11700000000000001</v>
          </cell>
          <cell r="Q34">
            <v>0</v>
          </cell>
          <cell r="R34">
            <v>0</v>
          </cell>
          <cell r="S34">
            <v>0</v>
          </cell>
          <cell r="T34">
            <v>0</v>
          </cell>
          <cell r="U34">
            <v>0</v>
          </cell>
          <cell r="V34">
            <v>0</v>
          </cell>
          <cell r="W34">
            <v>0</v>
          </cell>
          <cell r="X34">
            <v>0</v>
          </cell>
          <cell r="Y34">
            <v>0</v>
          </cell>
          <cell r="Z34">
            <v>0</v>
          </cell>
          <cell r="AA34">
            <v>0</v>
          </cell>
          <cell r="AB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I36">
            <v>45.452800000000003</v>
          </cell>
          <cell r="J36">
            <v>0</v>
          </cell>
          <cell r="K36">
            <v>2.6200000000000001E-2</v>
          </cell>
          <cell r="L36">
            <v>0</v>
          </cell>
          <cell r="M36">
            <v>1.6400000000000001E-2</v>
          </cell>
          <cell r="N36">
            <v>0</v>
          </cell>
          <cell r="O36">
            <v>0.1178</v>
          </cell>
          <cell r="P36">
            <v>0.11459999999999999</v>
          </cell>
          <cell r="Q36">
            <v>0</v>
          </cell>
          <cell r="R36">
            <v>0</v>
          </cell>
          <cell r="S36">
            <v>0</v>
          </cell>
          <cell r="T36">
            <v>0</v>
          </cell>
          <cell r="U36">
            <v>0</v>
          </cell>
          <cell r="V36">
            <v>0</v>
          </cell>
          <cell r="W36">
            <v>0</v>
          </cell>
          <cell r="X36">
            <v>0</v>
          </cell>
          <cell r="Y36">
            <v>0</v>
          </cell>
          <cell r="Z36">
            <v>0</v>
          </cell>
          <cell r="AA36">
            <v>0</v>
          </cell>
          <cell r="AB36">
            <v>0</v>
          </cell>
        </row>
        <row r="37">
          <cell r="I37">
            <v>7.7331000000000003</v>
          </cell>
          <cell r="J37">
            <v>0</v>
          </cell>
          <cell r="K37">
            <v>4.7500000000000001E-2</v>
          </cell>
          <cell r="L37">
            <v>0</v>
          </cell>
          <cell r="M37">
            <v>2.9700000000000001E-2</v>
          </cell>
          <cell r="N37">
            <v>0</v>
          </cell>
          <cell r="O37">
            <v>0.1636</v>
          </cell>
          <cell r="P37">
            <v>0.11700000000000001</v>
          </cell>
          <cell r="Q37">
            <v>0</v>
          </cell>
          <cell r="R37">
            <v>0</v>
          </cell>
          <cell r="S37">
            <v>0</v>
          </cell>
          <cell r="T37">
            <v>0</v>
          </cell>
          <cell r="U37">
            <v>0</v>
          </cell>
          <cell r="V37">
            <v>0</v>
          </cell>
          <cell r="W37">
            <v>0</v>
          </cell>
          <cell r="X37">
            <v>0</v>
          </cell>
          <cell r="Y37">
            <v>0</v>
          </cell>
          <cell r="Z37">
            <v>0</v>
          </cell>
          <cell r="AA37">
            <v>0</v>
          </cell>
          <cell r="AB37">
            <v>0</v>
          </cell>
        </row>
        <row r="38">
          <cell r="I38">
            <v>45.452800000000003</v>
          </cell>
          <cell r="J38">
            <v>0</v>
          </cell>
          <cell r="K38">
            <v>2.6200000000000001E-2</v>
          </cell>
          <cell r="L38">
            <v>0</v>
          </cell>
          <cell r="M38">
            <v>1.6400000000000001E-2</v>
          </cell>
          <cell r="N38">
            <v>0</v>
          </cell>
          <cell r="O38">
            <v>0</v>
          </cell>
          <cell r="P38">
            <v>0.11459999999999999</v>
          </cell>
          <cell r="Q38">
            <v>0.42709999999999998</v>
          </cell>
          <cell r="R38">
            <v>0</v>
          </cell>
          <cell r="S38">
            <v>0</v>
          </cell>
          <cell r="T38">
            <v>0</v>
          </cell>
          <cell r="U38">
            <v>0</v>
          </cell>
          <cell r="V38">
            <v>0</v>
          </cell>
          <cell r="W38">
            <v>0</v>
          </cell>
          <cell r="X38">
            <v>0</v>
          </cell>
          <cell r="Y38">
            <v>0</v>
          </cell>
          <cell r="Z38">
            <v>0</v>
          </cell>
          <cell r="AA38">
            <v>0</v>
          </cell>
          <cell r="AB38">
            <v>0</v>
          </cell>
        </row>
        <row r="39">
          <cell r="I39">
            <v>13.698700000000001</v>
          </cell>
          <cell r="J39">
            <v>8.5900000000000004E-2</v>
          </cell>
          <cell r="K39">
            <v>0</v>
          </cell>
          <cell r="L39">
            <v>0</v>
          </cell>
          <cell r="M39">
            <v>0</v>
          </cell>
          <cell r="N39">
            <v>0</v>
          </cell>
          <cell r="O39">
            <v>0</v>
          </cell>
          <cell r="P39">
            <v>0</v>
          </cell>
          <cell r="Q39">
            <v>0</v>
          </cell>
          <cell r="R39">
            <v>0.30940000000000001</v>
          </cell>
          <cell r="S39">
            <v>0.15310000000000001</v>
          </cell>
          <cell r="T39">
            <v>0</v>
          </cell>
          <cell r="U39">
            <v>0</v>
          </cell>
          <cell r="V39">
            <v>0</v>
          </cell>
          <cell r="W39">
            <v>0</v>
          </cell>
          <cell r="X39">
            <v>0</v>
          </cell>
          <cell r="Y39">
            <v>0</v>
          </cell>
          <cell r="Z39">
            <v>0</v>
          </cell>
          <cell r="AA39">
            <v>0</v>
          </cell>
          <cell r="AB39">
            <v>0</v>
          </cell>
        </row>
        <row r="40">
          <cell r="I40">
            <v>0</v>
          </cell>
          <cell r="J40">
            <v>0</v>
          </cell>
          <cell r="K40">
            <v>0</v>
          </cell>
          <cell r="L40">
            <v>0</v>
          </cell>
          <cell r="M40">
            <v>0</v>
          </cell>
          <cell r="N40">
            <v>0</v>
          </cell>
          <cell r="O40">
            <v>0.1178</v>
          </cell>
          <cell r="P40">
            <v>0.11459999999999999</v>
          </cell>
          <cell r="Q40">
            <v>0</v>
          </cell>
          <cell r="R40">
            <v>0</v>
          </cell>
          <cell r="S40">
            <v>0</v>
          </cell>
          <cell r="T40">
            <v>0</v>
          </cell>
          <cell r="U40">
            <v>0</v>
          </cell>
          <cell r="V40">
            <v>0</v>
          </cell>
          <cell r="W40">
            <v>0</v>
          </cell>
          <cell r="X40">
            <v>0</v>
          </cell>
          <cell r="Y40">
            <v>0</v>
          </cell>
          <cell r="Z40">
            <v>0</v>
          </cell>
          <cell r="AA40">
            <v>0</v>
          </cell>
          <cell r="AB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I42">
            <v>0</v>
          </cell>
          <cell r="J42">
            <v>4.8999999999999998E-3</v>
          </cell>
          <cell r="K42">
            <v>0</v>
          </cell>
          <cell r="L42">
            <v>0</v>
          </cell>
          <cell r="M42">
            <v>0</v>
          </cell>
          <cell r="N42">
            <v>0</v>
          </cell>
          <cell r="O42">
            <v>4.5600000000000002E-2</v>
          </cell>
          <cell r="P42">
            <v>8.1199999999999994E-2</v>
          </cell>
          <cell r="Q42">
            <v>0</v>
          </cell>
          <cell r="R42">
            <v>0</v>
          </cell>
          <cell r="S42">
            <v>0</v>
          </cell>
          <cell r="T42">
            <v>0</v>
          </cell>
          <cell r="U42">
            <v>0</v>
          </cell>
          <cell r="V42">
            <v>0</v>
          </cell>
          <cell r="W42">
            <v>0</v>
          </cell>
          <cell r="X42">
            <v>0</v>
          </cell>
          <cell r="Y42">
            <v>0</v>
          </cell>
          <cell r="Z42">
            <v>0</v>
          </cell>
          <cell r="AA42">
            <v>0</v>
          </cell>
          <cell r="AB42">
            <v>0</v>
          </cell>
        </row>
        <row r="43">
          <cell r="I43">
            <v>0</v>
          </cell>
          <cell r="J43">
            <v>1.8E-3</v>
          </cell>
          <cell r="K43">
            <v>0</v>
          </cell>
          <cell r="L43">
            <v>0</v>
          </cell>
          <cell r="M43">
            <v>0</v>
          </cell>
          <cell r="N43">
            <v>0</v>
          </cell>
          <cell r="O43">
            <v>0</v>
          </cell>
          <cell r="P43">
            <v>4.4900000000000002E-2</v>
          </cell>
          <cell r="Q43">
            <v>0</v>
          </cell>
          <cell r="R43">
            <v>0</v>
          </cell>
          <cell r="S43">
            <v>0</v>
          </cell>
          <cell r="T43">
            <v>0</v>
          </cell>
          <cell r="U43">
            <v>0</v>
          </cell>
          <cell r="V43">
            <v>0</v>
          </cell>
          <cell r="W43">
            <v>0</v>
          </cell>
          <cell r="X43">
            <v>0</v>
          </cell>
          <cell r="Y43">
            <v>0</v>
          </cell>
          <cell r="Z43">
            <v>0</v>
          </cell>
          <cell r="AA43">
            <v>0</v>
          </cell>
          <cell r="AB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row>
        <row r="86">
          <cell r="I86">
            <v>0</v>
          </cell>
          <cell r="J86">
            <v>4.8099999999999997E-2</v>
          </cell>
          <cell r="K86">
            <v>0</v>
          </cell>
          <cell r="L86">
            <v>0</v>
          </cell>
          <cell r="M86">
            <v>0</v>
          </cell>
          <cell r="N86">
            <v>0</v>
          </cell>
          <cell r="O86">
            <v>0</v>
          </cell>
          <cell r="P86">
            <v>0</v>
          </cell>
          <cell r="Q86">
            <v>0</v>
          </cell>
          <cell r="R86">
            <v>0</v>
          </cell>
          <cell r="S86">
            <v>0</v>
          </cell>
          <cell r="T86">
            <v>0</v>
          </cell>
          <cell r="U86">
            <v>0</v>
          </cell>
          <cell r="V86">
            <v>2.41E-2</v>
          </cell>
          <cell r="W86">
            <v>0</v>
          </cell>
          <cell r="X86">
            <v>0</v>
          </cell>
          <cell r="Y86">
            <v>0</v>
          </cell>
          <cell r="Z86">
            <v>0</v>
          </cell>
          <cell r="AA86">
            <v>0</v>
          </cell>
          <cell r="AB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I88">
            <v>0</v>
          </cell>
          <cell r="J88">
            <v>0</v>
          </cell>
          <cell r="K88">
            <v>6.0100000000000001E-2</v>
          </cell>
          <cell r="L88">
            <v>0</v>
          </cell>
          <cell r="M88">
            <v>2.41E-2</v>
          </cell>
          <cell r="N88">
            <v>1.2E-2</v>
          </cell>
          <cell r="O88">
            <v>0</v>
          </cell>
          <cell r="P88">
            <v>0</v>
          </cell>
          <cell r="Q88">
            <v>0</v>
          </cell>
          <cell r="R88">
            <v>0</v>
          </cell>
          <cell r="S88">
            <v>0</v>
          </cell>
          <cell r="T88">
            <v>0</v>
          </cell>
          <cell r="U88">
            <v>0</v>
          </cell>
          <cell r="V88">
            <v>0</v>
          </cell>
          <cell r="W88">
            <v>6.0100000000000001E-2</v>
          </cell>
          <cell r="X88">
            <v>2.41E-2</v>
          </cell>
          <cell r="Y88">
            <v>1.2E-2</v>
          </cell>
          <cell r="Z88">
            <v>0</v>
          </cell>
          <cell r="AA88">
            <v>0</v>
          </cell>
          <cell r="AB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I90">
            <v>0</v>
          </cell>
          <cell r="J90">
            <v>0</v>
          </cell>
          <cell r="K90">
            <v>3.61E-2</v>
          </cell>
          <cell r="L90">
            <v>0</v>
          </cell>
          <cell r="M90">
            <v>1.4500000000000001E-2</v>
          </cell>
          <cell r="N90">
            <v>7.1999999999999998E-3</v>
          </cell>
          <cell r="O90">
            <v>0</v>
          </cell>
          <cell r="P90">
            <v>0</v>
          </cell>
          <cell r="Q90">
            <v>0</v>
          </cell>
          <cell r="R90">
            <v>0</v>
          </cell>
          <cell r="S90">
            <v>0</v>
          </cell>
          <cell r="T90">
            <v>0.2676</v>
          </cell>
          <cell r="U90">
            <v>0</v>
          </cell>
          <cell r="V90">
            <v>0</v>
          </cell>
          <cell r="W90">
            <v>6.0100000000000001E-2</v>
          </cell>
          <cell r="X90">
            <v>2.41E-2</v>
          </cell>
          <cell r="Y90">
            <v>1.2E-2</v>
          </cell>
          <cell r="Z90">
            <v>0</v>
          </cell>
          <cell r="AA90">
            <v>0</v>
          </cell>
          <cell r="A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I94">
            <v>0</v>
          </cell>
          <cell r="J94">
            <v>3.7100000000000001E-2</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row>
        <row r="95">
          <cell r="I95">
            <v>0</v>
          </cell>
          <cell r="J95">
            <v>3.7100000000000001E-2</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I96">
            <v>0</v>
          </cell>
          <cell r="J96">
            <v>5.3999999999999999E-2</v>
          </cell>
          <cell r="K96">
            <v>0</v>
          </cell>
          <cell r="L96">
            <v>0</v>
          </cell>
          <cell r="M96">
            <v>0</v>
          </cell>
          <cell r="N96">
            <v>0</v>
          </cell>
          <cell r="O96">
            <v>0</v>
          </cell>
          <cell r="P96">
            <v>0</v>
          </cell>
          <cell r="Q96">
            <v>0</v>
          </cell>
          <cell r="R96">
            <v>0</v>
          </cell>
          <cell r="S96">
            <v>0</v>
          </cell>
          <cell r="T96">
            <v>0</v>
          </cell>
          <cell r="U96">
            <v>0</v>
          </cell>
          <cell r="V96">
            <v>2.41E-2</v>
          </cell>
          <cell r="W96">
            <v>0</v>
          </cell>
          <cell r="X96">
            <v>0</v>
          </cell>
          <cell r="Y96">
            <v>0</v>
          </cell>
          <cell r="Z96">
            <v>0</v>
          </cell>
          <cell r="AA96">
            <v>0</v>
          </cell>
          <cell r="AB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I98">
            <v>0</v>
          </cell>
          <cell r="J98">
            <v>0</v>
          </cell>
          <cell r="K98">
            <v>6.0900000000000003E-2</v>
          </cell>
          <cell r="L98">
            <v>0</v>
          </cell>
          <cell r="M98">
            <v>3.04E-2</v>
          </cell>
          <cell r="N98">
            <v>0</v>
          </cell>
          <cell r="O98">
            <v>0</v>
          </cell>
          <cell r="P98">
            <v>0</v>
          </cell>
          <cell r="Q98">
            <v>0</v>
          </cell>
          <cell r="R98">
            <v>0</v>
          </cell>
          <cell r="S98">
            <v>0</v>
          </cell>
          <cell r="T98">
            <v>0</v>
          </cell>
          <cell r="U98">
            <v>0</v>
          </cell>
          <cell r="V98">
            <v>2.41E-2</v>
          </cell>
          <cell r="W98">
            <v>0</v>
          </cell>
          <cell r="X98">
            <v>0</v>
          </cell>
          <cell r="Y98">
            <v>0</v>
          </cell>
          <cell r="Z98">
            <v>0</v>
          </cell>
          <cell r="AA98">
            <v>0</v>
          </cell>
          <cell r="AB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2.41E-2</v>
          </cell>
          <cell r="W100">
            <v>0</v>
          </cell>
          <cell r="X100">
            <v>0</v>
          </cell>
          <cell r="Y100">
            <v>0</v>
          </cell>
          <cell r="Z100">
            <v>0</v>
          </cell>
          <cell r="AA100">
            <v>0</v>
          </cell>
          <cell r="AB100">
            <v>0</v>
          </cell>
        </row>
        <row r="101">
          <cell r="I101">
            <v>0</v>
          </cell>
          <cell r="J101">
            <v>0</v>
          </cell>
          <cell r="K101">
            <v>8.1000000000000003E-2</v>
          </cell>
          <cell r="L101">
            <v>5.6399999999999999E-2</v>
          </cell>
          <cell r="M101">
            <v>3.0499999999999999E-2</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I102">
            <v>0</v>
          </cell>
          <cell r="J102">
            <v>0</v>
          </cell>
          <cell r="K102">
            <v>6.4799999999999996E-2</v>
          </cell>
          <cell r="L102">
            <v>4.5100000000000001E-2</v>
          </cell>
          <cell r="M102">
            <v>2.4400000000000002E-2</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I103">
            <v>0</v>
          </cell>
          <cell r="J103">
            <v>2.5899999999999999E-2</v>
          </cell>
          <cell r="K103">
            <v>0</v>
          </cell>
          <cell r="L103">
            <v>0</v>
          </cell>
          <cell r="M103">
            <v>0</v>
          </cell>
          <cell r="N103">
            <v>0</v>
          </cell>
          <cell r="O103">
            <v>0</v>
          </cell>
          <cell r="P103">
            <v>0</v>
          </cell>
          <cell r="Q103">
            <v>0</v>
          </cell>
          <cell r="R103">
            <v>8.6800000000000002E-2</v>
          </cell>
          <cell r="S103">
            <v>4.2900000000000001E-2</v>
          </cell>
          <cell r="T103">
            <v>0</v>
          </cell>
          <cell r="U103">
            <v>0</v>
          </cell>
          <cell r="V103">
            <v>0</v>
          </cell>
          <cell r="W103">
            <v>0</v>
          </cell>
          <cell r="X103">
            <v>0</v>
          </cell>
          <cell r="Y103">
            <v>0</v>
          </cell>
          <cell r="Z103">
            <v>0</v>
          </cell>
          <cell r="AA103">
            <v>0</v>
          </cell>
          <cell r="A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I105">
            <v>0</v>
          </cell>
          <cell r="J105">
            <v>6.4799999999999996E-2</v>
          </cell>
          <cell r="K105">
            <v>0</v>
          </cell>
          <cell r="L105">
            <v>0</v>
          </cell>
          <cell r="M105">
            <v>0</v>
          </cell>
          <cell r="N105">
            <v>0</v>
          </cell>
          <cell r="O105">
            <v>0</v>
          </cell>
          <cell r="P105">
            <v>0</v>
          </cell>
          <cell r="Q105">
            <v>0</v>
          </cell>
          <cell r="R105">
            <v>0</v>
          </cell>
          <cell r="S105">
            <v>0</v>
          </cell>
          <cell r="T105">
            <v>0</v>
          </cell>
          <cell r="U105">
            <v>0</v>
          </cell>
          <cell r="V105">
            <v>2.41E-2</v>
          </cell>
          <cell r="W105">
            <v>0</v>
          </cell>
          <cell r="X105">
            <v>0</v>
          </cell>
          <cell r="Y105">
            <v>0</v>
          </cell>
          <cell r="Z105">
            <v>0</v>
          </cell>
          <cell r="AA105">
            <v>0</v>
          </cell>
          <cell r="A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I107">
            <v>0</v>
          </cell>
          <cell r="J107">
            <v>0</v>
          </cell>
          <cell r="K107">
            <v>7.3099999999999998E-2</v>
          </cell>
          <cell r="L107">
            <v>0</v>
          </cell>
          <cell r="M107">
            <v>3.6499999999999998E-2</v>
          </cell>
          <cell r="N107">
            <v>0</v>
          </cell>
          <cell r="O107">
            <v>0</v>
          </cell>
          <cell r="P107">
            <v>0</v>
          </cell>
          <cell r="Q107">
            <v>0</v>
          </cell>
          <cell r="R107">
            <v>0</v>
          </cell>
          <cell r="S107">
            <v>0</v>
          </cell>
          <cell r="T107">
            <v>0</v>
          </cell>
          <cell r="U107">
            <v>0</v>
          </cell>
          <cell r="V107">
            <v>2.41E-2</v>
          </cell>
          <cell r="W107">
            <v>0</v>
          </cell>
          <cell r="X107">
            <v>0</v>
          </cell>
          <cell r="Y107">
            <v>0</v>
          </cell>
          <cell r="Z107">
            <v>0</v>
          </cell>
          <cell r="AA107">
            <v>0</v>
          </cell>
          <cell r="A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I109">
            <v>0</v>
          </cell>
          <cell r="J109">
            <v>0</v>
          </cell>
          <cell r="K109">
            <v>2.58E-2</v>
          </cell>
          <cell r="L109">
            <v>0</v>
          </cell>
          <cell r="M109">
            <v>1.61E-2</v>
          </cell>
          <cell r="N109">
            <v>0</v>
          </cell>
          <cell r="O109">
            <v>0.15790000000000001</v>
          </cell>
          <cell r="P109">
            <v>0</v>
          </cell>
          <cell r="Q109">
            <v>0</v>
          </cell>
          <cell r="R109">
            <v>0</v>
          </cell>
          <cell r="S109">
            <v>0</v>
          </cell>
          <cell r="T109">
            <v>0</v>
          </cell>
          <cell r="U109">
            <v>0</v>
          </cell>
          <cell r="V109">
            <v>0</v>
          </cell>
          <cell r="W109">
            <v>0</v>
          </cell>
          <cell r="X109">
            <v>0</v>
          </cell>
          <cell r="Y109">
            <v>0</v>
          </cell>
          <cell r="Z109">
            <v>0</v>
          </cell>
          <cell r="AA109">
            <v>0</v>
          </cell>
          <cell r="AB109">
            <v>0</v>
          </cell>
        </row>
        <row r="110">
          <cell r="I110">
            <v>0</v>
          </cell>
          <cell r="J110">
            <v>0</v>
          </cell>
          <cell r="K110">
            <v>2.58E-2</v>
          </cell>
          <cell r="L110">
            <v>0</v>
          </cell>
          <cell r="M110">
            <v>1.61E-2</v>
          </cell>
          <cell r="N110">
            <v>0</v>
          </cell>
          <cell r="O110">
            <v>0</v>
          </cell>
          <cell r="P110">
            <v>0</v>
          </cell>
          <cell r="Q110">
            <v>0.57250000000000001</v>
          </cell>
          <cell r="R110">
            <v>0</v>
          </cell>
          <cell r="S110">
            <v>0</v>
          </cell>
          <cell r="T110">
            <v>0</v>
          </cell>
          <cell r="U110">
            <v>0</v>
          </cell>
          <cell r="V110">
            <v>0</v>
          </cell>
          <cell r="W110">
            <v>0</v>
          </cell>
          <cell r="X110">
            <v>0</v>
          </cell>
          <cell r="Y110">
            <v>0</v>
          </cell>
          <cell r="Z110">
            <v>0</v>
          </cell>
          <cell r="AA110">
            <v>0</v>
          </cell>
          <cell r="AB110">
            <v>0</v>
          </cell>
        </row>
        <row r="111">
          <cell r="I111">
            <v>0</v>
          </cell>
          <cell r="J111">
            <v>2.5899999999999999E-2</v>
          </cell>
          <cell r="K111">
            <v>0</v>
          </cell>
          <cell r="L111">
            <v>0</v>
          </cell>
          <cell r="M111">
            <v>0</v>
          </cell>
          <cell r="N111">
            <v>0</v>
          </cell>
          <cell r="O111">
            <v>0</v>
          </cell>
          <cell r="P111">
            <v>0</v>
          </cell>
          <cell r="Q111">
            <v>0</v>
          </cell>
          <cell r="R111">
            <v>8.6800000000000002E-2</v>
          </cell>
          <cell r="S111">
            <v>4.2900000000000001E-2</v>
          </cell>
          <cell r="T111">
            <v>0</v>
          </cell>
          <cell r="U111">
            <v>0</v>
          </cell>
          <cell r="V111">
            <v>0</v>
          </cell>
          <cell r="W111">
            <v>0</v>
          </cell>
          <cell r="X111">
            <v>0</v>
          </cell>
          <cell r="Y111">
            <v>0</v>
          </cell>
          <cell r="Z111">
            <v>0</v>
          </cell>
          <cell r="AA111">
            <v>0</v>
          </cell>
          <cell r="AB111">
            <v>0</v>
          </cell>
        </row>
        <row r="112">
          <cell r="I112">
            <v>0</v>
          </cell>
          <cell r="J112">
            <v>0</v>
          </cell>
          <cell r="K112">
            <v>0</v>
          </cell>
          <cell r="L112">
            <v>0</v>
          </cell>
          <cell r="M112">
            <v>0</v>
          </cell>
          <cell r="N112">
            <v>0</v>
          </cell>
          <cell r="O112">
            <v>0.15790000000000001</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I114">
            <v>0</v>
          </cell>
          <cell r="J114">
            <v>0</v>
          </cell>
          <cell r="K114">
            <v>1.9E-2</v>
          </cell>
          <cell r="L114">
            <v>0</v>
          </cell>
          <cell r="M114">
            <v>1.1900000000000001E-2</v>
          </cell>
          <cell r="N114">
            <v>0</v>
          </cell>
          <cell r="O114">
            <v>0.158</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I115">
            <v>0</v>
          </cell>
          <cell r="J115">
            <v>0</v>
          </cell>
          <cell r="K115">
            <v>2.58E-2</v>
          </cell>
          <cell r="L115">
            <v>0</v>
          </cell>
          <cell r="M115">
            <v>1.61E-2</v>
          </cell>
          <cell r="N115">
            <v>0</v>
          </cell>
          <cell r="O115">
            <v>0.15790000000000001</v>
          </cell>
          <cell r="P115">
            <v>0</v>
          </cell>
          <cell r="Q115">
            <v>0</v>
          </cell>
          <cell r="R115">
            <v>0</v>
          </cell>
          <cell r="S115">
            <v>0</v>
          </cell>
          <cell r="T115">
            <v>0</v>
          </cell>
          <cell r="U115">
            <v>0</v>
          </cell>
          <cell r="V115">
            <v>0</v>
          </cell>
          <cell r="W115">
            <v>0</v>
          </cell>
          <cell r="X115">
            <v>0</v>
          </cell>
          <cell r="Y115">
            <v>0</v>
          </cell>
          <cell r="Z115">
            <v>0</v>
          </cell>
          <cell r="AA115">
            <v>0</v>
          </cell>
          <cell r="AB115">
            <v>0</v>
          </cell>
        </row>
        <row r="116">
          <cell r="I116">
            <v>0</v>
          </cell>
          <cell r="J116">
            <v>0</v>
          </cell>
          <cell r="K116">
            <v>1.9E-2</v>
          </cell>
          <cell r="L116">
            <v>0</v>
          </cell>
          <cell r="M116">
            <v>1.1900000000000001E-2</v>
          </cell>
          <cell r="N116">
            <v>0</v>
          </cell>
          <cell r="O116">
            <v>0</v>
          </cell>
          <cell r="P116">
            <v>0</v>
          </cell>
          <cell r="Q116">
            <v>0.57289999999999996</v>
          </cell>
          <cell r="R116">
            <v>0</v>
          </cell>
          <cell r="S116">
            <v>0</v>
          </cell>
          <cell r="T116">
            <v>0</v>
          </cell>
          <cell r="U116">
            <v>0</v>
          </cell>
          <cell r="V116">
            <v>0</v>
          </cell>
          <cell r="W116">
            <v>0</v>
          </cell>
          <cell r="X116">
            <v>0</v>
          </cell>
          <cell r="Y116">
            <v>0</v>
          </cell>
          <cell r="Z116">
            <v>0</v>
          </cell>
          <cell r="AA116">
            <v>0</v>
          </cell>
          <cell r="AB116">
            <v>0</v>
          </cell>
        </row>
        <row r="117">
          <cell r="I117">
            <v>0</v>
          </cell>
          <cell r="J117">
            <v>2.5899999999999999E-2</v>
          </cell>
          <cell r="K117">
            <v>0</v>
          </cell>
          <cell r="L117">
            <v>0</v>
          </cell>
          <cell r="M117">
            <v>0</v>
          </cell>
          <cell r="N117">
            <v>0</v>
          </cell>
          <cell r="O117">
            <v>0</v>
          </cell>
          <cell r="P117">
            <v>0</v>
          </cell>
          <cell r="Q117">
            <v>0</v>
          </cell>
          <cell r="R117">
            <v>8.6800000000000002E-2</v>
          </cell>
          <cell r="S117">
            <v>4.2900000000000001E-2</v>
          </cell>
          <cell r="T117">
            <v>0</v>
          </cell>
          <cell r="U117">
            <v>0</v>
          </cell>
          <cell r="V117">
            <v>0</v>
          </cell>
          <cell r="W117">
            <v>0</v>
          </cell>
          <cell r="X117">
            <v>0</v>
          </cell>
          <cell r="Y117">
            <v>0</v>
          </cell>
          <cell r="Z117">
            <v>0</v>
          </cell>
          <cell r="AA117">
            <v>0</v>
          </cell>
          <cell r="AB117">
            <v>0</v>
          </cell>
        </row>
        <row r="118">
          <cell r="I118">
            <v>0</v>
          </cell>
          <cell r="J118">
            <v>0</v>
          </cell>
          <cell r="K118">
            <v>0</v>
          </cell>
          <cell r="L118">
            <v>0</v>
          </cell>
          <cell r="M118">
            <v>0</v>
          </cell>
          <cell r="N118">
            <v>0</v>
          </cell>
          <cell r="O118">
            <v>0.158</v>
          </cell>
          <cell r="P118">
            <v>0</v>
          </cell>
          <cell r="Q118">
            <v>0</v>
          </cell>
          <cell r="R118">
            <v>0</v>
          </cell>
          <cell r="S118">
            <v>0</v>
          </cell>
          <cell r="T118">
            <v>0</v>
          </cell>
          <cell r="U118">
            <v>0</v>
          </cell>
          <cell r="V118">
            <v>0</v>
          </cell>
          <cell r="W118">
            <v>0</v>
          </cell>
          <cell r="X118">
            <v>0</v>
          </cell>
          <cell r="Y118">
            <v>0</v>
          </cell>
          <cell r="Z118">
            <v>0</v>
          </cell>
          <cell r="AA118">
            <v>0</v>
          </cell>
          <cell r="AB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row>
        <row r="120">
          <cell r="I120">
            <v>0</v>
          </cell>
          <cell r="J120">
            <v>1.2E-2</v>
          </cell>
          <cell r="K120">
            <v>0</v>
          </cell>
          <cell r="L120">
            <v>0</v>
          </cell>
          <cell r="M120">
            <v>0</v>
          </cell>
          <cell r="N120">
            <v>0</v>
          </cell>
          <cell r="O120">
            <v>0.15840000000000001</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I121">
            <v>0</v>
          </cell>
          <cell r="J121">
            <v>1.2E-2</v>
          </cell>
          <cell r="K121">
            <v>0</v>
          </cell>
          <cell r="L121">
            <v>0</v>
          </cell>
          <cell r="M121">
            <v>0</v>
          </cell>
          <cell r="N121">
            <v>0</v>
          </cell>
          <cell r="O121">
            <v>0.15840000000000001</v>
          </cell>
          <cell r="P121">
            <v>0</v>
          </cell>
          <cell r="Q121">
            <v>0</v>
          </cell>
          <cell r="R121">
            <v>0</v>
          </cell>
          <cell r="S121">
            <v>0</v>
          </cell>
          <cell r="T121">
            <v>0</v>
          </cell>
          <cell r="U121">
            <v>0</v>
          </cell>
          <cell r="V121">
            <v>0</v>
          </cell>
          <cell r="W121">
            <v>0</v>
          </cell>
          <cell r="X121">
            <v>0</v>
          </cell>
          <cell r="Y121">
            <v>0</v>
          </cell>
          <cell r="Z121">
            <v>0</v>
          </cell>
          <cell r="AA121">
            <v>0</v>
          </cell>
          <cell r="AB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4">
          <cell r="I164">
            <v>4.1099999999999998E-2</v>
          </cell>
          <cell r="J164">
            <v>1.17E-2</v>
          </cell>
          <cell r="K164">
            <v>0</v>
          </cell>
          <cell r="L164">
            <v>0</v>
          </cell>
          <cell r="M164">
            <v>0</v>
          </cell>
          <cell r="N164">
            <v>0</v>
          </cell>
          <cell r="O164">
            <v>0</v>
          </cell>
          <cell r="P164">
            <v>0</v>
          </cell>
          <cell r="Q164">
            <v>0</v>
          </cell>
          <cell r="R164">
            <v>0</v>
          </cell>
          <cell r="S164">
            <v>0</v>
          </cell>
          <cell r="T164">
            <v>0</v>
          </cell>
          <cell r="U164">
            <v>0</v>
          </cell>
          <cell r="V164">
            <v>6.1999999999999998E-3</v>
          </cell>
          <cell r="W164">
            <v>0</v>
          </cell>
          <cell r="X164">
            <v>0</v>
          </cell>
          <cell r="Y164">
            <v>0</v>
          </cell>
          <cell r="Z164">
            <v>0</v>
          </cell>
          <cell r="AA164">
            <v>0</v>
          </cell>
          <cell r="AB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I166">
            <v>4.1099999999999998E-2</v>
          </cell>
          <cell r="J166">
            <v>0</v>
          </cell>
          <cell r="K166">
            <v>1.4500000000000001E-2</v>
          </cell>
          <cell r="L166">
            <v>0</v>
          </cell>
          <cell r="M166">
            <v>6.1999999999999998E-3</v>
          </cell>
          <cell r="N166">
            <v>3.3999999999999998E-3</v>
          </cell>
          <cell r="O166">
            <v>0</v>
          </cell>
          <cell r="P166">
            <v>0</v>
          </cell>
          <cell r="Q166">
            <v>0</v>
          </cell>
          <cell r="R166">
            <v>0</v>
          </cell>
          <cell r="S166">
            <v>0</v>
          </cell>
          <cell r="T166">
            <v>0</v>
          </cell>
          <cell r="U166">
            <v>0</v>
          </cell>
          <cell r="V166">
            <v>0</v>
          </cell>
          <cell r="W166">
            <v>1.4500000000000001E-2</v>
          </cell>
          <cell r="X166">
            <v>6.1999999999999998E-3</v>
          </cell>
          <cell r="Y166">
            <v>3.3999999999999998E-3</v>
          </cell>
          <cell r="Z166">
            <v>0</v>
          </cell>
          <cell r="AA166">
            <v>0</v>
          </cell>
          <cell r="AB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row>
        <row r="168">
          <cell r="I168">
            <v>4.1099999999999998E-2</v>
          </cell>
          <cell r="J168">
            <v>0</v>
          </cell>
          <cell r="K168">
            <v>8.8999999999999999E-3</v>
          </cell>
          <cell r="L168">
            <v>0</v>
          </cell>
          <cell r="M168">
            <v>4.0000000000000001E-3</v>
          </cell>
          <cell r="N168">
            <v>2.3E-3</v>
          </cell>
          <cell r="O168">
            <v>0</v>
          </cell>
          <cell r="P168">
            <v>0</v>
          </cell>
          <cell r="Q168">
            <v>0</v>
          </cell>
          <cell r="R168">
            <v>0</v>
          </cell>
          <cell r="S168">
            <v>0</v>
          </cell>
          <cell r="T168">
            <v>6.2300000000000001E-2</v>
          </cell>
          <cell r="U168">
            <v>0</v>
          </cell>
          <cell r="V168">
            <v>0</v>
          </cell>
          <cell r="W168">
            <v>1.4500000000000001E-2</v>
          </cell>
          <cell r="X168">
            <v>6.1999999999999998E-3</v>
          </cell>
          <cell r="Y168">
            <v>3.3999999999999998E-3</v>
          </cell>
          <cell r="Z168">
            <v>0</v>
          </cell>
          <cell r="AA168">
            <v>0</v>
          </cell>
          <cell r="AB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I172">
            <v>0</v>
          </cell>
          <cell r="J172">
            <v>5.7000000000000002E-3</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I173">
            <v>0</v>
          </cell>
          <cell r="J173">
            <v>5.7000000000000002E-3</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I174">
            <v>4.1099999999999998E-2</v>
          </cell>
          <cell r="J174">
            <v>9.1000000000000004E-3</v>
          </cell>
          <cell r="K174">
            <v>0</v>
          </cell>
          <cell r="L174">
            <v>0</v>
          </cell>
          <cell r="M174">
            <v>0</v>
          </cell>
          <cell r="N174">
            <v>0</v>
          </cell>
          <cell r="O174">
            <v>0</v>
          </cell>
          <cell r="P174">
            <v>0</v>
          </cell>
          <cell r="Q174">
            <v>0</v>
          </cell>
          <cell r="R174">
            <v>0</v>
          </cell>
          <cell r="S174">
            <v>0</v>
          </cell>
          <cell r="T174">
            <v>0</v>
          </cell>
          <cell r="U174">
            <v>0</v>
          </cell>
          <cell r="V174">
            <v>6.1999999999999998E-3</v>
          </cell>
          <cell r="W174">
            <v>0</v>
          </cell>
          <cell r="X174">
            <v>0</v>
          </cell>
          <cell r="Y174">
            <v>0</v>
          </cell>
          <cell r="Z174">
            <v>0</v>
          </cell>
          <cell r="AA174">
            <v>0</v>
          </cell>
          <cell r="AB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I176">
            <v>4.1099999999999998E-2</v>
          </cell>
          <cell r="J176">
            <v>0</v>
          </cell>
          <cell r="K176">
            <v>1.0200000000000001E-2</v>
          </cell>
          <cell r="L176">
            <v>0</v>
          </cell>
          <cell r="M176">
            <v>5.3E-3</v>
          </cell>
          <cell r="N176">
            <v>0</v>
          </cell>
          <cell r="O176">
            <v>0</v>
          </cell>
          <cell r="P176">
            <v>0</v>
          </cell>
          <cell r="Q176">
            <v>0</v>
          </cell>
          <cell r="R176">
            <v>0</v>
          </cell>
          <cell r="S176">
            <v>0</v>
          </cell>
          <cell r="T176">
            <v>0</v>
          </cell>
          <cell r="U176">
            <v>0</v>
          </cell>
          <cell r="V176">
            <v>6.1999999999999998E-3</v>
          </cell>
          <cell r="W176">
            <v>0</v>
          </cell>
          <cell r="X176">
            <v>0</v>
          </cell>
          <cell r="Y176">
            <v>0</v>
          </cell>
          <cell r="Z176">
            <v>0</v>
          </cell>
          <cell r="AA176">
            <v>0</v>
          </cell>
          <cell r="AB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6.1999999999999998E-3</v>
          </cell>
          <cell r="W178">
            <v>0</v>
          </cell>
          <cell r="X178">
            <v>0</v>
          </cell>
          <cell r="Y178">
            <v>0</v>
          </cell>
          <cell r="Z178">
            <v>0</v>
          </cell>
          <cell r="AA178">
            <v>0</v>
          </cell>
          <cell r="AB178">
            <v>0</v>
          </cell>
        </row>
        <row r="179">
          <cell r="I179">
            <v>4.1099999999999998E-2</v>
          </cell>
          <cell r="J179">
            <v>0</v>
          </cell>
          <cell r="K179">
            <v>1.3299999999999999E-2</v>
          </cell>
          <cell r="L179">
            <v>9.4999999999999998E-3</v>
          </cell>
          <cell r="M179">
            <v>5.3E-3</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row>
        <row r="180">
          <cell r="I180">
            <v>4.1099999999999998E-2</v>
          </cell>
          <cell r="J180">
            <v>0</v>
          </cell>
          <cell r="K180">
            <v>1.0800000000000001E-2</v>
          </cell>
          <cell r="L180">
            <v>7.7000000000000002E-3</v>
          </cell>
          <cell r="M180">
            <v>4.4000000000000003E-3</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I181">
            <v>4.1099999999999998E-2</v>
          </cell>
          <cell r="J181">
            <v>7.7000000000000002E-3</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I183">
            <v>4.1099999999999998E-2</v>
          </cell>
          <cell r="J183">
            <v>1.0800000000000001E-2</v>
          </cell>
          <cell r="K183">
            <v>0</v>
          </cell>
          <cell r="L183">
            <v>0</v>
          </cell>
          <cell r="M183">
            <v>0</v>
          </cell>
          <cell r="N183">
            <v>0</v>
          </cell>
          <cell r="O183">
            <v>0</v>
          </cell>
          <cell r="P183">
            <v>0</v>
          </cell>
          <cell r="Q183">
            <v>0</v>
          </cell>
          <cell r="R183">
            <v>0</v>
          </cell>
          <cell r="S183">
            <v>0</v>
          </cell>
          <cell r="T183">
            <v>0</v>
          </cell>
          <cell r="U183">
            <v>0</v>
          </cell>
          <cell r="V183">
            <v>6.1999999999999998E-3</v>
          </cell>
          <cell r="W183">
            <v>0</v>
          </cell>
          <cell r="X183">
            <v>0</v>
          </cell>
          <cell r="Y183">
            <v>0</v>
          </cell>
          <cell r="Z183">
            <v>0</v>
          </cell>
          <cell r="AA183">
            <v>0</v>
          </cell>
          <cell r="AB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5">
          <cell r="I185">
            <v>4.1099999999999998E-2</v>
          </cell>
          <cell r="J185">
            <v>0</v>
          </cell>
          <cell r="K185">
            <v>1.21E-2</v>
          </cell>
          <cell r="L185">
            <v>0</v>
          </cell>
          <cell r="M185">
            <v>6.1999999999999998E-3</v>
          </cell>
          <cell r="N185">
            <v>0</v>
          </cell>
          <cell r="O185">
            <v>0</v>
          </cell>
          <cell r="P185">
            <v>0</v>
          </cell>
          <cell r="Q185">
            <v>0</v>
          </cell>
          <cell r="R185">
            <v>0</v>
          </cell>
          <cell r="S185">
            <v>0</v>
          </cell>
          <cell r="T185">
            <v>0</v>
          </cell>
          <cell r="U185">
            <v>0</v>
          </cell>
          <cell r="V185">
            <v>6.1999999999999998E-3</v>
          </cell>
          <cell r="W185">
            <v>0</v>
          </cell>
          <cell r="X185">
            <v>0</v>
          </cell>
          <cell r="Y185">
            <v>0</v>
          </cell>
          <cell r="Z185">
            <v>0</v>
          </cell>
          <cell r="AA185">
            <v>0</v>
          </cell>
          <cell r="AB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I187">
            <v>0</v>
          </cell>
          <cell r="J187">
            <v>0</v>
          </cell>
          <cell r="K187">
            <v>7.1999999999999998E-3</v>
          </cell>
          <cell r="L187">
            <v>0</v>
          </cell>
          <cell r="M187">
            <v>4.7000000000000002E-3</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I188">
            <v>0</v>
          </cell>
          <cell r="J188">
            <v>0</v>
          </cell>
          <cell r="K188">
            <v>7.1999999999999998E-3</v>
          </cell>
          <cell r="L188">
            <v>0</v>
          </cell>
          <cell r="M188">
            <v>4.7000000000000002E-3</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I189">
            <v>0</v>
          </cell>
          <cell r="J189">
            <v>5.7999999999999996E-3</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row>
        <row r="192">
          <cell r="I192">
            <v>0</v>
          </cell>
          <cell r="J192">
            <v>0</v>
          </cell>
          <cell r="K192">
            <v>5.0000000000000001E-3</v>
          </cell>
          <cell r="L192">
            <v>0</v>
          </cell>
          <cell r="M192">
            <v>3.3999999999999998E-3</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row>
        <row r="193">
          <cell r="I193">
            <v>0</v>
          </cell>
          <cell r="J193">
            <v>0</v>
          </cell>
          <cell r="K193">
            <v>5.0000000000000001E-3</v>
          </cell>
          <cell r="L193">
            <v>0</v>
          </cell>
          <cell r="M193">
            <v>3.3999999999999998E-3</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row>
        <row r="194">
          <cell r="I194">
            <v>0</v>
          </cell>
          <cell r="J194">
            <v>0</v>
          </cell>
          <cell r="K194">
            <v>5.0000000000000001E-3</v>
          </cell>
          <cell r="L194">
            <v>0</v>
          </cell>
          <cell r="M194">
            <v>3.3999999999999998E-3</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row>
        <row r="195">
          <cell r="I195">
            <v>0</v>
          </cell>
          <cell r="J195">
            <v>4.1999999999999997E-3</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row>
        <row r="198">
          <cell r="I198">
            <v>0</v>
          </cell>
          <cell r="J198">
            <v>1.5E-3</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I199">
            <v>0</v>
          </cell>
          <cell r="J199">
            <v>1.5E-3</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row>
        <row r="246">
          <cell r="I246">
            <v>46.398600000000002</v>
          </cell>
          <cell r="J246">
            <v>0</v>
          </cell>
          <cell r="K246">
            <v>4.7500000000000001E-2</v>
          </cell>
          <cell r="L246">
            <v>0</v>
          </cell>
          <cell r="M246">
            <v>2.9700000000000001E-2</v>
          </cell>
          <cell r="N246">
            <v>0</v>
          </cell>
          <cell r="O246">
            <v>0.1636</v>
          </cell>
          <cell r="P246">
            <v>0.11700000000000001</v>
          </cell>
          <cell r="Q246">
            <v>0</v>
          </cell>
          <cell r="R246">
            <v>0</v>
          </cell>
          <cell r="S246">
            <v>0</v>
          </cell>
          <cell r="T246">
            <v>0</v>
          </cell>
          <cell r="U246">
            <v>0</v>
          </cell>
          <cell r="V246">
            <v>0</v>
          </cell>
          <cell r="W246">
            <v>0</v>
          </cell>
          <cell r="X246">
            <v>0</v>
          </cell>
          <cell r="Y246">
            <v>0</v>
          </cell>
          <cell r="Z246">
            <v>0</v>
          </cell>
          <cell r="AA246">
            <v>0</v>
          </cell>
          <cell r="AB246">
            <v>0</v>
          </cell>
        </row>
        <row r="247">
          <cell r="I247">
            <v>23.199300000000001</v>
          </cell>
          <cell r="J247">
            <v>0</v>
          </cell>
          <cell r="K247">
            <v>4.7500000000000001E-2</v>
          </cell>
          <cell r="L247">
            <v>0</v>
          </cell>
          <cell r="M247">
            <v>2.9700000000000001E-2</v>
          </cell>
          <cell r="N247">
            <v>0</v>
          </cell>
          <cell r="O247">
            <v>0.1636</v>
          </cell>
          <cell r="P247">
            <v>0.11700000000000001</v>
          </cell>
          <cell r="Q247">
            <v>0</v>
          </cell>
          <cell r="R247">
            <v>0</v>
          </cell>
          <cell r="S247">
            <v>0</v>
          </cell>
          <cell r="T247">
            <v>0</v>
          </cell>
          <cell r="U247">
            <v>0</v>
          </cell>
          <cell r="V247">
            <v>0</v>
          </cell>
          <cell r="W247">
            <v>0</v>
          </cell>
          <cell r="X247">
            <v>0</v>
          </cell>
          <cell r="Y247">
            <v>0</v>
          </cell>
          <cell r="Z247">
            <v>0</v>
          </cell>
          <cell r="AA247">
            <v>0</v>
          </cell>
          <cell r="AB247">
            <v>0</v>
          </cell>
        </row>
        <row r="248">
          <cell r="I248">
            <v>15.466200000000001</v>
          </cell>
          <cell r="J248">
            <v>0</v>
          </cell>
          <cell r="K248">
            <v>4.7500000000000001E-2</v>
          </cell>
          <cell r="L248">
            <v>0</v>
          </cell>
          <cell r="M248">
            <v>2.9700000000000001E-2</v>
          </cell>
          <cell r="N248">
            <v>0</v>
          </cell>
          <cell r="O248">
            <v>0.1636</v>
          </cell>
          <cell r="P248">
            <v>0.11700000000000001</v>
          </cell>
          <cell r="Q248">
            <v>0</v>
          </cell>
          <cell r="R248">
            <v>0</v>
          </cell>
          <cell r="S248">
            <v>0</v>
          </cell>
          <cell r="T248">
            <v>0</v>
          </cell>
          <cell r="U248">
            <v>0</v>
          </cell>
          <cell r="V248">
            <v>0</v>
          </cell>
          <cell r="W248">
            <v>0</v>
          </cell>
          <cell r="X248">
            <v>0</v>
          </cell>
          <cell r="Y248">
            <v>0</v>
          </cell>
          <cell r="Z248">
            <v>0</v>
          </cell>
          <cell r="AA248">
            <v>0</v>
          </cell>
          <cell r="AB248">
            <v>0</v>
          </cell>
        </row>
        <row r="249">
          <cell r="I249">
            <v>15.466200000000001</v>
          </cell>
          <cell r="J249">
            <v>0</v>
          </cell>
          <cell r="K249">
            <v>4.7500000000000001E-2</v>
          </cell>
          <cell r="L249">
            <v>0</v>
          </cell>
          <cell r="M249">
            <v>2.9700000000000001E-2</v>
          </cell>
          <cell r="N249">
            <v>0</v>
          </cell>
          <cell r="O249">
            <v>0.1636</v>
          </cell>
          <cell r="P249">
            <v>0.11700000000000001</v>
          </cell>
          <cell r="Q249">
            <v>0</v>
          </cell>
          <cell r="R249">
            <v>0</v>
          </cell>
          <cell r="S249">
            <v>0</v>
          </cell>
          <cell r="T249">
            <v>0</v>
          </cell>
          <cell r="U249">
            <v>0</v>
          </cell>
          <cell r="V249">
            <v>0</v>
          </cell>
          <cell r="W249">
            <v>0</v>
          </cell>
          <cell r="X249">
            <v>0</v>
          </cell>
          <cell r="Y249">
            <v>0</v>
          </cell>
          <cell r="Z249">
            <v>0</v>
          </cell>
          <cell r="AA249">
            <v>0</v>
          </cell>
          <cell r="AB249">
            <v>0</v>
          </cell>
        </row>
        <row r="250">
          <cell r="I250">
            <v>54.131700000000002</v>
          </cell>
          <cell r="J250">
            <v>0</v>
          </cell>
          <cell r="K250">
            <v>4.7500000000000001E-2</v>
          </cell>
          <cell r="L250">
            <v>0</v>
          </cell>
          <cell r="M250">
            <v>2.9700000000000001E-2</v>
          </cell>
          <cell r="N250">
            <v>0</v>
          </cell>
          <cell r="O250">
            <v>0.1636</v>
          </cell>
          <cell r="P250">
            <v>0.11700000000000001</v>
          </cell>
          <cell r="Q250">
            <v>0</v>
          </cell>
          <cell r="R250">
            <v>0</v>
          </cell>
          <cell r="S250">
            <v>0</v>
          </cell>
          <cell r="T250">
            <v>0</v>
          </cell>
          <cell r="U250">
            <v>0</v>
          </cell>
          <cell r="V250">
            <v>0</v>
          </cell>
          <cell r="W250">
            <v>0</v>
          </cell>
          <cell r="X250">
            <v>0</v>
          </cell>
          <cell r="Y250">
            <v>0</v>
          </cell>
          <cell r="Z250">
            <v>0</v>
          </cell>
          <cell r="AA250">
            <v>0</v>
          </cell>
          <cell r="AB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I252">
            <v>15.466200000000001</v>
          </cell>
          <cell r="J252">
            <v>0</v>
          </cell>
          <cell r="K252">
            <v>4.7500000000000001E-2</v>
          </cell>
          <cell r="L252">
            <v>0</v>
          </cell>
          <cell r="M252">
            <v>2.9700000000000001E-2</v>
          </cell>
          <cell r="N252">
            <v>0</v>
          </cell>
          <cell r="O252">
            <v>0.1636</v>
          </cell>
          <cell r="P252">
            <v>0.11700000000000001</v>
          </cell>
          <cell r="Q252">
            <v>0</v>
          </cell>
          <cell r="R252">
            <v>0</v>
          </cell>
          <cell r="S252">
            <v>0</v>
          </cell>
          <cell r="T252">
            <v>0</v>
          </cell>
          <cell r="U252">
            <v>0</v>
          </cell>
          <cell r="V252">
            <v>0</v>
          </cell>
          <cell r="W252">
            <v>0</v>
          </cell>
          <cell r="X252">
            <v>0</v>
          </cell>
          <cell r="Y252">
            <v>0</v>
          </cell>
          <cell r="Z252">
            <v>0</v>
          </cell>
          <cell r="AA252">
            <v>0</v>
          </cell>
          <cell r="AB252">
            <v>0</v>
          </cell>
        </row>
        <row r="253">
          <cell r="I253">
            <v>15.466200000000001</v>
          </cell>
          <cell r="J253">
            <v>0</v>
          </cell>
          <cell r="K253">
            <v>4.7500000000000001E-2</v>
          </cell>
          <cell r="L253">
            <v>0</v>
          </cell>
          <cell r="M253">
            <v>2.9700000000000001E-2</v>
          </cell>
          <cell r="N253">
            <v>0</v>
          </cell>
          <cell r="O253">
            <v>0.1636</v>
          </cell>
          <cell r="P253">
            <v>0.11700000000000001</v>
          </cell>
          <cell r="Q253">
            <v>0</v>
          </cell>
          <cell r="R253">
            <v>0</v>
          </cell>
          <cell r="S253">
            <v>0</v>
          </cell>
          <cell r="T253">
            <v>0</v>
          </cell>
          <cell r="U253">
            <v>0</v>
          </cell>
          <cell r="V253">
            <v>0</v>
          </cell>
          <cell r="W253">
            <v>0</v>
          </cell>
          <cell r="X253">
            <v>0</v>
          </cell>
          <cell r="Y253">
            <v>0</v>
          </cell>
          <cell r="Z253">
            <v>0</v>
          </cell>
          <cell r="AA253">
            <v>0</v>
          </cell>
          <cell r="AB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row>
        <row r="255">
          <cell r="I255">
            <v>23.199300000000001</v>
          </cell>
          <cell r="J255">
            <v>0</v>
          </cell>
          <cell r="K255">
            <v>4.7500000000000001E-2</v>
          </cell>
          <cell r="L255">
            <v>0</v>
          </cell>
          <cell r="M255">
            <v>2.9700000000000001E-2</v>
          </cell>
          <cell r="N255">
            <v>0</v>
          </cell>
          <cell r="O255">
            <v>0.1636</v>
          </cell>
          <cell r="P255">
            <v>0.11700000000000001</v>
          </cell>
          <cell r="Q255">
            <v>0</v>
          </cell>
          <cell r="R255">
            <v>0</v>
          </cell>
          <cell r="S255">
            <v>0</v>
          </cell>
          <cell r="T255">
            <v>0</v>
          </cell>
          <cell r="U255">
            <v>0</v>
          </cell>
          <cell r="V255">
            <v>0</v>
          </cell>
          <cell r="W255">
            <v>0</v>
          </cell>
          <cell r="X255">
            <v>0</v>
          </cell>
          <cell r="Y255">
            <v>0</v>
          </cell>
          <cell r="Z255">
            <v>0</v>
          </cell>
          <cell r="AA255">
            <v>0</v>
          </cell>
          <cell r="AB255">
            <v>0</v>
          </cell>
        </row>
        <row r="256">
          <cell r="I256">
            <v>92.797200000000004</v>
          </cell>
          <cell r="J256">
            <v>0</v>
          </cell>
          <cell r="K256">
            <v>4.7500000000000001E-2</v>
          </cell>
          <cell r="L256">
            <v>0</v>
          </cell>
          <cell r="M256">
            <v>2.9700000000000001E-2</v>
          </cell>
          <cell r="N256">
            <v>0</v>
          </cell>
          <cell r="O256">
            <v>0.1636</v>
          </cell>
          <cell r="P256">
            <v>0.11700000000000001</v>
          </cell>
          <cell r="Q256">
            <v>0</v>
          </cell>
          <cell r="R256">
            <v>0</v>
          </cell>
          <cell r="S256">
            <v>0</v>
          </cell>
          <cell r="T256">
            <v>0</v>
          </cell>
          <cell r="U256">
            <v>0</v>
          </cell>
          <cell r="V256">
            <v>0</v>
          </cell>
          <cell r="W256">
            <v>0</v>
          </cell>
          <cell r="X256">
            <v>0</v>
          </cell>
          <cell r="Y256">
            <v>0</v>
          </cell>
          <cell r="Z256">
            <v>0</v>
          </cell>
          <cell r="AA256">
            <v>0</v>
          </cell>
          <cell r="AB256">
            <v>0</v>
          </cell>
        </row>
        <row r="257">
          <cell r="I257">
            <v>30.932400000000001</v>
          </cell>
          <cell r="J257">
            <v>0</v>
          </cell>
          <cell r="K257">
            <v>4.7500000000000001E-2</v>
          </cell>
          <cell r="L257">
            <v>0</v>
          </cell>
          <cell r="M257">
            <v>2.9700000000000001E-2</v>
          </cell>
          <cell r="N257">
            <v>0</v>
          </cell>
          <cell r="O257">
            <v>0</v>
          </cell>
          <cell r="P257">
            <v>0.11700000000000001</v>
          </cell>
          <cell r="Q257">
            <v>0.59319999999999995</v>
          </cell>
          <cell r="R257">
            <v>0</v>
          </cell>
          <cell r="S257">
            <v>0</v>
          </cell>
          <cell r="T257">
            <v>0</v>
          </cell>
          <cell r="U257">
            <v>0</v>
          </cell>
          <cell r="V257">
            <v>0</v>
          </cell>
          <cell r="W257">
            <v>0</v>
          </cell>
          <cell r="X257">
            <v>0</v>
          </cell>
          <cell r="Y257">
            <v>0</v>
          </cell>
          <cell r="Z257">
            <v>0</v>
          </cell>
          <cell r="AA257">
            <v>0</v>
          </cell>
          <cell r="AB257">
            <v>0</v>
          </cell>
        </row>
        <row r="258">
          <cell r="I258">
            <v>45.452800000000003</v>
          </cell>
          <cell r="J258">
            <v>0</v>
          </cell>
          <cell r="K258">
            <v>2.6200000000000001E-2</v>
          </cell>
          <cell r="L258">
            <v>0</v>
          </cell>
          <cell r="M258">
            <v>1.6400000000000001E-2</v>
          </cell>
          <cell r="N258">
            <v>0</v>
          </cell>
          <cell r="O258">
            <v>0.1178</v>
          </cell>
          <cell r="P258">
            <v>0.11459999999999999</v>
          </cell>
          <cell r="Q258">
            <v>0</v>
          </cell>
          <cell r="R258">
            <v>0</v>
          </cell>
          <cell r="S258">
            <v>0</v>
          </cell>
          <cell r="T258">
            <v>0</v>
          </cell>
          <cell r="U258">
            <v>0</v>
          </cell>
          <cell r="V258">
            <v>0</v>
          </cell>
          <cell r="W258">
            <v>0</v>
          </cell>
          <cell r="X258">
            <v>0</v>
          </cell>
          <cell r="Y258">
            <v>0</v>
          </cell>
          <cell r="Z258">
            <v>0</v>
          </cell>
          <cell r="AA258">
            <v>0</v>
          </cell>
          <cell r="AB258">
            <v>0</v>
          </cell>
        </row>
        <row r="259">
          <cell r="I259">
            <v>136.35840000000002</v>
          </cell>
          <cell r="J259">
            <v>0</v>
          </cell>
          <cell r="K259">
            <v>2.6200000000000001E-2</v>
          </cell>
          <cell r="L259">
            <v>0</v>
          </cell>
          <cell r="M259">
            <v>1.6400000000000001E-2</v>
          </cell>
          <cell r="N259">
            <v>0</v>
          </cell>
          <cell r="O259">
            <v>0.1178</v>
          </cell>
          <cell r="P259">
            <v>0.11459999999999999</v>
          </cell>
          <cell r="Q259">
            <v>0</v>
          </cell>
          <cell r="R259">
            <v>0</v>
          </cell>
          <cell r="S259">
            <v>0</v>
          </cell>
          <cell r="T259">
            <v>0</v>
          </cell>
          <cell r="U259">
            <v>0</v>
          </cell>
          <cell r="V259">
            <v>0</v>
          </cell>
          <cell r="W259">
            <v>0</v>
          </cell>
          <cell r="X259">
            <v>0</v>
          </cell>
          <cell r="Y259">
            <v>0</v>
          </cell>
          <cell r="Z259">
            <v>0</v>
          </cell>
          <cell r="AA259">
            <v>0</v>
          </cell>
          <cell r="AB259">
            <v>0</v>
          </cell>
        </row>
        <row r="260">
          <cell r="I260">
            <v>45.452800000000003</v>
          </cell>
          <cell r="J260">
            <v>0</v>
          </cell>
          <cell r="K260">
            <v>2.6200000000000001E-2</v>
          </cell>
          <cell r="L260">
            <v>0</v>
          </cell>
          <cell r="M260">
            <v>1.6400000000000001E-2</v>
          </cell>
          <cell r="N260">
            <v>0</v>
          </cell>
          <cell r="O260">
            <v>0.1178</v>
          </cell>
          <cell r="P260">
            <v>0.11459999999999999</v>
          </cell>
          <cell r="Q260">
            <v>0</v>
          </cell>
          <cell r="R260">
            <v>0</v>
          </cell>
          <cell r="S260">
            <v>0</v>
          </cell>
          <cell r="T260">
            <v>0</v>
          </cell>
          <cell r="U260">
            <v>0</v>
          </cell>
          <cell r="V260">
            <v>0</v>
          </cell>
          <cell r="W260">
            <v>0</v>
          </cell>
          <cell r="X260">
            <v>0</v>
          </cell>
          <cell r="Y260">
            <v>0</v>
          </cell>
          <cell r="Z260">
            <v>0</v>
          </cell>
          <cell r="AA260">
            <v>0</v>
          </cell>
          <cell r="AB260">
            <v>0</v>
          </cell>
        </row>
        <row r="261">
          <cell r="I261">
            <v>411</v>
          </cell>
          <cell r="J261">
            <v>0</v>
          </cell>
          <cell r="K261">
            <v>2.6200000000000001E-2</v>
          </cell>
          <cell r="L261">
            <v>0</v>
          </cell>
          <cell r="M261">
            <v>1.6400000000000001E-2</v>
          </cell>
          <cell r="N261">
            <v>0</v>
          </cell>
          <cell r="O261">
            <v>0.1178</v>
          </cell>
          <cell r="P261">
            <v>0.11459999999999999</v>
          </cell>
          <cell r="Q261">
            <v>0</v>
          </cell>
          <cell r="R261">
            <v>0</v>
          </cell>
          <cell r="S261">
            <v>0</v>
          </cell>
          <cell r="T261">
            <v>0</v>
          </cell>
          <cell r="U261">
            <v>0</v>
          </cell>
          <cell r="V261">
            <v>0</v>
          </cell>
          <cell r="W261">
            <v>0</v>
          </cell>
          <cell r="X261">
            <v>0</v>
          </cell>
          <cell r="Y261">
            <v>0</v>
          </cell>
          <cell r="Z261">
            <v>0</v>
          </cell>
          <cell r="AA261">
            <v>0</v>
          </cell>
          <cell r="AB261">
            <v>0</v>
          </cell>
        </row>
        <row r="262">
          <cell r="I262">
            <v>45.452800000000003</v>
          </cell>
          <cell r="J262">
            <v>0</v>
          </cell>
          <cell r="K262">
            <v>2.6200000000000001E-2</v>
          </cell>
          <cell r="L262">
            <v>0</v>
          </cell>
          <cell r="M262">
            <v>1.6400000000000001E-2</v>
          </cell>
          <cell r="N262">
            <v>0</v>
          </cell>
          <cell r="O262">
            <v>0.1178</v>
          </cell>
          <cell r="P262">
            <v>0.11459999999999999</v>
          </cell>
          <cell r="Q262">
            <v>0</v>
          </cell>
          <cell r="R262">
            <v>0</v>
          </cell>
          <cell r="S262">
            <v>0</v>
          </cell>
          <cell r="T262">
            <v>0</v>
          </cell>
          <cell r="U262">
            <v>0</v>
          </cell>
          <cell r="V262">
            <v>0</v>
          </cell>
          <cell r="W262">
            <v>0</v>
          </cell>
          <cell r="X262">
            <v>0</v>
          </cell>
          <cell r="Y262">
            <v>0</v>
          </cell>
          <cell r="Z262">
            <v>0</v>
          </cell>
          <cell r="AA262">
            <v>0</v>
          </cell>
          <cell r="AB262">
            <v>0</v>
          </cell>
        </row>
        <row r="263">
          <cell r="I263">
            <v>0</v>
          </cell>
          <cell r="J263">
            <v>4.8999999999999998E-3</v>
          </cell>
          <cell r="K263">
            <v>0</v>
          </cell>
          <cell r="L263">
            <v>0</v>
          </cell>
          <cell r="M263">
            <v>0</v>
          </cell>
          <cell r="N263">
            <v>0</v>
          </cell>
          <cell r="O263">
            <v>4.5600000000000002E-2</v>
          </cell>
          <cell r="P263">
            <v>8.1199999999999994E-2</v>
          </cell>
          <cell r="Q263">
            <v>0</v>
          </cell>
          <cell r="R263">
            <v>0</v>
          </cell>
          <cell r="S263">
            <v>0</v>
          </cell>
          <cell r="T263">
            <v>0</v>
          </cell>
          <cell r="U263">
            <v>0</v>
          </cell>
          <cell r="V263">
            <v>0</v>
          </cell>
          <cell r="W263">
            <v>0</v>
          </cell>
          <cell r="X263">
            <v>0</v>
          </cell>
          <cell r="Y263">
            <v>0</v>
          </cell>
          <cell r="Z263">
            <v>0</v>
          </cell>
          <cell r="AA263">
            <v>0</v>
          </cell>
          <cell r="AB263">
            <v>0</v>
          </cell>
        </row>
        <row r="264">
          <cell r="I264">
            <v>693</v>
          </cell>
          <cell r="J264">
            <v>4.8999999999999998E-3</v>
          </cell>
          <cell r="K264">
            <v>0</v>
          </cell>
          <cell r="L264">
            <v>0</v>
          </cell>
          <cell r="M264">
            <v>0</v>
          </cell>
          <cell r="N264">
            <v>0</v>
          </cell>
          <cell r="O264">
            <v>4.5600000000000002E-2</v>
          </cell>
          <cell r="P264">
            <v>8.1199999999999994E-2</v>
          </cell>
          <cell r="Q264">
            <v>0</v>
          </cell>
          <cell r="R264">
            <v>0</v>
          </cell>
          <cell r="S264">
            <v>0</v>
          </cell>
          <cell r="T264">
            <v>0</v>
          </cell>
          <cell r="U264">
            <v>0</v>
          </cell>
          <cell r="V264">
            <v>0</v>
          </cell>
          <cell r="W264">
            <v>0</v>
          </cell>
          <cell r="X264">
            <v>0</v>
          </cell>
          <cell r="Y264">
            <v>0</v>
          </cell>
          <cell r="Z264">
            <v>0</v>
          </cell>
          <cell r="AA264">
            <v>0</v>
          </cell>
          <cell r="AB264">
            <v>0</v>
          </cell>
        </row>
        <row r="265">
          <cell r="I265">
            <v>0</v>
          </cell>
          <cell r="J265">
            <v>4.8999999999999998E-3</v>
          </cell>
          <cell r="K265">
            <v>0</v>
          </cell>
          <cell r="L265">
            <v>0</v>
          </cell>
          <cell r="M265">
            <v>0</v>
          </cell>
          <cell r="N265">
            <v>0</v>
          </cell>
          <cell r="O265">
            <v>4.5600000000000002E-2</v>
          </cell>
          <cell r="P265">
            <v>8.1199999999999994E-2</v>
          </cell>
          <cell r="Q265">
            <v>0</v>
          </cell>
          <cell r="R265">
            <v>0</v>
          </cell>
          <cell r="S265">
            <v>0</v>
          </cell>
          <cell r="T265">
            <v>0</v>
          </cell>
          <cell r="U265">
            <v>0</v>
          </cell>
          <cell r="V265">
            <v>0</v>
          </cell>
          <cell r="W265">
            <v>0</v>
          </cell>
          <cell r="X265">
            <v>0</v>
          </cell>
          <cell r="Y265">
            <v>0</v>
          </cell>
          <cell r="Z265">
            <v>0</v>
          </cell>
          <cell r="AA265">
            <v>0</v>
          </cell>
          <cell r="AB265">
            <v>0</v>
          </cell>
        </row>
        <row r="266">
          <cell r="I266">
            <v>1068</v>
          </cell>
          <cell r="J266">
            <v>4.8999999999999998E-3</v>
          </cell>
          <cell r="K266">
            <v>0</v>
          </cell>
          <cell r="L266">
            <v>0</v>
          </cell>
          <cell r="M266">
            <v>0</v>
          </cell>
          <cell r="N266">
            <v>0</v>
          </cell>
          <cell r="O266">
            <v>4.5600000000000002E-2</v>
          </cell>
          <cell r="P266">
            <v>8.1199999999999994E-2</v>
          </cell>
          <cell r="Q266">
            <v>0</v>
          </cell>
          <cell r="R266">
            <v>0</v>
          </cell>
          <cell r="S266">
            <v>0</v>
          </cell>
          <cell r="T266">
            <v>0</v>
          </cell>
          <cell r="U266">
            <v>0</v>
          </cell>
          <cell r="V266">
            <v>0</v>
          </cell>
          <cell r="W266">
            <v>0</v>
          </cell>
          <cell r="X266">
            <v>0</v>
          </cell>
          <cell r="Y266">
            <v>0</v>
          </cell>
          <cell r="Z266">
            <v>0</v>
          </cell>
          <cell r="AA266">
            <v>0</v>
          </cell>
          <cell r="AB266">
            <v>0</v>
          </cell>
        </row>
        <row r="267">
          <cell r="I267">
            <v>636</v>
          </cell>
          <cell r="J267">
            <v>4.8999999999999998E-3</v>
          </cell>
          <cell r="K267">
            <v>0</v>
          </cell>
          <cell r="L267">
            <v>0</v>
          </cell>
          <cell r="M267">
            <v>0</v>
          </cell>
          <cell r="N267">
            <v>0</v>
          </cell>
          <cell r="O267">
            <v>4.5600000000000002E-2</v>
          </cell>
          <cell r="P267">
            <v>8.1199999999999994E-2</v>
          </cell>
          <cell r="Q267">
            <v>0</v>
          </cell>
          <cell r="R267">
            <v>0</v>
          </cell>
          <cell r="S267">
            <v>0</v>
          </cell>
          <cell r="T267">
            <v>0</v>
          </cell>
          <cell r="U267">
            <v>0</v>
          </cell>
          <cell r="V267">
            <v>0</v>
          </cell>
          <cell r="W267">
            <v>0</v>
          </cell>
          <cell r="X267">
            <v>0</v>
          </cell>
          <cell r="Y267">
            <v>0</v>
          </cell>
          <cell r="Z267">
            <v>0</v>
          </cell>
          <cell r="AA267">
            <v>0</v>
          </cell>
          <cell r="AB267">
            <v>0</v>
          </cell>
        </row>
        <row r="268">
          <cell r="I268">
            <v>0</v>
          </cell>
          <cell r="J268">
            <v>4.8999999999999998E-3</v>
          </cell>
          <cell r="K268">
            <v>0</v>
          </cell>
          <cell r="L268">
            <v>0</v>
          </cell>
          <cell r="M268">
            <v>0</v>
          </cell>
          <cell r="N268">
            <v>0</v>
          </cell>
          <cell r="O268">
            <v>4.5600000000000002E-2</v>
          </cell>
          <cell r="P268">
            <v>8.1199999999999994E-2</v>
          </cell>
          <cell r="Q268">
            <v>0</v>
          </cell>
          <cell r="R268">
            <v>0</v>
          </cell>
          <cell r="S268">
            <v>0</v>
          </cell>
          <cell r="T268">
            <v>0</v>
          </cell>
          <cell r="U268">
            <v>0</v>
          </cell>
          <cell r="V268">
            <v>0</v>
          </cell>
          <cell r="W268">
            <v>0</v>
          </cell>
          <cell r="X268">
            <v>0</v>
          </cell>
          <cell r="Y268">
            <v>0</v>
          </cell>
          <cell r="Z268">
            <v>0</v>
          </cell>
          <cell r="AA268">
            <v>0</v>
          </cell>
          <cell r="AB268">
            <v>0</v>
          </cell>
        </row>
        <row r="269">
          <cell r="I269">
            <v>346</v>
          </cell>
          <cell r="J269">
            <v>4.8999999999999998E-3</v>
          </cell>
          <cell r="K269">
            <v>0</v>
          </cell>
          <cell r="L269">
            <v>0</v>
          </cell>
          <cell r="M269">
            <v>0</v>
          </cell>
          <cell r="N269">
            <v>0</v>
          </cell>
          <cell r="O269">
            <v>4.5600000000000002E-2</v>
          </cell>
          <cell r="P269">
            <v>8.1199999999999994E-2</v>
          </cell>
          <cell r="Q269">
            <v>0</v>
          </cell>
          <cell r="R269">
            <v>0</v>
          </cell>
          <cell r="S269">
            <v>0</v>
          </cell>
          <cell r="T269">
            <v>0</v>
          </cell>
          <cell r="U269">
            <v>0</v>
          </cell>
          <cell r="V269">
            <v>0</v>
          </cell>
          <cell r="W269">
            <v>0</v>
          </cell>
          <cell r="X269">
            <v>0</v>
          </cell>
          <cell r="Y269">
            <v>0</v>
          </cell>
          <cell r="Z269">
            <v>0</v>
          </cell>
          <cell r="AA269">
            <v>0</v>
          </cell>
          <cell r="AB269">
            <v>0</v>
          </cell>
        </row>
        <row r="270">
          <cell r="I270">
            <v>0</v>
          </cell>
          <cell r="J270">
            <v>4.8999999999999998E-3</v>
          </cell>
          <cell r="K270">
            <v>0</v>
          </cell>
          <cell r="L270">
            <v>0</v>
          </cell>
          <cell r="M270">
            <v>0</v>
          </cell>
          <cell r="N270">
            <v>0</v>
          </cell>
          <cell r="O270">
            <v>4.5600000000000002E-2</v>
          </cell>
          <cell r="P270">
            <v>8.1199999999999994E-2</v>
          </cell>
          <cell r="Q270">
            <v>0</v>
          </cell>
          <cell r="R270">
            <v>0</v>
          </cell>
          <cell r="S270">
            <v>0</v>
          </cell>
          <cell r="T270">
            <v>0</v>
          </cell>
          <cell r="U270">
            <v>0</v>
          </cell>
          <cell r="V270">
            <v>0</v>
          </cell>
          <cell r="W270">
            <v>0</v>
          </cell>
          <cell r="X270">
            <v>0</v>
          </cell>
          <cell r="Y270">
            <v>0</v>
          </cell>
          <cell r="Z270">
            <v>0</v>
          </cell>
          <cell r="AA270">
            <v>0</v>
          </cell>
          <cell r="AB270">
            <v>0</v>
          </cell>
        </row>
        <row r="271">
          <cell r="I271">
            <v>0</v>
          </cell>
          <cell r="J271">
            <v>4.8999999999999998E-3</v>
          </cell>
          <cell r="K271">
            <v>0</v>
          </cell>
          <cell r="L271">
            <v>0</v>
          </cell>
          <cell r="M271">
            <v>0</v>
          </cell>
          <cell r="N271">
            <v>0</v>
          </cell>
          <cell r="O271">
            <v>4.5600000000000002E-2</v>
          </cell>
          <cell r="P271">
            <v>8.1199999999999994E-2</v>
          </cell>
          <cell r="Q271">
            <v>0</v>
          </cell>
          <cell r="R271">
            <v>0</v>
          </cell>
          <cell r="S271">
            <v>0</v>
          </cell>
          <cell r="T271">
            <v>0</v>
          </cell>
          <cell r="U271">
            <v>0</v>
          </cell>
          <cell r="V271">
            <v>0</v>
          </cell>
          <cell r="W271">
            <v>0</v>
          </cell>
          <cell r="X271">
            <v>0</v>
          </cell>
          <cell r="Y271">
            <v>0</v>
          </cell>
          <cell r="Z271">
            <v>0</v>
          </cell>
          <cell r="AA271">
            <v>0</v>
          </cell>
          <cell r="AB271">
            <v>0</v>
          </cell>
        </row>
        <row r="272">
          <cell r="I272">
            <v>0</v>
          </cell>
          <cell r="J272">
            <v>4.8999999999999998E-3</v>
          </cell>
          <cell r="K272">
            <v>0</v>
          </cell>
          <cell r="L272">
            <v>0</v>
          </cell>
          <cell r="M272">
            <v>0</v>
          </cell>
          <cell r="N272">
            <v>0</v>
          </cell>
          <cell r="O272">
            <v>4.5600000000000002E-2</v>
          </cell>
          <cell r="P272">
            <v>8.1199999999999994E-2</v>
          </cell>
          <cell r="Q272">
            <v>0</v>
          </cell>
          <cell r="R272">
            <v>0</v>
          </cell>
          <cell r="S272">
            <v>0</v>
          </cell>
          <cell r="T272">
            <v>0</v>
          </cell>
          <cell r="U272">
            <v>0</v>
          </cell>
          <cell r="V272">
            <v>0</v>
          </cell>
          <cell r="W272">
            <v>0</v>
          </cell>
          <cell r="X272">
            <v>0</v>
          </cell>
          <cell r="Y272">
            <v>0</v>
          </cell>
          <cell r="Z272">
            <v>0</v>
          </cell>
          <cell r="AA272">
            <v>0</v>
          </cell>
          <cell r="AB272">
            <v>0</v>
          </cell>
        </row>
        <row r="273">
          <cell r="I273">
            <v>0</v>
          </cell>
          <cell r="J273">
            <v>4.8999999999999998E-3</v>
          </cell>
          <cell r="K273">
            <v>0</v>
          </cell>
          <cell r="L273">
            <v>0</v>
          </cell>
          <cell r="M273">
            <v>0</v>
          </cell>
          <cell r="N273">
            <v>0</v>
          </cell>
          <cell r="O273">
            <v>4.5600000000000002E-2</v>
          </cell>
          <cell r="P273">
            <v>8.1199999999999994E-2</v>
          </cell>
          <cell r="Q273">
            <v>0</v>
          </cell>
          <cell r="R273">
            <v>0</v>
          </cell>
          <cell r="S273">
            <v>0</v>
          </cell>
          <cell r="T273">
            <v>0</v>
          </cell>
          <cell r="U273">
            <v>0</v>
          </cell>
          <cell r="V273">
            <v>0</v>
          </cell>
          <cell r="W273">
            <v>0</v>
          </cell>
          <cell r="X273">
            <v>0</v>
          </cell>
          <cell r="Y273">
            <v>0</v>
          </cell>
          <cell r="Z273">
            <v>0</v>
          </cell>
          <cell r="AA273">
            <v>0</v>
          </cell>
          <cell r="AB273">
            <v>0</v>
          </cell>
        </row>
        <row r="274">
          <cell r="I274">
            <v>0</v>
          </cell>
          <cell r="J274">
            <v>4.8999999999999998E-3</v>
          </cell>
          <cell r="K274">
            <v>0</v>
          </cell>
          <cell r="L274">
            <v>0</v>
          </cell>
          <cell r="M274">
            <v>0</v>
          </cell>
          <cell r="N274">
            <v>0</v>
          </cell>
          <cell r="O274">
            <v>4.5600000000000002E-2</v>
          </cell>
          <cell r="P274">
            <v>8.1199999999999994E-2</v>
          </cell>
          <cell r="Q274">
            <v>0</v>
          </cell>
          <cell r="R274">
            <v>0</v>
          </cell>
          <cell r="S274">
            <v>0</v>
          </cell>
          <cell r="T274">
            <v>0</v>
          </cell>
          <cell r="U274">
            <v>0</v>
          </cell>
          <cell r="V274">
            <v>0</v>
          </cell>
          <cell r="W274">
            <v>0</v>
          </cell>
          <cell r="X274">
            <v>0</v>
          </cell>
          <cell r="Y274">
            <v>0</v>
          </cell>
          <cell r="Z274">
            <v>0</v>
          </cell>
          <cell r="AA274">
            <v>0</v>
          </cell>
          <cell r="AB274">
            <v>0</v>
          </cell>
        </row>
        <row r="275">
          <cell r="I275">
            <v>0</v>
          </cell>
          <cell r="J275">
            <v>4.8999999999999998E-3</v>
          </cell>
          <cell r="K275">
            <v>0</v>
          </cell>
          <cell r="L275">
            <v>0</v>
          </cell>
          <cell r="M275">
            <v>0</v>
          </cell>
          <cell r="N275">
            <v>0</v>
          </cell>
          <cell r="O275">
            <v>4.5600000000000002E-2</v>
          </cell>
          <cell r="P275">
            <v>8.1199999999999994E-2</v>
          </cell>
          <cell r="Q275">
            <v>0</v>
          </cell>
          <cell r="R275">
            <v>0</v>
          </cell>
          <cell r="S275">
            <v>0</v>
          </cell>
          <cell r="T275">
            <v>0</v>
          </cell>
          <cell r="U275">
            <v>0</v>
          </cell>
          <cell r="V275">
            <v>0</v>
          </cell>
          <cell r="W275">
            <v>0</v>
          </cell>
          <cell r="X275">
            <v>0</v>
          </cell>
          <cell r="Y275">
            <v>0</v>
          </cell>
          <cell r="Z275">
            <v>0</v>
          </cell>
          <cell r="AA275">
            <v>0</v>
          </cell>
          <cell r="AB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I277">
            <v>0</v>
          </cell>
          <cell r="J277">
            <v>4.8999999999999998E-3</v>
          </cell>
          <cell r="K277">
            <v>0</v>
          </cell>
          <cell r="L277">
            <v>0</v>
          </cell>
          <cell r="M277">
            <v>0</v>
          </cell>
          <cell r="N277">
            <v>0</v>
          </cell>
          <cell r="O277">
            <v>4.5600000000000002E-2</v>
          </cell>
          <cell r="P277">
            <v>8.1199999999999994E-2</v>
          </cell>
          <cell r="Q277">
            <v>0</v>
          </cell>
          <cell r="R277">
            <v>0</v>
          </cell>
          <cell r="S277">
            <v>0</v>
          </cell>
          <cell r="T277">
            <v>0</v>
          </cell>
          <cell r="U277">
            <v>0</v>
          </cell>
          <cell r="V277">
            <v>0</v>
          </cell>
          <cell r="W277">
            <v>0</v>
          </cell>
          <cell r="X277">
            <v>0</v>
          </cell>
          <cell r="Y277">
            <v>0</v>
          </cell>
          <cell r="Z277">
            <v>0</v>
          </cell>
          <cell r="AA277">
            <v>0</v>
          </cell>
          <cell r="AB277">
            <v>0</v>
          </cell>
        </row>
        <row r="278">
          <cell r="I278">
            <v>99</v>
          </cell>
          <cell r="J278">
            <v>4.8999999999999998E-3</v>
          </cell>
          <cell r="K278">
            <v>0</v>
          </cell>
          <cell r="L278">
            <v>0</v>
          </cell>
          <cell r="M278">
            <v>0</v>
          </cell>
          <cell r="N278">
            <v>0</v>
          </cell>
          <cell r="O278">
            <v>4.5600000000000002E-2</v>
          </cell>
          <cell r="P278">
            <v>8.1199999999999994E-2</v>
          </cell>
          <cell r="Q278">
            <v>0</v>
          </cell>
          <cell r="R278">
            <v>0</v>
          </cell>
          <cell r="S278">
            <v>0</v>
          </cell>
          <cell r="T278">
            <v>0</v>
          </cell>
          <cell r="U278">
            <v>0</v>
          </cell>
          <cell r="V278">
            <v>0</v>
          </cell>
          <cell r="W278">
            <v>0</v>
          </cell>
          <cell r="X278">
            <v>0</v>
          </cell>
          <cell r="Y278">
            <v>0</v>
          </cell>
          <cell r="Z278">
            <v>0</v>
          </cell>
          <cell r="AA278">
            <v>0</v>
          </cell>
          <cell r="AB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row>
        <row r="280">
          <cell r="I280">
            <v>0</v>
          </cell>
          <cell r="J280">
            <v>1.8E-3</v>
          </cell>
          <cell r="K280">
            <v>0</v>
          </cell>
          <cell r="L280">
            <v>0</v>
          </cell>
          <cell r="M280">
            <v>0</v>
          </cell>
          <cell r="N280">
            <v>0</v>
          </cell>
          <cell r="O280">
            <v>0</v>
          </cell>
          <cell r="P280">
            <v>4.4900000000000002E-2</v>
          </cell>
          <cell r="Q280">
            <v>0</v>
          </cell>
          <cell r="R280">
            <v>0</v>
          </cell>
          <cell r="S280">
            <v>0</v>
          </cell>
          <cell r="T280">
            <v>0</v>
          </cell>
          <cell r="U280">
            <v>0</v>
          </cell>
          <cell r="V280">
            <v>0</v>
          </cell>
          <cell r="W280">
            <v>0</v>
          </cell>
          <cell r="X280">
            <v>0</v>
          </cell>
          <cell r="Y280">
            <v>0</v>
          </cell>
          <cell r="Z280">
            <v>0</v>
          </cell>
          <cell r="AA280">
            <v>0</v>
          </cell>
          <cell r="AB280">
            <v>0</v>
          </cell>
        </row>
        <row r="281">
          <cell r="I281">
            <v>278</v>
          </cell>
          <cell r="J281">
            <v>1.8E-3</v>
          </cell>
          <cell r="K281">
            <v>0</v>
          </cell>
          <cell r="L281">
            <v>0</v>
          </cell>
          <cell r="M281">
            <v>0</v>
          </cell>
          <cell r="N281">
            <v>0</v>
          </cell>
          <cell r="O281">
            <v>0</v>
          </cell>
          <cell r="P281">
            <v>4.4900000000000002E-2</v>
          </cell>
          <cell r="Q281">
            <v>0</v>
          </cell>
          <cell r="R281">
            <v>0</v>
          </cell>
          <cell r="S281">
            <v>0</v>
          </cell>
          <cell r="T281">
            <v>0</v>
          </cell>
          <cell r="U281">
            <v>0</v>
          </cell>
          <cell r="V281">
            <v>0</v>
          </cell>
          <cell r="W281">
            <v>0</v>
          </cell>
          <cell r="X281">
            <v>0</v>
          </cell>
          <cell r="Y281">
            <v>0</v>
          </cell>
          <cell r="Z281">
            <v>0</v>
          </cell>
          <cell r="AA281">
            <v>0</v>
          </cell>
          <cell r="AB281">
            <v>0</v>
          </cell>
        </row>
        <row r="282">
          <cell r="I282">
            <v>678</v>
          </cell>
          <cell r="J282">
            <v>1.8E-3</v>
          </cell>
          <cell r="K282">
            <v>0</v>
          </cell>
          <cell r="L282">
            <v>0</v>
          </cell>
          <cell r="M282">
            <v>0</v>
          </cell>
          <cell r="N282">
            <v>0</v>
          </cell>
          <cell r="O282">
            <v>0</v>
          </cell>
          <cell r="P282">
            <v>4.4900000000000002E-2</v>
          </cell>
          <cell r="Q282">
            <v>0</v>
          </cell>
          <cell r="R282">
            <v>0</v>
          </cell>
          <cell r="S282">
            <v>0</v>
          </cell>
          <cell r="T282">
            <v>0</v>
          </cell>
          <cell r="U282">
            <v>0</v>
          </cell>
          <cell r="V282">
            <v>0</v>
          </cell>
          <cell r="W282">
            <v>0</v>
          </cell>
          <cell r="X282">
            <v>0</v>
          </cell>
          <cell r="Y282">
            <v>0</v>
          </cell>
          <cell r="Z282">
            <v>0</v>
          </cell>
          <cell r="AA282">
            <v>0</v>
          </cell>
          <cell r="AB282">
            <v>0</v>
          </cell>
        </row>
        <row r="283">
          <cell r="I283">
            <v>0</v>
          </cell>
          <cell r="J283">
            <v>1.8E-3</v>
          </cell>
          <cell r="K283">
            <v>0</v>
          </cell>
          <cell r="L283">
            <v>0</v>
          </cell>
          <cell r="M283">
            <v>0</v>
          </cell>
          <cell r="N283">
            <v>0</v>
          </cell>
          <cell r="O283">
            <v>0</v>
          </cell>
          <cell r="P283">
            <v>4.4900000000000002E-2</v>
          </cell>
          <cell r="Q283">
            <v>0</v>
          </cell>
          <cell r="R283">
            <v>0</v>
          </cell>
          <cell r="S283">
            <v>0</v>
          </cell>
          <cell r="T283">
            <v>0</v>
          </cell>
          <cell r="U283">
            <v>0</v>
          </cell>
          <cell r="V283">
            <v>0</v>
          </cell>
          <cell r="W283">
            <v>0</v>
          </cell>
          <cell r="X283">
            <v>0</v>
          </cell>
          <cell r="Y283">
            <v>0</v>
          </cell>
          <cell r="Z283">
            <v>0</v>
          </cell>
          <cell r="AA283">
            <v>0</v>
          </cell>
          <cell r="AB283">
            <v>0</v>
          </cell>
        </row>
        <row r="284">
          <cell r="I284">
            <v>0</v>
          </cell>
          <cell r="J284">
            <v>1.8E-3</v>
          </cell>
          <cell r="K284">
            <v>0</v>
          </cell>
          <cell r="L284">
            <v>0</v>
          </cell>
          <cell r="M284">
            <v>0</v>
          </cell>
          <cell r="N284">
            <v>0</v>
          </cell>
          <cell r="O284">
            <v>0</v>
          </cell>
          <cell r="P284">
            <v>4.4900000000000002E-2</v>
          </cell>
          <cell r="Q284">
            <v>0</v>
          </cell>
          <cell r="R284">
            <v>0</v>
          </cell>
          <cell r="S284">
            <v>0</v>
          </cell>
          <cell r="T284">
            <v>0</v>
          </cell>
          <cell r="U284">
            <v>0</v>
          </cell>
          <cell r="V284">
            <v>0</v>
          </cell>
          <cell r="W284">
            <v>0</v>
          </cell>
          <cell r="X284">
            <v>0</v>
          </cell>
          <cell r="Y284">
            <v>0</v>
          </cell>
          <cell r="Z284">
            <v>0</v>
          </cell>
          <cell r="AA284">
            <v>0</v>
          </cell>
          <cell r="AB284">
            <v>0</v>
          </cell>
        </row>
        <row r="285">
          <cell r="I285">
            <v>0</v>
          </cell>
          <cell r="J285">
            <v>1.8E-3</v>
          </cell>
          <cell r="K285">
            <v>0</v>
          </cell>
          <cell r="L285">
            <v>0</v>
          </cell>
          <cell r="M285">
            <v>0</v>
          </cell>
          <cell r="N285">
            <v>0</v>
          </cell>
          <cell r="O285">
            <v>0</v>
          </cell>
          <cell r="P285">
            <v>4.4900000000000002E-2</v>
          </cell>
          <cell r="Q285">
            <v>0</v>
          </cell>
          <cell r="R285">
            <v>0</v>
          </cell>
          <cell r="S285">
            <v>0</v>
          </cell>
          <cell r="T285">
            <v>0</v>
          </cell>
          <cell r="U285">
            <v>0</v>
          </cell>
          <cell r="V285">
            <v>0</v>
          </cell>
          <cell r="W285">
            <v>0</v>
          </cell>
          <cell r="X285">
            <v>0</v>
          </cell>
          <cell r="Y285">
            <v>0</v>
          </cell>
          <cell r="Z285">
            <v>0</v>
          </cell>
          <cell r="AA285">
            <v>0</v>
          </cell>
          <cell r="AB285">
            <v>0</v>
          </cell>
        </row>
        <row r="286">
          <cell r="I286">
            <v>0</v>
          </cell>
          <cell r="J286">
            <v>1.8E-3</v>
          </cell>
          <cell r="K286">
            <v>0</v>
          </cell>
          <cell r="L286">
            <v>0</v>
          </cell>
          <cell r="M286">
            <v>0</v>
          </cell>
          <cell r="N286">
            <v>0</v>
          </cell>
          <cell r="O286">
            <v>0</v>
          </cell>
          <cell r="P286">
            <v>4.4900000000000002E-2</v>
          </cell>
          <cell r="Q286">
            <v>0</v>
          </cell>
          <cell r="R286">
            <v>0</v>
          </cell>
          <cell r="S286">
            <v>0</v>
          </cell>
          <cell r="T286">
            <v>0</v>
          </cell>
          <cell r="U286">
            <v>0</v>
          </cell>
          <cell r="V286">
            <v>0</v>
          </cell>
          <cell r="W286">
            <v>0</v>
          </cell>
          <cell r="X286">
            <v>0</v>
          </cell>
          <cell r="Y286">
            <v>0</v>
          </cell>
          <cell r="Z286">
            <v>0</v>
          </cell>
          <cell r="AA286">
            <v>0</v>
          </cell>
          <cell r="AB286">
            <v>0</v>
          </cell>
        </row>
        <row r="287">
          <cell r="I287">
            <v>0</v>
          </cell>
          <cell r="J287">
            <v>1.8E-3</v>
          </cell>
          <cell r="K287">
            <v>0</v>
          </cell>
          <cell r="L287">
            <v>0</v>
          </cell>
          <cell r="M287">
            <v>0</v>
          </cell>
          <cell r="N287">
            <v>0</v>
          </cell>
          <cell r="O287">
            <v>0</v>
          </cell>
          <cell r="P287">
            <v>4.4900000000000002E-2</v>
          </cell>
          <cell r="Q287">
            <v>0</v>
          </cell>
          <cell r="R287">
            <v>0</v>
          </cell>
          <cell r="S287">
            <v>0</v>
          </cell>
          <cell r="T287">
            <v>0</v>
          </cell>
          <cell r="U287">
            <v>0</v>
          </cell>
          <cell r="V287">
            <v>0</v>
          </cell>
          <cell r="W287">
            <v>0</v>
          </cell>
          <cell r="X287">
            <v>0</v>
          </cell>
          <cell r="Y287">
            <v>0</v>
          </cell>
          <cell r="Z287">
            <v>0</v>
          </cell>
          <cell r="AA287">
            <v>0</v>
          </cell>
          <cell r="AB287">
            <v>0</v>
          </cell>
        </row>
        <row r="288">
          <cell r="I288">
            <v>0</v>
          </cell>
          <cell r="J288">
            <v>1.8E-3</v>
          </cell>
          <cell r="K288">
            <v>0</v>
          </cell>
          <cell r="L288">
            <v>0</v>
          </cell>
          <cell r="M288">
            <v>0</v>
          </cell>
          <cell r="N288">
            <v>0</v>
          </cell>
          <cell r="O288">
            <v>0</v>
          </cell>
          <cell r="P288">
            <v>4.4900000000000002E-2</v>
          </cell>
          <cell r="Q288">
            <v>0</v>
          </cell>
          <cell r="R288">
            <v>0</v>
          </cell>
          <cell r="S288">
            <v>0</v>
          </cell>
          <cell r="T288">
            <v>0</v>
          </cell>
          <cell r="U288">
            <v>0</v>
          </cell>
          <cell r="V288">
            <v>0</v>
          </cell>
          <cell r="W288">
            <v>0</v>
          </cell>
          <cell r="X288">
            <v>0</v>
          </cell>
          <cell r="Y288">
            <v>0</v>
          </cell>
          <cell r="Z288">
            <v>0</v>
          </cell>
          <cell r="AA288">
            <v>0</v>
          </cell>
          <cell r="AB288">
            <v>0</v>
          </cell>
        </row>
        <row r="289">
          <cell r="I289">
            <v>0</v>
          </cell>
          <cell r="J289">
            <v>1.8E-3</v>
          </cell>
          <cell r="K289">
            <v>0</v>
          </cell>
          <cell r="L289">
            <v>0</v>
          </cell>
          <cell r="M289">
            <v>0</v>
          </cell>
          <cell r="N289">
            <v>0</v>
          </cell>
          <cell r="O289">
            <v>0</v>
          </cell>
          <cell r="P289">
            <v>4.4900000000000002E-2</v>
          </cell>
          <cell r="Q289">
            <v>0</v>
          </cell>
          <cell r="R289">
            <v>0</v>
          </cell>
          <cell r="S289">
            <v>0</v>
          </cell>
          <cell r="T289">
            <v>0</v>
          </cell>
          <cell r="U289">
            <v>0</v>
          </cell>
          <cell r="V289">
            <v>0</v>
          </cell>
          <cell r="W289">
            <v>0</v>
          </cell>
          <cell r="X289">
            <v>0</v>
          </cell>
          <cell r="Y289">
            <v>0</v>
          </cell>
          <cell r="Z289">
            <v>0</v>
          </cell>
          <cell r="AA289">
            <v>0</v>
          </cell>
          <cell r="AB289">
            <v>0</v>
          </cell>
        </row>
        <row r="290">
          <cell r="I290">
            <v>0</v>
          </cell>
          <cell r="J290">
            <v>1.8E-3</v>
          </cell>
          <cell r="K290">
            <v>0</v>
          </cell>
          <cell r="L290">
            <v>0</v>
          </cell>
          <cell r="M290">
            <v>0</v>
          </cell>
          <cell r="N290">
            <v>0</v>
          </cell>
          <cell r="O290">
            <v>0</v>
          </cell>
          <cell r="P290">
            <v>4.4900000000000002E-2</v>
          </cell>
          <cell r="Q290">
            <v>0</v>
          </cell>
          <cell r="R290">
            <v>0</v>
          </cell>
          <cell r="S290">
            <v>0</v>
          </cell>
          <cell r="T290">
            <v>0</v>
          </cell>
          <cell r="U290">
            <v>0</v>
          </cell>
          <cell r="V290">
            <v>0</v>
          </cell>
          <cell r="W290">
            <v>0</v>
          </cell>
          <cell r="X290">
            <v>0</v>
          </cell>
          <cell r="Y290">
            <v>0</v>
          </cell>
          <cell r="Z290">
            <v>0</v>
          </cell>
          <cell r="AA290">
            <v>0</v>
          </cell>
          <cell r="AB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row>
        <row r="292">
          <cell r="I292">
            <v>0</v>
          </cell>
          <cell r="J292">
            <v>1.8E-3</v>
          </cell>
          <cell r="K292">
            <v>0</v>
          </cell>
          <cell r="L292">
            <v>0</v>
          </cell>
          <cell r="M292">
            <v>0</v>
          </cell>
          <cell r="N292">
            <v>0</v>
          </cell>
          <cell r="O292">
            <v>0</v>
          </cell>
          <cell r="P292">
            <v>4.4900000000000002E-2</v>
          </cell>
          <cell r="Q292">
            <v>0</v>
          </cell>
          <cell r="R292">
            <v>0</v>
          </cell>
          <cell r="S292">
            <v>0</v>
          </cell>
          <cell r="T292">
            <v>0</v>
          </cell>
          <cell r="U292">
            <v>0</v>
          </cell>
          <cell r="V292">
            <v>0</v>
          </cell>
          <cell r="W292">
            <v>0</v>
          </cell>
          <cell r="X292">
            <v>0</v>
          </cell>
          <cell r="Y292">
            <v>0</v>
          </cell>
          <cell r="Z292">
            <v>0</v>
          </cell>
          <cell r="AA292">
            <v>0</v>
          </cell>
          <cell r="AB292">
            <v>0</v>
          </cell>
        </row>
        <row r="293">
          <cell r="I293">
            <v>0</v>
          </cell>
          <cell r="J293">
            <v>4.8999999999999998E-3</v>
          </cell>
          <cell r="K293">
            <v>0</v>
          </cell>
          <cell r="L293">
            <v>0</v>
          </cell>
          <cell r="M293">
            <v>0</v>
          </cell>
          <cell r="N293">
            <v>0</v>
          </cell>
          <cell r="O293">
            <v>4.5600000000000002E-2</v>
          </cell>
          <cell r="P293">
            <v>8.1199999999999994E-2</v>
          </cell>
          <cell r="Q293">
            <v>0</v>
          </cell>
          <cell r="R293">
            <v>0</v>
          </cell>
          <cell r="S293">
            <v>0</v>
          </cell>
          <cell r="T293">
            <v>0</v>
          </cell>
          <cell r="U293">
            <v>0</v>
          </cell>
          <cell r="V293">
            <v>0</v>
          </cell>
          <cell r="W293">
            <v>0</v>
          </cell>
          <cell r="X293">
            <v>0</v>
          </cell>
          <cell r="Y293">
            <v>0</v>
          </cell>
          <cell r="Z293">
            <v>0</v>
          </cell>
          <cell r="AA293">
            <v>0</v>
          </cell>
          <cell r="AB293">
            <v>0</v>
          </cell>
        </row>
        <row r="294">
          <cell r="I294">
            <v>674</v>
          </cell>
          <cell r="J294">
            <v>1.8E-3</v>
          </cell>
          <cell r="K294">
            <v>0</v>
          </cell>
          <cell r="L294">
            <v>0</v>
          </cell>
          <cell r="M294">
            <v>0</v>
          </cell>
          <cell r="N294">
            <v>0</v>
          </cell>
          <cell r="O294">
            <v>0</v>
          </cell>
          <cell r="P294">
            <v>4.4900000000000002E-2</v>
          </cell>
          <cell r="Q294">
            <v>0</v>
          </cell>
          <cell r="R294">
            <v>0</v>
          </cell>
          <cell r="S294">
            <v>0</v>
          </cell>
          <cell r="T294">
            <v>0</v>
          </cell>
          <cell r="U294">
            <v>0</v>
          </cell>
          <cell r="V294">
            <v>0</v>
          </cell>
          <cell r="W294">
            <v>0</v>
          </cell>
          <cell r="X294">
            <v>0</v>
          </cell>
          <cell r="Y294">
            <v>0</v>
          </cell>
          <cell r="Z294">
            <v>0</v>
          </cell>
          <cell r="AA294">
            <v>0</v>
          </cell>
          <cell r="AB294">
            <v>0</v>
          </cell>
        </row>
        <row r="295">
          <cell r="I295">
            <v>0</v>
          </cell>
          <cell r="J295">
            <v>4.8999999999999998E-3</v>
          </cell>
          <cell r="K295">
            <v>0</v>
          </cell>
          <cell r="L295">
            <v>0</v>
          </cell>
          <cell r="M295">
            <v>0</v>
          </cell>
          <cell r="N295">
            <v>0</v>
          </cell>
          <cell r="O295">
            <v>4.5600000000000002E-2</v>
          </cell>
          <cell r="P295">
            <v>8.1199999999999994E-2</v>
          </cell>
          <cell r="Q295">
            <v>0</v>
          </cell>
          <cell r="R295">
            <v>0</v>
          </cell>
          <cell r="S295">
            <v>0</v>
          </cell>
          <cell r="T295">
            <v>0</v>
          </cell>
          <cell r="U295">
            <v>0</v>
          </cell>
          <cell r="V295">
            <v>0</v>
          </cell>
          <cell r="W295">
            <v>0</v>
          </cell>
          <cell r="X295">
            <v>0</v>
          </cell>
          <cell r="Y295">
            <v>0</v>
          </cell>
          <cell r="Z295">
            <v>0</v>
          </cell>
          <cell r="AA295">
            <v>0</v>
          </cell>
          <cell r="AB295">
            <v>0</v>
          </cell>
        </row>
        <row r="296">
          <cell r="I296">
            <v>0</v>
          </cell>
          <cell r="J296">
            <v>4.8999999999999998E-3</v>
          </cell>
          <cell r="K296">
            <v>0</v>
          </cell>
          <cell r="L296">
            <v>0</v>
          </cell>
          <cell r="M296">
            <v>0</v>
          </cell>
          <cell r="N296">
            <v>0</v>
          </cell>
          <cell r="O296">
            <v>4.5600000000000002E-2</v>
          </cell>
          <cell r="P296">
            <v>8.1199999999999994E-2</v>
          </cell>
          <cell r="Q296">
            <v>0</v>
          </cell>
          <cell r="R296">
            <v>0</v>
          </cell>
          <cell r="S296">
            <v>0</v>
          </cell>
          <cell r="T296">
            <v>0</v>
          </cell>
          <cell r="U296">
            <v>0</v>
          </cell>
          <cell r="V296">
            <v>0</v>
          </cell>
          <cell r="W296">
            <v>0</v>
          </cell>
          <cell r="X296">
            <v>0</v>
          </cell>
          <cell r="Y296">
            <v>0</v>
          </cell>
          <cell r="Z296">
            <v>0</v>
          </cell>
          <cell r="AA296">
            <v>0</v>
          </cell>
          <cell r="AB296">
            <v>0</v>
          </cell>
        </row>
        <row r="297">
          <cell r="I297">
            <v>0</v>
          </cell>
          <cell r="J297">
            <v>4.8999999999999998E-3</v>
          </cell>
          <cell r="K297">
            <v>0</v>
          </cell>
          <cell r="L297">
            <v>0</v>
          </cell>
          <cell r="M297">
            <v>0</v>
          </cell>
          <cell r="N297">
            <v>0</v>
          </cell>
          <cell r="O297">
            <v>4.5600000000000002E-2</v>
          </cell>
          <cell r="P297">
            <v>8.1199999999999994E-2</v>
          </cell>
          <cell r="Q297">
            <v>0</v>
          </cell>
          <cell r="R297">
            <v>0</v>
          </cell>
          <cell r="S297">
            <v>0</v>
          </cell>
          <cell r="T297">
            <v>0</v>
          </cell>
          <cell r="U297">
            <v>0</v>
          </cell>
          <cell r="V297">
            <v>0</v>
          </cell>
          <cell r="W297">
            <v>0</v>
          </cell>
          <cell r="X297">
            <v>0</v>
          </cell>
          <cell r="Y297">
            <v>0</v>
          </cell>
          <cell r="Z297">
            <v>0</v>
          </cell>
          <cell r="AA297">
            <v>0</v>
          </cell>
          <cell r="AB297">
            <v>0</v>
          </cell>
        </row>
        <row r="298">
          <cell r="I298">
            <v>0</v>
          </cell>
          <cell r="J298">
            <v>1.8E-3</v>
          </cell>
          <cell r="K298">
            <v>0</v>
          </cell>
          <cell r="L298">
            <v>0</v>
          </cell>
          <cell r="M298">
            <v>0</v>
          </cell>
          <cell r="N298">
            <v>0</v>
          </cell>
          <cell r="O298">
            <v>0</v>
          </cell>
          <cell r="P298">
            <v>4.4900000000000002E-2</v>
          </cell>
          <cell r="Q298">
            <v>0</v>
          </cell>
          <cell r="R298">
            <v>0</v>
          </cell>
          <cell r="S298">
            <v>0</v>
          </cell>
          <cell r="T298">
            <v>0</v>
          </cell>
          <cell r="U298">
            <v>0</v>
          </cell>
          <cell r="V298">
            <v>0</v>
          </cell>
          <cell r="W298">
            <v>0</v>
          </cell>
          <cell r="X298">
            <v>0</v>
          </cell>
          <cell r="Y298">
            <v>0</v>
          </cell>
          <cell r="Z298">
            <v>0</v>
          </cell>
          <cell r="AA298">
            <v>0</v>
          </cell>
          <cell r="AB298">
            <v>0</v>
          </cell>
        </row>
        <row r="299">
          <cell r="I299">
            <v>0</v>
          </cell>
          <cell r="J299">
            <v>4.8999999999999998E-3</v>
          </cell>
          <cell r="K299">
            <v>0</v>
          </cell>
          <cell r="L299">
            <v>0</v>
          </cell>
          <cell r="M299">
            <v>0</v>
          </cell>
          <cell r="N299">
            <v>0</v>
          </cell>
          <cell r="O299">
            <v>4.5600000000000002E-2</v>
          </cell>
          <cell r="P299">
            <v>8.1199999999999994E-2</v>
          </cell>
          <cell r="Q299">
            <v>0</v>
          </cell>
          <cell r="R299">
            <v>0</v>
          </cell>
          <cell r="S299">
            <v>0</v>
          </cell>
          <cell r="T299">
            <v>0</v>
          </cell>
          <cell r="U299">
            <v>0</v>
          </cell>
          <cell r="V299">
            <v>0</v>
          </cell>
          <cell r="W299">
            <v>0</v>
          </cell>
          <cell r="X299">
            <v>0</v>
          </cell>
          <cell r="Y299">
            <v>0</v>
          </cell>
          <cell r="Z299">
            <v>0</v>
          </cell>
          <cell r="AA299">
            <v>0</v>
          </cell>
          <cell r="AB299">
            <v>0</v>
          </cell>
        </row>
        <row r="300">
          <cell r="I300">
            <v>69.59790000000001</v>
          </cell>
          <cell r="J300">
            <v>0</v>
          </cell>
          <cell r="K300">
            <v>4.7500000000000001E-2</v>
          </cell>
          <cell r="L300">
            <v>0</v>
          </cell>
          <cell r="M300">
            <v>2.9700000000000001E-2</v>
          </cell>
          <cell r="N300">
            <v>0</v>
          </cell>
          <cell r="O300">
            <v>0.1636</v>
          </cell>
          <cell r="P300">
            <v>0.11700000000000001</v>
          </cell>
          <cell r="Q300">
            <v>0</v>
          </cell>
          <cell r="R300">
            <v>0</v>
          </cell>
          <cell r="S300">
            <v>0</v>
          </cell>
          <cell r="T300">
            <v>0</v>
          </cell>
          <cell r="U300">
            <v>0</v>
          </cell>
          <cell r="V300">
            <v>0</v>
          </cell>
          <cell r="W300">
            <v>0</v>
          </cell>
          <cell r="X300">
            <v>0</v>
          </cell>
          <cell r="Y300">
            <v>0</v>
          </cell>
          <cell r="Z300">
            <v>0</v>
          </cell>
          <cell r="AA300">
            <v>0</v>
          </cell>
          <cell r="AB300">
            <v>0</v>
          </cell>
        </row>
        <row r="301">
          <cell r="I301">
            <v>0</v>
          </cell>
          <cell r="J301">
            <v>1.8E-3</v>
          </cell>
          <cell r="K301">
            <v>0</v>
          </cell>
          <cell r="L301">
            <v>0</v>
          </cell>
          <cell r="M301">
            <v>0</v>
          </cell>
          <cell r="N301">
            <v>0</v>
          </cell>
          <cell r="O301">
            <v>0</v>
          </cell>
          <cell r="P301">
            <v>4.4900000000000002E-2</v>
          </cell>
          <cell r="Q301">
            <v>0</v>
          </cell>
          <cell r="R301">
            <v>0</v>
          </cell>
          <cell r="S301">
            <v>0</v>
          </cell>
          <cell r="T301">
            <v>0</v>
          </cell>
          <cell r="U301">
            <v>0</v>
          </cell>
          <cell r="V301">
            <v>0</v>
          </cell>
          <cell r="W301">
            <v>0</v>
          </cell>
          <cell r="X301">
            <v>0</v>
          </cell>
          <cell r="Y301">
            <v>0</v>
          </cell>
          <cell r="Z301">
            <v>0</v>
          </cell>
          <cell r="AA301">
            <v>0</v>
          </cell>
          <cell r="AB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I349">
            <v>0</v>
          </cell>
          <cell r="J349">
            <v>0</v>
          </cell>
          <cell r="K349">
            <v>2.58E-2</v>
          </cell>
          <cell r="L349">
            <v>0</v>
          </cell>
          <cell r="M349">
            <v>1.61E-2</v>
          </cell>
          <cell r="N349">
            <v>0</v>
          </cell>
          <cell r="O349">
            <v>0.15790000000000001</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I350">
            <v>0</v>
          </cell>
          <cell r="J350">
            <v>0</v>
          </cell>
          <cell r="K350">
            <v>2.58E-2</v>
          </cell>
          <cell r="L350">
            <v>0</v>
          </cell>
          <cell r="M350">
            <v>1.61E-2</v>
          </cell>
          <cell r="N350">
            <v>0</v>
          </cell>
          <cell r="O350">
            <v>0.15790000000000001</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I351">
            <v>0</v>
          </cell>
          <cell r="J351">
            <v>0</v>
          </cell>
          <cell r="K351">
            <v>2.58E-2</v>
          </cell>
          <cell r="L351">
            <v>0</v>
          </cell>
          <cell r="M351">
            <v>1.61E-2</v>
          </cell>
          <cell r="N351">
            <v>0</v>
          </cell>
          <cell r="O351">
            <v>0.15790000000000001</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I352">
            <v>0</v>
          </cell>
          <cell r="J352">
            <v>0</v>
          </cell>
          <cell r="K352">
            <v>2.58E-2</v>
          </cell>
          <cell r="L352">
            <v>0</v>
          </cell>
          <cell r="M352">
            <v>1.61E-2</v>
          </cell>
          <cell r="N352">
            <v>0</v>
          </cell>
          <cell r="O352">
            <v>0.15790000000000001</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I353">
            <v>0</v>
          </cell>
          <cell r="J353">
            <v>0</v>
          </cell>
          <cell r="K353">
            <v>2.58E-2</v>
          </cell>
          <cell r="L353">
            <v>0</v>
          </cell>
          <cell r="M353">
            <v>1.61E-2</v>
          </cell>
          <cell r="N353">
            <v>0</v>
          </cell>
          <cell r="O353">
            <v>0.15790000000000001</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row>
        <row r="355">
          <cell r="I355">
            <v>0</v>
          </cell>
          <cell r="J355">
            <v>0</v>
          </cell>
          <cell r="K355">
            <v>2.58E-2</v>
          </cell>
          <cell r="L355">
            <v>0</v>
          </cell>
          <cell r="M355">
            <v>1.61E-2</v>
          </cell>
          <cell r="N355">
            <v>0</v>
          </cell>
          <cell r="O355">
            <v>0.15790000000000001</v>
          </cell>
          <cell r="P355">
            <v>0</v>
          </cell>
          <cell r="Q355">
            <v>0</v>
          </cell>
          <cell r="R355">
            <v>0</v>
          </cell>
          <cell r="S355">
            <v>0</v>
          </cell>
          <cell r="T355">
            <v>0</v>
          </cell>
          <cell r="U355">
            <v>0</v>
          </cell>
          <cell r="V355">
            <v>0</v>
          </cell>
          <cell r="W355">
            <v>0</v>
          </cell>
          <cell r="X355">
            <v>0</v>
          </cell>
          <cell r="Y355">
            <v>0</v>
          </cell>
          <cell r="Z355">
            <v>0</v>
          </cell>
          <cell r="AA355">
            <v>0</v>
          </cell>
          <cell r="AB355">
            <v>0</v>
          </cell>
        </row>
        <row r="356">
          <cell r="I356">
            <v>0</v>
          </cell>
          <cell r="J356">
            <v>0</v>
          </cell>
          <cell r="K356">
            <v>2.58E-2</v>
          </cell>
          <cell r="L356">
            <v>0</v>
          </cell>
          <cell r="M356">
            <v>1.61E-2</v>
          </cell>
          <cell r="N356">
            <v>0</v>
          </cell>
          <cell r="O356">
            <v>0.15790000000000001</v>
          </cell>
          <cell r="P356">
            <v>0</v>
          </cell>
          <cell r="Q356">
            <v>0</v>
          </cell>
          <cell r="R356">
            <v>0</v>
          </cell>
          <cell r="S356">
            <v>0</v>
          </cell>
          <cell r="T356">
            <v>0</v>
          </cell>
          <cell r="U356">
            <v>0</v>
          </cell>
          <cell r="V356">
            <v>0</v>
          </cell>
          <cell r="W356">
            <v>0</v>
          </cell>
          <cell r="X356">
            <v>0</v>
          </cell>
          <cell r="Y356">
            <v>0</v>
          </cell>
          <cell r="Z356">
            <v>0</v>
          </cell>
          <cell r="AA356">
            <v>0</v>
          </cell>
          <cell r="AB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I358">
            <v>0</v>
          </cell>
          <cell r="J358">
            <v>0</v>
          </cell>
          <cell r="K358">
            <v>2.58E-2</v>
          </cell>
          <cell r="L358">
            <v>0</v>
          </cell>
          <cell r="M358">
            <v>1.61E-2</v>
          </cell>
          <cell r="N358">
            <v>0</v>
          </cell>
          <cell r="O358">
            <v>0.15790000000000001</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I359">
            <v>0</v>
          </cell>
          <cell r="J359">
            <v>0</v>
          </cell>
          <cell r="K359">
            <v>2.58E-2</v>
          </cell>
          <cell r="L359">
            <v>0</v>
          </cell>
          <cell r="M359">
            <v>1.61E-2</v>
          </cell>
          <cell r="N359">
            <v>0</v>
          </cell>
          <cell r="O359">
            <v>0.15790000000000001</v>
          </cell>
          <cell r="P359">
            <v>0</v>
          </cell>
          <cell r="Q359">
            <v>0</v>
          </cell>
          <cell r="R359">
            <v>0</v>
          </cell>
          <cell r="S359">
            <v>0</v>
          </cell>
          <cell r="T359">
            <v>0</v>
          </cell>
          <cell r="U359">
            <v>0</v>
          </cell>
          <cell r="V359">
            <v>0</v>
          </cell>
          <cell r="W359">
            <v>0</v>
          </cell>
          <cell r="X359">
            <v>0</v>
          </cell>
          <cell r="Y359">
            <v>0</v>
          </cell>
          <cell r="Z359">
            <v>0</v>
          </cell>
          <cell r="AA359">
            <v>0</v>
          </cell>
          <cell r="AB359">
            <v>0</v>
          </cell>
        </row>
        <row r="360">
          <cell r="I360">
            <v>0</v>
          </cell>
          <cell r="J360">
            <v>0</v>
          </cell>
          <cell r="K360">
            <v>2.58E-2</v>
          </cell>
          <cell r="L360">
            <v>0</v>
          </cell>
          <cell r="M360">
            <v>1.61E-2</v>
          </cell>
          <cell r="N360">
            <v>0</v>
          </cell>
          <cell r="O360">
            <v>0</v>
          </cell>
          <cell r="P360">
            <v>0</v>
          </cell>
          <cell r="Q360">
            <v>0.57250000000000001</v>
          </cell>
          <cell r="R360">
            <v>0</v>
          </cell>
          <cell r="S360">
            <v>0</v>
          </cell>
          <cell r="T360">
            <v>0</v>
          </cell>
          <cell r="U360">
            <v>0</v>
          </cell>
          <cell r="V360">
            <v>0</v>
          </cell>
          <cell r="W360">
            <v>0</v>
          </cell>
          <cell r="X360">
            <v>0</v>
          </cell>
          <cell r="Y360">
            <v>0</v>
          </cell>
          <cell r="Z360">
            <v>0</v>
          </cell>
          <cell r="AA360">
            <v>0</v>
          </cell>
          <cell r="AB360">
            <v>0</v>
          </cell>
        </row>
        <row r="361">
          <cell r="I361">
            <v>0</v>
          </cell>
          <cell r="J361">
            <v>0</v>
          </cell>
          <cell r="K361">
            <v>1.9E-2</v>
          </cell>
          <cell r="L361">
            <v>0</v>
          </cell>
          <cell r="M361">
            <v>1.1900000000000001E-2</v>
          </cell>
          <cell r="N361">
            <v>0</v>
          </cell>
          <cell r="O361">
            <v>0.158</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I362">
            <v>0</v>
          </cell>
          <cell r="J362">
            <v>0</v>
          </cell>
          <cell r="K362">
            <v>1.9E-2</v>
          </cell>
          <cell r="L362">
            <v>0</v>
          </cell>
          <cell r="M362">
            <v>1.1900000000000001E-2</v>
          </cell>
          <cell r="N362">
            <v>0</v>
          </cell>
          <cell r="O362">
            <v>0.158</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I363">
            <v>143.1</v>
          </cell>
          <cell r="J363">
            <v>0</v>
          </cell>
          <cell r="K363">
            <v>0</v>
          </cell>
          <cell r="L363">
            <v>0</v>
          </cell>
          <cell r="M363">
            <v>0</v>
          </cell>
          <cell r="N363">
            <v>0</v>
          </cell>
          <cell r="O363">
            <v>0.217</v>
          </cell>
          <cell r="P363">
            <v>0</v>
          </cell>
          <cell r="Q363">
            <v>0</v>
          </cell>
          <cell r="R363">
            <v>0</v>
          </cell>
          <cell r="S363">
            <v>0</v>
          </cell>
          <cell r="T363">
            <v>0</v>
          </cell>
          <cell r="U363">
            <v>0</v>
          </cell>
          <cell r="V363">
            <v>0</v>
          </cell>
          <cell r="W363">
            <v>0</v>
          </cell>
          <cell r="X363">
            <v>0</v>
          </cell>
          <cell r="Y363">
            <v>0</v>
          </cell>
          <cell r="Z363">
            <v>0</v>
          </cell>
          <cell r="AA363">
            <v>0</v>
          </cell>
          <cell r="AB363">
            <v>0</v>
          </cell>
        </row>
        <row r="364">
          <cell r="I364">
            <v>0</v>
          </cell>
          <cell r="J364">
            <v>0</v>
          </cell>
          <cell r="K364">
            <v>1.9E-2</v>
          </cell>
          <cell r="L364">
            <v>0</v>
          </cell>
          <cell r="M364">
            <v>1.1900000000000001E-2</v>
          </cell>
          <cell r="N364">
            <v>0</v>
          </cell>
          <cell r="O364">
            <v>0.158</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I365">
            <v>17</v>
          </cell>
          <cell r="J365">
            <v>0</v>
          </cell>
          <cell r="K365">
            <v>0</v>
          </cell>
          <cell r="L365">
            <v>0</v>
          </cell>
          <cell r="M365">
            <v>0</v>
          </cell>
          <cell r="N365">
            <v>0</v>
          </cell>
          <cell r="O365">
            <v>0.2243</v>
          </cell>
          <cell r="P365">
            <v>0</v>
          </cell>
          <cell r="Q365">
            <v>0</v>
          </cell>
          <cell r="R365">
            <v>0</v>
          </cell>
          <cell r="S365">
            <v>0</v>
          </cell>
          <cell r="T365">
            <v>0</v>
          </cell>
          <cell r="U365">
            <v>0</v>
          </cell>
          <cell r="V365">
            <v>0</v>
          </cell>
          <cell r="W365">
            <v>0</v>
          </cell>
          <cell r="X365">
            <v>0</v>
          </cell>
          <cell r="Y365">
            <v>0</v>
          </cell>
          <cell r="Z365">
            <v>0</v>
          </cell>
          <cell r="AA365">
            <v>0</v>
          </cell>
          <cell r="AB365">
            <v>0</v>
          </cell>
        </row>
        <row r="366">
          <cell r="I366">
            <v>0</v>
          </cell>
          <cell r="J366">
            <v>1.2E-2</v>
          </cell>
          <cell r="K366">
            <v>0</v>
          </cell>
          <cell r="L366">
            <v>0</v>
          </cell>
          <cell r="M366">
            <v>0</v>
          </cell>
          <cell r="N366">
            <v>0</v>
          </cell>
          <cell r="O366">
            <v>0.15840000000000001</v>
          </cell>
          <cell r="P366">
            <v>0</v>
          </cell>
          <cell r="Q366">
            <v>0</v>
          </cell>
          <cell r="R366">
            <v>0</v>
          </cell>
          <cell r="S366">
            <v>0</v>
          </cell>
          <cell r="T366">
            <v>0</v>
          </cell>
          <cell r="U366">
            <v>0</v>
          </cell>
          <cell r="V366">
            <v>0</v>
          </cell>
          <cell r="W366">
            <v>0</v>
          </cell>
          <cell r="X366">
            <v>0</v>
          </cell>
          <cell r="Y366">
            <v>0</v>
          </cell>
          <cell r="Z366">
            <v>0</v>
          </cell>
          <cell r="AA366">
            <v>0</v>
          </cell>
          <cell r="AB366">
            <v>0</v>
          </cell>
        </row>
        <row r="367">
          <cell r="I367">
            <v>0</v>
          </cell>
          <cell r="J367">
            <v>1.2E-2</v>
          </cell>
          <cell r="K367">
            <v>0</v>
          </cell>
          <cell r="L367">
            <v>0</v>
          </cell>
          <cell r="M367">
            <v>0</v>
          </cell>
          <cell r="N367">
            <v>0</v>
          </cell>
          <cell r="O367">
            <v>0.15840000000000001</v>
          </cell>
          <cell r="P367">
            <v>0</v>
          </cell>
          <cell r="Q367">
            <v>0</v>
          </cell>
          <cell r="R367">
            <v>0</v>
          </cell>
          <cell r="S367">
            <v>0</v>
          </cell>
          <cell r="T367">
            <v>0</v>
          </cell>
          <cell r="U367">
            <v>0</v>
          </cell>
          <cell r="V367">
            <v>0</v>
          </cell>
          <cell r="W367">
            <v>0</v>
          </cell>
          <cell r="X367">
            <v>0</v>
          </cell>
          <cell r="Y367">
            <v>0</v>
          </cell>
          <cell r="Z367">
            <v>0</v>
          </cell>
          <cell r="AA367">
            <v>0</v>
          </cell>
          <cell r="AB367">
            <v>0</v>
          </cell>
        </row>
        <row r="368">
          <cell r="I368">
            <v>0</v>
          </cell>
          <cell r="J368">
            <v>1.2E-2</v>
          </cell>
          <cell r="K368">
            <v>0</v>
          </cell>
          <cell r="L368">
            <v>0</v>
          </cell>
          <cell r="M368">
            <v>0</v>
          </cell>
          <cell r="N368">
            <v>0</v>
          </cell>
          <cell r="O368">
            <v>0.15840000000000001</v>
          </cell>
          <cell r="P368">
            <v>0</v>
          </cell>
          <cell r="Q368">
            <v>0</v>
          </cell>
          <cell r="R368">
            <v>0</v>
          </cell>
          <cell r="S368">
            <v>0</v>
          </cell>
          <cell r="T368">
            <v>0</v>
          </cell>
          <cell r="U368">
            <v>0</v>
          </cell>
          <cell r="V368">
            <v>0</v>
          </cell>
          <cell r="W368">
            <v>0</v>
          </cell>
          <cell r="X368">
            <v>0</v>
          </cell>
          <cell r="Y368">
            <v>0</v>
          </cell>
          <cell r="Z368">
            <v>0</v>
          </cell>
          <cell r="AA368">
            <v>0</v>
          </cell>
          <cell r="AB368">
            <v>0</v>
          </cell>
        </row>
        <row r="369">
          <cell r="I369">
            <v>0</v>
          </cell>
          <cell r="J369">
            <v>1.2E-2</v>
          </cell>
          <cell r="K369">
            <v>0</v>
          </cell>
          <cell r="L369">
            <v>0</v>
          </cell>
          <cell r="M369">
            <v>0</v>
          </cell>
          <cell r="N369">
            <v>0</v>
          </cell>
          <cell r="O369">
            <v>0.15840000000000001</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I370">
            <v>0</v>
          </cell>
          <cell r="J370">
            <v>1.2E-2</v>
          </cell>
          <cell r="K370">
            <v>0</v>
          </cell>
          <cell r="L370">
            <v>0</v>
          </cell>
          <cell r="M370">
            <v>0</v>
          </cell>
          <cell r="N370">
            <v>0</v>
          </cell>
          <cell r="O370">
            <v>0.15840000000000001</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I371">
            <v>0</v>
          </cell>
          <cell r="J371">
            <v>1.2E-2</v>
          </cell>
          <cell r="K371">
            <v>0</v>
          </cell>
          <cell r="L371">
            <v>0</v>
          </cell>
          <cell r="M371">
            <v>0</v>
          </cell>
          <cell r="N371">
            <v>0</v>
          </cell>
          <cell r="O371">
            <v>0.15840000000000001</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I372">
            <v>154.30000000000001</v>
          </cell>
          <cell r="J372">
            <v>0</v>
          </cell>
          <cell r="K372">
            <v>0</v>
          </cell>
          <cell r="L372">
            <v>0</v>
          </cell>
          <cell r="M372">
            <v>0</v>
          </cell>
          <cell r="N372">
            <v>0</v>
          </cell>
          <cell r="O372">
            <v>0.217</v>
          </cell>
          <cell r="P372">
            <v>0</v>
          </cell>
          <cell r="Q372">
            <v>0</v>
          </cell>
          <cell r="R372">
            <v>0</v>
          </cell>
          <cell r="S372">
            <v>0</v>
          </cell>
          <cell r="T372">
            <v>0</v>
          </cell>
          <cell r="U372">
            <v>0</v>
          </cell>
          <cell r="V372">
            <v>0</v>
          </cell>
          <cell r="W372">
            <v>0</v>
          </cell>
          <cell r="X372">
            <v>0</v>
          </cell>
          <cell r="Y372">
            <v>0</v>
          </cell>
          <cell r="Z372">
            <v>0</v>
          </cell>
          <cell r="AA372">
            <v>0</v>
          </cell>
          <cell r="AB372">
            <v>0</v>
          </cell>
        </row>
        <row r="373">
          <cell r="I373">
            <v>496.9</v>
          </cell>
          <cell r="J373">
            <v>0</v>
          </cell>
          <cell r="K373">
            <v>0</v>
          </cell>
          <cell r="L373">
            <v>0</v>
          </cell>
          <cell r="M373">
            <v>0</v>
          </cell>
          <cell r="N373">
            <v>0</v>
          </cell>
          <cell r="O373">
            <v>0.26919999999999999</v>
          </cell>
          <cell r="P373">
            <v>0</v>
          </cell>
          <cell r="Q373">
            <v>0</v>
          </cell>
          <cell r="R373">
            <v>0</v>
          </cell>
          <cell r="S373">
            <v>0</v>
          </cell>
          <cell r="T373">
            <v>0</v>
          </cell>
          <cell r="U373">
            <v>0</v>
          </cell>
          <cell r="V373">
            <v>0</v>
          </cell>
          <cell r="W373">
            <v>0</v>
          </cell>
          <cell r="X373">
            <v>0</v>
          </cell>
          <cell r="Y373">
            <v>0</v>
          </cell>
          <cell r="Z373">
            <v>0</v>
          </cell>
          <cell r="AA373">
            <v>0</v>
          </cell>
          <cell r="AB373">
            <v>0</v>
          </cell>
        </row>
        <row r="374">
          <cell r="I374">
            <v>150.5</v>
          </cell>
          <cell r="J374">
            <v>0</v>
          </cell>
          <cell r="K374">
            <v>0</v>
          </cell>
          <cell r="L374">
            <v>0</v>
          </cell>
          <cell r="M374">
            <v>0</v>
          </cell>
          <cell r="N374">
            <v>0</v>
          </cell>
          <cell r="O374">
            <v>0.2243</v>
          </cell>
          <cell r="P374">
            <v>0</v>
          </cell>
          <cell r="Q374">
            <v>0</v>
          </cell>
          <cell r="R374">
            <v>0</v>
          </cell>
          <cell r="S374">
            <v>0</v>
          </cell>
          <cell r="T374">
            <v>0</v>
          </cell>
          <cell r="U374">
            <v>0</v>
          </cell>
          <cell r="V374">
            <v>0</v>
          </cell>
          <cell r="W374">
            <v>0</v>
          </cell>
          <cell r="X374">
            <v>0</v>
          </cell>
          <cell r="Y374">
            <v>0</v>
          </cell>
          <cell r="Z374">
            <v>0</v>
          </cell>
          <cell r="AA374">
            <v>0</v>
          </cell>
          <cell r="AB374">
            <v>0</v>
          </cell>
        </row>
        <row r="375">
          <cell r="I375">
            <v>0</v>
          </cell>
          <cell r="J375">
            <v>1.2E-2</v>
          </cell>
          <cell r="K375">
            <v>0</v>
          </cell>
          <cell r="L375">
            <v>0</v>
          </cell>
          <cell r="M375">
            <v>0</v>
          </cell>
          <cell r="N375">
            <v>0</v>
          </cell>
          <cell r="O375">
            <v>0.15840000000000001</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I376">
            <v>219.8</v>
          </cell>
          <cell r="J376">
            <v>0</v>
          </cell>
          <cell r="K376">
            <v>0</v>
          </cell>
          <cell r="L376">
            <v>0</v>
          </cell>
          <cell r="M376">
            <v>0</v>
          </cell>
          <cell r="N376">
            <v>0</v>
          </cell>
          <cell r="O376">
            <v>0.25009999999999999</v>
          </cell>
          <cell r="P376">
            <v>0</v>
          </cell>
          <cell r="Q376">
            <v>0</v>
          </cell>
          <cell r="R376">
            <v>0</v>
          </cell>
          <cell r="S376">
            <v>0</v>
          </cell>
          <cell r="T376">
            <v>0</v>
          </cell>
          <cell r="U376">
            <v>0</v>
          </cell>
          <cell r="V376">
            <v>0</v>
          </cell>
          <cell r="W376">
            <v>0</v>
          </cell>
          <cell r="X376">
            <v>0</v>
          </cell>
          <cell r="Y376">
            <v>0</v>
          </cell>
          <cell r="Z376">
            <v>0</v>
          </cell>
          <cell r="AA376">
            <v>0</v>
          </cell>
          <cell r="AB376">
            <v>0</v>
          </cell>
        </row>
        <row r="377">
          <cell r="I377">
            <v>0</v>
          </cell>
          <cell r="J377">
            <v>1.2E-2</v>
          </cell>
          <cell r="K377">
            <v>0</v>
          </cell>
          <cell r="L377">
            <v>0</v>
          </cell>
          <cell r="M377">
            <v>0</v>
          </cell>
          <cell r="N377">
            <v>0</v>
          </cell>
          <cell r="O377">
            <v>0.15840000000000001</v>
          </cell>
          <cell r="P377">
            <v>0</v>
          </cell>
          <cell r="Q377">
            <v>0</v>
          </cell>
          <cell r="R377">
            <v>0</v>
          </cell>
          <cell r="S377">
            <v>0</v>
          </cell>
          <cell r="T377">
            <v>0</v>
          </cell>
          <cell r="U377">
            <v>0</v>
          </cell>
          <cell r="V377">
            <v>0</v>
          </cell>
          <cell r="W377">
            <v>0</v>
          </cell>
          <cell r="X377">
            <v>0</v>
          </cell>
          <cell r="Y377">
            <v>0</v>
          </cell>
          <cell r="Z377">
            <v>0</v>
          </cell>
          <cell r="AA377">
            <v>0</v>
          </cell>
          <cell r="AB377">
            <v>0</v>
          </cell>
        </row>
        <row r="378">
          <cell r="I378">
            <v>0</v>
          </cell>
          <cell r="J378">
            <v>1.2E-2</v>
          </cell>
          <cell r="K378">
            <v>0</v>
          </cell>
          <cell r="L378">
            <v>0</v>
          </cell>
          <cell r="M378">
            <v>0</v>
          </cell>
          <cell r="N378">
            <v>0</v>
          </cell>
          <cell r="O378">
            <v>0.15840000000000001</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row>
        <row r="380">
          <cell r="I380">
            <v>75.900000000000006</v>
          </cell>
          <cell r="J380">
            <v>0</v>
          </cell>
          <cell r="K380">
            <v>0</v>
          </cell>
          <cell r="L380">
            <v>0</v>
          </cell>
          <cell r="M380">
            <v>0</v>
          </cell>
          <cell r="N380">
            <v>0</v>
          </cell>
          <cell r="O380">
            <v>0.2243</v>
          </cell>
          <cell r="P380">
            <v>0</v>
          </cell>
          <cell r="Q380">
            <v>0</v>
          </cell>
          <cell r="R380">
            <v>0</v>
          </cell>
          <cell r="S380">
            <v>0</v>
          </cell>
          <cell r="T380">
            <v>0</v>
          </cell>
          <cell r="U380">
            <v>0</v>
          </cell>
          <cell r="V380">
            <v>0</v>
          </cell>
          <cell r="W380">
            <v>0</v>
          </cell>
          <cell r="X380">
            <v>0</v>
          </cell>
          <cell r="Y380">
            <v>0</v>
          </cell>
          <cell r="Z380">
            <v>0</v>
          </cell>
          <cell r="AA380">
            <v>0</v>
          </cell>
          <cell r="AB380">
            <v>0</v>
          </cell>
        </row>
        <row r="381">
          <cell r="I381">
            <v>42.4</v>
          </cell>
          <cell r="J381">
            <v>0</v>
          </cell>
          <cell r="K381">
            <v>0</v>
          </cell>
          <cell r="L381">
            <v>0</v>
          </cell>
          <cell r="M381">
            <v>0</v>
          </cell>
          <cell r="N381">
            <v>0</v>
          </cell>
          <cell r="O381">
            <v>0.2243</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I383">
            <v>0</v>
          </cell>
          <cell r="J383">
            <v>1.2E-2</v>
          </cell>
          <cell r="K383">
            <v>0</v>
          </cell>
          <cell r="L383">
            <v>0</v>
          </cell>
          <cell r="M383">
            <v>0</v>
          </cell>
          <cell r="N383">
            <v>0</v>
          </cell>
          <cell r="O383">
            <v>0.15840000000000001</v>
          </cell>
          <cell r="P383">
            <v>0</v>
          </cell>
          <cell r="Q383">
            <v>0</v>
          </cell>
          <cell r="R383">
            <v>0</v>
          </cell>
          <cell r="S383">
            <v>0</v>
          </cell>
          <cell r="T383">
            <v>0</v>
          </cell>
          <cell r="U383">
            <v>0</v>
          </cell>
          <cell r="V383">
            <v>0</v>
          </cell>
          <cell r="W383">
            <v>0</v>
          </cell>
          <cell r="X383">
            <v>0</v>
          </cell>
          <cell r="Y383">
            <v>0</v>
          </cell>
          <cell r="Z383">
            <v>0</v>
          </cell>
          <cell r="AA383">
            <v>0</v>
          </cell>
          <cell r="AB383">
            <v>0</v>
          </cell>
        </row>
        <row r="384">
          <cell r="I384">
            <v>0</v>
          </cell>
          <cell r="J384">
            <v>1.2E-2</v>
          </cell>
          <cell r="K384">
            <v>0</v>
          </cell>
          <cell r="L384">
            <v>0</v>
          </cell>
          <cell r="M384">
            <v>0</v>
          </cell>
          <cell r="N384">
            <v>0</v>
          </cell>
          <cell r="O384">
            <v>0.15840000000000001</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I385">
            <v>0</v>
          </cell>
          <cell r="J385">
            <v>1.2E-2</v>
          </cell>
          <cell r="K385">
            <v>0</v>
          </cell>
          <cell r="L385">
            <v>0</v>
          </cell>
          <cell r="M385">
            <v>0</v>
          </cell>
          <cell r="N385">
            <v>0</v>
          </cell>
          <cell r="O385">
            <v>0.15840000000000001</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I386">
            <v>968.8</v>
          </cell>
          <cell r="J386">
            <v>0</v>
          </cell>
          <cell r="K386">
            <v>0</v>
          </cell>
          <cell r="L386">
            <v>0</v>
          </cell>
          <cell r="M386">
            <v>0</v>
          </cell>
          <cell r="N386">
            <v>0</v>
          </cell>
          <cell r="O386">
            <v>0.26919999999999999</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I387">
            <v>1424.1</v>
          </cell>
          <cell r="J387">
            <v>0</v>
          </cell>
          <cell r="K387">
            <v>0</v>
          </cell>
          <cell r="L387">
            <v>0</v>
          </cell>
          <cell r="M387">
            <v>0</v>
          </cell>
          <cell r="N387">
            <v>0</v>
          </cell>
          <cell r="O387">
            <v>0.29289999999999999</v>
          </cell>
          <cell r="P387">
            <v>0</v>
          </cell>
          <cell r="Q387">
            <v>0</v>
          </cell>
          <cell r="R387">
            <v>0</v>
          </cell>
          <cell r="S387">
            <v>0</v>
          </cell>
          <cell r="T387">
            <v>0</v>
          </cell>
          <cell r="U387">
            <v>0</v>
          </cell>
          <cell r="V387">
            <v>0</v>
          </cell>
          <cell r="W387">
            <v>0</v>
          </cell>
          <cell r="X387">
            <v>0</v>
          </cell>
          <cell r="Y387">
            <v>0</v>
          </cell>
          <cell r="Z387">
            <v>0</v>
          </cell>
          <cell r="AA387">
            <v>0</v>
          </cell>
          <cell r="AB387">
            <v>0</v>
          </cell>
        </row>
        <row r="388">
          <cell r="I388">
            <v>1084.0999999999999</v>
          </cell>
          <cell r="J388">
            <v>2.9000000000000001E-2</v>
          </cell>
          <cell r="K388">
            <v>0</v>
          </cell>
          <cell r="L388">
            <v>0</v>
          </cell>
          <cell r="M388">
            <v>0</v>
          </cell>
          <cell r="N388">
            <v>0</v>
          </cell>
          <cell r="O388">
            <v>4.9500000000000002E-2</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I389">
            <v>234.7</v>
          </cell>
          <cell r="J389">
            <v>0</v>
          </cell>
          <cell r="K389">
            <v>0</v>
          </cell>
          <cell r="L389">
            <v>0</v>
          </cell>
          <cell r="M389">
            <v>0</v>
          </cell>
          <cell r="N389">
            <v>0</v>
          </cell>
          <cell r="O389">
            <v>0.22209999999999999</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I390">
            <v>456.9</v>
          </cell>
          <cell r="J390">
            <v>0</v>
          </cell>
          <cell r="K390">
            <v>0</v>
          </cell>
          <cell r="L390">
            <v>0</v>
          </cell>
          <cell r="M390">
            <v>0</v>
          </cell>
          <cell r="N390">
            <v>0</v>
          </cell>
          <cell r="O390">
            <v>0.29289999999999999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row>
        <row r="391">
          <cell r="I391">
            <v>563.6</v>
          </cell>
          <cell r="J391">
            <v>0</v>
          </cell>
          <cell r="K391">
            <v>0</v>
          </cell>
          <cell r="L391">
            <v>0</v>
          </cell>
          <cell r="M391">
            <v>0</v>
          </cell>
          <cell r="N391">
            <v>0</v>
          </cell>
          <cell r="O391">
            <v>0.3377</v>
          </cell>
          <cell r="P391">
            <v>0</v>
          </cell>
          <cell r="Q391">
            <v>0</v>
          </cell>
          <cell r="R391">
            <v>0</v>
          </cell>
          <cell r="S391">
            <v>0</v>
          </cell>
          <cell r="T391">
            <v>0</v>
          </cell>
          <cell r="U391">
            <v>0</v>
          </cell>
          <cell r="V391">
            <v>0</v>
          </cell>
          <cell r="W391">
            <v>0</v>
          </cell>
          <cell r="X391">
            <v>0</v>
          </cell>
          <cell r="Y391">
            <v>0</v>
          </cell>
          <cell r="Z391">
            <v>0</v>
          </cell>
          <cell r="AA391">
            <v>0</v>
          </cell>
          <cell r="AB391">
            <v>0</v>
          </cell>
        </row>
        <row r="392">
          <cell r="I392">
            <v>1837.7</v>
          </cell>
          <cell r="J392">
            <v>0</v>
          </cell>
          <cell r="K392">
            <v>0</v>
          </cell>
          <cell r="L392">
            <v>0</v>
          </cell>
          <cell r="M392">
            <v>0</v>
          </cell>
          <cell r="N392">
            <v>0</v>
          </cell>
          <cell r="O392">
            <v>0.30149999999999999</v>
          </cell>
          <cell r="P392">
            <v>0</v>
          </cell>
          <cell r="Q392">
            <v>0</v>
          </cell>
          <cell r="R392">
            <v>0</v>
          </cell>
          <cell r="S392">
            <v>0</v>
          </cell>
          <cell r="T392">
            <v>0</v>
          </cell>
          <cell r="U392">
            <v>0</v>
          </cell>
          <cell r="V392">
            <v>0</v>
          </cell>
          <cell r="W392">
            <v>0</v>
          </cell>
          <cell r="X392">
            <v>0</v>
          </cell>
          <cell r="Y392">
            <v>0</v>
          </cell>
          <cell r="Z392">
            <v>0</v>
          </cell>
          <cell r="AA392">
            <v>0</v>
          </cell>
          <cell r="AB392">
            <v>0</v>
          </cell>
        </row>
        <row r="393">
          <cell r="I393">
            <v>509.1</v>
          </cell>
          <cell r="J393">
            <v>0</v>
          </cell>
          <cell r="K393">
            <v>0</v>
          </cell>
          <cell r="L393">
            <v>0</v>
          </cell>
          <cell r="M393">
            <v>0</v>
          </cell>
          <cell r="N393">
            <v>0</v>
          </cell>
          <cell r="O393">
            <v>0.217</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row>
        <row r="395">
          <cell r="I395">
            <v>0</v>
          </cell>
          <cell r="J395">
            <v>1.2E-2</v>
          </cell>
          <cell r="K395">
            <v>0</v>
          </cell>
          <cell r="L395">
            <v>0</v>
          </cell>
          <cell r="M395">
            <v>0</v>
          </cell>
          <cell r="N395">
            <v>0</v>
          </cell>
          <cell r="O395">
            <v>0.15840000000000001</v>
          </cell>
          <cell r="P395">
            <v>0</v>
          </cell>
          <cell r="Q395">
            <v>0</v>
          </cell>
          <cell r="R395">
            <v>0</v>
          </cell>
          <cell r="S395">
            <v>0</v>
          </cell>
          <cell r="T395">
            <v>0</v>
          </cell>
          <cell r="U395">
            <v>0</v>
          </cell>
          <cell r="V395">
            <v>0</v>
          </cell>
          <cell r="W395">
            <v>0</v>
          </cell>
          <cell r="X395">
            <v>0</v>
          </cell>
          <cell r="Y395">
            <v>0</v>
          </cell>
          <cell r="Z395">
            <v>0</v>
          </cell>
          <cell r="AA395">
            <v>0</v>
          </cell>
          <cell r="AB395">
            <v>0</v>
          </cell>
        </row>
        <row r="396">
          <cell r="I396">
            <v>88.1</v>
          </cell>
          <cell r="J396">
            <v>0</v>
          </cell>
          <cell r="K396">
            <v>0</v>
          </cell>
          <cell r="L396">
            <v>0</v>
          </cell>
          <cell r="M396">
            <v>0</v>
          </cell>
          <cell r="N396">
            <v>0</v>
          </cell>
          <cell r="O396">
            <v>0.2243</v>
          </cell>
          <cell r="P396">
            <v>0</v>
          </cell>
          <cell r="Q396">
            <v>0</v>
          </cell>
          <cell r="R396">
            <v>0</v>
          </cell>
          <cell r="S396">
            <v>0</v>
          </cell>
          <cell r="T396">
            <v>0</v>
          </cell>
          <cell r="U396">
            <v>0</v>
          </cell>
          <cell r="V396">
            <v>0</v>
          </cell>
          <cell r="W396">
            <v>0</v>
          </cell>
          <cell r="X396">
            <v>0</v>
          </cell>
          <cell r="Y396">
            <v>0</v>
          </cell>
          <cell r="Z396">
            <v>0</v>
          </cell>
          <cell r="AA396">
            <v>0</v>
          </cell>
          <cell r="AB396">
            <v>0</v>
          </cell>
        </row>
        <row r="397">
          <cell r="I397">
            <v>0</v>
          </cell>
          <cell r="J397">
            <v>1.2E-2</v>
          </cell>
          <cell r="K397">
            <v>0</v>
          </cell>
          <cell r="L397">
            <v>0</v>
          </cell>
          <cell r="M397">
            <v>0</v>
          </cell>
          <cell r="N397">
            <v>0</v>
          </cell>
          <cell r="O397">
            <v>0.15840000000000001</v>
          </cell>
          <cell r="P397">
            <v>0</v>
          </cell>
          <cell r="Q397">
            <v>0</v>
          </cell>
          <cell r="R397">
            <v>0</v>
          </cell>
          <cell r="S397">
            <v>0</v>
          </cell>
          <cell r="T397">
            <v>0</v>
          </cell>
          <cell r="U397">
            <v>0</v>
          </cell>
          <cell r="V397">
            <v>0</v>
          </cell>
          <cell r="W397">
            <v>0</v>
          </cell>
          <cell r="X397">
            <v>0</v>
          </cell>
          <cell r="Y397">
            <v>0</v>
          </cell>
          <cell r="Z397">
            <v>0</v>
          </cell>
          <cell r="AA397">
            <v>0</v>
          </cell>
          <cell r="AB397">
            <v>0</v>
          </cell>
        </row>
        <row r="398">
          <cell r="I398">
            <v>0</v>
          </cell>
          <cell r="J398">
            <v>1.2E-2</v>
          </cell>
          <cell r="K398">
            <v>0</v>
          </cell>
          <cell r="L398">
            <v>0</v>
          </cell>
          <cell r="M398">
            <v>0</v>
          </cell>
          <cell r="N398">
            <v>0</v>
          </cell>
          <cell r="O398">
            <v>0.15840000000000001</v>
          </cell>
          <cell r="P398">
            <v>0</v>
          </cell>
          <cell r="Q398">
            <v>0</v>
          </cell>
          <cell r="R398">
            <v>0</v>
          </cell>
          <cell r="S398">
            <v>0</v>
          </cell>
          <cell r="T398">
            <v>0</v>
          </cell>
          <cell r="U398">
            <v>0</v>
          </cell>
          <cell r="V398">
            <v>0</v>
          </cell>
          <cell r="W398">
            <v>0</v>
          </cell>
          <cell r="X398">
            <v>0</v>
          </cell>
          <cell r="Y398">
            <v>0</v>
          </cell>
          <cell r="Z398">
            <v>0</v>
          </cell>
          <cell r="AA398">
            <v>0</v>
          </cell>
          <cell r="AB398">
            <v>0</v>
          </cell>
        </row>
        <row r="399">
          <cell r="I399">
            <v>0</v>
          </cell>
          <cell r="J399">
            <v>1.2E-2</v>
          </cell>
          <cell r="K399">
            <v>0</v>
          </cell>
          <cell r="L399">
            <v>0</v>
          </cell>
          <cell r="M399">
            <v>0</v>
          </cell>
          <cell r="N399">
            <v>0</v>
          </cell>
          <cell r="O399">
            <v>0.15840000000000001</v>
          </cell>
          <cell r="P399">
            <v>0</v>
          </cell>
          <cell r="Q399">
            <v>0</v>
          </cell>
          <cell r="R399">
            <v>0</v>
          </cell>
          <cell r="S399">
            <v>0</v>
          </cell>
          <cell r="T399">
            <v>0</v>
          </cell>
          <cell r="U399">
            <v>0</v>
          </cell>
          <cell r="V399">
            <v>0</v>
          </cell>
          <cell r="W399">
            <v>0</v>
          </cell>
          <cell r="X399">
            <v>0</v>
          </cell>
          <cell r="Y399">
            <v>0</v>
          </cell>
          <cell r="Z399">
            <v>0</v>
          </cell>
          <cell r="AA399">
            <v>0</v>
          </cell>
          <cell r="AB399">
            <v>0</v>
          </cell>
        </row>
        <row r="400">
          <cell r="I400">
            <v>0</v>
          </cell>
          <cell r="J400">
            <v>1.2E-2</v>
          </cell>
          <cell r="K400">
            <v>0</v>
          </cell>
          <cell r="L400">
            <v>0</v>
          </cell>
          <cell r="M400">
            <v>0</v>
          </cell>
          <cell r="N400">
            <v>0</v>
          </cell>
          <cell r="O400">
            <v>0.15840000000000001</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I401">
            <v>0</v>
          </cell>
          <cell r="J401">
            <v>1.2E-2</v>
          </cell>
          <cell r="K401">
            <v>0</v>
          </cell>
          <cell r="L401">
            <v>0</v>
          </cell>
          <cell r="M401">
            <v>0</v>
          </cell>
          <cell r="N401">
            <v>0</v>
          </cell>
          <cell r="O401">
            <v>0.15840000000000001</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I402">
            <v>58.8</v>
          </cell>
          <cell r="J402">
            <v>0</v>
          </cell>
          <cell r="K402">
            <v>0</v>
          </cell>
          <cell r="L402">
            <v>0</v>
          </cell>
          <cell r="M402">
            <v>0</v>
          </cell>
          <cell r="N402">
            <v>0</v>
          </cell>
          <cell r="O402">
            <v>0.2243</v>
          </cell>
          <cell r="P402">
            <v>0</v>
          </cell>
          <cell r="Q402">
            <v>0</v>
          </cell>
          <cell r="R402">
            <v>0</v>
          </cell>
          <cell r="S402">
            <v>0</v>
          </cell>
          <cell r="T402">
            <v>0</v>
          </cell>
          <cell r="U402">
            <v>0</v>
          </cell>
          <cell r="V402">
            <v>0</v>
          </cell>
          <cell r="W402">
            <v>0</v>
          </cell>
          <cell r="X402">
            <v>0</v>
          </cell>
          <cell r="Y402">
            <v>0</v>
          </cell>
          <cell r="Z402">
            <v>0</v>
          </cell>
          <cell r="AA402">
            <v>0</v>
          </cell>
          <cell r="AB402">
            <v>0</v>
          </cell>
        </row>
        <row r="403">
          <cell r="I403">
            <v>0</v>
          </cell>
          <cell r="J403">
            <v>0</v>
          </cell>
          <cell r="K403">
            <v>2.58E-2</v>
          </cell>
          <cell r="L403">
            <v>0</v>
          </cell>
          <cell r="M403">
            <v>1.61E-2</v>
          </cell>
          <cell r="N403">
            <v>0</v>
          </cell>
          <cell r="O403">
            <v>0.15790000000000001</v>
          </cell>
          <cell r="P403">
            <v>0</v>
          </cell>
          <cell r="Q403">
            <v>0</v>
          </cell>
          <cell r="R403">
            <v>0</v>
          </cell>
          <cell r="S403">
            <v>0</v>
          </cell>
          <cell r="T403">
            <v>0</v>
          </cell>
          <cell r="U403">
            <v>0</v>
          </cell>
          <cell r="V403">
            <v>0</v>
          </cell>
          <cell r="W403">
            <v>0</v>
          </cell>
          <cell r="X403">
            <v>0</v>
          </cell>
          <cell r="Y403">
            <v>0</v>
          </cell>
          <cell r="Z403">
            <v>0</v>
          </cell>
          <cell r="AA403">
            <v>0</v>
          </cell>
          <cell r="AB403">
            <v>0</v>
          </cell>
        </row>
        <row r="404">
          <cell r="I404">
            <v>0</v>
          </cell>
          <cell r="J404">
            <v>1.2E-2</v>
          </cell>
          <cell r="K404">
            <v>0</v>
          </cell>
          <cell r="L404">
            <v>0</v>
          </cell>
          <cell r="M404">
            <v>0</v>
          </cell>
          <cell r="N404">
            <v>0</v>
          </cell>
          <cell r="O404">
            <v>0.15840000000000001</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row>
        <row r="406">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row>
        <row r="407">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row>
        <row r="408">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row>
        <row r="410">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row>
        <row r="411">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row>
        <row r="412">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row>
        <row r="413">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row>
        <row r="414">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row>
        <row r="415">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row>
        <row r="416">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row>
        <row r="417">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row>
        <row r="418">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row>
        <row r="419">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row>
        <row r="420">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row>
        <row r="421">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row>
        <row r="422">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row>
        <row r="423">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row>
        <row r="424">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row>
        <row r="425">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row>
        <row r="426">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row>
        <row r="427">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row>
        <row r="428">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row>
        <row r="429">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row>
        <row r="430">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row>
        <row r="431">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row>
        <row r="432">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row>
        <row r="433">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row>
        <row r="434">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row>
        <row r="435">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row>
        <row r="436">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row>
        <row r="437">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row>
        <row r="438">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row>
        <row r="439">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row>
        <row r="440">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row>
        <row r="441">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row>
        <row r="442">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row>
        <row r="443">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row>
        <row r="444">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row>
        <row r="445">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row>
        <row r="446">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row>
        <row r="447">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row>
        <row r="451">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row>
        <row r="452">
          <cell r="I452">
            <v>0</v>
          </cell>
          <cell r="J452">
            <v>0</v>
          </cell>
          <cell r="K452">
            <v>7.1999999999999998E-3</v>
          </cell>
          <cell r="L452">
            <v>0</v>
          </cell>
          <cell r="M452">
            <v>4.7000000000000002E-3</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row>
        <row r="453">
          <cell r="I453">
            <v>0</v>
          </cell>
          <cell r="J453">
            <v>0</v>
          </cell>
          <cell r="K453">
            <v>7.1999999999999998E-3</v>
          </cell>
          <cell r="L453">
            <v>0</v>
          </cell>
          <cell r="M453">
            <v>4.7000000000000002E-3</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row>
        <row r="454">
          <cell r="I454">
            <v>0</v>
          </cell>
          <cell r="J454">
            <v>0</v>
          </cell>
          <cell r="K454">
            <v>7.1999999999999998E-3</v>
          </cell>
          <cell r="L454">
            <v>0</v>
          </cell>
          <cell r="M454">
            <v>4.7000000000000002E-3</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row>
        <row r="455">
          <cell r="I455">
            <v>0</v>
          </cell>
          <cell r="J455">
            <v>0</v>
          </cell>
          <cell r="K455">
            <v>7.1999999999999998E-3</v>
          </cell>
          <cell r="L455">
            <v>0</v>
          </cell>
          <cell r="M455">
            <v>4.7000000000000002E-3</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row>
        <row r="456">
          <cell r="I456">
            <v>0</v>
          </cell>
          <cell r="J456">
            <v>0</v>
          </cell>
          <cell r="K456">
            <v>7.1999999999999998E-3</v>
          </cell>
          <cell r="L456">
            <v>0</v>
          </cell>
          <cell r="M456">
            <v>4.7000000000000002E-3</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row>
        <row r="457">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row>
        <row r="458">
          <cell r="I458">
            <v>0</v>
          </cell>
          <cell r="J458">
            <v>0</v>
          </cell>
          <cell r="K458">
            <v>7.1999999999999998E-3</v>
          </cell>
          <cell r="L458">
            <v>0</v>
          </cell>
          <cell r="M458">
            <v>4.7000000000000002E-3</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row>
        <row r="459">
          <cell r="I459">
            <v>0</v>
          </cell>
          <cell r="J459">
            <v>0</v>
          </cell>
          <cell r="K459">
            <v>7.1999999999999998E-3</v>
          </cell>
          <cell r="L459">
            <v>0</v>
          </cell>
          <cell r="M459">
            <v>4.7000000000000002E-3</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row>
        <row r="460">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row>
        <row r="461">
          <cell r="I461">
            <v>0</v>
          </cell>
          <cell r="J461">
            <v>0</v>
          </cell>
          <cell r="K461">
            <v>7.1999999999999998E-3</v>
          </cell>
          <cell r="L461">
            <v>0</v>
          </cell>
          <cell r="M461">
            <v>4.7000000000000002E-3</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row>
        <row r="462">
          <cell r="I462">
            <v>0</v>
          </cell>
          <cell r="J462">
            <v>0</v>
          </cell>
          <cell r="K462">
            <v>7.1999999999999998E-3</v>
          </cell>
          <cell r="L462">
            <v>0</v>
          </cell>
          <cell r="M462">
            <v>4.7000000000000002E-3</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row>
        <row r="463">
          <cell r="I463">
            <v>0</v>
          </cell>
          <cell r="J463">
            <v>0</v>
          </cell>
          <cell r="K463">
            <v>7.1999999999999998E-3</v>
          </cell>
          <cell r="L463">
            <v>0</v>
          </cell>
          <cell r="M463">
            <v>4.7000000000000002E-3</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row>
        <row r="464">
          <cell r="I464">
            <v>0</v>
          </cell>
          <cell r="J464">
            <v>0</v>
          </cell>
          <cell r="K464">
            <v>5.0000000000000001E-3</v>
          </cell>
          <cell r="L464">
            <v>0</v>
          </cell>
          <cell r="M464">
            <v>3.3999999999999998E-3</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row>
        <row r="465">
          <cell r="I465">
            <v>0</v>
          </cell>
          <cell r="J465">
            <v>0</v>
          </cell>
          <cell r="K465">
            <v>5.0000000000000001E-3</v>
          </cell>
          <cell r="L465">
            <v>0</v>
          </cell>
          <cell r="M465">
            <v>3.3999999999999998E-3</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row>
        <row r="466">
          <cell r="I466">
            <v>0</v>
          </cell>
          <cell r="J466">
            <v>0</v>
          </cell>
          <cell r="K466">
            <v>5.0000000000000001E-3</v>
          </cell>
          <cell r="L466">
            <v>0</v>
          </cell>
          <cell r="M466">
            <v>3.3999999999999998E-3</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row>
        <row r="467">
          <cell r="I467">
            <v>0</v>
          </cell>
          <cell r="J467">
            <v>0</v>
          </cell>
          <cell r="K467">
            <v>5.0000000000000001E-3</v>
          </cell>
          <cell r="L467">
            <v>0</v>
          </cell>
          <cell r="M467">
            <v>3.3999999999999998E-3</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row>
        <row r="468">
          <cell r="I468">
            <v>0</v>
          </cell>
          <cell r="J468">
            <v>0</v>
          </cell>
          <cell r="K468">
            <v>5.0000000000000001E-3</v>
          </cell>
          <cell r="L468">
            <v>0</v>
          </cell>
          <cell r="M468">
            <v>3.3999999999999998E-3</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row>
        <row r="469">
          <cell r="I469">
            <v>0</v>
          </cell>
          <cell r="J469">
            <v>1.5E-3</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row>
        <row r="470">
          <cell r="I470">
            <v>0</v>
          </cell>
          <cell r="J470">
            <v>1.5E-3</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row>
        <row r="471">
          <cell r="I471">
            <v>0</v>
          </cell>
          <cell r="J471">
            <v>1.5E-3</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row>
        <row r="472">
          <cell r="I472">
            <v>0</v>
          </cell>
          <cell r="J472">
            <v>1.5E-3</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row>
        <row r="473">
          <cell r="I473">
            <v>0</v>
          </cell>
          <cell r="J473">
            <v>1.5E-3</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row>
        <row r="474">
          <cell r="I474">
            <v>0</v>
          </cell>
          <cell r="J474">
            <v>1.5E-3</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row>
        <row r="475">
          <cell r="I475">
            <v>0</v>
          </cell>
          <cell r="J475">
            <v>1.5E-3</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row>
        <row r="476">
          <cell r="I476">
            <v>0</v>
          </cell>
          <cell r="J476">
            <v>1.5E-3</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row>
        <row r="477">
          <cell r="I477">
            <v>0</v>
          </cell>
          <cell r="J477">
            <v>1.5E-3</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row>
        <row r="478">
          <cell r="I478">
            <v>0</v>
          </cell>
          <cell r="J478">
            <v>1.5E-3</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row>
        <row r="479">
          <cell r="I479">
            <v>0</v>
          </cell>
          <cell r="J479">
            <v>1.5E-3</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row>
        <row r="480">
          <cell r="I480">
            <v>0</v>
          </cell>
          <cell r="J480">
            <v>1.5E-3</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row>
        <row r="481">
          <cell r="I481">
            <v>0</v>
          </cell>
          <cell r="J481">
            <v>1.5E-3</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row>
        <row r="482">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row>
        <row r="483">
          <cell r="I483">
            <v>0</v>
          </cell>
          <cell r="J483">
            <v>1.5E-3</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row>
        <row r="484">
          <cell r="I484">
            <v>0</v>
          </cell>
          <cell r="J484">
            <v>1.5E-3</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row>
        <row r="485">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row>
        <row r="486">
          <cell r="I486">
            <v>0</v>
          </cell>
          <cell r="J486">
            <v>1.5E-3</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row>
        <row r="487">
          <cell r="I487">
            <v>0</v>
          </cell>
          <cell r="J487">
            <v>1.5E-3</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row>
        <row r="488">
          <cell r="I488">
            <v>0</v>
          </cell>
          <cell r="J488">
            <v>1.5E-3</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row>
        <row r="489">
          <cell r="I489">
            <v>0</v>
          </cell>
          <cell r="J489">
            <v>1.5E-3</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row>
        <row r="490">
          <cell r="I490">
            <v>0</v>
          </cell>
          <cell r="J490">
            <v>1.5E-3</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row>
        <row r="491">
          <cell r="I491">
            <v>0</v>
          </cell>
          <cell r="J491">
            <v>1.5E-3</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row>
        <row r="492">
          <cell r="I492">
            <v>0</v>
          </cell>
          <cell r="J492">
            <v>1.5E-3</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row>
        <row r="493">
          <cell r="I493">
            <v>0</v>
          </cell>
          <cell r="J493">
            <v>1.5E-3</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row>
        <row r="494">
          <cell r="I494">
            <v>0</v>
          </cell>
          <cell r="J494">
            <v>1.5E-3</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row>
        <row r="495">
          <cell r="I495">
            <v>0</v>
          </cell>
          <cell r="J495">
            <v>1.5E-3</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row>
        <row r="496">
          <cell r="I496">
            <v>0</v>
          </cell>
          <cell r="J496">
            <v>1.5E-3</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row>
        <row r="497">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row>
        <row r="498">
          <cell r="I498">
            <v>0</v>
          </cell>
          <cell r="J498">
            <v>1.5E-3</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row>
        <row r="499">
          <cell r="I499">
            <v>0</v>
          </cell>
          <cell r="J499">
            <v>1.5E-3</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500">
          <cell r="I500">
            <v>0</v>
          </cell>
          <cell r="J500">
            <v>1.5E-3</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row>
        <row r="501">
          <cell r="I501">
            <v>0</v>
          </cell>
          <cell r="J501">
            <v>1.5E-3</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row>
        <row r="502">
          <cell r="I502">
            <v>0</v>
          </cell>
          <cell r="J502">
            <v>1.5E-3</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row>
        <row r="503">
          <cell r="I503">
            <v>0</v>
          </cell>
          <cell r="J503">
            <v>1.5E-3</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row>
        <row r="504">
          <cell r="I504">
            <v>0</v>
          </cell>
          <cell r="J504">
            <v>1.5E-3</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row>
        <row r="505">
          <cell r="I505">
            <v>0</v>
          </cell>
          <cell r="J505">
            <v>1.5E-3</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row>
        <row r="506">
          <cell r="I506">
            <v>0</v>
          </cell>
          <cell r="J506">
            <v>0</v>
          </cell>
          <cell r="K506">
            <v>7.1999999999999998E-3</v>
          </cell>
          <cell r="L506">
            <v>0</v>
          </cell>
          <cell r="M506">
            <v>4.7000000000000002E-3</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row>
        <row r="507">
          <cell r="I507">
            <v>0</v>
          </cell>
          <cell r="J507">
            <v>1.5E-3</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row>
        <row r="508">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row>
        <row r="509">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row>
        <row r="510">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row>
        <row r="511">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row>
        <row r="512">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row>
        <row r="513">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row>
        <row r="514">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row>
        <row r="515">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row>
        <row r="516">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row>
        <row r="517">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row>
        <row r="518">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row>
        <row r="519">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row>
        <row r="520">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row>
        <row r="521">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row>
        <row r="522">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row>
        <row r="523">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row>
        <row r="524">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row>
        <row r="525">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row>
        <row r="526">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row>
        <row r="527">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row>
        <row r="528">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row>
        <row r="529">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row>
        <row r="530">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row>
        <row r="531">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row>
        <row r="532">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row>
        <row r="533">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row>
        <row r="534">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row>
        <row r="535">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row>
        <row r="536">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row>
        <row r="537">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row>
        <row r="538">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row>
        <row r="539">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row>
        <row r="540">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row>
        <row r="541">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row>
        <row r="542">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row>
        <row r="543">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row>
        <row r="544">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row>
        <row r="545">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row>
        <row r="546">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row>
        <row r="547">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row>
        <row r="548">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row>
        <row r="549">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row>
        <row r="550">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row>
      </sheetData>
      <sheetData sheetId="30"/>
      <sheetData sheetId="31"/>
      <sheetData sheetId="32"/>
      <sheetData sheetId="33"/>
      <sheetData sheetId="34"/>
      <sheetData sheetId="35">
        <row r="89">
          <cell r="C89" t="str">
            <v>SA Power Networks - Residential Single Rate ($)</v>
          </cell>
          <cell r="I89" t="str">
            <v>2023–24</v>
          </cell>
          <cell r="J89" t="str">
            <v>Distribution revenue and tariff paths, volume updates</v>
          </cell>
          <cell r="K89" t="str">
            <v>Distribution under/over recoveries</v>
          </cell>
          <cell r="L89" t="str">
            <v>Incentive schemes</v>
          </cell>
          <cell r="M89" t="str">
            <v>Cost pass-throughs</v>
          </cell>
          <cell r="N89" t="str">
            <v>Transmission, jurisdictional schemes</v>
          </cell>
          <cell r="O89" t="str">
            <v>Transmission, jurisdictional scheme under/over recoveries</v>
          </cell>
          <cell r="P89" t="str">
            <v>2024–25</v>
          </cell>
        </row>
        <row r="90">
          <cell r="J90">
            <v>515.86468099146896</v>
          </cell>
          <cell r="K90">
            <v>518.29697774150759</v>
          </cell>
          <cell r="L90">
            <v>567.47762981057542</v>
          </cell>
          <cell r="M90">
            <v>567.47762981057542</v>
          </cell>
          <cell r="N90">
            <v>790.74536366992891</v>
          </cell>
          <cell r="O90">
            <v>797.19749308699306</v>
          </cell>
        </row>
        <row r="91">
          <cell r="J91">
            <v>2.4322967500386525</v>
          </cell>
          <cell r="K91">
            <v>51.555194065967228</v>
          </cell>
          <cell r="L91">
            <v>-2.3745419968994153</v>
          </cell>
          <cell r="M91">
            <v>0</v>
          </cell>
          <cell r="N91">
            <v>6.4521294170641692</v>
          </cell>
          <cell r="O91">
            <v>13.382749998112347</v>
          </cell>
        </row>
        <row r="92">
          <cell r="I92">
            <v>515.86468099146896</v>
          </cell>
          <cell r="J92">
            <v>2.4322967500386525</v>
          </cell>
          <cell r="P92">
            <v>567.47762981057542</v>
          </cell>
        </row>
        <row r="93">
          <cell r="K93">
            <v>51.555194065967228</v>
          </cell>
        </row>
        <row r="94">
          <cell r="L94">
            <v>2.3745419968994153</v>
          </cell>
        </row>
        <row r="95">
          <cell r="M95">
            <v>0</v>
          </cell>
        </row>
        <row r="96">
          <cell r="I96">
            <v>223.26773385935343</v>
          </cell>
          <cell r="N96">
            <v>6.4521294170641692</v>
          </cell>
          <cell r="P96">
            <v>243.10261327452994</v>
          </cell>
        </row>
        <row r="97">
          <cell r="O97">
            <v>13.382749998112347</v>
          </cell>
        </row>
        <row r="101">
          <cell r="C101" t="str">
            <v>SA Power Networks - Residential Time of Use ($)</v>
          </cell>
          <cell r="I101" t="str">
            <v>2023–24</v>
          </cell>
          <cell r="J101" t="str">
            <v>Distribution revenue and tariff paths, volume updates</v>
          </cell>
          <cell r="K101" t="str">
            <v>Distribution under/over recoveries</v>
          </cell>
          <cell r="L101" t="str">
            <v>Incentive schemes</v>
          </cell>
          <cell r="M101" t="str">
            <v>Cost pass-throughs</v>
          </cell>
          <cell r="N101" t="str">
            <v>Transmission, jurisdictional schemes</v>
          </cell>
          <cell r="O101" t="str">
            <v>Transmission, jurisdictional scheme under/over recoveries</v>
          </cell>
          <cell r="P101" t="str">
            <v>2024–25</v>
          </cell>
        </row>
        <row r="102">
          <cell r="J102">
            <v>503.80630296205209</v>
          </cell>
          <cell r="K102">
            <v>505.81348221955159</v>
          </cell>
          <cell r="L102">
            <v>553.84453262710963</v>
          </cell>
          <cell r="M102">
            <v>553.84453262710963</v>
          </cell>
          <cell r="N102">
            <v>768.77578206016403</v>
          </cell>
          <cell r="O102">
            <v>775.03472095551638</v>
          </cell>
        </row>
        <row r="103">
          <cell r="J103">
            <v>2.0071792574994731</v>
          </cell>
          <cell r="K103">
            <v>50.350087296043462</v>
          </cell>
          <cell r="L103">
            <v>-2.3190368884855035</v>
          </cell>
          <cell r="M103">
            <v>0</v>
          </cell>
          <cell r="N103">
            <v>6.2589388953523315</v>
          </cell>
          <cell r="O103">
            <v>12.883058058700284</v>
          </cell>
        </row>
        <row r="104">
          <cell r="I104">
            <v>503.80630296205209</v>
          </cell>
          <cell r="J104">
            <v>2.0071792574994731</v>
          </cell>
          <cell r="P104">
            <v>553.84453262710952</v>
          </cell>
        </row>
        <row r="105">
          <cell r="K105">
            <v>50.350087296043462</v>
          </cell>
        </row>
        <row r="106">
          <cell r="L106">
            <v>2.3190368884855035</v>
          </cell>
        </row>
        <row r="107">
          <cell r="M107">
            <v>0</v>
          </cell>
        </row>
        <row r="108">
          <cell r="I108">
            <v>214.9312494330544</v>
          </cell>
          <cell r="N108">
            <v>6.2589388953523315</v>
          </cell>
          <cell r="P108">
            <v>234.07324638710702</v>
          </cell>
        </row>
        <row r="109">
          <cell r="O109">
            <v>12.883058058700284</v>
          </cell>
        </row>
        <row r="112">
          <cell r="C112" t="str">
            <v>SA Power Networks - Business Single rate ($)</v>
          </cell>
          <cell r="I112" t="str">
            <v>2023–24</v>
          </cell>
          <cell r="J112" t="str">
            <v>Distribution revenue and tariff paths, volume updates</v>
          </cell>
          <cell r="K112" t="str">
            <v>Distribution under/over recoveries</v>
          </cell>
          <cell r="L112" t="str">
            <v>Incentive schemes</v>
          </cell>
          <cell r="M112" t="str">
            <v>Cost pass-throughs</v>
          </cell>
          <cell r="N112" t="str">
            <v>Transmission, jurisdictional schemes</v>
          </cell>
          <cell r="O112" t="str">
            <v>Transmission, jurisdictional scheme under/over recoveries</v>
          </cell>
          <cell r="P112" t="str">
            <v>2024–25</v>
          </cell>
        </row>
        <row r="113">
          <cell r="J113">
            <v>900.69910663594749</v>
          </cell>
          <cell r="K113">
            <v>900.69910663594749</v>
          </cell>
          <cell r="L113">
            <v>986.97665940432614</v>
          </cell>
          <cell r="M113">
            <v>986.97665940432614</v>
          </cell>
          <cell r="N113">
            <v>1377.034101398116</v>
          </cell>
          <cell r="O113">
            <v>1392.339755185068</v>
          </cell>
        </row>
        <row r="114">
          <cell r="J114">
            <v>-4.2816197903563449</v>
          </cell>
          <cell r="K114">
            <v>90.443208647656306</v>
          </cell>
          <cell r="L114">
            <v>-4.1656558792776437</v>
          </cell>
          <cell r="M114">
            <v>0</v>
          </cell>
          <cell r="N114">
            <v>15.305653786951918</v>
          </cell>
          <cell r="O114">
            <v>23.380186383736234</v>
          </cell>
        </row>
        <row r="115">
          <cell r="I115">
            <v>904.98072642630382</v>
          </cell>
          <cell r="J115">
            <v>4.2816197903563449</v>
          </cell>
          <cell r="P115">
            <v>986.97665940432614</v>
          </cell>
        </row>
        <row r="116">
          <cell r="K116">
            <v>90.443208647656306</v>
          </cell>
        </row>
        <row r="117">
          <cell r="L117">
            <v>4.1656558792776437</v>
          </cell>
        </row>
        <row r="118">
          <cell r="M118">
            <v>0</v>
          </cell>
        </row>
        <row r="119">
          <cell r="I119">
            <v>390.05744199379001</v>
          </cell>
          <cell r="N119">
            <v>15.305653786951918</v>
          </cell>
          <cell r="P119">
            <v>428.74328216447816</v>
          </cell>
        </row>
        <row r="120">
          <cell r="O120">
            <v>23.380186383736234</v>
          </cell>
        </row>
        <row r="124">
          <cell r="C124" t="str">
            <v>SA Power Networks - Small Business Time of Use ($)</v>
          </cell>
          <cell r="I124" t="str">
            <v>2023–24</v>
          </cell>
          <cell r="J124" t="str">
            <v>Distribution revenue and tariff paths, volume updates</v>
          </cell>
          <cell r="K124" t="str">
            <v>Distribution under/over recoveries</v>
          </cell>
          <cell r="L124" t="str">
            <v>Incentive schemes</v>
          </cell>
          <cell r="M124" t="str">
            <v>Cost pass-throughs</v>
          </cell>
          <cell r="N124" t="str">
            <v>Transmission, jurisdictional schemes</v>
          </cell>
          <cell r="O124" t="str">
            <v>Transmission, jurisdictional scheme under/over recoveries</v>
          </cell>
          <cell r="P124" t="str">
            <v>2024–25</v>
          </cell>
        </row>
        <row r="125">
          <cell r="J125">
            <v>1805.1207869769469</v>
          </cell>
          <cell r="K125">
            <v>1805.1207869769469</v>
          </cell>
          <cell r="L125">
            <v>1977.6562718502998</v>
          </cell>
          <cell r="M125">
            <v>1977.6562718502998</v>
          </cell>
          <cell r="N125">
            <v>2892.598119778876</v>
          </cell>
          <cell r="O125">
            <v>2929.9888428524432</v>
          </cell>
        </row>
        <row r="126">
          <cell r="J126">
            <v>-4.6348612178907445</v>
          </cell>
          <cell r="K126">
            <v>180.86584930633805</v>
          </cell>
          <cell r="L126">
            <v>-8.3303644329851529</v>
          </cell>
          <cell r="M126">
            <v>0</v>
          </cell>
          <cell r="N126">
            <v>37.390723073567258</v>
          </cell>
          <cell r="O126">
            <v>54.841950522740532</v>
          </cell>
        </row>
        <row r="127">
          <cell r="I127">
            <v>1809.7556481948377</v>
          </cell>
          <cell r="J127">
            <v>4.6348612178907445</v>
          </cell>
          <cell r="P127">
            <v>1977.6562718502998</v>
          </cell>
        </row>
        <row r="128">
          <cell r="K128">
            <v>180.86584930633805</v>
          </cell>
        </row>
        <row r="129">
          <cell r="L129">
            <v>8.3303644329851529</v>
          </cell>
        </row>
        <row r="130">
          <cell r="M130">
            <v>0</v>
          </cell>
        </row>
        <row r="131">
          <cell r="I131">
            <v>914.94184792857629</v>
          </cell>
          <cell r="N131">
            <v>37.390723073567258</v>
          </cell>
          <cell r="P131">
            <v>1007.1745215248841</v>
          </cell>
        </row>
        <row r="132">
          <cell r="O132">
            <v>54.841950522740532</v>
          </cell>
        </row>
        <row r="207">
          <cell r="C207" t="str">
            <v>Residential Single Rate</v>
          </cell>
          <cell r="I207" t="str">
            <v>Residential</v>
          </cell>
          <cell r="J207">
            <v>0.48835256578687086</v>
          </cell>
          <cell r="K207">
            <v>3814.3998875339457</v>
          </cell>
          <cell r="L207">
            <v>726.65434488456231</v>
          </cell>
          <cell r="M207">
            <v>739.13241485082244</v>
          </cell>
          <cell r="N207">
            <v>810.58024308510539</v>
          </cell>
          <cell r="O207">
            <v>71.447828234282952</v>
          </cell>
          <cell r="P207">
            <v>9.6664449831635538E-2</v>
          </cell>
        </row>
        <row r="208">
          <cell r="C208" t="str">
            <v>Residential Time of Use</v>
          </cell>
          <cell r="I208" t="str">
            <v>Residential</v>
          </cell>
          <cell r="J208">
            <v>0.51159228466487017</v>
          </cell>
          <cell r="K208">
            <v>3688.1679055671152</v>
          </cell>
          <cell r="L208">
            <v>706.25535261913558</v>
          </cell>
          <cell r="M208">
            <v>718.73755239510649</v>
          </cell>
          <cell r="N208">
            <v>787.91777901421653</v>
          </cell>
          <cell r="O208">
            <v>69.180226619110044</v>
          </cell>
          <cell r="P208">
            <v>9.6252417017275993E-2</v>
          </cell>
        </row>
        <row r="209">
          <cell r="C209" t="str">
            <v>Residential Prosumer</v>
          </cell>
          <cell r="I209" t="str">
            <v>Residential</v>
          </cell>
          <cell r="J209">
            <v>5.5149548258951988E-5</v>
          </cell>
          <cell r="K209">
            <v>5034.5241883175786</v>
          </cell>
          <cell r="L209">
            <v>691.86892414129352</v>
          </cell>
          <cell r="M209">
            <v>703.21680596611884</v>
          </cell>
          <cell r="N209">
            <v>772.85412955742208</v>
          </cell>
          <cell r="O209">
            <v>69.637323591303243</v>
          </cell>
          <cell r="P209">
            <v>9.9026819325842994E-2</v>
          </cell>
        </row>
        <row r="210">
          <cell r="C210" t="str">
            <v>Residential Single Rate</v>
          </cell>
          <cell r="I210" t="str">
            <v>Residential</v>
          </cell>
          <cell r="J210">
            <v>0.48835256578687086</v>
          </cell>
          <cell r="K210">
            <v>509.62701031127449</v>
          </cell>
          <cell r="L210">
            <v>21.60818523719804</v>
          </cell>
          <cell r="M210">
            <v>34.603674000135541</v>
          </cell>
          <cell r="N210">
            <v>38.527801979532356</v>
          </cell>
          <cell r="O210">
            <v>3.9241279793968147</v>
          </cell>
          <cell r="P210">
            <v>0.11340206185567013</v>
          </cell>
        </row>
        <row r="211">
          <cell r="C211" t="str">
            <v>Residential Time of Use</v>
          </cell>
          <cell r="I211" t="str">
            <v>Residential</v>
          </cell>
          <cell r="J211">
            <v>0.51159228466487017</v>
          </cell>
          <cell r="K211">
            <v>605.59983673995339</v>
          </cell>
          <cell r="L211">
            <v>41.009909651023214</v>
          </cell>
          <cell r="M211">
            <v>65.184399398007741</v>
          </cell>
          <cell r="N211">
            <v>73.220781497466518</v>
          </cell>
          <cell r="O211">
            <v>8.0363820994587769</v>
          </cell>
          <cell r="P211">
            <v>0.12328689339284449</v>
          </cell>
        </row>
        <row r="212">
          <cell r="C212" t="str">
            <v>Residential Prosumer</v>
          </cell>
          <cell r="I212" t="str">
            <v>Residential</v>
          </cell>
          <cell r="J212">
            <v>5.5149548258951988E-5</v>
          </cell>
          <cell r="K212">
            <v>470.43004439252252</v>
          </cell>
          <cell r="L212">
            <v>30.633408050390717</v>
          </cell>
          <cell r="M212">
            <v>48.693874926264904</v>
          </cell>
          <cell r="N212">
            <v>54.737496194725807</v>
          </cell>
          <cell r="O212">
            <v>6.0436212684609032</v>
          </cell>
          <cell r="P212">
            <v>0.12411460943727534</v>
          </cell>
        </row>
        <row r="213">
          <cell r="C213" t="str">
            <v>Overnight Unmetered</v>
          </cell>
          <cell r="I213" t="str">
            <v>Small business</v>
          </cell>
          <cell r="J213">
            <v>0</v>
          </cell>
          <cell r="K213">
            <v>0</v>
          </cell>
          <cell r="L213">
            <v>23.98</v>
          </cell>
          <cell r="M213">
            <v>25.860249999999997</v>
          </cell>
          <cell r="N213">
            <v>26.91</v>
          </cell>
          <cell r="O213">
            <v>1.0497500000000031</v>
          </cell>
          <cell r="P213">
            <v>4.0593188387583384E-2</v>
          </cell>
        </row>
        <row r="214">
          <cell r="C214" t="str">
            <v>24 hour Unmetered</v>
          </cell>
          <cell r="I214" t="str">
            <v>Small business</v>
          </cell>
          <cell r="J214">
            <v>0</v>
          </cell>
          <cell r="K214">
            <v>0</v>
          </cell>
          <cell r="L214">
            <v>23.98</v>
          </cell>
          <cell r="M214">
            <v>25.860249999999997</v>
          </cell>
          <cell r="N214">
            <v>26.91</v>
          </cell>
          <cell r="O214">
            <v>1.0497500000000031</v>
          </cell>
          <cell r="P214">
            <v>4.0593188387583384E-2</v>
          </cell>
        </row>
        <row r="215">
          <cell r="C215" t="str">
            <v>Business Single rate</v>
          </cell>
          <cell r="I215" t="str">
            <v>Small business</v>
          </cell>
          <cell r="J215">
            <v>0.3992458047945952</v>
          </cell>
          <cell r="K215">
            <v>6556.9220628284966</v>
          </cell>
          <cell r="L215">
            <v>1236.4384626619717</v>
          </cell>
          <cell r="M215">
            <v>1295.0381684200938</v>
          </cell>
          <cell r="N215">
            <v>1415.7199415688042</v>
          </cell>
          <cell r="O215">
            <v>120.68177314871036</v>
          </cell>
          <cell r="P215">
            <v>9.3187811827923461E-2</v>
          </cell>
        </row>
        <row r="216">
          <cell r="C216" t="str">
            <v>Business Two Rate</v>
          </cell>
          <cell r="I216" t="str">
            <v>Small business</v>
          </cell>
          <cell r="J216">
            <v>0.20079651690678563</v>
          </cell>
          <cell r="K216">
            <v>9596.2911592999899</v>
          </cell>
          <cell r="L216">
            <v>1455.3398498870222</v>
          </cell>
          <cell r="M216">
            <v>1522.5696499600961</v>
          </cell>
          <cell r="N216">
            <v>1666.1152300631952</v>
          </cell>
          <cell r="O216">
            <v>143.54558010309916</v>
          </cell>
          <cell r="P216">
            <v>9.4278498265653224E-2</v>
          </cell>
        </row>
        <row r="217">
          <cell r="C217" t="str">
            <v>Small Business Time of Use</v>
          </cell>
          <cell r="I217" t="str">
            <v>Small business</v>
          </cell>
          <cell r="J217">
            <v>0.32759290637408328</v>
          </cell>
          <cell r="K217">
            <v>18319.144143651276</v>
          </cell>
          <cell r="L217">
            <v>2613.651556861279</v>
          </cell>
          <cell r="M217">
            <v>2724.6974961234141</v>
          </cell>
          <cell r="N217">
            <v>2984.8307933751839</v>
          </cell>
          <cell r="O217">
            <v>260.13329725176982</v>
          </cell>
          <cell r="P217">
            <v>9.54723589029155E-2</v>
          </cell>
        </row>
        <row r="218">
          <cell r="C218" t="str">
            <v>Small Business Time of Use with Demand</v>
          </cell>
          <cell r="I218" t="str">
            <v>Small business</v>
          </cell>
          <cell r="J218">
            <v>7.0955106728035788E-2</v>
          </cell>
          <cell r="K218">
            <v>54398.235190895182</v>
          </cell>
          <cell r="L218">
            <v>6689.7971606161227</v>
          </cell>
          <cell r="M218">
            <v>6928.1260898139062</v>
          </cell>
          <cell r="N218">
            <v>7597.7849516882343</v>
          </cell>
          <cell r="O218">
            <v>669.65886187432807</v>
          </cell>
          <cell r="P218">
            <v>9.6658007258109177E-2</v>
          </cell>
        </row>
        <row r="219">
          <cell r="C219" t="str">
            <v>Small Business Actual Monthly Demand (transition)</v>
          </cell>
          <cell r="I219" t="str">
            <v>Small business</v>
          </cell>
          <cell r="J219">
            <v>1.4096651964999828E-3</v>
          </cell>
          <cell r="K219">
            <v>48154.093097913319</v>
          </cell>
          <cell r="L219">
            <v>9997.5835024621865</v>
          </cell>
          <cell r="M219">
            <v>11470.04518344132</v>
          </cell>
          <cell r="N219">
            <v>12992.468820279202</v>
          </cell>
          <cell r="O219">
            <v>1522.4236368378824</v>
          </cell>
          <cell r="P219">
            <v>0.13273039578219994</v>
          </cell>
        </row>
        <row r="220">
          <cell r="C220" t="str">
            <v>Business Single rate</v>
          </cell>
          <cell r="I220" t="str">
            <v>Small business</v>
          </cell>
          <cell r="J220">
            <v>0.66536274251882732</v>
          </cell>
          <cell r="K220">
            <v>46.854702621032999</v>
          </cell>
          <cell r="L220">
            <v>1.9866393911317992</v>
          </cell>
          <cell r="M220">
            <v>3.1814343079681402</v>
          </cell>
          <cell r="N220">
            <v>3.5422155181500945</v>
          </cell>
          <cell r="O220">
            <v>0.3607812101819543</v>
          </cell>
          <cell r="P220">
            <v>0.11340206185567019</v>
          </cell>
        </row>
        <row r="221">
          <cell r="C221" t="str">
            <v>Business Two Rate</v>
          </cell>
          <cell r="I221" t="str">
            <v>Small business</v>
          </cell>
          <cell r="J221">
            <v>0.33463725748117268</v>
          </cell>
          <cell r="K221">
            <v>79.292802749555335</v>
          </cell>
          <cell r="L221">
            <v>3.3620148365811464</v>
          </cell>
          <cell r="M221">
            <v>5.3839813066948068</v>
          </cell>
          <cell r="N221">
            <v>5.9945358878663839</v>
          </cell>
          <cell r="O221">
            <v>0.61055458117157713</v>
          </cell>
          <cell r="P221">
            <v>0.11340206185567031</v>
          </cell>
        </row>
        <row r="222">
          <cell r="C222" t="str">
            <v>Business Controlled Load only</v>
          </cell>
          <cell r="I222" t="str">
            <v>Small business</v>
          </cell>
          <cell r="J222">
            <v>0</v>
          </cell>
          <cell r="K222">
            <v>0</v>
          </cell>
          <cell r="L222">
            <v>23.98</v>
          </cell>
          <cell r="M222">
            <v>25.860249999999997</v>
          </cell>
          <cell r="N222">
            <v>26.91</v>
          </cell>
          <cell r="O222">
            <v>1.0497500000000031</v>
          </cell>
          <cell r="P222">
            <v>4.0593188387583384E-2</v>
          </cell>
        </row>
        <row r="223">
          <cell r="C223">
            <v>0</v>
          </cell>
          <cell r="I223">
            <v>0</v>
          </cell>
          <cell r="J223">
            <v>0</v>
          </cell>
          <cell r="K223">
            <v>0</v>
          </cell>
          <cell r="L223">
            <v>0</v>
          </cell>
          <cell r="M223">
            <v>0</v>
          </cell>
          <cell r="N223">
            <v>0</v>
          </cell>
          <cell r="O223">
            <v>0</v>
          </cell>
          <cell r="P223">
            <v>0</v>
          </cell>
        </row>
        <row r="224">
          <cell r="C224">
            <v>0</v>
          </cell>
          <cell r="I224">
            <v>0</v>
          </cell>
          <cell r="J224">
            <v>0</v>
          </cell>
          <cell r="K224">
            <v>0</v>
          </cell>
          <cell r="L224">
            <v>0</v>
          </cell>
          <cell r="M224">
            <v>0</v>
          </cell>
          <cell r="N224">
            <v>0</v>
          </cell>
          <cell r="O224">
            <v>0</v>
          </cell>
          <cell r="P224">
            <v>0</v>
          </cell>
        </row>
        <row r="225">
          <cell r="C225">
            <v>0</v>
          </cell>
          <cell r="I225">
            <v>0</v>
          </cell>
          <cell r="J225">
            <v>0</v>
          </cell>
          <cell r="K225">
            <v>0</v>
          </cell>
          <cell r="L225">
            <v>0</v>
          </cell>
          <cell r="M225">
            <v>0</v>
          </cell>
          <cell r="N225">
            <v>0</v>
          </cell>
          <cell r="O225">
            <v>0</v>
          </cell>
          <cell r="P225">
            <v>0</v>
          </cell>
        </row>
        <row r="226">
          <cell r="C226">
            <v>0</v>
          </cell>
          <cell r="I226">
            <v>0</v>
          </cell>
          <cell r="J226">
            <v>0</v>
          </cell>
          <cell r="K226">
            <v>0</v>
          </cell>
          <cell r="L226">
            <v>0</v>
          </cell>
          <cell r="M226">
            <v>0</v>
          </cell>
          <cell r="N226">
            <v>0</v>
          </cell>
          <cell r="O226">
            <v>0</v>
          </cell>
          <cell r="P226">
            <v>0</v>
          </cell>
        </row>
        <row r="227">
          <cell r="C227">
            <v>0</v>
          </cell>
          <cell r="I227">
            <v>0</v>
          </cell>
          <cell r="J227">
            <v>0</v>
          </cell>
          <cell r="K227">
            <v>0</v>
          </cell>
          <cell r="L227">
            <v>0</v>
          </cell>
          <cell r="M227">
            <v>0</v>
          </cell>
          <cell r="N227">
            <v>0</v>
          </cell>
          <cell r="O227">
            <v>0</v>
          </cell>
          <cell r="P227">
            <v>0</v>
          </cell>
        </row>
        <row r="228">
          <cell r="C228">
            <v>0</v>
          </cell>
          <cell r="I228">
            <v>0</v>
          </cell>
          <cell r="J228">
            <v>0</v>
          </cell>
          <cell r="K228">
            <v>0</v>
          </cell>
          <cell r="L228">
            <v>0</v>
          </cell>
          <cell r="M228">
            <v>0</v>
          </cell>
          <cell r="N228">
            <v>0</v>
          </cell>
          <cell r="O228">
            <v>0</v>
          </cell>
          <cell r="P228">
            <v>0</v>
          </cell>
        </row>
        <row r="229">
          <cell r="C229">
            <v>0</v>
          </cell>
          <cell r="I229">
            <v>0</v>
          </cell>
          <cell r="J229">
            <v>0</v>
          </cell>
          <cell r="K229">
            <v>0</v>
          </cell>
          <cell r="L229">
            <v>0</v>
          </cell>
          <cell r="M229">
            <v>0</v>
          </cell>
          <cell r="N229">
            <v>0</v>
          </cell>
          <cell r="O229">
            <v>0</v>
          </cell>
          <cell r="P229">
            <v>0</v>
          </cell>
        </row>
        <row r="230">
          <cell r="C230">
            <v>0</v>
          </cell>
          <cell r="I230">
            <v>0</v>
          </cell>
          <cell r="J230">
            <v>0</v>
          </cell>
          <cell r="K230">
            <v>0</v>
          </cell>
          <cell r="L230">
            <v>0</v>
          </cell>
          <cell r="M230">
            <v>0</v>
          </cell>
          <cell r="N230">
            <v>0</v>
          </cell>
          <cell r="O230">
            <v>0</v>
          </cell>
          <cell r="P230">
            <v>0</v>
          </cell>
        </row>
        <row r="231">
          <cell r="C231">
            <v>0</v>
          </cell>
          <cell r="I231">
            <v>0</v>
          </cell>
          <cell r="J231">
            <v>0</v>
          </cell>
          <cell r="K231">
            <v>0</v>
          </cell>
          <cell r="L231">
            <v>0</v>
          </cell>
          <cell r="M231">
            <v>0</v>
          </cell>
          <cell r="N231">
            <v>0</v>
          </cell>
          <cell r="O231">
            <v>0</v>
          </cell>
          <cell r="P231">
            <v>0</v>
          </cell>
        </row>
        <row r="232">
          <cell r="C232">
            <v>0</v>
          </cell>
          <cell r="I232">
            <v>0</v>
          </cell>
          <cell r="J232">
            <v>0</v>
          </cell>
          <cell r="K232">
            <v>0</v>
          </cell>
          <cell r="L232">
            <v>0</v>
          </cell>
          <cell r="M232">
            <v>0</v>
          </cell>
          <cell r="N232">
            <v>0</v>
          </cell>
          <cell r="O232">
            <v>0</v>
          </cell>
          <cell r="P232">
            <v>0</v>
          </cell>
        </row>
        <row r="233">
          <cell r="C233">
            <v>0</v>
          </cell>
          <cell r="I233">
            <v>0</v>
          </cell>
          <cell r="J233">
            <v>0</v>
          </cell>
          <cell r="K233">
            <v>0</v>
          </cell>
          <cell r="L233">
            <v>0</v>
          </cell>
          <cell r="M233">
            <v>0</v>
          </cell>
          <cell r="N233">
            <v>0</v>
          </cell>
          <cell r="O233">
            <v>0</v>
          </cell>
          <cell r="P233">
            <v>0</v>
          </cell>
        </row>
        <row r="234">
          <cell r="C234">
            <v>0</v>
          </cell>
          <cell r="I234">
            <v>0</v>
          </cell>
          <cell r="J234">
            <v>0</v>
          </cell>
          <cell r="K234">
            <v>0</v>
          </cell>
          <cell r="L234">
            <v>0</v>
          </cell>
          <cell r="M234">
            <v>0</v>
          </cell>
          <cell r="N234">
            <v>0</v>
          </cell>
          <cell r="O234">
            <v>0</v>
          </cell>
          <cell r="P234">
            <v>0</v>
          </cell>
        </row>
        <row r="235">
          <cell r="C235">
            <v>0</v>
          </cell>
          <cell r="I235">
            <v>0</v>
          </cell>
          <cell r="J235">
            <v>0</v>
          </cell>
          <cell r="K235">
            <v>0</v>
          </cell>
          <cell r="L235">
            <v>0</v>
          </cell>
          <cell r="M235">
            <v>0</v>
          </cell>
          <cell r="N235">
            <v>0</v>
          </cell>
          <cell r="O235">
            <v>0</v>
          </cell>
          <cell r="P235">
            <v>0</v>
          </cell>
        </row>
        <row r="236">
          <cell r="C236">
            <v>0</v>
          </cell>
          <cell r="I236">
            <v>0</v>
          </cell>
          <cell r="J236">
            <v>0</v>
          </cell>
          <cell r="K236">
            <v>0</v>
          </cell>
          <cell r="L236">
            <v>0</v>
          </cell>
          <cell r="M236">
            <v>0</v>
          </cell>
          <cell r="N236">
            <v>0</v>
          </cell>
          <cell r="O236">
            <v>0</v>
          </cell>
          <cell r="P236">
            <v>0</v>
          </cell>
        </row>
        <row r="237">
          <cell r="C237">
            <v>0</v>
          </cell>
          <cell r="I237">
            <v>0</v>
          </cell>
          <cell r="J237">
            <v>0</v>
          </cell>
          <cell r="K237">
            <v>0</v>
          </cell>
          <cell r="L237">
            <v>0</v>
          </cell>
          <cell r="M237">
            <v>0</v>
          </cell>
          <cell r="N237">
            <v>0</v>
          </cell>
          <cell r="O237">
            <v>0</v>
          </cell>
          <cell r="P237">
            <v>0</v>
          </cell>
        </row>
        <row r="238">
          <cell r="C238">
            <v>0</v>
          </cell>
          <cell r="I238">
            <v>0</v>
          </cell>
          <cell r="J238">
            <v>0</v>
          </cell>
          <cell r="K238">
            <v>0</v>
          </cell>
          <cell r="L238">
            <v>0</v>
          </cell>
          <cell r="M238">
            <v>0</v>
          </cell>
          <cell r="N238">
            <v>0</v>
          </cell>
          <cell r="O238">
            <v>0</v>
          </cell>
          <cell r="P238">
            <v>0</v>
          </cell>
        </row>
        <row r="239">
          <cell r="C239">
            <v>0</v>
          </cell>
          <cell r="I239">
            <v>0</v>
          </cell>
          <cell r="J239">
            <v>0</v>
          </cell>
          <cell r="K239">
            <v>0</v>
          </cell>
          <cell r="L239">
            <v>0</v>
          </cell>
          <cell r="M239">
            <v>0</v>
          </cell>
          <cell r="N239">
            <v>0</v>
          </cell>
          <cell r="O239">
            <v>0</v>
          </cell>
          <cell r="P239">
            <v>0</v>
          </cell>
        </row>
        <row r="240">
          <cell r="C240">
            <v>0</v>
          </cell>
          <cell r="I240">
            <v>0</v>
          </cell>
          <cell r="J240">
            <v>0</v>
          </cell>
          <cell r="K240">
            <v>0</v>
          </cell>
          <cell r="L240">
            <v>0</v>
          </cell>
          <cell r="M240">
            <v>0</v>
          </cell>
          <cell r="N240">
            <v>0</v>
          </cell>
          <cell r="O240">
            <v>0</v>
          </cell>
          <cell r="P240">
            <v>0</v>
          </cell>
        </row>
        <row r="241">
          <cell r="C241">
            <v>0</v>
          </cell>
          <cell r="I241">
            <v>0</v>
          </cell>
          <cell r="J241">
            <v>0</v>
          </cell>
          <cell r="K241">
            <v>0</v>
          </cell>
          <cell r="L241">
            <v>0</v>
          </cell>
          <cell r="M241">
            <v>0</v>
          </cell>
          <cell r="N241">
            <v>0</v>
          </cell>
          <cell r="O241">
            <v>0</v>
          </cell>
          <cell r="P241">
            <v>0</v>
          </cell>
        </row>
        <row r="242">
          <cell r="C242">
            <v>0</v>
          </cell>
          <cell r="I242">
            <v>0</v>
          </cell>
          <cell r="J242">
            <v>0</v>
          </cell>
          <cell r="K242">
            <v>0</v>
          </cell>
          <cell r="L242">
            <v>0</v>
          </cell>
          <cell r="M242">
            <v>0</v>
          </cell>
          <cell r="N242">
            <v>0</v>
          </cell>
          <cell r="O242">
            <v>0</v>
          </cell>
          <cell r="P242">
            <v>0</v>
          </cell>
        </row>
        <row r="243">
          <cell r="C243">
            <v>0</v>
          </cell>
          <cell r="I243">
            <v>0</v>
          </cell>
          <cell r="J243">
            <v>0</v>
          </cell>
          <cell r="K243">
            <v>0</v>
          </cell>
          <cell r="L243">
            <v>0</v>
          </cell>
          <cell r="M243">
            <v>0</v>
          </cell>
          <cell r="N243">
            <v>0</v>
          </cell>
          <cell r="O243">
            <v>0</v>
          </cell>
          <cell r="P243">
            <v>0</v>
          </cell>
        </row>
        <row r="244">
          <cell r="C244">
            <v>0</v>
          </cell>
          <cell r="I244">
            <v>0</v>
          </cell>
          <cell r="J244">
            <v>0</v>
          </cell>
          <cell r="K244">
            <v>0</v>
          </cell>
          <cell r="L244">
            <v>0</v>
          </cell>
          <cell r="M244">
            <v>0</v>
          </cell>
          <cell r="N244">
            <v>0</v>
          </cell>
          <cell r="O244">
            <v>0</v>
          </cell>
          <cell r="P244">
            <v>0</v>
          </cell>
        </row>
        <row r="245">
          <cell r="C245">
            <v>0</v>
          </cell>
          <cell r="I245">
            <v>0</v>
          </cell>
          <cell r="J245">
            <v>0</v>
          </cell>
          <cell r="K245">
            <v>0</v>
          </cell>
          <cell r="L245">
            <v>0</v>
          </cell>
          <cell r="M245">
            <v>0</v>
          </cell>
          <cell r="N245">
            <v>0</v>
          </cell>
          <cell r="O245">
            <v>0</v>
          </cell>
          <cell r="P245">
            <v>0</v>
          </cell>
        </row>
        <row r="246">
          <cell r="C246">
            <v>0</v>
          </cell>
          <cell r="I246">
            <v>0</v>
          </cell>
          <cell r="J246">
            <v>0</v>
          </cell>
          <cell r="K246">
            <v>0</v>
          </cell>
          <cell r="L246">
            <v>0</v>
          </cell>
          <cell r="M246">
            <v>0</v>
          </cell>
          <cell r="N246">
            <v>0</v>
          </cell>
          <cell r="O246">
            <v>0</v>
          </cell>
          <cell r="P246">
            <v>0</v>
          </cell>
        </row>
        <row r="247">
          <cell r="C247">
            <v>0</v>
          </cell>
          <cell r="I247">
            <v>0</v>
          </cell>
          <cell r="J247">
            <v>0</v>
          </cell>
          <cell r="K247">
            <v>0</v>
          </cell>
          <cell r="L247">
            <v>0</v>
          </cell>
          <cell r="M247">
            <v>0</v>
          </cell>
          <cell r="N247">
            <v>0</v>
          </cell>
          <cell r="O247">
            <v>0</v>
          </cell>
          <cell r="P247">
            <v>0</v>
          </cell>
        </row>
        <row r="248">
          <cell r="C248">
            <v>0</v>
          </cell>
          <cell r="I248">
            <v>0</v>
          </cell>
          <cell r="J248">
            <v>0</v>
          </cell>
          <cell r="K248">
            <v>0</v>
          </cell>
          <cell r="L248">
            <v>0</v>
          </cell>
          <cell r="M248">
            <v>0</v>
          </cell>
          <cell r="N248">
            <v>0</v>
          </cell>
          <cell r="O248">
            <v>0</v>
          </cell>
          <cell r="P248">
            <v>0</v>
          </cell>
        </row>
        <row r="249">
          <cell r="C249">
            <v>0</v>
          </cell>
          <cell r="I249">
            <v>0</v>
          </cell>
          <cell r="J249">
            <v>0</v>
          </cell>
          <cell r="K249">
            <v>0</v>
          </cell>
          <cell r="L249">
            <v>0</v>
          </cell>
          <cell r="M249">
            <v>0</v>
          </cell>
          <cell r="N249">
            <v>0</v>
          </cell>
          <cell r="O249">
            <v>0</v>
          </cell>
          <cell r="P249">
            <v>0</v>
          </cell>
        </row>
        <row r="250">
          <cell r="C250">
            <v>0</v>
          </cell>
          <cell r="I250">
            <v>0</v>
          </cell>
          <cell r="J250">
            <v>0</v>
          </cell>
          <cell r="K250">
            <v>0</v>
          </cell>
          <cell r="L250">
            <v>0</v>
          </cell>
          <cell r="M250">
            <v>0</v>
          </cell>
          <cell r="N250">
            <v>0</v>
          </cell>
          <cell r="O250">
            <v>0</v>
          </cell>
          <cell r="P250">
            <v>0</v>
          </cell>
        </row>
        <row r="251">
          <cell r="C251">
            <v>0</v>
          </cell>
          <cell r="I251">
            <v>0</v>
          </cell>
          <cell r="J251">
            <v>0</v>
          </cell>
          <cell r="K251">
            <v>0</v>
          </cell>
          <cell r="L251">
            <v>0</v>
          </cell>
          <cell r="M251">
            <v>0</v>
          </cell>
          <cell r="N251">
            <v>0</v>
          </cell>
          <cell r="O251">
            <v>0</v>
          </cell>
          <cell r="P251">
            <v>0</v>
          </cell>
        </row>
        <row r="252">
          <cell r="C252">
            <v>0</v>
          </cell>
          <cell r="I252">
            <v>0</v>
          </cell>
          <cell r="J252">
            <v>0</v>
          </cell>
          <cell r="K252">
            <v>0</v>
          </cell>
          <cell r="L252">
            <v>0</v>
          </cell>
          <cell r="M252">
            <v>0</v>
          </cell>
          <cell r="N252">
            <v>0</v>
          </cell>
          <cell r="O252">
            <v>0</v>
          </cell>
          <cell r="P252">
            <v>0</v>
          </cell>
        </row>
        <row r="253">
          <cell r="C253">
            <v>0</v>
          </cell>
          <cell r="I253">
            <v>0</v>
          </cell>
          <cell r="J253">
            <v>0</v>
          </cell>
          <cell r="K253">
            <v>0</v>
          </cell>
          <cell r="L253">
            <v>0</v>
          </cell>
          <cell r="M253">
            <v>0</v>
          </cell>
          <cell r="N253">
            <v>0</v>
          </cell>
          <cell r="O253">
            <v>0</v>
          </cell>
          <cell r="P253">
            <v>0</v>
          </cell>
        </row>
        <row r="254">
          <cell r="C254">
            <v>0</v>
          </cell>
          <cell r="I254">
            <v>0</v>
          </cell>
          <cell r="J254">
            <v>0</v>
          </cell>
          <cell r="K254">
            <v>0</v>
          </cell>
          <cell r="L254">
            <v>0</v>
          </cell>
          <cell r="M254">
            <v>0</v>
          </cell>
          <cell r="N254">
            <v>0</v>
          </cell>
          <cell r="O254">
            <v>0</v>
          </cell>
          <cell r="P254">
            <v>0</v>
          </cell>
        </row>
        <row r="255">
          <cell r="C255">
            <v>0</v>
          </cell>
          <cell r="I255">
            <v>0</v>
          </cell>
          <cell r="J255">
            <v>0</v>
          </cell>
          <cell r="K255">
            <v>0</v>
          </cell>
          <cell r="L255">
            <v>0</v>
          </cell>
          <cell r="M255">
            <v>0</v>
          </cell>
          <cell r="N255">
            <v>0</v>
          </cell>
          <cell r="O255">
            <v>0</v>
          </cell>
          <cell r="P255">
            <v>0</v>
          </cell>
        </row>
        <row r="256">
          <cell r="C256">
            <v>0</v>
          </cell>
          <cell r="I256">
            <v>0</v>
          </cell>
          <cell r="J256">
            <v>0</v>
          </cell>
          <cell r="K256">
            <v>0</v>
          </cell>
          <cell r="L256">
            <v>0</v>
          </cell>
          <cell r="M256">
            <v>0</v>
          </cell>
          <cell r="N256">
            <v>0</v>
          </cell>
          <cell r="O256">
            <v>0</v>
          </cell>
          <cell r="P256">
            <v>0</v>
          </cell>
        </row>
        <row r="257">
          <cell r="C257">
            <v>0</v>
          </cell>
          <cell r="I257">
            <v>0</v>
          </cell>
          <cell r="J257">
            <v>0</v>
          </cell>
          <cell r="K257">
            <v>0</v>
          </cell>
          <cell r="L257">
            <v>0</v>
          </cell>
          <cell r="M257">
            <v>0</v>
          </cell>
          <cell r="N257">
            <v>0</v>
          </cell>
          <cell r="O257">
            <v>0</v>
          </cell>
          <cell r="P257">
            <v>0</v>
          </cell>
        </row>
        <row r="258">
          <cell r="C258">
            <v>0</v>
          </cell>
          <cell r="I258">
            <v>0</v>
          </cell>
          <cell r="J258">
            <v>0</v>
          </cell>
          <cell r="K258">
            <v>0</v>
          </cell>
          <cell r="L258">
            <v>0</v>
          </cell>
          <cell r="M258">
            <v>0</v>
          </cell>
          <cell r="N258">
            <v>0</v>
          </cell>
          <cell r="O258">
            <v>0</v>
          </cell>
          <cell r="P258">
            <v>0</v>
          </cell>
        </row>
        <row r="259">
          <cell r="C259">
            <v>0</v>
          </cell>
          <cell r="I259">
            <v>0</v>
          </cell>
          <cell r="J259">
            <v>0</v>
          </cell>
          <cell r="K259">
            <v>0</v>
          </cell>
          <cell r="L259">
            <v>0</v>
          </cell>
          <cell r="M259">
            <v>0</v>
          </cell>
          <cell r="N259">
            <v>0</v>
          </cell>
          <cell r="O259">
            <v>0</v>
          </cell>
          <cell r="P259">
            <v>0</v>
          </cell>
        </row>
        <row r="260">
          <cell r="C260">
            <v>0</v>
          </cell>
          <cell r="I260">
            <v>0</v>
          </cell>
          <cell r="J260">
            <v>0</v>
          </cell>
          <cell r="K260">
            <v>0</v>
          </cell>
          <cell r="L260">
            <v>0</v>
          </cell>
          <cell r="M260">
            <v>0</v>
          </cell>
          <cell r="N260">
            <v>0</v>
          </cell>
          <cell r="O260">
            <v>0</v>
          </cell>
          <cell r="P260">
            <v>0</v>
          </cell>
        </row>
        <row r="261">
          <cell r="C261">
            <v>0</v>
          </cell>
          <cell r="I261">
            <v>0</v>
          </cell>
          <cell r="J261">
            <v>0</v>
          </cell>
          <cell r="K261">
            <v>0</v>
          </cell>
          <cell r="L261">
            <v>0</v>
          </cell>
          <cell r="M261">
            <v>0</v>
          </cell>
          <cell r="N261">
            <v>0</v>
          </cell>
          <cell r="O261">
            <v>0</v>
          </cell>
          <cell r="P261">
            <v>0</v>
          </cell>
        </row>
        <row r="262">
          <cell r="C262">
            <v>0</v>
          </cell>
          <cell r="I262">
            <v>0</v>
          </cell>
          <cell r="J262">
            <v>0</v>
          </cell>
          <cell r="K262">
            <v>0</v>
          </cell>
          <cell r="L262">
            <v>0</v>
          </cell>
          <cell r="M262">
            <v>0</v>
          </cell>
          <cell r="N262">
            <v>0</v>
          </cell>
          <cell r="O262">
            <v>0</v>
          </cell>
          <cell r="P262">
            <v>0</v>
          </cell>
        </row>
        <row r="263">
          <cell r="C263">
            <v>0</v>
          </cell>
          <cell r="I263">
            <v>0</v>
          </cell>
          <cell r="J263">
            <v>0</v>
          </cell>
          <cell r="K263">
            <v>0</v>
          </cell>
          <cell r="L263">
            <v>0</v>
          </cell>
          <cell r="M263">
            <v>0</v>
          </cell>
          <cell r="N263">
            <v>0</v>
          </cell>
          <cell r="O263">
            <v>0</v>
          </cell>
          <cell r="P263">
            <v>0</v>
          </cell>
        </row>
        <row r="264">
          <cell r="C264">
            <v>0</v>
          </cell>
          <cell r="I264">
            <v>0</v>
          </cell>
          <cell r="J264">
            <v>0</v>
          </cell>
          <cell r="K264">
            <v>0</v>
          </cell>
          <cell r="L264">
            <v>0</v>
          </cell>
          <cell r="M264">
            <v>0</v>
          </cell>
          <cell r="N264">
            <v>0</v>
          </cell>
          <cell r="O264">
            <v>0</v>
          </cell>
          <cell r="P264">
            <v>0</v>
          </cell>
        </row>
        <row r="265">
          <cell r="C265">
            <v>0</v>
          </cell>
          <cell r="I265">
            <v>0</v>
          </cell>
          <cell r="J265">
            <v>0</v>
          </cell>
          <cell r="K265">
            <v>0</v>
          </cell>
          <cell r="L265">
            <v>0</v>
          </cell>
          <cell r="M265">
            <v>0</v>
          </cell>
          <cell r="N265">
            <v>0</v>
          </cell>
          <cell r="O265">
            <v>0</v>
          </cell>
          <cell r="P265">
            <v>0</v>
          </cell>
        </row>
        <row r="266">
          <cell r="C266">
            <v>0</v>
          </cell>
          <cell r="I266">
            <v>0</v>
          </cell>
          <cell r="J266">
            <v>0</v>
          </cell>
          <cell r="K266">
            <v>0</v>
          </cell>
          <cell r="L266">
            <v>0</v>
          </cell>
          <cell r="M266">
            <v>0</v>
          </cell>
          <cell r="N266">
            <v>0</v>
          </cell>
          <cell r="O266">
            <v>0</v>
          </cell>
          <cell r="P266">
            <v>0</v>
          </cell>
        </row>
        <row r="267">
          <cell r="C267">
            <v>0</v>
          </cell>
          <cell r="I267">
            <v>0</v>
          </cell>
          <cell r="J267">
            <v>0</v>
          </cell>
          <cell r="K267">
            <v>0</v>
          </cell>
          <cell r="L267">
            <v>0</v>
          </cell>
          <cell r="M267">
            <v>0</v>
          </cell>
          <cell r="N267">
            <v>0</v>
          </cell>
          <cell r="O267">
            <v>0</v>
          </cell>
          <cell r="P267">
            <v>0</v>
          </cell>
        </row>
        <row r="268">
          <cell r="C268">
            <v>0</v>
          </cell>
          <cell r="I268">
            <v>0</v>
          </cell>
          <cell r="J268">
            <v>0</v>
          </cell>
          <cell r="K268">
            <v>0</v>
          </cell>
          <cell r="L268">
            <v>0</v>
          </cell>
          <cell r="M268">
            <v>0</v>
          </cell>
          <cell r="N268">
            <v>0</v>
          </cell>
          <cell r="O268">
            <v>0</v>
          </cell>
          <cell r="P268">
            <v>0</v>
          </cell>
        </row>
        <row r="269">
          <cell r="C269">
            <v>0</v>
          </cell>
          <cell r="I269">
            <v>0</v>
          </cell>
          <cell r="J269">
            <v>0</v>
          </cell>
          <cell r="K269">
            <v>0</v>
          </cell>
          <cell r="L269">
            <v>0</v>
          </cell>
          <cell r="M269">
            <v>0</v>
          </cell>
          <cell r="N269">
            <v>0</v>
          </cell>
          <cell r="O269">
            <v>0</v>
          </cell>
          <cell r="P269">
            <v>0</v>
          </cell>
        </row>
        <row r="270">
          <cell r="C270">
            <v>0</v>
          </cell>
          <cell r="I270">
            <v>0</v>
          </cell>
          <cell r="J270">
            <v>0</v>
          </cell>
          <cell r="K270">
            <v>0</v>
          </cell>
          <cell r="L270">
            <v>0</v>
          </cell>
          <cell r="M270">
            <v>0</v>
          </cell>
          <cell r="N270">
            <v>0</v>
          </cell>
          <cell r="O270">
            <v>0</v>
          </cell>
          <cell r="P270">
            <v>0</v>
          </cell>
        </row>
        <row r="271">
          <cell r="C271">
            <v>0</v>
          </cell>
          <cell r="I271">
            <v>0</v>
          </cell>
          <cell r="J271">
            <v>0</v>
          </cell>
          <cell r="K271">
            <v>0</v>
          </cell>
          <cell r="L271">
            <v>0</v>
          </cell>
          <cell r="M271">
            <v>0</v>
          </cell>
          <cell r="N271">
            <v>0</v>
          </cell>
          <cell r="O271">
            <v>0</v>
          </cell>
          <cell r="P271">
            <v>0</v>
          </cell>
        </row>
        <row r="272">
          <cell r="C272">
            <v>0</v>
          </cell>
          <cell r="I272">
            <v>0</v>
          </cell>
          <cell r="J272">
            <v>0</v>
          </cell>
          <cell r="K272">
            <v>0</v>
          </cell>
          <cell r="L272">
            <v>0</v>
          </cell>
          <cell r="M272">
            <v>0</v>
          </cell>
          <cell r="N272">
            <v>0</v>
          </cell>
          <cell r="O272">
            <v>0</v>
          </cell>
          <cell r="P272">
            <v>0</v>
          </cell>
        </row>
        <row r="1328">
          <cell r="J1328" t="str">
            <v>Actuals</v>
          </cell>
          <cell r="K1328" t="str">
            <v>2022–23 level</v>
          </cell>
          <cell r="L1328" t="str">
            <v>2023–24 estimate</v>
          </cell>
          <cell r="M1328" t="str">
            <v>Forecast</v>
          </cell>
          <cell r="P1328" t="str">
            <v>Actuals</v>
          </cell>
          <cell r="Q1328" t="str">
            <v>2022–23 level</v>
          </cell>
          <cell r="R1328" t="str">
            <v>2023–24 estimate</v>
          </cell>
          <cell r="S1328" t="str">
            <v>Forecast</v>
          </cell>
        </row>
        <row r="1329">
          <cell r="I1329" t="str">
            <v>2018–19</v>
          </cell>
          <cell r="J1329">
            <v>10050.961123487394</v>
          </cell>
          <cell r="O1329" t="str">
            <v>2018–19</v>
          </cell>
          <cell r="P1329">
            <v>4670.6951082379082</v>
          </cell>
        </row>
        <row r="1330">
          <cell r="I1330" t="str">
            <v>2019–20</v>
          </cell>
          <cell r="J1330">
            <v>9849.6525178623615</v>
          </cell>
          <cell r="O1330" t="str">
            <v>2019–20</v>
          </cell>
          <cell r="P1330">
            <v>4605.970520278549</v>
          </cell>
        </row>
        <row r="1331">
          <cell r="I1331" t="str">
            <v>2020–21</v>
          </cell>
          <cell r="J1331">
            <v>9666.1840872089942</v>
          </cell>
          <cell r="O1331" t="str">
            <v>2020–21</v>
          </cell>
          <cell r="P1331">
            <v>4565.4818558246461</v>
          </cell>
        </row>
        <row r="1332">
          <cell r="I1332" t="str">
            <v>2021–22</v>
          </cell>
          <cell r="J1332">
            <v>9774.4007555749595</v>
          </cell>
          <cell r="O1332" t="str">
            <v>2021–22</v>
          </cell>
          <cell r="P1332">
            <v>4575.9175082212651</v>
          </cell>
        </row>
        <row r="1333">
          <cell r="I1333" t="str">
            <v>2022–23</v>
          </cell>
          <cell r="J1333">
            <v>9808.5203231320011</v>
          </cell>
          <cell r="K1333">
            <v>9808.5203231320011</v>
          </cell>
          <cell r="O1333" t="str">
            <v>2022–23</v>
          </cell>
          <cell r="P1333">
            <v>4548.3629955457645</v>
          </cell>
          <cell r="Q1333">
            <v>4548.3629955457645</v>
          </cell>
        </row>
        <row r="1334">
          <cell r="I1334" t="str">
            <v>2023–24</v>
          </cell>
          <cell r="K1334">
            <v>9808.5203231320011</v>
          </cell>
          <cell r="L1334">
            <v>9650.5565910284949</v>
          </cell>
          <cell r="O1334" t="str">
            <v>2023–24</v>
          </cell>
          <cell r="Q1334">
            <v>4548.3629955457645</v>
          </cell>
          <cell r="R1334">
            <v>4310.9335479498077</v>
          </cell>
        </row>
        <row r="1335">
          <cell r="I1335" t="str">
            <v>2024–25</v>
          </cell>
          <cell r="K1335">
            <v>9808.5203231320011</v>
          </cell>
          <cell r="M1335">
            <v>9788.4111225254728</v>
          </cell>
          <cell r="O1335" t="str">
            <v>2024–25</v>
          </cell>
          <cell r="Q1335">
            <v>4548.3629955457645</v>
          </cell>
          <cell r="S1335">
            <v>4466.9148905059064</v>
          </cell>
        </row>
      </sheetData>
      <sheetData sheetId="36">
        <row r="8">
          <cell r="G8" t="str">
            <v>cents</v>
          </cell>
        </row>
        <row r="9">
          <cell r="G9" t="str">
            <v>$dollars</v>
          </cell>
        </row>
        <row r="10">
          <cell r="G10" t="str">
            <v>$000</v>
          </cell>
        </row>
        <row r="11">
          <cell r="G11" t="str">
            <v>$millions</v>
          </cell>
        </row>
        <row r="24">
          <cell r="G24" t="str">
            <v>day</v>
          </cell>
        </row>
        <row r="25">
          <cell r="G25" t="str">
            <v>month</v>
          </cell>
        </row>
        <row r="26">
          <cell r="G26" t="str">
            <v>lowsn</v>
          </cell>
        </row>
        <row r="27">
          <cell r="G27" t="str">
            <v>highsn</v>
          </cell>
        </row>
        <row r="87">
          <cell r="I87">
            <v>1</v>
          </cell>
        </row>
        <row r="88">
          <cell r="G88" t="str">
            <v>2021–22</v>
          </cell>
          <cell r="I88">
            <v>1</v>
          </cell>
        </row>
        <row r="89">
          <cell r="G89" t="str">
            <v>2022–23</v>
          </cell>
          <cell r="I89">
            <v>1</v>
          </cell>
        </row>
        <row r="90">
          <cell r="G90" t="str">
            <v>2023–24</v>
          </cell>
          <cell r="I90">
            <v>1</v>
          </cell>
        </row>
        <row r="91">
          <cell r="I91">
            <v>1</v>
          </cell>
        </row>
      </sheetData>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B833-FBF5-4146-87F2-843F508F2231}">
  <sheetPr codeName="Sheet30">
    <tabColor theme="7" tint="0.59999389629810485"/>
  </sheetPr>
  <dimension ref="A1:AS813"/>
  <sheetViews>
    <sheetView tabSelected="1" workbookViewId="0">
      <selection activeCell="C17" sqref="C17"/>
    </sheetView>
  </sheetViews>
  <sheetFormatPr defaultColWidth="0" defaultRowHeight="10.199999999999999" zeroHeight="1" outlineLevelRow="3" outlineLevelCol="1" x14ac:dyDescent="0.2"/>
  <cols>
    <col min="1" max="2" width="1.44140625" style="1" customWidth="1"/>
    <col min="3" max="3" width="56.109375" style="1" customWidth="1"/>
    <col min="4" max="4" width="16.88671875" style="1" customWidth="1"/>
    <col min="5" max="5" width="14" style="1" customWidth="1"/>
    <col min="6" max="6" width="16.6640625" style="1" customWidth="1" outlineLevel="1"/>
    <col min="7" max="7" width="17" style="1" customWidth="1" outlineLevel="1"/>
    <col min="8" max="8" width="8.33203125" style="1" customWidth="1"/>
    <col min="9" max="18" width="10.88671875" style="1" customWidth="1"/>
    <col min="19" max="28" width="10.88671875" style="1" customWidth="1" outlineLevel="1"/>
    <col min="29" max="29" width="10.88671875" style="1" customWidth="1"/>
    <col min="30" max="30" width="3.88671875" style="1" customWidth="1"/>
    <col min="31" max="33" width="8" style="1" hidden="1" customWidth="1"/>
    <col min="34" max="43" width="9.33203125" style="1" hidden="1" customWidth="1"/>
    <col min="44" max="45" width="0" style="1" hidden="1" customWidth="1"/>
    <col min="46" max="16384" width="8" style="1" hidden="1"/>
  </cols>
  <sheetData>
    <row r="1" spans="1:44" ht="15.6" x14ac:dyDescent="0.3">
      <c r="A1" s="59"/>
      <c r="B1" s="68" t="str">
        <f>'[1]Outputs&gt;&gt;'!B1</f>
        <v>AER pricing model - SA Power Networks 2024–25</v>
      </c>
      <c r="C1" s="68"/>
      <c r="D1" s="68"/>
      <c r="E1" s="68"/>
      <c r="F1" s="68"/>
      <c r="G1" s="61"/>
      <c r="H1" s="67"/>
      <c r="I1" s="66" t="s">
        <v>8</v>
      </c>
      <c r="J1" s="64"/>
      <c r="K1" s="65"/>
      <c r="L1" s="65"/>
      <c r="M1" s="40"/>
      <c r="P1" s="64"/>
      <c r="Q1" s="62"/>
      <c r="S1" s="63"/>
      <c r="T1" s="62"/>
      <c r="U1" s="60"/>
      <c r="V1" s="61"/>
      <c r="W1" s="61"/>
      <c r="X1" s="61"/>
      <c r="Y1" s="60"/>
      <c r="Z1" s="60"/>
      <c r="AA1" s="60"/>
      <c r="AB1" s="60"/>
      <c r="AC1" s="60"/>
      <c r="AD1" s="59"/>
    </row>
    <row r="2" spans="1:44" ht="13.8" thickBot="1" x14ac:dyDescent="0.3">
      <c r="A2" s="55"/>
      <c r="B2" s="58" t="str">
        <f>'[1]Outputs&gt;&gt;'!C7</f>
        <v>Tariff schedule</v>
      </c>
      <c r="C2" s="58"/>
      <c r="D2" s="58"/>
      <c r="E2" s="58"/>
      <c r="F2" s="58"/>
      <c r="G2" s="57"/>
      <c r="H2" s="57"/>
      <c r="I2" s="57"/>
      <c r="J2" s="57"/>
      <c r="K2" s="55"/>
      <c r="L2" s="56" t="s">
        <v>7</v>
      </c>
      <c r="M2" s="55"/>
      <c r="N2" s="55"/>
      <c r="O2" s="55"/>
      <c r="P2" s="55"/>
      <c r="Q2" s="55"/>
      <c r="R2" s="55"/>
      <c r="S2" s="55"/>
      <c r="T2" s="55"/>
      <c r="U2" s="55"/>
      <c r="V2" s="55"/>
      <c r="W2" s="55"/>
      <c r="X2" s="55"/>
      <c r="Y2" s="55"/>
      <c r="Z2" s="55"/>
      <c r="AA2" s="55"/>
      <c r="AB2" s="55"/>
      <c r="AC2" s="55"/>
      <c r="AD2" s="54" t="s">
        <v>6</v>
      </c>
    </row>
    <row r="3" spans="1:44" x14ac:dyDescent="0.2">
      <c r="A3" s="52"/>
      <c r="B3" s="53" t="str">
        <f>'[1]Outputs&gt;&gt;'!D7</f>
        <v>Provides schedules of network prices</v>
      </c>
      <c r="C3" s="52"/>
      <c r="D3" s="51"/>
      <c r="E3" s="51"/>
      <c r="F3" s="51"/>
      <c r="G3" s="51"/>
      <c r="H3" s="51"/>
      <c r="I3" s="51"/>
      <c r="J3" s="51"/>
      <c r="K3" s="50"/>
      <c r="L3" s="49"/>
      <c r="M3" s="49"/>
      <c r="N3" s="49"/>
      <c r="O3" s="49"/>
      <c r="P3" s="49"/>
      <c r="Q3" s="49"/>
      <c r="R3" s="49"/>
      <c r="S3" s="49"/>
      <c r="T3" s="49"/>
      <c r="U3" s="48"/>
      <c r="V3" s="48"/>
      <c r="W3" s="48"/>
      <c r="X3" s="48"/>
      <c r="Y3" s="48"/>
      <c r="Z3" s="48"/>
      <c r="AA3" s="48"/>
      <c r="AB3" s="48"/>
      <c r="AC3" s="48"/>
      <c r="AD3" s="47" t="str">
        <f>IF(COUNTIF(AD5:AD813,"CHECK")&gt;0,"CHECK","OK")</f>
        <v>OK</v>
      </c>
    </row>
    <row r="4" spans="1:44" x14ac:dyDescent="0.2">
      <c r="A4" s="44"/>
      <c r="B4" s="44"/>
      <c r="C4" s="44"/>
      <c r="D4" s="46"/>
      <c r="E4" s="46"/>
      <c r="F4" s="46"/>
      <c r="G4" s="46"/>
      <c r="H4" s="46"/>
      <c r="I4" s="46"/>
      <c r="J4" s="46"/>
      <c r="K4" s="45"/>
      <c r="L4" s="45"/>
      <c r="M4" s="45"/>
      <c r="N4" s="45"/>
      <c r="O4" s="45"/>
      <c r="P4" s="45"/>
      <c r="Q4" s="45"/>
      <c r="R4" s="45"/>
      <c r="S4" s="44"/>
      <c r="T4" s="44"/>
      <c r="U4" s="44"/>
      <c r="V4" s="44"/>
      <c r="W4" s="44"/>
      <c r="X4" s="44"/>
      <c r="Y4" s="44"/>
      <c r="Z4" s="44"/>
      <c r="AA4" s="44"/>
      <c r="AB4" s="44"/>
      <c r="AC4" s="44"/>
      <c r="AD4" s="44"/>
      <c r="AE4" s="44"/>
      <c r="AF4" s="44"/>
      <c r="AG4" s="44"/>
    </row>
    <row r="5" spans="1:44" ht="13.2" x14ac:dyDescent="0.25">
      <c r="A5" s="5"/>
      <c r="B5" s="6" t="str">
        <f>"Tariff schedule 1 | "&amp;forecastyear&amp;" Metering prices (Vic only)"</f>
        <v>Tariff schedule 1 | 2024–25 Metering prices (Vic only)</v>
      </c>
      <c r="C5" s="5"/>
      <c r="D5" s="43"/>
      <c r="E5" s="43"/>
      <c r="F5" s="43"/>
      <c r="G5" s="32"/>
      <c r="H5" s="32"/>
      <c r="I5" s="42" t="str">
        <f>forecastyear</f>
        <v>2024–25</v>
      </c>
      <c r="J5" s="42"/>
      <c r="K5" s="41"/>
      <c r="L5" s="3"/>
      <c r="M5" s="3"/>
      <c r="N5" s="2"/>
      <c r="O5" s="2"/>
      <c r="P5" s="2"/>
      <c r="Q5" s="2"/>
      <c r="R5" s="2"/>
      <c r="S5" s="2"/>
      <c r="T5" s="2"/>
      <c r="U5" s="2"/>
      <c r="V5" s="2"/>
      <c r="W5" s="2"/>
      <c r="X5" s="2"/>
      <c r="Y5" s="2"/>
      <c r="Z5" s="2"/>
      <c r="AA5" s="2"/>
      <c r="AB5" s="2"/>
      <c r="AC5" s="2"/>
      <c r="AD5" s="2"/>
    </row>
    <row r="6" spans="1:44" hidden="1" outlineLevel="1" x14ac:dyDescent="0.2">
      <c r="A6" s="7"/>
      <c r="B6" s="7"/>
      <c r="C6" s="40"/>
      <c r="D6" s="9"/>
      <c r="E6" s="9"/>
      <c r="F6" s="9"/>
      <c r="G6" s="9"/>
      <c r="H6" s="9"/>
      <c r="I6" s="7"/>
      <c r="J6" s="7"/>
      <c r="K6" s="7"/>
      <c r="L6" s="7"/>
      <c r="M6" s="7"/>
      <c r="N6" s="7"/>
      <c r="O6" s="7"/>
      <c r="P6" s="7"/>
      <c r="Q6" s="7"/>
      <c r="R6" s="7"/>
      <c r="S6" s="7"/>
      <c r="T6" s="7"/>
    </row>
    <row r="7" spans="1:44" hidden="1" outlineLevel="1" x14ac:dyDescent="0.2">
      <c r="A7" s="7"/>
      <c r="B7" s="7"/>
      <c r="C7" s="39">
        <f>[1]Metering!C42</f>
        <v>0</v>
      </c>
      <c r="D7" s="10"/>
      <c r="E7" s="10"/>
      <c r="F7" s="10"/>
      <c r="G7" s="33"/>
      <c r="H7" s="33"/>
      <c r="I7" s="38">
        <f>INDEX([1]Metering!$N42:$R42,1,MATCH(forecastyear,[1]Metering!$N$39:$R$39,0))</f>
        <v>0</v>
      </c>
      <c r="J7" s="36"/>
      <c r="K7" s="33"/>
      <c r="L7" s="7"/>
      <c r="M7" s="7"/>
      <c r="N7" s="7"/>
      <c r="O7" s="7"/>
      <c r="P7" s="7"/>
      <c r="Q7" s="7"/>
      <c r="R7" s="7"/>
      <c r="S7" s="7"/>
      <c r="T7" s="7"/>
      <c r="AD7" s="16" t="str">
        <f>IF(_xlfn.ISFORMULA(I7),"OK","CHECK")</f>
        <v>OK</v>
      </c>
    </row>
    <row r="8" spans="1:44" hidden="1" outlineLevel="1" x14ac:dyDescent="0.2">
      <c r="A8" s="7"/>
      <c r="B8" s="7"/>
      <c r="C8" s="39">
        <f>[1]Metering!C43</f>
        <v>0</v>
      </c>
      <c r="D8" s="10"/>
      <c r="E8" s="10"/>
      <c r="F8" s="10"/>
      <c r="G8" s="33"/>
      <c r="H8" s="33"/>
      <c r="I8" s="38">
        <f>INDEX([1]Metering!$N43:$R43,1,MATCH(forecastyear,[1]Metering!$N$39:$R$39,0))</f>
        <v>0</v>
      </c>
      <c r="J8" s="36"/>
      <c r="K8" s="33"/>
      <c r="L8" s="7"/>
      <c r="M8" s="7"/>
      <c r="N8" s="7"/>
      <c r="O8" s="7"/>
      <c r="P8" s="7"/>
      <c r="Q8" s="7"/>
      <c r="R8" s="7"/>
      <c r="S8" s="7"/>
      <c r="T8" s="7"/>
      <c r="AD8" s="16" t="str">
        <f>IF(_xlfn.ISFORMULA(I8),"OK","CHECK")</f>
        <v>OK</v>
      </c>
    </row>
    <row r="9" spans="1:44" hidden="1" outlineLevel="1" x14ac:dyDescent="0.2">
      <c r="A9" s="7"/>
      <c r="B9" s="7"/>
      <c r="C9" s="39">
        <f>[1]Metering!C44</f>
        <v>0</v>
      </c>
      <c r="D9" s="10"/>
      <c r="E9" s="10"/>
      <c r="F9" s="10"/>
      <c r="G9" s="33"/>
      <c r="H9" s="33"/>
      <c r="I9" s="38">
        <f>INDEX([1]Metering!$N44:$R44,1,MATCH(forecastyear,[1]Metering!$N$39:$R$39,0))</f>
        <v>0</v>
      </c>
      <c r="J9" s="36"/>
      <c r="K9" s="33"/>
      <c r="L9" s="7"/>
      <c r="M9" s="7"/>
      <c r="N9" s="7"/>
      <c r="O9" s="7"/>
      <c r="P9" s="7"/>
      <c r="Q9" s="7"/>
      <c r="R9" s="7"/>
      <c r="S9" s="7"/>
      <c r="T9" s="7"/>
      <c r="AD9" s="16" t="str">
        <f>IF(_xlfn.ISFORMULA(I9),"OK","CHECK")</f>
        <v>OK</v>
      </c>
    </row>
    <row r="10" spans="1:44" hidden="1" outlineLevel="1" x14ac:dyDescent="0.2">
      <c r="A10" s="7"/>
      <c r="B10" s="7"/>
      <c r="C10" s="39">
        <f>[1]Metering!C45</f>
        <v>0</v>
      </c>
      <c r="D10" s="10"/>
      <c r="E10" s="10"/>
      <c r="F10" s="10"/>
      <c r="G10" s="33"/>
      <c r="H10" s="33"/>
      <c r="I10" s="38">
        <f>INDEX([1]Metering!$N45:$R45,1,MATCH(forecastyear,[1]Metering!$N$39:$R$39,0))</f>
        <v>0</v>
      </c>
      <c r="J10" s="36"/>
      <c r="K10" s="33"/>
      <c r="L10" s="7"/>
      <c r="M10" s="7"/>
      <c r="N10" s="7"/>
      <c r="O10" s="7"/>
      <c r="P10" s="7"/>
      <c r="Q10" s="7"/>
      <c r="R10" s="7"/>
      <c r="S10" s="7"/>
      <c r="T10" s="7"/>
      <c r="AD10" s="16" t="str">
        <f>IF(_xlfn.ISFORMULA(I10),"OK","CHECK")</f>
        <v>OK</v>
      </c>
    </row>
    <row r="11" spans="1:44" hidden="1" outlineLevel="2" x14ac:dyDescent="0.2">
      <c r="A11" s="7"/>
      <c r="B11" s="7"/>
      <c r="C11" s="39">
        <f>[1]Metering!C46</f>
        <v>0</v>
      </c>
      <c r="D11" s="10"/>
      <c r="E11" s="10"/>
      <c r="F11" s="10"/>
      <c r="G11" s="33"/>
      <c r="H11" s="33"/>
      <c r="I11" s="38">
        <f>INDEX([1]Metering!$N46:$R46,1,MATCH(forecastyear,[1]Metering!$N$39:$R$39,0))</f>
        <v>0</v>
      </c>
      <c r="J11" s="36"/>
      <c r="K11" s="33"/>
      <c r="L11" s="7"/>
      <c r="M11" s="7"/>
      <c r="N11" s="7"/>
      <c r="O11" s="7"/>
      <c r="P11" s="7"/>
      <c r="Q11" s="7"/>
      <c r="R11" s="7"/>
      <c r="S11" s="7"/>
      <c r="T11" s="7"/>
      <c r="AD11" s="16" t="str">
        <f>IF(_xlfn.ISFORMULA(I11),"OK","CHECK")</f>
        <v>OK</v>
      </c>
    </row>
    <row r="12" spans="1:44" hidden="1" outlineLevel="2" x14ac:dyDescent="0.2">
      <c r="A12" s="7"/>
      <c r="B12" s="7"/>
      <c r="C12" s="39">
        <f>[1]Metering!C47</f>
        <v>0</v>
      </c>
      <c r="D12" s="10"/>
      <c r="E12" s="10"/>
      <c r="F12" s="10"/>
      <c r="G12" s="33"/>
      <c r="H12" s="33"/>
      <c r="I12" s="38">
        <f>INDEX([1]Metering!$N47:$R47,1,MATCH(forecastyear,[1]Metering!$N$39:$R$39,0))</f>
        <v>0</v>
      </c>
      <c r="J12" s="36"/>
      <c r="K12" s="33"/>
      <c r="L12" s="7"/>
      <c r="M12" s="7"/>
      <c r="N12" s="7"/>
      <c r="O12" s="7"/>
      <c r="P12" s="7"/>
      <c r="Q12" s="7"/>
      <c r="R12" s="7"/>
      <c r="S12" s="7"/>
      <c r="T12" s="7"/>
      <c r="AD12" s="16" t="str">
        <f>IF(_xlfn.ISFORMULA(I12),"OK","CHECK")</f>
        <v>OK</v>
      </c>
    </row>
    <row r="13" spans="1:44" hidden="1" outlineLevel="2" x14ac:dyDescent="0.2">
      <c r="A13" s="7"/>
      <c r="B13" s="7"/>
      <c r="C13" s="39">
        <f>[1]Metering!C48</f>
        <v>0</v>
      </c>
      <c r="D13" s="10"/>
      <c r="E13" s="10"/>
      <c r="F13" s="10"/>
      <c r="G13" s="33"/>
      <c r="H13" s="33"/>
      <c r="I13" s="38">
        <f>INDEX([1]Metering!$N48:$R48,1,MATCH(forecastyear,[1]Metering!$N$39:$R$39,0))</f>
        <v>0</v>
      </c>
      <c r="J13" s="36"/>
      <c r="K13" s="33"/>
      <c r="L13" s="7"/>
      <c r="M13" s="7"/>
      <c r="N13" s="7"/>
      <c r="O13" s="7"/>
      <c r="P13" s="7"/>
      <c r="Q13" s="7"/>
      <c r="R13" s="7"/>
      <c r="S13" s="7"/>
      <c r="T13" s="7"/>
      <c r="AD13" s="16" t="str">
        <f>IF(_xlfn.ISFORMULA(I13),"OK","CHECK")</f>
        <v>OK</v>
      </c>
    </row>
    <row r="14" spans="1:44" hidden="1" outlineLevel="1" x14ac:dyDescent="0.2">
      <c r="A14" s="7"/>
      <c r="B14" s="7"/>
      <c r="C14" s="37"/>
      <c r="D14" s="10"/>
      <c r="E14" s="10"/>
      <c r="F14" s="10"/>
      <c r="G14" s="33"/>
      <c r="H14" s="33"/>
      <c r="I14" s="7"/>
      <c r="J14" s="36"/>
      <c r="K14" s="33"/>
      <c r="L14" s="7"/>
      <c r="M14" s="7"/>
      <c r="N14" s="7"/>
      <c r="O14" s="7"/>
      <c r="P14" s="7"/>
      <c r="Q14" s="7"/>
      <c r="R14" s="7"/>
      <c r="S14" s="7"/>
      <c r="T14" s="7"/>
    </row>
    <row r="15" spans="1:44" collapsed="1" x14ac:dyDescent="0.2">
      <c r="A15" s="7"/>
      <c r="B15" s="7"/>
      <c r="C15" s="37"/>
      <c r="D15" s="10"/>
      <c r="E15" s="10"/>
      <c r="F15" s="10"/>
      <c r="G15" s="33"/>
      <c r="H15" s="33"/>
      <c r="I15" s="7"/>
      <c r="J15" s="36"/>
      <c r="K15" s="33"/>
      <c r="L15" s="7"/>
      <c r="M15" s="7"/>
      <c r="N15" s="7"/>
      <c r="O15" s="7"/>
      <c r="P15" s="7"/>
      <c r="Q15" s="7"/>
      <c r="R15" s="7"/>
      <c r="S15" s="7"/>
      <c r="T15" s="7"/>
    </row>
    <row r="16" spans="1:44" s="2" customFormat="1" ht="13.2" x14ac:dyDescent="0.25">
      <c r="A16" s="5"/>
      <c r="B16" s="6" t="str">
        <f>"Tariff schedule 2 | "&amp;forecastyear&amp;" DMO tariffs"</f>
        <v>Tariff schedule 2 | 2024–25 DMO tariffs</v>
      </c>
      <c r="C16" s="5"/>
      <c r="D16" s="26" t="str">
        <f>D83</f>
        <v>Tariff class</v>
      </c>
      <c r="E16" s="26" t="str">
        <f>E83</f>
        <v>Code SA</v>
      </c>
      <c r="F16" s="26" t="str">
        <f>F83</f>
        <v>Code CBD</v>
      </c>
      <c r="G16" s="26" t="str">
        <f>G83</f>
        <v>Other identifier</v>
      </c>
      <c r="H16" s="32"/>
      <c r="I16" s="31" t="str">
        <f>I83</f>
        <v xml:space="preserve">Fixed </v>
      </c>
      <c r="J16" s="31" t="str">
        <f>J83</f>
        <v>Usage</v>
      </c>
      <c r="K16" s="31" t="str">
        <f>K83</f>
        <v>Peak</v>
      </c>
      <c r="L16" s="31" t="str">
        <f>L83</f>
        <v>Shoulder</v>
      </c>
      <c r="M16" s="31" t="str">
        <f>M83</f>
        <v>Off-Peak</v>
      </c>
      <c r="N16" s="31" t="str">
        <f>N83</f>
        <v>Solar Sponge</v>
      </c>
      <c r="O16" s="31" t="str">
        <f>O83</f>
        <v>Ann Dmnd Pk</v>
      </c>
      <c r="P16" s="31" t="str">
        <f>P83</f>
        <v>Ann Dmnd</v>
      </c>
      <c r="Q16" s="31" t="str">
        <f>Q83</f>
        <v>Mth Dmnd Pk</v>
      </c>
      <c r="R16" s="31" t="str">
        <f>R83</f>
        <v>Mth Dmnd Smmr</v>
      </c>
      <c r="S16" s="31" t="str">
        <f>S83</f>
        <v>Mth Dmnd Shld</v>
      </c>
      <c r="T16" s="31" t="str">
        <f>T83</f>
        <v>Mth Dmnd kW Pk</v>
      </c>
      <c r="U16" s="31" t="str">
        <f>U83</f>
        <v>Expt Chg</v>
      </c>
      <c r="V16" s="31" t="str">
        <f>V83</f>
        <v>CL Usage</v>
      </c>
      <c r="W16" s="31" t="str">
        <f>W83</f>
        <v>CL Peak</v>
      </c>
      <c r="X16" s="31" t="str">
        <f>X83</f>
        <v>CL Off-Peak</v>
      </c>
      <c r="Y16" s="31" t="str">
        <f>Y83</f>
        <v>CL Solar Sponge</v>
      </c>
      <c r="Z16" s="31" t="str">
        <f>Z83</f>
        <v>EV Rebate</v>
      </c>
      <c r="AA16" s="31" t="str">
        <f>AA83</f>
        <v>Flex Dmnd</v>
      </c>
      <c r="AB16" s="31" t="str">
        <f>AB83</f>
        <v>Expt Cr</v>
      </c>
      <c r="AC16" s="31">
        <f>AC83</f>
        <v>0</v>
      </c>
      <c r="AD16" s="31">
        <f>AD83</f>
        <v>0</v>
      </c>
      <c r="AE16" s="31">
        <f>AE83</f>
        <v>0</v>
      </c>
      <c r="AF16" s="31">
        <f>AF83</f>
        <v>0</v>
      </c>
      <c r="AG16" s="31">
        <f>AG83</f>
        <v>0</v>
      </c>
      <c r="AH16" s="31">
        <f>AH83</f>
        <v>0</v>
      </c>
      <c r="AI16" s="31">
        <f>AI83</f>
        <v>0</v>
      </c>
      <c r="AJ16" s="31">
        <f>AJ83</f>
        <v>0</v>
      </c>
      <c r="AK16" s="31">
        <f>AK83</f>
        <v>0</v>
      </c>
      <c r="AL16" s="31">
        <f>AL83</f>
        <v>0</v>
      </c>
      <c r="AM16" s="31">
        <f>AM83</f>
        <v>0</v>
      </c>
      <c r="AN16" s="31">
        <f>AN83</f>
        <v>0</v>
      </c>
      <c r="AO16" s="31">
        <f>AO83</f>
        <v>0</v>
      </c>
      <c r="AP16" s="31">
        <f>AP83</f>
        <v>0</v>
      </c>
      <c r="AQ16" s="31">
        <f>AQ83</f>
        <v>0</v>
      </c>
      <c r="AR16" s="31">
        <f>AR83</f>
        <v>0</v>
      </c>
    </row>
    <row r="17" spans="1:44" outlineLevel="1" x14ac:dyDescent="0.2">
      <c r="A17" s="7"/>
      <c r="B17" s="7"/>
      <c r="C17" s="11"/>
      <c r="D17" s="9"/>
      <c r="E17" s="9"/>
      <c r="F17" s="9"/>
      <c r="G17" s="10"/>
      <c r="H17" s="10"/>
      <c r="I17" s="25" t="str">
        <f>I84</f>
        <v>$/day</v>
      </c>
      <c r="J17" s="25" t="str">
        <f>J84</f>
        <v>$/kWh</v>
      </c>
      <c r="K17" s="25" t="str">
        <f>K84</f>
        <v>$/kWh</v>
      </c>
      <c r="L17" s="25" t="str">
        <f>L84</f>
        <v>$/kWh</v>
      </c>
      <c r="M17" s="25" t="str">
        <f>M84</f>
        <v>$/kWh</v>
      </c>
      <c r="N17" s="25" t="str">
        <f>N84</f>
        <v>$/kWh</v>
      </c>
      <c r="O17" s="25" t="str">
        <f>O84</f>
        <v>$/kVA</v>
      </c>
      <c r="P17" s="25" t="str">
        <f>P84</f>
        <v>$/kVA</v>
      </c>
      <c r="Q17" s="25" t="str">
        <f>Q84</f>
        <v>$/kVA</v>
      </c>
      <c r="R17" s="25" t="str">
        <f>R84</f>
        <v>$/kVA</v>
      </c>
      <c r="S17" s="25" t="str">
        <f>S84</f>
        <v>$/kVA</v>
      </c>
      <c r="T17" s="25" t="str">
        <f>T84</f>
        <v>$/kW</v>
      </c>
      <c r="U17" s="25" t="str">
        <f>U84</f>
        <v>$/kWh</v>
      </c>
      <c r="V17" s="25" t="str">
        <f>V84</f>
        <v>$/kWh</v>
      </c>
      <c r="W17" s="25" t="str">
        <f>W84</f>
        <v>$/kWh</v>
      </c>
      <c r="X17" s="25" t="str">
        <f>X84</f>
        <v>$/kWh</v>
      </c>
      <c r="Y17" s="25" t="str">
        <f>Y84</f>
        <v>$/kWh</v>
      </c>
      <c r="Z17" s="25" t="str">
        <f>Z84</f>
        <v>$/day</v>
      </c>
      <c r="AA17" s="25" t="str">
        <f>AA84</f>
        <v>$/kVA</v>
      </c>
      <c r="AB17" s="25" t="str">
        <f>AB84</f>
        <v>$/kWh</v>
      </c>
      <c r="AC17" s="25">
        <f>AC84</f>
        <v>0</v>
      </c>
      <c r="AD17" s="25">
        <f>AD84</f>
        <v>0</v>
      </c>
      <c r="AE17" s="25">
        <f>AE84</f>
        <v>0</v>
      </c>
      <c r="AF17" s="25">
        <f>AF84</f>
        <v>0</v>
      </c>
      <c r="AG17" s="25">
        <f>AG84</f>
        <v>0</v>
      </c>
      <c r="AH17" s="25">
        <f>AH84</f>
        <v>0</v>
      </c>
      <c r="AI17" s="25">
        <f>AI84</f>
        <v>0</v>
      </c>
      <c r="AJ17" s="25">
        <f>AJ84</f>
        <v>0</v>
      </c>
      <c r="AK17" s="25">
        <f>AK84</f>
        <v>0</v>
      </c>
      <c r="AL17" s="25">
        <f>AL84</f>
        <v>0</v>
      </c>
      <c r="AM17" s="25">
        <f>AM84</f>
        <v>0</v>
      </c>
      <c r="AN17" s="25">
        <f>AN84</f>
        <v>0</v>
      </c>
      <c r="AO17" s="25">
        <f>AO84</f>
        <v>0</v>
      </c>
      <c r="AP17" s="25">
        <f>AP84</f>
        <v>0</v>
      </c>
      <c r="AQ17" s="25">
        <f>AQ84</f>
        <v>0</v>
      </c>
      <c r="AR17" s="25">
        <f>AR84</f>
        <v>0</v>
      </c>
    </row>
    <row r="18" spans="1:44" outlineLevel="1" x14ac:dyDescent="0.2">
      <c r="A18" s="7"/>
      <c r="B18" s="7"/>
      <c r="C18" s="20" t="str">
        <f>C85</f>
        <v>Total network prices</v>
      </c>
      <c r="D18" s="9"/>
      <c r="E18" s="9"/>
      <c r="F18" s="9"/>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row>
    <row r="19" spans="1:44" outlineLevel="1" x14ac:dyDescent="0.2">
      <c r="A19" s="7"/>
      <c r="B19" s="7"/>
      <c r="C19" s="19" t="str">
        <f>_xlfn.IFNA(INDEX([1]Tariffs!$C$46:$C$120,MATCH([1]DMO!D8,[1]Tariffs!$I$46:$I$120,0)),0)</f>
        <v>Residential Single Rate</v>
      </c>
      <c r="D19" s="18" t="str">
        <f>_xlfn.IFNA(INDEX([1]Tariffs!$D$46:$D$120,MATCH([1]DMO!D8,[1]Tariffs!$I$46:$I$120,0)),0)</f>
        <v>Residential</v>
      </c>
      <c r="E19" s="18" t="str">
        <f>_xlfn.IFNA(INDEX([1]Tariffs!$E$46:$E$120,MATCH([1]DMO!D8,[1]Tariffs!$I$46:$I$120,0)),0)</f>
        <v>RSR</v>
      </c>
      <c r="F19" s="18" t="str">
        <f>_xlfn.IFNA(INDEX([1]Tariffs!$F$46:$F$120,MATCH([1]DMO!D8,[1]Tariffs!$I$46:$I$120,0)),0)</f>
        <v>RSR</v>
      </c>
      <c r="G19" s="18">
        <f>_xlfn.IFNA(INDEX([1]Tariffs!$G$46:$G$120,MATCH([1]DMO!D8,[1]Tariffs!$I$46:$I$120,0)),0)</f>
        <v>0</v>
      </c>
      <c r="H19" s="35">
        <f>IF(C19=0,0,MATCH(C19,$C$86:$C$320,0))</f>
        <v>1</v>
      </c>
      <c r="I19" s="24" cm="1">
        <f t="array" ref="I19">IF($H19=0,0,INDEX(I$86:I$160,$H19))</f>
        <v>0.57530000000000003</v>
      </c>
      <c r="J19" s="24" cm="1">
        <f t="array" ref="J19">IF($H19=0,0,INDEX(J$86:J$160,$H19))</f>
        <v>0.15039999999999998</v>
      </c>
      <c r="K19" s="24" cm="1">
        <f t="array" ref="K19">IF($H19=0,0,INDEX(K$86:K$160,$H19))</f>
        <v>0</v>
      </c>
      <c r="L19" s="24" cm="1">
        <f t="array" ref="L19">IF($H19=0,0,INDEX(L$86:L$160,$H19))</f>
        <v>0</v>
      </c>
      <c r="M19" s="24" cm="1">
        <f t="array" ref="M19">IF($H19=0,0,INDEX(M$86:M$160,$H19))</f>
        <v>0</v>
      </c>
      <c r="N19" s="24" cm="1">
        <f t="array" ref="N19">IF($H19=0,0,INDEX(N$86:N$160,$H19))</f>
        <v>0</v>
      </c>
      <c r="O19" s="24" cm="1">
        <f t="array" ref="O19">IF($H19=0,0,INDEX(O$86:O$160,$H19))</f>
        <v>0</v>
      </c>
      <c r="P19" s="24" cm="1">
        <f t="array" ref="P19">IF($H19=0,0,INDEX(P$86:P$160,$H19))</f>
        <v>0</v>
      </c>
      <c r="Q19" s="24" cm="1">
        <f t="array" ref="Q19">IF($H19=0,0,INDEX(Q$86:Q$160,$H19))</f>
        <v>0</v>
      </c>
      <c r="R19" s="24" cm="1">
        <f t="array" ref="R19">IF($H19=0,0,INDEX(R$86:R$160,$H19))</f>
        <v>0</v>
      </c>
      <c r="S19" s="24" cm="1">
        <f t="array" ref="S19">IF($H19=0,0,INDEX(S$86:S$160,$H19))</f>
        <v>0</v>
      </c>
      <c r="T19" s="24" cm="1">
        <f t="array" ref="T19">IF($H19=0,0,INDEX(T$86:T$160,$H19))</f>
        <v>0</v>
      </c>
      <c r="U19" s="24" cm="1">
        <f t="array" ref="U19">IF($H19=0,0,INDEX(U$86:U$160,$H19))</f>
        <v>0</v>
      </c>
      <c r="V19" s="24" cm="1">
        <f t="array" ref="V19">IF($H19=0,0,INDEX(V$86:V$160,$H19))</f>
        <v>7.5600000000000001E-2</v>
      </c>
      <c r="W19" s="24" cm="1">
        <f t="array" ref="W19">IF($H19=0,0,INDEX(W$86:W$160,$H19))</f>
        <v>0</v>
      </c>
      <c r="X19" s="24" cm="1">
        <f t="array" ref="X19">IF($H19=0,0,INDEX(X$86:X$160,$H19))</f>
        <v>0</v>
      </c>
      <c r="Y19" s="24" cm="1">
        <f t="array" ref="Y19">IF($H19=0,0,INDEX(Y$86:Y$160,$H19))</f>
        <v>0</v>
      </c>
      <c r="Z19" s="24" cm="1">
        <f t="array" ref="Z19">IF($H19=0,0,INDEX(Z$86:Z$160,$H19))</f>
        <v>0</v>
      </c>
      <c r="AA19" s="24" cm="1">
        <f t="array" ref="AA19">IF($H19=0,0,INDEX(AA$86:AA$160,$H19))</f>
        <v>0</v>
      </c>
      <c r="AB19" s="24" cm="1">
        <f t="array" ref="AB19">IF($H19=0,0,INDEX(AB$86:AB$160,$H19))</f>
        <v>0</v>
      </c>
      <c r="AC19" s="10"/>
      <c r="AD19" s="16" t="str" cm="1">
        <f t="array" ref="AD19">IF(SUMPRODUCT(--_xlfn.ISFORMULA(C19:AB19))=26,"OK","CHECK")</f>
        <v>OK</v>
      </c>
      <c r="AE19" s="24" cm="1">
        <f t="array" ref="AE19">IF($H19=0,0,INDEX(AE$86:AE$320,$H19))</f>
        <v>0</v>
      </c>
      <c r="AF19" s="24" cm="1">
        <f t="array" ref="AF19">IF($H19=0,0,INDEX(AF$86:AF$320,$H19))</f>
        <v>0</v>
      </c>
      <c r="AG19" s="24" cm="1">
        <f t="array" ref="AG19">IF($H19=0,0,INDEX(AG$86:AG$320,$H19))</f>
        <v>0</v>
      </c>
      <c r="AH19" s="24" cm="1">
        <f t="array" ref="AH19">IF($H19=0,0,INDEX(AH$86:AH$320,$H19))</f>
        <v>0</v>
      </c>
      <c r="AI19" s="24" cm="1">
        <f t="array" ref="AI19">IF($H19=0,0,INDEX(AI$86:AI$320,$H19))</f>
        <v>0</v>
      </c>
      <c r="AJ19" s="24" cm="1">
        <f t="array" ref="AJ19">IF($H19=0,0,INDEX(AJ$86:AJ$320,$H19))</f>
        <v>0</v>
      </c>
      <c r="AK19" s="24" cm="1">
        <f t="array" ref="AK19">IF($H19=0,0,INDEX(AK$86:AK$320,$H19))</f>
        <v>0</v>
      </c>
      <c r="AL19" s="24" cm="1">
        <f t="array" ref="AL19">IF($H19=0,0,INDEX(AL$86:AL$320,$H19))</f>
        <v>0</v>
      </c>
      <c r="AM19" s="24" cm="1">
        <f t="array" ref="AM19">IF($H19=0,0,INDEX(AM$86:AM$320,$H19))</f>
        <v>0</v>
      </c>
      <c r="AN19" s="24" cm="1">
        <f t="array" ref="AN19">IF($H19=0,0,INDEX(AN$86:AN$320,$H19))</f>
        <v>0</v>
      </c>
      <c r="AO19" s="24" cm="1">
        <f t="array" ref="AO19">IF($H19=0,0,INDEX(AO$86:AO$320,$H19))</f>
        <v>0</v>
      </c>
      <c r="AP19" s="24" cm="1">
        <f t="array" ref="AP19">IF($H19=0,0,INDEX(AP$86:AP$320,$H19))</f>
        <v>0</v>
      </c>
      <c r="AQ19" s="24" cm="1">
        <f t="array" ref="AQ19">IF($H19=0,0,INDEX(AQ$86:AQ$320,$H19))</f>
        <v>0</v>
      </c>
      <c r="AR19" s="24" cm="1">
        <f t="array" ref="AR19">IF($H19=0,0,INDEX(AR$86:AR$320,$H19))</f>
        <v>0</v>
      </c>
    </row>
    <row r="20" spans="1:44" outlineLevel="1" x14ac:dyDescent="0.2">
      <c r="A20" s="29"/>
      <c r="B20" s="29"/>
      <c r="C20" s="19" t="str">
        <f>_xlfn.IFNA(INDEX([1]Tariffs!$C$46:$C$120,MATCH([1]DMO!D9,[1]Tariffs!$I$46:$I$120,0)),0)</f>
        <v>Business Single rate</v>
      </c>
      <c r="D20" s="18" t="str">
        <f>_xlfn.IFNA(INDEX([1]Tariffs!$D$46:$D$120,MATCH([1]DMO!D9,[1]Tariffs!$I$46:$I$120,0)),0)</f>
        <v>Small business</v>
      </c>
      <c r="E20" s="18" t="str">
        <f>_xlfn.IFNA(INDEX([1]Tariffs!$E$46:$E$120,MATCH([1]DMO!D9,[1]Tariffs!$I$46:$I$120,0)),0)</f>
        <v>BSR</v>
      </c>
      <c r="F20" s="18" t="str">
        <f>_xlfn.IFNA(INDEX([1]Tariffs!$F$46:$F$120,MATCH([1]DMO!D9,[1]Tariffs!$I$46:$I$120,0)),0)</f>
        <v>BSR</v>
      </c>
      <c r="G20" s="18">
        <f>_xlfn.IFNA(INDEX([1]Tariffs!$G$46:$G$120,MATCH([1]DMO!D9,[1]Tariffs!$I$46:$I$120,0)),0)</f>
        <v>0</v>
      </c>
      <c r="H20" s="35">
        <f>IF(C20=0,0,MATCH(C20,$C$86:$C$320,0))</f>
        <v>11</v>
      </c>
      <c r="I20" s="24" cm="1">
        <f t="array" ref="I20">IF($H20=0,0,INDEX(I$86:I$160,$H20))</f>
        <v>0.72589999999999999</v>
      </c>
      <c r="J20" s="24" cm="1">
        <f t="array" ref="J20">IF($H20=0,0,INDEX(J$86:J$160,$H20))</f>
        <v>0.1714</v>
      </c>
      <c r="K20" s="24" cm="1">
        <f t="array" ref="K20">IF($H20=0,0,INDEX(K$86:K$160,$H20))</f>
        <v>0</v>
      </c>
      <c r="L20" s="24" cm="1">
        <f t="array" ref="L20">IF($H20=0,0,INDEX(L$86:L$160,$H20))</f>
        <v>0</v>
      </c>
      <c r="M20" s="24" cm="1">
        <f t="array" ref="M20">IF($H20=0,0,INDEX(M$86:M$160,$H20))</f>
        <v>0</v>
      </c>
      <c r="N20" s="24" cm="1">
        <f t="array" ref="N20">IF($H20=0,0,INDEX(N$86:N$160,$H20))</f>
        <v>0</v>
      </c>
      <c r="O20" s="24" cm="1">
        <f t="array" ref="O20">IF($H20=0,0,INDEX(O$86:O$160,$H20))</f>
        <v>0</v>
      </c>
      <c r="P20" s="24" cm="1">
        <f t="array" ref="P20">IF($H20=0,0,INDEX(P$86:P$160,$H20))</f>
        <v>0</v>
      </c>
      <c r="Q20" s="24" cm="1">
        <f t="array" ref="Q20">IF($H20=0,0,INDEX(Q$86:Q$160,$H20))</f>
        <v>0</v>
      </c>
      <c r="R20" s="24" cm="1">
        <f t="array" ref="R20">IF($H20=0,0,INDEX(R$86:R$160,$H20))</f>
        <v>0</v>
      </c>
      <c r="S20" s="24" cm="1">
        <f t="array" ref="S20">IF($H20=0,0,INDEX(S$86:S$160,$H20))</f>
        <v>0</v>
      </c>
      <c r="T20" s="24" cm="1">
        <f t="array" ref="T20">IF($H20=0,0,INDEX(T$86:T$160,$H20))</f>
        <v>0</v>
      </c>
      <c r="U20" s="24" cm="1">
        <f t="array" ref="U20">IF($H20=0,0,INDEX(U$86:U$160,$H20))</f>
        <v>0</v>
      </c>
      <c r="V20" s="24" cm="1">
        <f t="array" ref="V20">IF($H20=0,0,INDEX(V$86:V$160,$H20))</f>
        <v>7.5600000000000001E-2</v>
      </c>
      <c r="W20" s="24" cm="1">
        <f t="array" ref="W20">IF($H20=0,0,INDEX(W$86:W$160,$H20))</f>
        <v>0</v>
      </c>
      <c r="X20" s="24" cm="1">
        <f t="array" ref="X20">IF($H20=0,0,INDEX(X$86:X$160,$H20))</f>
        <v>0</v>
      </c>
      <c r="Y20" s="24" cm="1">
        <f t="array" ref="Y20">IF($H20=0,0,INDEX(Y$86:Y$160,$H20))</f>
        <v>0</v>
      </c>
      <c r="Z20" s="24" cm="1">
        <f t="array" ref="Z20">IF($H20=0,0,INDEX(Z$86:Z$160,$H20))</f>
        <v>0</v>
      </c>
      <c r="AA20" s="24" cm="1">
        <f t="array" ref="AA20">IF($H20=0,0,INDEX(AA$86:AA$160,$H20))</f>
        <v>0</v>
      </c>
      <c r="AB20" s="24" cm="1">
        <f t="array" ref="AB20">IF($H20=0,0,INDEX(AB$86:AB$160,$H20))</f>
        <v>0</v>
      </c>
      <c r="AC20" s="10"/>
      <c r="AD20" s="16" t="str" cm="1">
        <f t="array" ref="AD20">IF(SUMPRODUCT(--_xlfn.ISFORMULA(C20:AB20))=26,"OK","CHECK")</f>
        <v>OK</v>
      </c>
      <c r="AE20" s="24" cm="1">
        <f t="array" ref="AE20">IF($H20=0,0,INDEX(AE$86:AE$320,$H20))</f>
        <v>0</v>
      </c>
      <c r="AF20" s="24" cm="1">
        <f t="array" ref="AF20">IF($H20=0,0,INDEX(AF$86:AF$320,$H20))</f>
        <v>0</v>
      </c>
      <c r="AG20" s="24" cm="1">
        <f t="array" ref="AG20">IF($H20=0,0,INDEX(AG$86:AG$320,$H20))</f>
        <v>0</v>
      </c>
      <c r="AH20" s="24" cm="1">
        <f t="array" ref="AH20">IF($H20=0,0,INDEX(AH$86:AH$320,$H20))</f>
        <v>0</v>
      </c>
      <c r="AI20" s="24" cm="1">
        <f t="array" ref="AI20">IF($H20=0,0,INDEX(AI$86:AI$320,$H20))</f>
        <v>0</v>
      </c>
      <c r="AJ20" s="24" cm="1">
        <f t="array" ref="AJ20">IF($H20=0,0,INDEX(AJ$86:AJ$320,$H20))</f>
        <v>0</v>
      </c>
      <c r="AK20" s="24" cm="1">
        <f t="array" ref="AK20">IF($H20=0,0,INDEX(AK$86:AK$320,$H20))</f>
        <v>0</v>
      </c>
      <c r="AL20" s="24" cm="1">
        <f t="array" ref="AL20">IF($H20=0,0,INDEX(AL$86:AL$320,$H20))</f>
        <v>0</v>
      </c>
      <c r="AM20" s="24" cm="1">
        <f t="array" ref="AM20">IF($H20=0,0,INDEX(AM$86:AM$320,$H20))</f>
        <v>0</v>
      </c>
      <c r="AN20" s="24" cm="1">
        <f t="array" ref="AN20">IF($H20=0,0,INDEX(AN$86:AN$320,$H20))</f>
        <v>0</v>
      </c>
      <c r="AO20" s="24" cm="1">
        <f t="array" ref="AO20">IF($H20=0,0,INDEX(AO$86:AO$320,$H20))</f>
        <v>0</v>
      </c>
      <c r="AP20" s="24" cm="1">
        <f t="array" ref="AP20">IF($H20=0,0,INDEX(AP$86:AP$320,$H20))</f>
        <v>0</v>
      </c>
      <c r="AQ20" s="24" cm="1">
        <f t="array" ref="AQ20">IF($H20=0,0,INDEX(AQ$86:AQ$320,$H20))</f>
        <v>0</v>
      </c>
      <c r="AR20" s="24" cm="1">
        <f t="array" ref="AR20">IF($H20=0,0,INDEX(AR$86:AR$320,$H20))</f>
        <v>0</v>
      </c>
    </row>
    <row r="21" spans="1:44" outlineLevel="1" x14ac:dyDescent="0.2">
      <c r="A21" s="7"/>
      <c r="B21" s="7"/>
      <c r="C21" s="19">
        <f>_xlfn.IFNA(INDEX([1]Tariffs!$C$46:$C$120,MATCH([1]DMO!D10,[1]Tariffs!$I$46:$I$120,0)),0)</f>
        <v>0</v>
      </c>
      <c r="D21" s="18">
        <f>_xlfn.IFNA(INDEX([1]Tariffs!$D$46:$D$120,MATCH([1]DMO!D10,[1]Tariffs!$I$46:$I$120,0)),0)</f>
        <v>0</v>
      </c>
      <c r="E21" s="18">
        <f>_xlfn.IFNA(INDEX([1]Tariffs!$E$46:$E$120,MATCH([1]DMO!D10,[1]Tariffs!$I$46:$I$120,0)),0)</f>
        <v>0</v>
      </c>
      <c r="F21" s="18">
        <f>_xlfn.IFNA(INDEX([1]Tariffs!$F$46:$F$120,MATCH([1]DMO!D10,[1]Tariffs!$I$46:$I$120,0)),0)</f>
        <v>0</v>
      </c>
      <c r="G21" s="18">
        <f>_xlfn.IFNA(INDEX([1]Tariffs!$G$46:$G$120,MATCH([1]DMO!D10,[1]Tariffs!$I$46:$I$120,0)),0)</f>
        <v>0</v>
      </c>
      <c r="H21" s="35">
        <f>IF(C21=0,0,MATCH(C21,$C$86:$C$320,0))</f>
        <v>0</v>
      </c>
      <c r="I21" s="24" cm="1">
        <f t="array" ref="I21">IF($H21=0,0,INDEX(I$86:I$160,$H21))</f>
        <v>0</v>
      </c>
      <c r="J21" s="24" cm="1">
        <f t="array" ref="J21">IF($H21=0,0,INDEX(J$86:J$160,$H21))</f>
        <v>0</v>
      </c>
      <c r="K21" s="24" cm="1">
        <f t="array" ref="K21">IF($H21=0,0,INDEX(K$86:K$160,$H21))</f>
        <v>0</v>
      </c>
      <c r="L21" s="24" cm="1">
        <f t="array" ref="L21">IF($H21=0,0,INDEX(L$86:L$160,$H21))</f>
        <v>0</v>
      </c>
      <c r="M21" s="24" cm="1">
        <f t="array" ref="M21">IF($H21=0,0,INDEX(M$86:M$160,$H21))</f>
        <v>0</v>
      </c>
      <c r="N21" s="24" cm="1">
        <f t="array" ref="N21">IF($H21=0,0,INDEX(N$86:N$160,$H21))</f>
        <v>0</v>
      </c>
      <c r="O21" s="24" cm="1">
        <f t="array" ref="O21">IF($H21=0,0,INDEX(O$86:O$160,$H21))</f>
        <v>0</v>
      </c>
      <c r="P21" s="24" cm="1">
        <f t="array" ref="P21">IF($H21=0,0,INDEX(P$86:P$160,$H21))</f>
        <v>0</v>
      </c>
      <c r="Q21" s="24" cm="1">
        <f t="array" ref="Q21">IF($H21=0,0,INDEX(Q$86:Q$160,$H21))</f>
        <v>0</v>
      </c>
      <c r="R21" s="24" cm="1">
        <f t="array" ref="R21">IF($H21=0,0,INDEX(R$86:R$160,$H21))</f>
        <v>0</v>
      </c>
      <c r="S21" s="24" cm="1">
        <f t="array" ref="S21">IF($H21=0,0,INDEX(S$86:S$160,$H21))</f>
        <v>0</v>
      </c>
      <c r="T21" s="24" cm="1">
        <f t="array" ref="T21">IF($H21=0,0,INDEX(T$86:T$160,$H21))</f>
        <v>0</v>
      </c>
      <c r="U21" s="24" cm="1">
        <f t="array" ref="U21">IF($H21=0,0,INDEX(U$86:U$160,$H21))</f>
        <v>0</v>
      </c>
      <c r="V21" s="24" cm="1">
        <f t="array" ref="V21">IF($H21=0,0,INDEX(V$86:V$160,$H21))</f>
        <v>0</v>
      </c>
      <c r="W21" s="24" cm="1">
        <f t="array" ref="W21">IF($H21=0,0,INDEX(W$86:W$160,$H21))</f>
        <v>0</v>
      </c>
      <c r="X21" s="24" cm="1">
        <f t="array" ref="X21">IF($H21=0,0,INDEX(X$86:X$160,$H21))</f>
        <v>0</v>
      </c>
      <c r="Y21" s="24" cm="1">
        <f t="array" ref="Y21">IF($H21=0,0,INDEX(Y$86:Y$160,$H21))</f>
        <v>0</v>
      </c>
      <c r="Z21" s="24" cm="1">
        <f t="array" ref="Z21">IF($H21=0,0,INDEX(Z$86:Z$160,$H21))</f>
        <v>0</v>
      </c>
      <c r="AA21" s="24" cm="1">
        <f t="array" ref="AA21">IF($H21=0,0,INDEX(AA$86:AA$160,$H21))</f>
        <v>0</v>
      </c>
      <c r="AB21" s="24" cm="1">
        <f t="array" ref="AB21">IF($H21=0,0,INDEX(AB$86:AB$160,$H21))</f>
        <v>0</v>
      </c>
      <c r="AC21" s="10"/>
      <c r="AD21" s="16" t="str" cm="1">
        <f t="array" ref="AD21">IF(SUMPRODUCT(--_xlfn.ISFORMULA(C21:AB21))=26,"OK","CHECK")</f>
        <v>OK</v>
      </c>
      <c r="AE21" s="24" cm="1">
        <f t="array" ref="AE21">IF($H21=0,0,INDEX(AE$86:AE$320,$H21))</f>
        <v>0</v>
      </c>
      <c r="AF21" s="24" cm="1">
        <f t="array" ref="AF21">IF($H21=0,0,INDEX(AF$86:AF$320,$H21))</f>
        <v>0</v>
      </c>
      <c r="AG21" s="24" cm="1">
        <f t="array" ref="AG21">IF($H21=0,0,INDEX(AG$86:AG$320,$H21))</f>
        <v>0</v>
      </c>
      <c r="AH21" s="24" cm="1">
        <f t="array" ref="AH21">IF($H21=0,0,INDEX(AH$86:AH$320,$H21))</f>
        <v>0</v>
      </c>
      <c r="AI21" s="24" cm="1">
        <f t="array" ref="AI21">IF($H21=0,0,INDEX(AI$86:AI$320,$H21))</f>
        <v>0</v>
      </c>
      <c r="AJ21" s="24" cm="1">
        <f t="array" ref="AJ21">IF($H21=0,0,INDEX(AJ$86:AJ$320,$H21))</f>
        <v>0</v>
      </c>
      <c r="AK21" s="24" cm="1">
        <f t="array" ref="AK21">IF($H21=0,0,INDEX(AK$86:AK$320,$H21))</f>
        <v>0</v>
      </c>
      <c r="AL21" s="24" cm="1">
        <f t="array" ref="AL21">IF($H21=0,0,INDEX(AL$86:AL$320,$H21))</f>
        <v>0</v>
      </c>
      <c r="AM21" s="24" cm="1">
        <f t="array" ref="AM21">IF($H21=0,0,INDEX(AM$86:AM$320,$H21))</f>
        <v>0</v>
      </c>
      <c r="AN21" s="24" cm="1">
        <f t="array" ref="AN21">IF($H21=0,0,INDEX(AN$86:AN$320,$H21))</f>
        <v>0</v>
      </c>
      <c r="AO21" s="24" cm="1">
        <f t="array" ref="AO21">IF($H21=0,0,INDEX(AO$86:AO$320,$H21))</f>
        <v>0</v>
      </c>
      <c r="AP21" s="24" cm="1">
        <f t="array" ref="AP21">IF($H21=0,0,INDEX(AP$86:AP$320,$H21))</f>
        <v>0</v>
      </c>
      <c r="AQ21" s="24" cm="1">
        <f t="array" ref="AQ21">IF($H21=0,0,INDEX(AQ$86:AQ$320,$H21))</f>
        <v>0</v>
      </c>
      <c r="AR21" s="24" cm="1">
        <f t="array" ref="AR21">IF($H21=0,0,INDEX(AR$86:AR$320,$H21))</f>
        <v>0</v>
      </c>
    </row>
    <row r="22" spans="1:44" outlineLevel="1" x14ac:dyDescent="0.2">
      <c r="A22" s="7"/>
      <c r="B22" s="7"/>
      <c r="C22" s="19">
        <f>_xlfn.IFNA(INDEX([1]Tariffs!$C$46:$C$120,MATCH([1]DMO!D11,[1]Tariffs!$I$46:$I$120,0)),0)</f>
        <v>0</v>
      </c>
      <c r="D22" s="18">
        <f>_xlfn.IFNA(INDEX([1]Tariffs!$D$46:$D$120,MATCH([1]DMO!D11,[1]Tariffs!$I$46:$I$120,0)),0)</f>
        <v>0</v>
      </c>
      <c r="E22" s="18">
        <f>_xlfn.IFNA(INDEX([1]Tariffs!$E$46:$E$120,MATCH([1]DMO!D11,[1]Tariffs!$I$46:$I$120,0)),0)</f>
        <v>0</v>
      </c>
      <c r="F22" s="18">
        <f>_xlfn.IFNA(INDEX([1]Tariffs!$F$46:$F$120,MATCH([1]DMO!D11,[1]Tariffs!$I$46:$I$120,0)),0)</f>
        <v>0</v>
      </c>
      <c r="G22" s="18">
        <f>_xlfn.IFNA(INDEX([1]Tariffs!$G$46:$G$120,MATCH([1]DMO!D11,[1]Tariffs!$I$46:$I$120,0)),0)</f>
        <v>0</v>
      </c>
      <c r="H22" s="35">
        <f>IF(C22=0,0,MATCH(C22,$C$86:$C$320,0))</f>
        <v>0</v>
      </c>
      <c r="I22" s="24" cm="1">
        <f t="array" ref="I22">IF($H22=0,0,INDEX(I$86:I$160,$H22))</f>
        <v>0</v>
      </c>
      <c r="J22" s="24" cm="1">
        <f t="array" ref="J22">IF($H22=0,0,INDEX(J$86:J$160,$H22))</f>
        <v>0</v>
      </c>
      <c r="K22" s="24" cm="1">
        <f t="array" ref="K22">IF($H22=0,0,INDEX(K$86:K$160,$H22))</f>
        <v>0</v>
      </c>
      <c r="L22" s="24" cm="1">
        <f t="array" ref="L22">IF($H22=0,0,INDEX(L$86:L$160,$H22))</f>
        <v>0</v>
      </c>
      <c r="M22" s="24" cm="1">
        <f t="array" ref="M22">IF($H22=0,0,INDEX(M$86:M$160,$H22))</f>
        <v>0</v>
      </c>
      <c r="N22" s="24" cm="1">
        <f t="array" ref="N22">IF($H22=0,0,INDEX(N$86:N$160,$H22))</f>
        <v>0</v>
      </c>
      <c r="O22" s="24" cm="1">
        <f t="array" ref="O22">IF($H22=0,0,INDEX(O$86:O$160,$H22))</f>
        <v>0</v>
      </c>
      <c r="P22" s="24" cm="1">
        <f t="array" ref="P22">IF($H22=0,0,INDEX(P$86:P$160,$H22))</f>
        <v>0</v>
      </c>
      <c r="Q22" s="24" cm="1">
        <f t="array" ref="Q22">IF($H22=0,0,INDEX(Q$86:Q$160,$H22))</f>
        <v>0</v>
      </c>
      <c r="R22" s="24" cm="1">
        <f t="array" ref="R22">IF($H22=0,0,INDEX(R$86:R$160,$H22))</f>
        <v>0</v>
      </c>
      <c r="S22" s="24" cm="1">
        <f t="array" ref="S22">IF($H22=0,0,INDEX(S$86:S$160,$H22))</f>
        <v>0</v>
      </c>
      <c r="T22" s="24" cm="1">
        <f t="array" ref="T22">IF($H22=0,0,INDEX(T$86:T$160,$H22))</f>
        <v>0</v>
      </c>
      <c r="U22" s="24" cm="1">
        <f t="array" ref="U22">IF($H22=0,0,INDEX(U$86:U$160,$H22))</f>
        <v>0</v>
      </c>
      <c r="V22" s="24" cm="1">
        <f t="array" ref="V22">IF($H22=0,0,INDEX(V$86:V$160,$H22))</f>
        <v>0</v>
      </c>
      <c r="W22" s="24" cm="1">
        <f t="array" ref="W22">IF($H22=0,0,INDEX(W$86:W$160,$H22))</f>
        <v>0</v>
      </c>
      <c r="X22" s="24" cm="1">
        <f t="array" ref="X22">IF($H22=0,0,INDEX(X$86:X$160,$H22))</f>
        <v>0</v>
      </c>
      <c r="Y22" s="24" cm="1">
        <f t="array" ref="Y22">IF($H22=0,0,INDEX(Y$86:Y$160,$H22))</f>
        <v>0</v>
      </c>
      <c r="Z22" s="24" cm="1">
        <f t="array" ref="Z22">IF($H22=0,0,INDEX(Z$86:Z$160,$H22))</f>
        <v>0</v>
      </c>
      <c r="AA22" s="24" cm="1">
        <f t="array" ref="AA22">IF($H22=0,0,INDEX(AA$86:AA$160,$H22))</f>
        <v>0</v>
      </c>
      <c r="AB22" s="24" cm="1">
        <f t="array" ref="AB22">IF($H22=0,0,INDEX(AB$86:AB$160,$H22))</f>
        <v>0</v>
      </c>
      <c r="AC22" s="10"/>
      <c r="AD22" s="16" t="str" cm="1">
        <f t="array" ref="AD22">IF(SUMPRODUCT(--_xlfn.ISFORMULA(C22:AB22))=26,"OK","CHECK")</f>
        <v>OK</v>
      </c>
      <c r="AE22" s="24" cm="1">
        <f t="array" ref="AE22">IF($H22=0,0,INDEX(AE$86:AE$320,$H22))</f>
        <v>0</v>
      </c>
      <c r="AF22" s="24" cm="1">
        <f t="array" ref="AF22">IF($H22=0,0,INDEX(AF$86:AF$320,$H22))</f>
        <v>0</v>
      </c>
      <c r="AG22" s="24" cm="1">
        <f t="array" ref="AG22">IF($H22=0,0,INDEX(AG$86:AG$320,$H22))</f>
        <v>0</v>
      </c>
      <c r="AH22" s="24" cm="1">
        <f t="array" ref="AH22">IF($H22=0,0,INDEX(AH$86:AH$320,$H22))</f>
        <v>0</v>
      </c>
      <c r="AI22" s="24" cm="1">
        <f t="array" ref="AI22">IF($H22=0,0,INDEX(AI$86:AI$320,$H22))</f>
        <v>0</v>
      </c>
      <c r="AJ22" s="24" cm="1">
        <f t="array" ref="AJ22">IF($H22=0,0,INDEX(AJ$86:AJ$320,$H22))</f>
        <v>0</v>
      </c>
      <c r="AK22" s="24" cm="1">
        <f t="array" ref="AK22">IF($H22=0,0,INDEX(AK$86:AK$320,$H22))</f>
        <v>0</v>
      </c>
      <c r="AL22" s="24" cm="1">
        <f t="array" ref="AL22">IF($H22=0,0,INDEX(AL$86:AL$320,$H22))</f>
        <v>0</v>
      </c>
      <c r="AM22" s="24" cm="1">
        <f t="array" ref="AM22">IF($H22=0,0,INDEX(AM$86:AM$320,$H22))</f>
        <v>0</v>
      </c>
      <c r="AN22" s="24" cm="1">
        <f t="array" ref="AN22">IF($H22=0,0,INDEX(AN$86:AN$320,$H22))</f>
        <v>0</v>
      </c>
      <c r="AO22" s="24" cm="1">
        <f t="array" ref="AO22">IF($H22=0,0,INDEX(AO$86:AO$320,$H22))</f>
        <v>0</v>
      </c>
      <c r="AP22" s="24" cm="1">
        <f t="array" ref="AP22">IF($H22=0,0,INDEX(AP$86:AP$320,$H22))</f>
        <v>0</v>
      </c>
      <c r="AQ22" s="24" cm="1">
        <f t="array" ref="AQ22">IF($H22=0,0,INDEX(AQ$86:AQ$320,$H22))</f>
        <v>0</v>
      </c>
      <c r="AR22" s="24" cm="1">
        <f t="array" ref="AR22">IF($H22=0,0,INDEX(AR$86:AR$320,$H22))</f>
        <v>0</v>
      </c>
    </row>
    <row r="23" spans="1:44" outlineLevel="1" x14ac:dyDescent="0.2">
      <c r="A23" s="7"/>
      <c r="B23" s="7"/>
      <c r="C23" s="19">
        <f>_xlfn.IFNA(INDEX([1]Tariffs!$C$46:$C$120,MATCH([1]DMO!D12,[1]Tariffs!$I$46:$I$120,0)),0)</f>
        <v>0</v>
      </c>
      <c r="D23" s="18">
        <f>_xlfn.IFNA(INDEX([1]Tariffs!$D$46:$D$120,MATCH([1]DMO!D12,[1]Tariffs!$I$46:$I$120,0)),0)</f>
        <v>0</v>
      </c>
      <c r="E23" s="18">
        <f>_xlfn.IFNA(INDEX([1]Tariffs!$E$46:$E$120,MATCH([1]DMO!D12,[1]Tariffs!$I$46:$I$120,0)),0)</f>
        <v>0</v>
      </c>
      <c r="F23" s="18">
        <f>_xlfn.IFNA(INDEX([1]Tariffs!$F$46:$F$120,MATCH([1]DMO!D12,[1]Tariffs!$I$46:$I$120,0)),0)</f>
        <v>0</v>
      </c>
      <c r="G23" s="18">
        <f>_xlfn.IFNA(INDEX([1]Tariffs!$G$46:$G$120,MATCH([1]DMO!D12,[1]Tariffs!$I$46:$I$120,0)),0)</f>
        <v>0</v>
      </c>
      <c r="H23" s="35">
        <f>IF(C23=0,0,MATCH(C23,$C$86:$C$320,0))</f>
        <v>0</v>
      </c>
      <c r="I23" s="24" cm="1">
        <f t="array" ref="I23">IF($H23=0,0,INDEX(I$86:I$160,$H23))</f>
        <v>0</v>
      </c>
      <c r="J23" s="24" cm="1">
        <f t="array" ref="J23">IF($H23=0,0,INDEX(J$86:J$160,$H23))</f>
        <v>0</v>
      </c>
      <c r="K23" s="24" cm="1">
        <f t="array" ref="K23">IF($H23=0,0,INDEX(K$86:K$160,$H23))</f>
        <v>0</v>
      </c>
      <c r="L23" s="24" cm="1">
        <f t="array" ref="L23">IF($H23=0,0,INDEX(L$86:L$160,$H23))</f>
        <v>0</v>
      </c>
      <c r="M23" s="24" cm="1">
        <f t="array" ref="M23">IF($H23=0,0,INDEX(M$86:M$160,$H23))</f>
        <v>0</v>
      </c>
      <c r="N23" s="24" cm="1">
        <f t="array" ref="N23">IF($H23=0,0,INDEX(N$86:N$160,$H23))</f>
        <v>0</v>
      </c>
      <c r="O23" s="24" cm="1">
        <f t="array" ref="O23">IF($H23=0,0,INDEX(O$86:O$160,$H23))</f>
        <v>0</v>
      </c>
      <c r="P23" s="24" cm="1">
        <f t="array" ref="P23">IF($H23=0,0,INDEX(P$86:P$160,$H23))</f>
        <v>0</v>
      </c>
      <c r="Q23" s="24" cm="1">
        <f t="array" ref="Q23">IF($H23=0,0,INDEX(Q$86:Q$160,$H23))</f>
        <v>0</v>
      </c>
      <c r="R23" s="24" cm="1">
        <f t="array" ref="R23">IF($H23=0,0,INDEX(R$86:R$160,$H23))</f>
        <v>0</v>
      </c>
      <c r="S23" s="24" cm="1">
        <f t="array" ref="S23">IF($H23=0,0,INDEX(S$86:S$160,$H23))</f>
        <v>0</v>
      </c>
      <c r="T23" s="24" cm="1">
        <f t="array" ref="T23">IF($H23=0,0,INDEX(T$86:T$160,$H23))</f>
        <v>0</v>
      </c>
      <c r="U23" s="24" cm="1">
        <f t="array" ref="U23">IF($H23=0,0,INDEX(U$86:U$160,$H23))</f>
        <v>0</v>
      </c>
      <c r="V23" s="24" cm="1">
        <f t="array" ref="V23">IF($H23=0,0,INDEX(V$86:V$160,$H23))</f>
        <v>0</v>
      </c>
      <c r="W23" s="24" cm="1">
        <f t="array" ref="W23">IF($H23=0,0,INDEX(W$86:W$160,$H23))</f>
        <v>0</v>
      </c>
      <c r="X23" s="24" cm="1">
        <f t="array" ref="X23">IF($H23=0,0,INDEX(X$86:X$160,$H23))</f>
        <v>0</v>
      </c>
      <c r="Y23" s="24" cm="1">
        <f t="array" ref="Y23">IF($H23=0,0,INDEX(Y$86:Y$160,$H23))</f>
        <v>0</v>
      </c>
      <c r="Z23" s="24" cm="1">
        <f t="array" ref="Z23">IF($H23=0,0,INDEX(Z$86:Z$160,$H23))</f>
        <v>0</v>
      </c>
      <c r="AA23" s="24" cm="1">
        <f t="array" ref="AA23">IF($H23=0,0,INDEX(AA$86:AA$160,$H23))</f>
        <v>0</v>
      </c>
      <c r="AB23" s="24" cm="1">
        <f t="array" ref="AB23">IF($H23=0,0,INDEX(AB$86:AB$160,$H23))</f>
        <v>0</v>
      </c>
      <c r="AC23" s="10"/>
      <c r="AD23" s="16" t="str" cm="1">
        <f t="array" ref="AD23">IF(SUMPRODUCT(--_xlfn.ISFORMULA(C23:AB23))=26,"OK","CHECK")</f>
        <v>OK</v>
      </c>
      <c r="AE23" s="24" cm="1">
        <f t="array" ref="AE23">IF($H23=0,0,INDEX(AE$86:AE$320,$H23))</f>
        <v>0</v>
      </c>
      <c r="AF23" s="24" cm="1">
        <f t="array" ref="AF23">IF($H23=0,0,INDEX(AF$86:AF$320,$H23))</f>
        <v>0</v>
      </c>
      <c r="AG23" s="24" cm="1">
        <f t="array" ref="AG23">IF($H23=0,0,INDEX(AG$86:AG$320,$H23))</f>
        <v>0</v>
      </c>
      <c r="AH23" s="24" cm="1">
        <f t="array" ref="AH23">IF($H23=0,0,INDEX(AH$86:AH$320,$H23))</f>
        <v>0</v>
      </c>
      <c r="AI23" s="24" cm="1">
        <f t="array" ref="AI23">IF($H23=0,0,INDEX(AI$86:AI$320,$H23))</f>
        <v>0</v>
      </c>
      <c r="AJ23" s="24" cm="1">
        <f t="array" ref="AJ23">IF($H23=0,0,INDEX(AJ$86:AJ$320,$H23))</f>
        <v>0</v>
      </c>
      <c r="AK23" s="24" cm="1">
        <f t="array" ref="AK23">IF($H23=0,0,INDEX(AK$86:AK$320,$H23))</f>
        <v>0</v>
      </c>
      <c r="AL23" s="24" cm="1">
        <f t="array" ref="AL23">IF($H23=0,0,INDEX(AL$86:AL$320,$H23))</f>
        <v>0</v>
      </c>
      <c r="AM23" s="24" cm="1">
        <f t="array" ref="AM23">IF($H23=0,0,INDEX(AM$86:AM$320,$H23))</f>
        <v>0</v>
      </c>
      <c r="AN23" s="24" cm="1">
        <f t="array" ref="AN23">IF($H23=0,0,INDEX(AN$86:AN$320,$H23))</f>
        <v>0</v>
      </c>
      <c r="AO23" s="24" cm="1">
        <f t="array" ref="AO23">IF($H23=0,0,INDEX(AO$86:AO$320,$H23))</f>
        <v>0</v>
      </c>
      <c r="AP23" s="24" cm="1">
        <f t="array" ref="AP23">IF($H23=0,0,INDEX(AP$86:AP$320,$H23))</f>
        <v>0</v>
      </c>
      <c r="AQ23" s="24" cm="1">
        <f t="array" ref="AQ23">IF($H23=0,0,INDEX(AQ$86:AQ$320,$H23))</f>
        <v>0</v>
      </c>
      <c r="AR23" s="24" cm="1">
        <f t="array" ref="AR23">IF($H23=0,0,INDEX(AR$86:AR$320,$H23))</f>
        <v>0</v>
      </c>
    </row>
    <row r="24" spans="1:44" hidden="1" outlineLevel="2" x14ac:dyDescent="0.2">
      <c r="A24" s="7"/>
      <c r="B24" s="7"/>
      <c r="C24" s="19">
        <f>_xlfn.IFNA(INDEX([1]Tariffs!$C$46:$C$120,MATCH([1]DMO!D13,[1]Tariffs!$I$46:$I$120,0)),0)</f>
        <v>0</v>
      </c>
      <c r="D24" s="18">
        <f>_xlfn.IFNA(INDEX([1]Tariffs!$D$46:$D$120,MATCH([1]DMO!D13,[1]Tariffs!$I$46:$I$120,0)),0)</f>
        <v>0</v>
      </c>
      <c r="E24" s="18">
        <f>_xlfn.IFNA(INDEX([1]Tariffs!$E$46:$E$120,MATCH([1]DMO!D13,[1]Tariffs!$I$46:$I$120,0)),0)</f>
        <v>0</v>
      </c>
      <c r="F24" s="18">
        <f>_xlfn.IFNA(INDEX([1]Tariffs!$F$46:$F$120,MATCH([1]DMO!D13,[1]Tariffs!$I$46:$I$120,0)),0)</f>
        <v>0</v>
      </c>
      <c r="G24" s="18">
        <f>_xlfn.IFNA(INDEX([1]Tariffs!$G$46:$G$120,MATCH([1]DMO!D13,[1]Tariffs!$I$46:$I$120,0)),0)</f>
        <v>0</v>
      </c>
      <c r="H24" s="35">
        <f>IF(C24=0,0,MATCH(C24,$C$86:$C$320,0))</f>
        <v>0</v>
      </c>
      <c r="I24" s="24" cm="1">
        <f t="array" ref="I24">IF($H24=0,0,INDEX(I$86:I$160,$H24))</f>
        <v>0</v>
      </c>
      <c r="J24" s="24" cm="1">
        <f t="array" ref="J24">IF($H24=0,0,INDEX(J$86:J$160,$H24))</f>
        <v>0</v>
      </c>
      <c r="K24" s="24" cm="1">
        <f t="array" ref="K24">IF($H24=0,0,INDEX(K$86:K$160,$H24))</f>
        <v>0</v>
      </c>
      <c r="L24" s="24" cm="1">
        <f t="array" ref="L24">IF($H24=0,0,INDEX(L$86:L$160,$H24))</f>
        <v>0</v>
      </c>
      <c r="M24" s="24" cm="1">
        <f t="array" ref="M24">IF($H24=0,0,INDEX(M$86:M$160,$H24))</f>
        <v>0</v>
      </c>
      <c r="N24" s="24" cm="1">
        <f t="array" ref="N24">IF($H24=0,0,INDEX(N$86:N$160,$H24))</f>
        <v>0</v>
      </c>
      <c r="O24" s="24" cm="1">
        <f t="array" ref="O24">IF($H24=0,0,INDEX(O$86:O$160,$H24))</f>
        <v>0</v>
      </c>
      <c r="P24" s="24" cm="1">
        <f t="array" ref="P24">IF($H24=0,0,INDEX(P$86:P$160,$H24))</f>
        <v>0</v>
      </c>
      <c r="Q24" s="24" cm="1">
        <f t="array" ref="Q24">IF($H24=0,0,INDEX(Q$86:Q$160,$H24))</f>
        <v>0</v>
      </c>
      <c r="R24" s="24" cm="1">
        <f t="array" ref="R24">IF($H24=0,0,INDEX(R$86:R$160,$H24))</f>
        <v>0</v>
      </c>
      <c r="S24" s="24" cm="1">
        <f t="array" ref="S24">IF($H24=0,0,INDEX(S$86:S$160,$H24))</f>
        <v>0</v>
      </c>
      <c r="T24" s="24" cm="1">
        <f t="array" ref="T24">IF($H24=0,0,INDEX(T$86:T$160,$H24))</f>
        <v>0</v>
      </c>
      <c r="U24" s="24" cm="1">
        <f t="array" ref="U24">IF($H24=0,0,INDEX(U$86:U$160,$H24))</f>
        <v>0</v>
      </c>
      <c r="V24" s="24" cm="1">
        <f t="array" ref="V24">IF($H24=0,0,INDEX(V$86:V$160,$H24))</f>
        <v>0</v>
      </c>
      <c r="W24" s="24" cm="1">
        <f t="array" ref="W24">IF($H24=0,0,INDEX(W$86:W$160,$H24))</f>
        <v>0</v>
      </c>
      <c r="X24" s="24" cm="1">
        <f t="array" ref="X24">IF($H24=0,0,INDEX(X$86:X$160,$H24))</f>
        <v>0</v>
      </c>
      <c r="Y24" s="24" cm="1">
        <f t="array" ref="Y24">IF($H24=0,0,INDEX(Y$86:Y$160,$H24))</f>
        <v>0</v>
      </c>
      <c r="Z24" s="24" cm="1">
        <f t="array" ref="Z24">IF($H24=0,0,INDEX(Z$86:Z$160,$H24))</f>
        <v>0</v>
      </c>
      <c r="AA24" s="24" cm="1">
        <f t="array" ref="AA24">IF($H24=0,0,INDEX(AA$86:AA$160,$H24))</f>
        <v>0</v>
      </c>
      <c r="AB24" s="24" cm="1">
        <f t="array" ref="AB24">IF($H24=0,0,INDEX(AB$86:AB$160,$H24))</f>
        <v>0</v>
      </c>
      <c r="AC24" s="10"/>
      <c r="AD24" s="16" t="str" cm="1">
        <f t="array" ref="AD24">IF(SUMPRODUCT(--_xlfn.ISFORMULA(C24:AB24))=26,"OK","CHECK")</f>
        <v>OK</v>
      </c>
      <c r="AE24" s="24" cm="1">
        <f t="array" ref="AE24">IF($H24=0,0,INDEX(AE$86:AE$320,$H24))</f>
        <v>0</v>
      </c>
      <c r="AF24" s="24" cm="1">
        <f t="array" ref="AF24">IF($H24=0,0,INDEX(AF$86:AF$320,$H24))</f>
        <v>0</v>
      </c>
      <c r="AG24" s="24" cm="1">
        <f t="array" ref="AG24">IF($H24=0,0,INDEX(AG$86:AG$320,$H24))</f>
        <v>0</v>
      </c>
      <c r="AH24" s="24" cm="1">
        <f t="array" ref="AH24">IF($H24=0,0,INDEX(AH$86:AH$320,$H24))</f>
        <v>0</v>
      </c>
      <c r="AI24" s="24" cm="1">
        <f t="array" ref="AI24">IF($H24=0,0,INDEX(AI$86:AI$320,$H24))</f>
        <v>0</v>
      </c>
      <c r="AJ24" s="24" cm="1">
        <f t="array" ref="AJ24">IF($H24=0,0,INDEX(AJ$86:AJ$320,$H24))</f>
        <v>0</v>
      </c>
      <c r="AK24" s="24" cm="1">
        <f t="array" ref="AK24">IF($H24=0,0,INDEX(AK$86:AK$320,$H24))</f>
        <v>0</v>
      </c>
      <c r="AL24" s="24" cm="1">
        <f t="array" ref="AL24">IF($H24=0,0,INDEX(AL$86:AL$320,$H24))</f>
        <v>0</v>
      </c>
      <c r="AM24" s="24" cm="1">
        <f t="array" ref="AM24">IF($H24=0,0,INDEX(AM$86:AM$320,$H24))</f>
        <v>0</v>
      </c>
      <c r="AN24" s="24" cm="1">
        <f t="array" ref="AN24">IF($H24=0,0,INDEX(AN$86:AN$320,$H24))</f>
        <v>0</v>
      </c>
      <c r="AO24" s="24" cm="1">
        <f t="array" ref="AO24">IF($H24=0,0,INDEX(AO$86:AO$320,$H24))</f>
        <v>0</v>
      </c>
      <c r="AP24" s="24" cm="1">
        <f t="array" ref="AP24">IF($H24=0,0,INDEX(AP$86:AP$320,$H24))</f>
        <v>0</v>
      </c>
      <c r="AQ24" s="24" cm="1">
        <f t="array" ref="AQ24">IF($H24=0,0,INDEX(AQ$86:AQ$320,$H24))</f>
        <v>0</v>
      </c>
      <c r="AR24" s="24" cm="1">
        <f t="array" ref="AR24">IF($H24=0,0,INDEX(AR$86:AR$320,$H24))</f>
        <v>0</v>
      </c>
    </row>
    <row r="25" spans="1:44" hidden="1" outlineLevel="2" x14ac:dyDescent="0.2">
      <c r="A25" s="7"/>
      <c r="B25" s="7"/>
      <c r="C25" s="19">
        <f>_xlfn.IFNA(INDEX([1]Tariffs!$C$46:$C$120,MATCH([1]DMO!D14,[1]Tariffs!$I$46:$I$120,0)),0)</f>
        <v>0</v>
      </c>
      <c r="D25" s="18">
        <f>_xlfn.IFNA(INDEX([1]Tariffs!$D$46:$D$120,MATCH([1]DMO!D14,[1]Tariffs!$I$46:$I$120,0)),0)</f>
        <v>0</v>
      </c>
      <c r="E25" s="18">
        <f>_xlfn.IFNA(INDEX([1]Tariffs!$E$46:$E$120,MATCH([1]DMO!D14,[1]Tariffs!$I$46:$I$120,0)),0)</f>
        <v>0</v>
      </c>
      <c r="F25" s="18">
        <f>_xlfn.IFNA(INDEX([1]Tariffs!$F$46:$F$120,MATCH([1]DMO!D14,[1]Tariffs!$I$46:$I$120,0)),0)</f>
        <v>0</v>
      </c>
      <c r="G25" s="18">
        <f>_xlfn.IFNA(INDEX([1]Tariffs!$G$46:$G$120,MATCH([1]DMO!D14,[1]Tariffs!$I$46:$I$120,0)),0)</f>
        <v>0</v>
      </c>
      <c r="H25" s="35">
        <f>IF(C25=0,0,MATCH(C25,$C$86:$C$320,0))</f>
        <v>0</v>
      </c>
      <c r="I25" s="24" cm="1">
        <f t="array" ref="I25">IF($H25=0,0,INDEX(I$86:I$160,$H25))</f>
        <v>0</v>
      </c>
      <c r="J25" s="24" cm="1">
        <f t="array" ref="J25">IF($H25=0,0,INDEX(J$86:J$160,$H25))</f>
        <v>0</v>
      </c>
      <c r="K25" s="24" cm="1">
        <f t="array" ref="K25">IF($H25=0,0,INDEX(K$86:K$160,$H25))</f>
        <v>0</v>
      </c>
      <c r="L25" s="24" cm="1">
        <f t="array" ref="L25">IF($H25=0,0,INDEX(L$86:L$160,$H25))</f>
        <v>0</v>
      </c>
      <c r="M25" s="24" cm="1">
        <f t="array" ref="M25">IF($H25=0,0,INDEX(M$86:M$160,$H25))</f>
        <v>0</v>
      </c>
      <c r="N25" s="24" cm="1">
        <f t="array" ref="N25">IF($H25=0,0,INDEX(N$86:N$160,$H25))</f>
        <v>0</v>
      </c>
      <c r="O25" s="24" cm="1">
        <f t="array" ref="O25">IF($H25=0,0,INDEX(O$86:O$160,$H25))</f>
        <v>0</v>
      </c>
      <c r="P25" s="24" cm="1">
        <f t="array" ref="P25">IF($H25=0,0,INDEX(P$86:P$160,$H25))</f>
        <v>0</v>
      </c>
      <c r="Q25" s="24" cm="1">
        <f t="array" ref="Q25">IF($H25=0,0,INDEX(Q$86:Q$160,$H25))</f>
        <v>0</v>
      </c>
      <c r="R25" s="24" cm="1">
        <f t="array" ref="R25">IF($H25=0,0,INDEX(R$86:R$160,$H25))</f>
        <v>0</v>
      </c>
      <c r="S25" s="24" cm="1">
        <f t="array" ref="S25">IF($H25=0,0,INDEX(S$86:S$160,$H25))</f>
        <v>0</v>
      </c>
      <c r="T25" s="24" cm="1">
        <f t="array" ref="T25">IF($H25=0,0,INDEX(T$86:T$160,$H25))</f>
        <v>0</v>
      </c>
      <c r="U25" s="24" cm="1">
        <f t="array" ref="U25">IF($H25=0,0,INDEX(U$86:U$160,$H25))</f>
        <v>0</v>
      </c>
      <c r="V25" s="24" cm="1">
        <f t="array" ref="V25">IF($H25=0,0,INDEX(V$86:V$160,$H25))</f>
        <v>0</v>
      </c>
      <c r="W25" s="24" cm="1">
        <f t="array" ref="W25">IF($H25=0,0,INDEX(W$86:W$160,$H25))</f>
        <v>0</v>
      </c>
      <c r="X25" s="24" cm="1">
        <f t="array" ref="X25">IF($H25=0,0,INDEX(X$86:X$160,$H25))</f>
        <v>0</v>
      </c>
      <c r="Y25" s="24" cm="1">
        <f t="array" ref="Y25">IF($H25=0,0,INDEX(Y$86:Y$160,$H25))</f>
        <v>0</v>
      </c>
      <c r="Z25" s="24" cm="1">
        <f t="array" ref="Z25">IF($H25=0,0,INDEX(Z$86:Z$160,$H25))</f>
        <v>0</v>
      </c>
      <c r="AA25" s="24" cm="1">
        <f t="array" ref="AA25">IF($H25=0,0,INDEX(AA$86:AA$160,$H25))</f>
        <v>0</v>
      </c>
      <c r="AB25" s="24" cm="1">
        <f t="array" ref="AB25">IF($H25=0,0,INDEX(AB$86:AB$160,$H25))</f>
        <v>0</v>
      </c>
      <c r="AC25" s="10"/>
      <c r="AD25" s="16" t="str" cm="1">
        <f t="array" ref="AD25">IF(SUMPRODUCT(--_xlfn.ISFORMULA(C25:AB25))=26,"OK","CHECK")</f>
        <v>OK</v>
      </c>
      <c r="AE25" s="24" cm="1">
        <f t="array" ref="AE25">IF($H25=0,0,INDEX(AE$86:AE$320,$H25))</f>
        <v>0</v>
      </c>
      <c r="AF25" s="24" cm="1">
        <f t="array" ref="AF25">IF($H25=0,0,INDEX(AF$86:AF$320,$H25))</f>
        <v>0</v>
      </c>
      <c r="AG25" s="24" cm="1">
        <f t="array" ref="AG25">IF($H25=0,0,INDEX(AG$86:AG$320,$H25))</f>
        <v>0</v>
      </c>
      <c r="AH25" s="24" cm="1">
        <f t="array" ref="AH25">IF($H25=0,0,INDEX(AH$86:AH$320,$H25))</f>
        <v>0</v>
      </c>
      <c r="AI25" s="24" cm="1">
        <f t="array" ref="AI25">IF($H25=0,0,INDEX(AI$86:AI$320,$H25))</f>
        <v>0</v>
      </c>
      <c r="AJ25" s="24" cm="1">
        <f t="array" ref="AJ25">IF($H25=0,0,INDEX(AJ$86:AJ$320,$H25))</f>
        <v>0</v>
      </c>
      <c r="AK25" s="24" cm="1">
        <f t="array" ref="AK25">IF($H25=0,0,INDEX(AK$86:AK$320,$H25))</f>
        <v>0</v>
      </c>
      <c r="AL25" s="24" cm="1">
        <f t="array" ref="AL25">IF($H25=0,0,INDEX(AL$86:AL$320,$H25))</f>
        <v>0</v>
      </c>
      <c r="AM25" s="24" cm="1">
        <f t="array" ref="AM25">IF($H25=0,0,INDEX(AM$86:AM$320,$H25))</f>
        <v>0</v>
      </c>
      <c r="AN25" s="24" cm="1">
        <f t="array" ref="AN25">IF($H25=0,0,INDEX(AN$86:AN$320,$H25))</f>
        <v>0</v>
      </c>
      <c r="AO25" s="24" cm="1">
        <f t="array" ref="AO25">IF($H25=0,0,INDEX(AO$86:AO$320,$H25))</f>
        <v>0</v>
      </c>
      <c r="AP25" s="24" cm="1">
        <f t="array" ref="AP25">IF($H25=0,0,INDEX(AP$86:AP$320,$H25))</f>
        <v>0</v>
      </c>
      <c r="AQ25" s="24" cm="1">
        <f t="array" ref="AQ25">IF($H25=0,0,INDEX(AQ$86:AQ$320,$H25))</f>
        <v>0</v>
      </c>
      <c r="AR25" s="24" cm="1">
        <f t="array" ref="AR25">IF($H25=0,0,INDEX(AR$86:AR$320,$H25))</f>
        <v>0</v>
      </c>
    </row>
    <row r="26" spans="1:44" hidden="1" outlineLevel="2" x14ac:dyDescent="0.2">
      <c r="A26" s="7"/>
      <c r="B26" s="7"/>
      <c r="C26" s="19">
        <f>_xlfn.IFNA(INDEX([1]Tariffs!$C$46:$C$120,MATCH([1]DMO!D15,[1]Tariffs!$I$46:$I$120,0)),0)</f>
        <v>0</v>
      </c>
      <c r="D26" s="18">
        <f>_xlfn.IFNA(INDEX([1]Tariffs!$D$46:$D$120,MATCH([1]DMO!D15,[1]Tariffs!$I$46:$I$120,0)),0)</f>
        <v>0</v>
      </c>
      <c r="E26" s="18">
        <f>_xlfn.IFNA(INDEX([1]Tariffs!$E$46:$E$120,MATCH([1]DMO!D15,[1]Tariffs!$I$46:$I$120,0)),0)</f>
        <v>0</v>
      </c>
      <c r="F26" s="18">
        <f>_xlfn.IFNA(INDEX([1]Tariffs!$F$46:$F$120,MATCH([1]DMO!D15,[1]Tariffs!$I$46:$I$120,0)),0)</f>
        <v>0</v>
      </c>
      <c r="G26" s="18">
        <f>_xlfn.IFNA(INDEX([1]Tariffs!$G$46:$G$120,MATCH([1]DMO!D15,[1]Tariffs!$I$46:$I$120,0)),0)</f>
        <v>0</v>
      </c>
      <c r="H26" s="35">
        <f>IF(C26=0,0,MATCH(C26,$C$86:$C$320,0))</f>
        <v>0</v>
      </c>
      <c r="I26" s="24" cm="1">
        <f t="array" ref="I26">IF($H26=0,0,INDEX(I$86:I$160,$H26))</f>
        <v>0</v>
      </c>
      <c r="J26" s="24" cm="1">
        <f t="array" ref="J26">IF($H26=0,0,INDEX(J$86:J$160,$H26))</f>
        <v>0</v>
      </c>
      <c r="K26" s="24" cm="1">
        <f t="array" ref="K26">IF($H26=0,0,INDEX(K$86:K$160,$H26))</f>
        <v>0</v>
      </c>
      <c r="L26" s="24" cm="1">
        <f t="array" ref="L26">IF($H26=0,0,INDEX(L$86:L$160,$H26))</f>
        <v>0</v>
      </c>
      <c r="M26" s="24" cm="1">
        <f t="array" ref="M26">IF($H26=0,0,INDEX(M$86:M$160,$H26))</f>
        <v>0</v>
      </c>
      <c r="N26" s="24" cm="1">
        <f t="array" ref="N26">IF($H26=0,0,INDEX(N$86:N$160,$H26))</f>
        <v>0</v>
      </c>
      <c r="O26" s="24" cm="1">
        <f t="array" ref="O26">IF($H26=0,0,INDEX(O$86:O$160,$H26))</f>
        <v>0</v>
      </c>
      <c r="P26" s="24" cm="1">
        <f t="array" ref="P26">IF($H26=0,0,INDEX(P$86:P$160,$H26))</f>
        <v>0</v>
      </c>
      <c r="Q26" s="24" cm="1">
        <f t="array" ref="Q26">IF($H26=0,0,INDEX(Q$86:Q$160,$H26))</f>
        <v>0</v>
      </c>
      <c r="R26" s="24" cm="1">
        <f t="array" ref="R26">IF($H26=0,0,INDEX(R$86:R$160,$H26))</f>
        <v>0</v>
      </c>
      <c r="S26" s="24" cm="1">
        <f t="array" ref="S26">IF($H26=0,0,INDEX(S$86:S$160,$H26))</f>
        <v>0</v>
      </c>
      <c r="T26" s="24" cm="1">
        <f t="array" ref="T26">IF($H26=0,0,INDEX(T$86:T$160,$H26))</f>
        <v>0</v>
      </c>
      <c r="U26" s="24" cm="1">
        <f t="array" ref="U26">IF($H26=0,0,INDEX(U$86:U$160,$H26))</f>
        <v>0</v>
      </c>
      <c r="V26" s="24" cm="1">
        <f t="array" ref="V26">IF($H26=0,0,INDEX(V$86:V$160,$H26))</f>
        <v>0</v>
      </c>
      <c r="W26" s="24" cm="1">
        <f t="array" ref="W26">IF($H26=0,0,INDEX(W$86:W$160,$H26))</f>
        <v>0</v>
      </c>
      <c r="X26" s="24" cm="1">
        <f t="array" ref="X26">IF($H26=0,0,INDEX(X$86:X$160,$H26))</f>
        <v>0</v>
      </c>
      <c r="Y26" s="24" cm="1">
        <f t="array" ref="Y26">IF($H26=0,0,INDEX(Y$86:Y$160,$H26))</f>
        <v>0</v>
      </c>
      <c r="Z26" s="24" cm="1">
        <f t="array" ref="Z26">IF($H26=0,0,INDEX(Z$86:Z$160,$H26))</f>
        <v>0</v>
      </c>
      <c r="AA26" s="24" cm="1">
        <f t="array" ref="AA26">IF($H26=0,0,INDEX(AA$86:AA$160,$H26))</f>
        <v>0</v>
      </c>
      <c r="AB26" s="24" cm="1">
        <f t="array" ref="AB26">IF($H26=0,0,INDEX(AB$86:AB$160,$H26))</f>
        <v>0</v>
      </c>
      <c r="AC26" s="10"/>
      <c r="AD26" s="16" t="str" cm="1">
        <f t="array" ref="AD26">IF(SUMPRODUCT(--_xlfn.ISFORMULA(C26:AB26))=26,"OK","CHECK")</f>
        <v>OK</v>
      </c>
      <c r="AE26" s="24" cm="1">
        <f t="array" ref="AE26">IF($H26=0,0,INDEX(AE$86:AE$320,$H26))</f>
        <v>0</v>
      </c>
      <c r="AF26" s="24" cm="1">
        <f t="array" ref="AF26">IF($H26=0,0,INDEX(AF$86:AF$320,$H26))</f>
        <v>0</v>
      </c>
      <c r="AG26" s="24" cm="1">
        <f t="array" ref="AG26">IF($H26=0,0,INDEX(AG$86:AG$320,$H26))</f>
        <v>0</v>
      </c>
      <c r="AH26" s="24" cm="1">
        <f t="array" ref="AH26">IF($H26=0,0,INDEX(AH$86:AH$320,$H26))</f>
        <v>0</v>
      </c>
      <c r="AI26" s="24" cm="1">
        <f t="array" ref="AI26">IF($H26=0,0,INDEX(AI$86:AI$320,$H26))</f>
        <v>0</v>
      </c>
      <c r="AJ26" s="24" cm="1">
        <f t="array" ref="AJ26">IF($H26=0,0,INDEX(AJ$86:AJ$320,$H26))</f>
        <v>0</v>
      </c>
      <c r="AK26" s="24" cm="1">
        <f t="array" ref="AK26">IF($H26=0,0,INDEX(AK$86:AK$320,$H26))</f>
        <v>0</v>
      </c>
      <c r="AL26" s="24" cm="1">
        <f t="array" ref="AL26">IF($H26=0,0,INDEX(AL$86:AL$320,$H26))</f>
        <v>0</v>
      </c>
      <c r="AM26" s="24" cm="1">
        <f t="array" ref="AM26">IF($H26=0,0,INDEX(AM$86:AM$320,$H26))</f>
        <v>0</v>
      </c>
      <c r="AN26" s="24" cm="1">
        <f t="array" ref="AN26">IF($H26=0,0,INDEX(AN$86:AN$320,$H26))</f>
        <v>0</v>
      </c>
      <c r="AO26" s="24" cm="1">
        <f t="array" ref="AO26">IF($H26=0,0,INDEX(AO$86:AO$320,$H26))</f>
        <v>0</v>
      </c>
      <c r="AP26" s="24" cm="1">
        <f t="array" ref="AP26">IF($H26=0,0,INDEX(AP$86:AP$320,$H26))</f>
        <v>0</v>
      </c>
      <c r="AQ26" s="24" cm="1">
        <f t="array" ref="AQ26">IF($H26=0,0,INDEX(AQ$86:AQ$320,$H26))</f>
        <v>0</v>
      </c>
      <c r="AR26" s="24" cm="1">
        <f t="array" ref="AR26">IF($H26=0,0,INDEX(AR$86:AR$320,$H26))</f>
        <v>0</v>
      </c>
    </row>
    <row r="27" spans="1:44" hidden="1" outlineLevel="2" x14ac:dyDescent="0.2">
      <c r="A27" s="7"/>
      <c r="B27" s="7"/>
      <c r="C27" s="19">
        <f>_xlfn.IFNA(INDEX([1]Tariffs!$C$46:$C$120,MATCH([1]DMO!D16,[1]Tariffs!$I$46:$I$120,0)),0)</f>
        <v>0</v>
      </c>
      <c r="D27" s="18">
        <f>_xlfn.IFNA(INDEX([1]Tariffs!$D$46:$D$120,MATCH([1]DMO!D16,[1]Tariffs!$I$46:$I$120,0)),0)</f>
        <v>0</v>
      </c>
      <c r="E27" s="18">
        <f>_xlfn.IFNA(INDEX([1]Tariffs!$E$46:$E$120,MATCH([1]DMO!D16,[1]Tariffs!$I$46:$I$120,0)),0)</f>
        <v>0</v>
      </c>
      <c r="F27" s="18">
        <f>_xlfn.IFNA(INDEX([1]Tariffs!$F$46:$F$120,MATCH([1]DMO!D16,[1]Tariffs!$I$46:$I$120,0)),0)</f>
        <v>0</v>
      </c>
      <c r="G27" s="18">
        <f>_xlfn.IFNA(INDEX([1]Tariffs!$G$46:$G$120,MATCH([1]DMO!D16,[1]Tariffs!$I$46:$I$120,0)),0)</f>
        <v>0</v>
      </c>
      <c r="H27" s="35">
        <f>IF(C27=0,0,MATCH(C27,$C$86:$C$320,0))</f>
        <v>0</v>
      </c>
      <c r="I27" s="24" cm="1">
        <f t="array" ref="I27">IF($H27=0,0,INDEX(I$86:I$160,$H27))</f>
        <v>0</v>
      </c>
      <c r="J27" s="24" cm="1">
        <f t="array" ref="J27">IF($H27=0,0,INDEX(J$86:J$160,$H27))</f>
        <v>0</v>
      </c>
      <c r="K27" s="24" cm="1">
        <f t="array" ref="K27">IF($H27=0,0,INDEX(K$86:K$160,$H27))</f>
        <v>0</v>
      </c>
      <c r="L27" s="24" cm="1">
        <f t="array" ref="L27">IF($H27=0,0,INDEX(L$86:L$160,$H27))</f>
        <v>0</v>
      </c>
      <c r="M27" s="24" cm="1">
        <f t="array" ref="M27">IF($H27=0,0,INDEX(M$86:M$160,$H27))</f>
        <v>0</v>
      </c>
      <c r="N27" s="24" cm="1">
        <f t="array" ref="N27">IF($H27=0,0,INDEX(N$86:N$160,$H27))</f>
        <v>0</v>
      </c>
      <c r="O27" s="24" cm="1">
        <f t="array" ref="O27">IF($H27=0,0,INDEX(O$86:O$160,$H27))</f>
        <v>0</v>
      </c>
      <c r="P27" s="24" cm="1">
        <f t="array" ref="P27">IF($H27=0,0,INDEX(P$86:P$160,$H27))</f>
        <v>0</v>
      </c>
      <c r="Q27" s="24" cm="1">
        <f t="array" ref="Q27">IF($H27=0,0,INDEX(Q$86:Q$160,$H27))</f>
        <v>0</v>
      </c>
      <c r="R27" s="24" cm="1">
        <f t="array" ref="R27">IF($H27=0,0,INDEX(R$86:R$160,$H27))</f>
        <v>0</v>
      </c>
      <c r="S27" s="24" cm="1">
        <f t="array" ref="S27">IF($H27=0,0,INDEX(S$86:S$160,$H27))</f>
        <v>0</v>
      </c>
      <c r="T27" s="24" cm="1">
        <f t="array" ref="T27">IF($H27=0,0,INDEX(T$86:T$160,$H27))</f>
        <v>0</v>
      </c>
      <c r="U27" s="24" cm="1">
        <f t="array" ref="U27">IF($H27=0,0,INDEX(U$86:U$160,$H27))</f>
        <v>0</v>
      </c>
      <c r="V27" s="24" cm="1">
        <f t="array" ref="V27">IF($H27=0,0,INDEX(V$86:V$160,$H27))</f>
        <v>0</v>
      </c>
      <c r="W27" s="24" cm="1">
        <f t="array" ref="W27">IF($H27=0,0,INDEX(W$86:W$160,$H27))</f>
        <v>0</v>
      </c>
      <c r="X27" s="24" cm="1">
        <f t="array" ref="X27">IF($H27=0,0,INDEX(X$86:X$160,$H27))</f>
        <v>0</v>
      </c>
      <c r="Y27" s="24" cm="1">
        <f t="array" ref="Y27">IF($H27=0,0,INDEX(Y$86:Y$160,$H27))</f>
        <v>0</v>
      </c>
      <c r="Z27" s="24" cm="1">
        <f t="array" ref="Z27">IF($H27=0,0,INDEX(Z$86:Z$160,$H27))</f>
        <v>0</v>
      </c>
      <c r="AA27" s="24" cm="1">
        <f t="array" ref="AA27">IF($H27=0,0,INDEX(AA$86:AA$160,$H27))</f>
        <v>0</v>
      </c>
      <c r="AB27" s="24" cm="1">
        <f t="array" ref="AB27">IF($H27=0,0,INDEX(AB$86:AB$160,$H27))</f>
        <v>0</v>
      </c>
      <c r="AC27" s="10"/>
      <c r="AD27" s="16" t="str" cm="1">
        <f t="array" ref="AD27">IF(SUMPRODUCT(--_xlfn.ISFORMULA(C27:AB27))=26,"OK","CHECK")</f>
        <v>OK</v>
      </c>
      <c r="AE27" s="24" cm="1">
        <f t="array" ref="AE27">IF($H27=0,0,INDEX(AE$86:AE$320,$H27))</f>
        <v>0</v>
      </c>
      <c r="AF27" s="24" cm="1">
        <f t="array" ref="AF27">IF($H27=0,0,INDEX(AF$86:AF$320,$H27))</f>
        <v>0</v>
      </c>
      <c r="AG27" s="24" cm="1">
        <f t="array" ref="AG27">IF($H27=0,0,INDEX(AG$86:AG$320,$H27))</f>
        <v>0</v>
      </c>
      <c r="AH27" s="24" cm="1">
        <f t="array" ref="AH27">IF($H27=0,0,INDEX(AH$86:AH$320,$H27))</f>
        <v>0</v>
      </c>
      <c r="AI27" s="24" cm="1">
        <f t="array" ref="AI27">IF($H27=0,0,INDEX(AI$86:AI$320,$H27))</f>
        <v>0</v>
      </c>
      <c r="AJ27" s="24" cm="1">
        <f t="array" ref="AJ27">IF($H27=0,0,INDEX(AJ$86:AJ$320,$H27))</f>
        <v>0</v>
      </c>
      <c r="AK27" s="24" cm="1">
        <f t="array" ref="AK27">IF($H27=0,0,INDEX(AK$86:AK$320,$H27))</f>
        <v>0</v>
      </c>
      <c r="AL27" s="24" cm="1">
        <f t="array" ref="AL27">IF($H27=0,0,INDEX(AL$86:AL$320,$H27))</f>
        <v>0</v>
      </c>
      <c r="AM27" s="24" cm="1">
        <f t="array" ref="AM27">IF($H27=0,0,INDEX(AM$86:AM$320,$H27))</f>
        <v>0</v>
      </c>
      <c r="AN27" s="24" cm="1">
        <f t="array" ref="AN27">IF($H27=0,0,INDEX(AN$86:AN$320,$H27))</f>
        <v>0</v>
      </c>
      <c r="AO27" s="24" cm="1">
        <f t="array" ref="AO27">IF($H27=0,0,INDEX(AO$86:AO$320,$H27))</f>
        <v>0</v>
      </c>
      <c r="AP27" s="24" cm="1">
        <f t="array" ref="AP27">IF($H27=0,0,INDEX(AP$86:AP$320,$H27))</f>
        <v>0</v>
      </c>
      <c r="AQ27" s="24" cm="1">
        <f t="array" ref="AQ27">IF($H27=0,0,INDEX(AQ$86:AQ$320,$H27))</f>
        <v>0</v>
      </c>
      <c r="AR27" s="24" cm="1">
        <f t="array" ref="AR27">IF($H27=0,0,INDEX(AR$86:AR$320,$H27))</f>
        <v>0</v>
      </c>
    </row>
    <row r="28" spans="1:44" hidden="1" outlineLevel="2" x14ac:dyDescent="0.2">
      <c r="A28" s="7"/>
      <c r="B28" s="7"/>
      <c r="C28" s="19">
        <f>_xlfn.IFNA(INDEX([1]Tariffs!$C$46:$C$120,MATCH([1]DMO!D17,[1]Tariffs!$I$46:$I$120,0)),0)</f>
        <v>0</v>
      </c>
      <c r="D28" s="18">
        <f>_xlfn.IFNA(INDEX([1]Tariffs!$D$46:$D$120,MATCH([1]DMO!D17,[1]Tariffs!$I$46:$I$120,0)),0)</f>
        <v>0</v>
      </c>
      <c r="E28" s="18">
        <f>_xlfn.IFNA(INDEX([1]Tariffs!$E$46:$E$120,MATCH([1]DMO!D17,[1]Tariffs!$I$46:$I$120,0)),0)</f>
        <v>0</v>
      </c>
      <c r="F28" s="18">
        <f>_xlfn.IFNA(INDEX([1]Tariffs!$F$46:$F$120,MATCH([1]DMO!D17,[1]Tariffs!$I$46:$I$120,0)),0)</f>
        <v>0</v>
      </c>
      <c r="G28" s="18">
        <f>_xlfn.IFNA(INDEX([1]Tariffs!$G$46:$G$120,MATCH([1]DMO!D17,[1]Tariffs!$I$46:$I$120,0)),0)</f>
        <v>0</v>
      </c>
      <c r="H28" s="35">
        <f>IF(C28=0,0,MATCH(C28,$C$86:$C$320,0))</f>
        <v>0</v>
      </c>
      <c r="I28" s="24" cm="1">
        <f t="array" ref="I28">IF($H28=0,0,INDEX(I$86:I$160,$H28))</f>
        <v>0</v>
      </c>
      <c r="J28" s="24" cm="1">
        <f t="array" ref="J28">IF($H28=0,0,INDEX(J$86:J$160,$H28))</f>
        <v>0</v>
      </c>
      <c r="K28" s="24" cm="1">
        <f t="array" ref="K28">IF($H28=0,0,INDEX(K$86:K$160,$H28))</f>
        <v>0</v>
      </c>
      <c r="L28" s="24" cm="1">
        <f t="array" ref="L28">IF($H28=0,0,INDEX(L$86:L$160,$H28))</f>
        <v>0</v>
      </c>
      <c r="M28" s="24" cm="1">
        <f t="array" ref="M28">IF($H28=0,0,INDEX(M$86:M$160,$H28))</f>
        <v>0</v>
      </c>
      <c r="N28" s="24" cm="1">
        <f t="array" ref="N28">IF($H28=0,0,INDEX(N$86:N$160,$H28))</f>
        <v>0</v>
      </c>
      <c r="O28" s="24" cm="1">
        <f t="array" ref="O28">IF($H28=0,0,INDEX(O$86:O$160,$H28))</f>
        <v>0</v>
      </c>
      <c r="P28" s="24" cm="1">
        <f t="array" ref="P28">IF($H28=0,0,INDEX(P$86:P$160,$H28))</f>
        <v>0</v>
      </c>
      <c r="Q28" s="24" cm="1">
        <f t="array" ref="Q28">IF($H28=0,0,INDEX(Q$86:Q$160,$H28))</f>
        <v>0</v>
      </c>
      <c r="R28" s="24" cm="1">
        <f t="array" ref="R28">IF($H28=0,0,INDEX(R$86:R$160,$H28))</f>
        <v>0</v>
      </c>
      <c r="S28" s="24" cm="1">
        <f t="array" ref="S28">IF($H28=0,0,INDEX(S$86:S$160,$H28))</f>
        <v>0</v>
      </c>
      <c r="T28" s="24" cm="1">
        <f t="array" ref="T28">IF($H28=0,0,INDEX(T$86:T$160,$H28))</f>
        <v>0</v>
      </c>
      <c r="U28" s="24" cm="1">
        <f t="array" ref="U28">IF($H28=0,0,INDEX(U$86:U$160,$H28))</f>
        <v>0</v>
      </c>
      <c r="V28" s="24" cm="1">
        <f t="array" ref="V28">IF($H28=0,0,INDEX(V$86:V$160,$H28))</f>
        <v>0</v>
      </c>
      <c r="W28" s="24" cm="1">
        <f t="array" ref="W28">IF($H28=0,0,INDEX(W$86:W$160,$H28))</f>
        <v>0</v>
      </c>
      <c r="X28" s="24" cm="1">
        <f t="array" ref="X28">IF($H28=0,0,INDEX(X$86:X$160,$H28))</f>
        <v>0</v>
      </c>
      <c r="Y28" s="24" cm="1">
        <f t="array" ref="Y28">IF($H28=0,0,INDEX(Y$86:Y$160,$H28))</f>
        <v>0</v>
      </c>
      <c r="Z28" s="24" cm="1">
        <f t="array" ref="Z28">IF($H28=0,0,INDEX(Z$86:Z$160,$H28))</f>
        <v>0</v>
      </c>
      <c r="AA28" s="24" cm="1">
        <f t="array" ref="AA28">IF($H28=0,0,INDEX(AA$86:AA$160,$H28))</f>
        <v>0</v>
      </c>
      <c r="AB28" s="24" cm="1">
        <f t="array" ref="AB28">IF($H28=0,0,INDEX(AB$86:AB$160,$H28))</f>
        <v>0</v>
      </c>
      <c r="AC28" s="10"/>
      <c r="AD28" s="16" t="str" cm="1">
        <f t="array" ref="AD28">IF(SUMPRODUCT(--_xlfn.ISFORMULA(C28:AB28))=26,"OK","CHECK")</f>
        <v>OK</v>
      </c>
      <c r="AE28" s="24" cm="1">
        <f t="array" ref="AE28">IF($H28=0,0,INDEX(AE$86:AE$320,$H28))</f>
        <v>0</v>
      </c>
      <c r="AF28" s="24" cm="1">
        <f t="array" ref="AF28">IF($H28=0,0,INDEX(AF$86:AF$320,$H28))</f>
        <v>0</v>
      </c>
      <c r="AG28" s="24" cm="1">
        <f t="array" ref="AG28">IF($H28=0,0,INDEX(AG$86:AG$320,$H28))</f>
        <v>0</v>
      </c>
      <c r="AH28" s="24" cm="1">
        <f t="array" ref="AH28">IF($H28=0,0,INDEX(AH$86:AH$320,$H28))</f>
        <v>0</v>
      </c>
      <c r="AI28" s="24" cm="1">
        <f t="array" ref="AI28">IF($H28=0,0,INDEX(AI$86:AI$320,$H28))</f>
        <v>0</v>
      </c>
      <c r="AJ28" s="24" cm="1">
        <f t="array" ref="AJ28">IF($H28=0,0,INDEX(AJ$86:AJ$320,$H28))</f>
        <v>0</v>
      </c>
      <c r="AK28" s="24" cm="1">
        <f t="array" ref="AK28">IF($H28=0,0,INDEX(AK$86:AK$320,$H28))</f>
        <v>0</v>
      </c>
      <c r="AL28" s="24" cm="1">
        <f t="array" ref="AL28">IF($H28=0,0,INDEX(AL$86:AL$320,$H28))</f>
        <v>0</v>
      </c>
      <c r="AM28" s="24" cm="1">
        <f t="array" ref="AM28">IF($H28=0,0,INDEX(AM$86:AM$320,$H28))</f>
        <v>0</v>
      </c>
      <c r="AN28" s="24" cm="1">
        <f t="array" ref="AN28">IF($H28=0,0,INDEX(AN$86:AN$320,$H28))</f>
        <v>0</v>
      </c>
      <c r="AO28" s="24" cm="1">
        <f t="array" ref="AO28">IF($H28=0,0,INDEX(AO$86:AO$320,$H28))</f>
        <v>0</v>
      </c>
      <c r="AP28" s="24" cm="1">
        <f t="array" ref="AP28">IF($H28=0,0,INDEX(AP$86:AP$320,$H28))</f>
        <v>0</v>
      </c>
      <c r="AQ28" s="24" cm="1">
        <f t="array" ref="AQ28">IF($H28=0,0,INDEX(AQ$86:AQ$320,$H28))</f>
        <v>0</v>
      </c>
      <c r="AR28" s="24" cm="1">
        <f t="array" ref="AR28">IF($H28=0,0,INDEX(AR$86:AR$320,$H28))</f>
        <v>0</v>
      </c>
    </row>
    <row r="29" spans="1:44" hidden="1" outlineLevel="2" x14ac:dyDescent="0.2">
      <c r="A29" s="7"/>
      <c r="B29" s="7"/>
      <c r="C29" s="19">
        <f>_xlfn.IFNA(INDEX([1]Tariffs!$C$46:$C$120,MATCH([1]DMO!D18,[1]Tariffs!$I$46:$I$120,0)),0)</f>
        <v>0</v>
      </c>
      <c r="D29" s="18">
        <f>_xlfn.IFNA(INDEX([1]Tariffs!$D$46:$D$120,MATCH([1]DMO!D18,[1]Tariffs!$I$46:$I$120,0)),0)</f>
        <v>0</v>
      </c>
      <c r="E29" s="18">
        <f>_xlfn.IFNA(INDEX([1]Tariffs!$E$46:$E$120,MATCH([1]DMO!D18,[1]Tariffs!$I$46:$I$120,0)),0)</f>
        <v>0</v>
      </c>
      <c r="F29" s="18">
        <f>_xlfn.IFNA(INDEX([1]Tariffs!$F$46:$F$120,MATCH([1]DMO!D18,[1]Tariffs!$I$46:$I$120,0)),0)</f>
        <v>0</v>
      </c>
      <c r="G29" s="18">
        <f>_xlfn.IFNA(INDEX([1]Tariffs!$G$46:$G$120,MATCH([1]DMO!D18,[1]Tariffs!$I$46:$I$120,0)),0)</f>
        <v>0</v>
      </c>
      <c r="H29" s="35">
        <f>IF(C29=0,0,MATCH(C29,$C$86:$C$320,0))</f>
        <v>0</v>
      </c>
      <c r="I29" s="24" cm="1">
        <f t="array" ref="I29">IF($H29=0,0,INDEX(I$86:I$160,$H29))</f>
        <v>0</v>
      </c>
      <c r="J29" s="24" cm="1">
        <f t="array" ref="J29">IF($H29=0,0,INDEX(J$86:J$160,$H29))</f>
        <v>0</v>
      </c>
      <c r="K29" s="24" cm="1">
        <f t="array" ref="K29">IF($H29=0,0,INDEX(K$86:K$160,$H29))</f>
        <v>0</v>
      </c>
      <c r="L29" s="24" cm="1">
        <f t="array" ref="L29">IF($H29=0,0,INDEX(L$86:L$160,$H29))</f>
        <v>0</v>
      </c>
      <c r="M29" s="24" cm="1">
        <f t="array" ref="M29">IF($H29=0,0,INDEX(M$86:M$160,$H29))</f>
        <v>0</v>
      </c>
      <c r="N29" s="24" cm="1">
        <f t="array" ref="N29">IF($H29=0,0,INDEX(N$86:N$160,$H29))</f>
        <v>0</v>
      </c>
      <c r="O29" s="24" cm="1">
        <f t="array" ref="O29">IF($H29=0,0,INDEX(O$86:O$160,$H29))</f>
        <v>0</v>
      </c>
      <c r="P29" s="24" cm="1">
        <f t="array" ref="P29">IF($H29=0,0,INDEX(P$86:P$160,$H29))</f>
        <v>0</v>
      </c>
      <c r="Q29" s="24" cm="1">
        <f t="array" ref="Q29">IF($H29=0,0,INDEX(Q$86:Q$160,$H29))</f>
        <v>0</v>
      </c>
      <c r="R29" s="24" cm="1">
        <f t="array" ref="R29">IF($H29=0,0,INDEX(R$86:R$160,$H29))</f>
        <v>0</v>
      </c>
      <c r="S29" s="24" cm="1">
        <f t="array" ref="S29">IF($H29=0,0,INDEX(S$86:S$160,$H29))</f>
        <v>0</v>
      </c>
      <c r="T29" s="24" cm="1">
        <f t="array" ref="T29">IF($H29=0,0,INDEX(T$86:T$160,$H29))</f>
        <v>0</v>
      </c>
      <c r="U29" s="24" cm="1">
        <f t="array" ref="U29">IF($H29=0,0,INDEX(U$86:U$160,$H29))</f>
        <v>0</v>
      </c>
      <c r="V29" s="24" cm="1">
        <f t="array" ref="V29">IF($H29=0,0,INDEX(V$86:V$160,$H29))</f>
        <v>0</v>
      </c>
      <c r="W29" s="24" cm="1">
        <f t="array" ref="W29">IF($H29=0,0,INDEX(W$86:W$160,$H29))</f>
        <v>0</v>
      </c>
      <c r="X29" s="24" cm="1">
        <f t="array" ref="X29">IF($H29=0,0,INDEX(X$86:X$160,$H29))</f>
        <v>0</v>
      </c>
      <c r="Y29" s="24" cm="1">
        <f t="array" ref="Y29">IF($H29=0,0,INDEX(Y$86:Y$160,$H29))</f>
        <v>0</v>
      </c>
      <c r="Z29" s="24" cm="1">
        <f t="array" ref="Z29">IF($H29=0,0,INDEX(Z$86:Z$160,$H29))</f>
        <v>0</v>
      </c>
      <c r="AA29" s="24" cm="1">
        <f t="array" ref="AA29">IF($H29=0,0,INDEX(AA$86:AA$160,$H29))</f>
        <v>0</v>
      </c>
      <c r="AB29" s="24" cm="1">
        <f t="array" ref="AB29">IF($H29=0,0,INDEX(AB$86:AB$160,$H29))</f>
        <v>0</v>
      </c>
      <c r="AC29" s="10"/>
      <c r="AD29" s="16" t="str" cm="1">
        <f t="array" ref="AD29">IF(SUMPRODUCT(--_xlfn.ISFORMULA(C29:AB29))=26,"OK","CHECK")</f>
        <v>OK</v>
      </c>
      <c r="AE29" s="24" cm="1">
        <f t="array" ref="AE29">IF($H29=0,0,INDEX(AE$86:AE$320,$H29))</f>
        <v>0</v>
      </c>
      <c r="AF29" s="24" cm="1">
        <f t="array" ref="AF29">IF($H29=0,0,INDEX(AF$86:AF$320,$H29))</f>
        <v>0</v>
      </c>
      <c r="AG29" s="24" cm="1">
        <f t="array" ref="AG29">IF($H29=0,0,INDEX(AG$86:AG$320,$H29))</f>
        <v>0</v>
      </c>
      <c r="AH29" s="24" cm="1">
        <f t="array" ref="AH29">IF($H29=0,0,INDEX(AH$86:AH$320,$H29))</f>
        <v>0</v>
      </c>
      <c r="AI29" s="24" cm="1">
        <f t="array" ref="AI29">IF($H29=0,0,INDEX(AI$86:AI$320,$H29))</f>
        <v>0</v>
      </c>
      <c r="AJ29" s="24" cm="1">
        <f t="array" ref="AJ29">IF($H29=0,0,INDEX(AJ$86:AJ$320,$H29))</f>
        <v>0</v>
      </c>
      <c r="AK29" s="24" cm="1">
        <f t="array" ref="AK29">IF($H29=0,0,INDEX(AK$86:AK$320,$H29))</f>
        <v>0</v>
      </c>
      <c r="AL29" s="24" cm="1">
        <f t="array" ref="AL29">IF($H29=0,0,INDEX(AL$86:AL$320,$H29))</f>
        <v>0</v>
      </c>
      <c r="AM29" s="24" cm="1">
        <f t="array" ref="AM29">IF($H29=0,0,INDEX(AM$86:AM$320,$H29))</f>
        <v>0</v>
      </c>
      <c r="AN29" s="24" cm="1">
        <f t="array" ref="AN29">IF($H29=0,0,INDEX(AN$86:AN$320,$H29))</f>
        <v>0</v>
      </c>
      <c r="AO29" s="24" cm="1">
        <f t="array" ref="AO29">IF($H29=0,0,INDEX(AO$86:AO$320,$H29))</f>
        <v>0</v>
      </c>
      <c r="AP29" s="24" cm="1">
        <f t="array" ref="AP29">IF($H29=0,0,INDEX(AP$86:AP$320,$H29))</f>
        <v>0</v>
      </c>
      <c r="AQ29" s="24" cm="1">
        <f t="array" ref="AQ29">IF($H29=0,0,INDEX(AQ$86:AQ$320,$H29))</f>
        <v>0</v>
      </c>
      <c r="AR29" s="24" cm="1">
        <f t="array" ref="AR29">IF($H29=0,0,INDEX(AR$86:AR$320,$H29))</f>
        <v>0</v>
      </c>
    </row>
    <row r="30" spans="1:44" hidden="1" outlineLevel="2" x14ac:dyDescent="0.2">
      <c r="A30" s="7"/>
      <c r="B30" s="7"/>
      <c r="C30" s="19">
        <f>_xlfn.IFNA(INDEX([1]Tariffs!$C$46:$C$120,MATCH([1]DMO!D19,[1]Tariffs!$I$46:$I$120,0)),0)</f>
        <v>0</v>
      </c>
      <c r="D30" s="18">
        <f>_xlfn.IFNA(INDEX([1]Tariffs!$D$46:$D$120,MATCH([1]DMO!D19,[1]Tariffs!$I$46:$I$120,0)),0)</f>
        <v>0</v>
      </c>
      <c r="E30" s="18">
        <f>_xlfn.IFNA(INDEX([1]Tariffs!$E$46:$E$120,MATCH([1]DMO!D19,[1]Tariffs!$I$46:$I$120,0)),0)</f>
        <v>0</v>
      </c>
      <c r="F30" s="18">
        <f>_xlfn.IFNA(INDEX([1]Tariffs!$F$46:$F$120,MATCH([1]DMO!D19,[1]Tariffs!$I$46:$I$120,0)),0)</f>
        <v>0</v>
      </c>
      <c r="G30" s="18">
        <f>_xlfn.IFNA(INDEX([1]Tariffs!$G$46:$G$120,MATCH([1]DMO!D19,[1]Tariffs!$I$46:$I$120,0)),0)</f>
        <v>0</v>
      </c>
      <c r="H30" s="35">
        <f>IF(C30=0,0,MATCH(C30,$C$86:$C$320,0))</f>
        <v>0</v>
      </c>
      <c r="I30" s="24" cm="1">
        <f t="array" ref="I30">IF($H30=0,0,INDEX(I$86:I$160,$H30))</f>
        <v>0</v>
      </c>
      <c r="J30" s="24" cm="1">
        <f t="array" ref="J30">IF($H30=0,0,INDEX(J$86:J$160,$H30))</f>
        <v>0</v>
      </c>
      <c r="K30" s="24" cm="1">
        <f t="array" ref="K30">IF($H30=0,0,INDEX(K$86:K$160,$H30))</f>
        <v>0</v>
      </c>
      <c r="L30" s="24" cm="1">
        <f t="array" ref="L30">IF($H30=0,0,INDEX(L$86:L$160,$H30))</f>
        <v>0</v>
      </c>
      <c r="M30" s="24" cm="1">
        <f t="array" ref="M30">IF($H30=0,0,INDEX(M$86:M$160,$H30))</f>
        <v>0</v>
      </c>
      <c r="N30" s="24" cm="1">
        <f t="array" ref="N30">IF($H30=0,0,INDEX(N$86:N$160,$H30))</f>
        <v>0</v>
      </c>
      <c r="O30" s="24" cm="1">
        <f t="array" ref="O30">IF($H30=0,0,INDEX(O$86:O$160,$H30))</f>
        <v>0</v>
      </c>
      <c r="P30" s="24" cm="1">
        <f t="array" ref="P30">IF($H30=0,0,INDEX(P$86:P$160,$H30))</f>
        <v>0</v>
      </c>
      <c r="Q30" s="24" cm="1">
        <f t="array" ref="Q30">IF($H30=0,0,INDEX(Q$86:Q$160,$H30))</f>
        <v>0</v>
      </c>
      <c r="R30" s="24" cm="1">
        <f t="array" ref="R30">IF($H30=0,0,INDEX(R$86:R$160,$H30))</f>
        <v>0</v>
      </c>
      <c r="S30" s="24" cm="1">
        <f t="array" ref="S30">IF($H30=0,0,INDEX(S$86:S$160,$H30))</f>
        <v>0</v>
      </c>
      <c r="T30" s="24" cm="1">
        <f t="array" ref="T30">IF($H30=0,0,INDEX(T$86:T$160,$H30))</f>
        <v>0</v>
      </c>
      <c r="U30" s="24" cm="1">
        <f t="array" ref="U30">IF($H30=0,0,INDEX(U$86:U$160,$H30))</f>
        <v>0</v>
      </c>
      <c r="V30" s="24" cm="1">
        <f t="array" ref="V30">IF($H30=0,0,INDEX(V$86:V$160,$H30))</f>
        <v>0</v>
      </c>
      <c r="W30" s="24" cm="1">
        <f t="array" ref="W30">IF($H30=0,0,INDEX(W$86:W$160,$H30))</f>
        <v>0</v>
      </c>
      <c r="X30" s="24" cm="1">
        <f t="array" ref="X30">IF($H30=0,0,INDEX(X$86:X$160,$H30))</f>
        <v>0</v>
      </c>
      <c r="Y30" s="24" cm="1">
        <f t="array" ref="Y30">IF($H30=0,0,INDEX(Y$86:Y$160,$H30))</f>
        <v>0</v>
      </c>
      <c r="Z30" s="24" cm="1">
        <f t="array" ref="Z30">IF($H30=0,0,INDEX(Z$86:Z$160,$H30))</f>
        <v>0</v>
      </c>
      <c r="AA30" s="24" cm="1">
        <f t="array" ref="AA30">IF($H30=0,0,INDEX(AA$86:AA$160,$H30))</f>
        <v>0</v>
      </c>
      <c r="AB30" s="24" cm="1">
        <f t="array" ref="AB30">IF($H30=0,0,INDEX(AB$86:AB$160,$H30))</f>
        <v>0</v>
      </c>
      <c r="AC30" s="10"/>
      <c r="AD30" s="16" t="str" cm="1">
        <f t="array" ref="AD30">IF(SUMPRODUCT(--_xlfn.ISFORMULA(C30:AB30))=26,"OK","CHECK")</f>
        <v>OK</v>
      </c>
      <c r="AE30" s="24" cm="1">
        <f t="array" ref="AE30">IF($H30=0,0,INDEX(AE$86:AE$320,$H30))</f>
        <v>0</v>
      </c>
      <c r="AF30" s="24" cm="1">
        <f t="array" ref="AF30">IF($H30=0,0,INDEX(AF$86:AF$320,$H30))</f>
        <v>0</v>
      </c>
      <c r="AG30" s="24" cm="1">
        <f t="array" ref="AG30">IF($H30=0,0,INDEX(AG$86:AG$320,$H30))</f>
        <v>0</v>
      </c>
      <c r="AH30" s="24" cm="1">
        <f t="array" ref="AH30">IF($H30=0,0,INDEX(AH$86:AH$320,$H30))</f>
        <v>0</v>
      </c>
      <c r="AI30" s="24" cm="1">
        <f t="array" ref="AI30">IF($H30=0,0,INDEX(AI$86:AI$320,$H30))</f>
        <v>0</v>
      </c>
      <c r="AJ30" s="24" cm="1">
        <f t="array" ref="AJ30">IF($H30=0,0,INDEX(AJ$86:AJ$320,$H30))</f>
        <v>0</v>
      </c>
      <c r="AK30" s="24" cm="1">
        <f t="array" ref="AK30">IF($H30=0,0,INDEX(AK$86:AK$320,$H30))</f>
        <v>0</v>
      </c>
      <c r="AL30" s="24" cm="1">
        <f t="array" ref="AL30">IF($H30=0,0,INDEX(AL$86:AL$320,$H30))</f>
        <v>0</v>
      </c>
      <c r="AM30" s="24" cm="1">
        <f t="array" ref="AM30">IF($H30=0,0,INDEX(AM$86:AM$320,$H30))</f>
        <v>0</v>
      </c>
      <c r="AN30" s="24" cm="1">
        <f t="array" ref="AN30">IF($H30=0,0,INDEX(AN$86:AN$320,$H30))</f>
        <v>0</v>
      </c>
      <c r="AO30" s="24" cm="1">
        <f t="array" ref="AO30">IF($H30=0,0,INDEX(AO$86:AO$320,$H30))</f>
        <v>0</v>
      </c>
      <c r="AP30" s="24" cm="1">
        <f t="array" ref="AP30">IF($H30=0,0,INDEX(AP$86:AP$320,$H30))</f>
        <v>0</v>
      </c>
      <c r="AQ30" s="24" cm="1">
        <f t="array" ref="AQ30">IF($H30=0,0,INDEX(AQ$86:AQ$320,$H30))</f>
        <v>0</v>
      </c>
      <c r="AR30" s="24" cm="1">
        <f t="array" ref="AR30">IF($H30=0,0,INDEX(AR$86:AR$320,$H30))</f>
        <v>0</v>
      </c>
    </row>
    <row r="31" spans="1:44" hidden="1" outlineLevel="2" x14ac:dyDescent="0.2">
      <c r="A31" s="7"/>
      <c r="B31" s="7"/>
      <c r="C31" s="19">
        <f>_xlfn.IFNA(INDEX([1]Tariffs!$C$46:$C$120,MATCH([1]DMO!D20,[1]Tariffs!$I$46:$I$120,0)),0)</f>
        <v>0</v>
      </c>
      <c r="D31" s="18">
        <f>_xlfn.IFNA(INDEX([1]Tariffs!$D$46:$D$120,MATCH([1]DMO!D20,[1]Tariffs!$I$46:$I$120,0)),0)</f>
        <v>0</v>
      </c>
      <c r="E31" s="18">
        <f>_xlfn.IFNA(INDEX([1]Tariffs!$E$46:$E$120,MATCH([1]DMO!D20,[1]Tariffs!$I$46:$I$120,0)),0)</f>
        <v>0</v>
      </c>
      <c r="F31" s="18">
        <f>_xlfn.IFNA(INDEX([1]Tariffs!$F$46:$F$120,MATCH([1]DMO!D20,[1]Tariffs!$I$46:$I$120,0)),0)</f>
        <v>0</v>
      </c>
      <c r="G31" s="18">
        <f>_xlfn.IFNA(INDEX([1]Tariffs!$G$46:$G$120,MATCH([1]DMO!D20,[1]Tariffs!$I$46:$I$120,0)),0)</f>
        <v>0</v>
      </c>
      <c r="H31" s="35">
        <f>IF(C31=0,0,MATCH(C31,$C$86:$C$320,0))</f>
        <v>0</v>
      </c>
      <c r="I31" s="24" cm="1">
        <f t="array" ref="I31">IF($H31=0,0,INDEX(I$86:I$160,$H31))</f>
        <v>0</v>
      </c>
      <c r="J31" s="24" cm="1">
        <f t="array" ref="J31">IF($H31=0,0,INDEX(J$86:J$160,$H31))</f>
        <v>0</v>
      </c>
      <c r="K31" s="24" cm="1">
        <f t="array" ref="K31">IF($H31=0,0,INDEX(K$86:K$160,$H31))</f>
        <v>0</v>
      </c>
      <c r="L31" s="24" cm="1">
        <f t="array" ref="L31">IF($H31=0,0,INDEX(L$86:L$160,$H31))</f>
        <v>0</v>
      </c>
      <c r="M31" s="24" cm="1">
        <f t="array" ref="M31">IF($H31=0,0,INDEX(M$86:M$160,$H31))</f>
        <v>0</v>
      </c>
      <c r="N31" s="24" cm="1">
        <f t="array" ref="N31">IF($H31=0,0,INDEX(N$86:N$160,$H31))</f>
        <v>0</v>
      </c>
      <c r="O31" s="24" cm="1">
        <f t="array" ref="O31">IF($H31=0,0,INDEX(O$86:O$160,$H31))</f>
        <v>0</v>
      </c>
      <c r="P31" s="24" cm="1">
        <f t="array" ref="P31">IF($H31=0,0,INDEX(P$86:P$160,$H31))</f>
        <v>0</v>
      </c>
      <c r="Q31" s="24" cm="1">
        <f t="array" ref="Q31">IF($H31=0,0,INDEX(Q$86:Q$160,$H31))</f>
        <v>0</v>
      </c>
      <c r="R31" s="24" cm="1">
        <f t="array" ref="R31">IF($H31=0,0,INDEX(R$86:R$160,$H31))</f>
        <v>0</v>
      </c>
      <c r="S31" s="24" cm="1">
        <f t="array" ref="S31">IF($H31=0,0,INDEX(S$86:S$160,$H31))</f>
        <v>0</v>
      </c>
      <c r="T31" s="24" cm="1">
        <f t="array" ref="T31">IF($H31=0,0,INDEX(T$86:T$160,$H31))</f>
        <v>0</v>
      </c>
      <c r="U31" s="24" cm="1">
        <f t="array" ref="U31">IF($H31=0,0,INDEX(U$86:U$160,$H31))</f>
        <v>0</v>
      </c>
      <c r="V31" s="24" cm="1">
        <f t="array" ref="V31">IF($H31=0,0,INDEX(V$86:V$160,$H31))</f>
        <v>0</v>
      </c>
      <c r="W31" s="24" cm="1">
        <f t="array" ref="W31">IF($H31=0,0,INDEX(W$86:W$160,$H31))</f>
        <v>0</v>
      </c>
      <c r="X31" s="24" cm="1">
        <f t="array" ref="X31">IF($H31=0,0,INDEX(X$86:X$160,$H31))</f>
        <v>0</v>
      </c>
      <c r="Y31" s="24" cm="1">
        <f t="array" ref="Y31">IF($H31=0,0,INDEX(Y$86:Y$160,$H31))</f>
        <v>0</v>
      </c>
      <c r="Z31" s="24" cm="1">
        <f t="array" ref="Z31">IF($H31=0,0,INDEX(Z$86:Z$160,$H31))</f>
        <v>0</v>
      </c>
      <c r="AA31" s="24" cm="1">
        <f t="array" ref="AA31">IF($H31=0,0,INDEX(AA$86:AA$160,$H31))</f>
        <v>0</v>
      </c>
      <c r="AB31" s="24" cm="1">
        <f t="array" ref="AB31">IF($H31=0,0,INDEX(AB$86:AB$160,$H31))</f>
        <v>0</v>
      </c>
      <c r="AC31" s="10"/>
      <c r="AD31" s="16" t="str" cm="1">
        <f t="array" ref="AD31">IF(SUMPRODUCT(--_xlfn.ISFORMULA(C31:AB31))=26,"OK","CHECK")</f>
        <v>OK</v>
      </c>
      <c r="AE31" s="24" cm="1">
        <f t="array" ref="AE31">IF($H31=0,0,INDEX(AE$86:AE$320,$H31))</f>
        <v>0</v>
      </c>
      <c r="AF31" s="24" cm="1">
        <f t="array" ref="AF31">IF($H31=0,0,INDEX(AF$86:AF$320,$H31))</f>
        <v>0</v>
      </c>
      <c r="AG31" s="24" cm="1">
        <f t="array" ref="AG31">IF($H31=0,0,INDEX(AG$86:AG$320,$H31))</f>
        <v>0</v>
      </c>
      <c r="AH31" s="24" cm="1">
        <f t="array" ref="AH31">IF($H31=0,0,INDEX(AH$86:AH$320,$H31))</f>
        <v>0</v>
      </c>
      <c r="AI31" s="24" cm="1">
        <f t="array" ref="AI31">IF($H31=0,0,INDEX(AI$86:AI$320,$H31))</f>
        <v>0</v>
      </c>
      <c r="AJ31" s="24" cm="1">
        <f t="array" ref="AJ31">IF($H31=0,0,INDEX(AJ$86:AJ$320,$H31))</f>
        <v>0</v>
      </c>
      <c r="AK31" s="24" cm="1">
        <f t="array" ref="AK31">IF($H31=0,0,INDEX(AK$86:AK$320,$H31))</f>
        <v>0</v>
      </c>
      <c r="AL31" s="24" cm="1">
        <f t="array" ref="AL31">IF($H31=0,0,INDEX(AL$86:AL$320,$H31))</f>
        <v>0</v>
      </c>
      <c r="AM31" s="24" cm="1">
        <f t="array" ref="AM31">IF($H31=0,0,INDEX(AM$86:AM$320,$H31))</f>
        <v>0</v>
      </c>
      <c r="AN31" s="24" cm="1">
        <f t="array" ref="AN31">IF($H31=0,0,INDEX(AN$86:AN$320,$H31))</f>
        <v>0</v>
      </c>
      <c r="AO31" s="24" cm="1">
        <f t="array" ref="AO31">IF($H31=0,0,INDEX(AO$86:AO$320,$H31))</f>
        <v>0</v>
      </c>
      <c r="AP31" s="24" cm="1">
        <f t="array" ref="AP31">IF($H31=0,0,INDEX(AP$86:AP$320,$H31))</f>
        <v>0</v>
      </c>
      <c r="AQ31" s="24" cm="1">
        <f t="array" ref="AQ31">IF($H31=0,0,INDEX(AQ$86:AQ$320,$H31))</f>
        <v>0</v>
      </c>
      <c r="AR31" s="24" cm="1">
        <f t="array" ref="AR31">IF($H31=0,0,INDEX(AR$86:AR$320,$H31))</f>
        <v>0</v>
      </c>
    </row>
    <row r="32" spans="1:44" hidden="1" outlineLevel="2" x14ac:dyDescent="0.2">
      <c r="A32" s="7"/>
      <c r="B32" s="7"/>
      <c r="C32" s="19">
        <f>_xlfn.IFNA(INDEX([1]Tariffs!$C$46:$C$120,MATCH([1]DMO!D21,[1]Tariffs!$I$46:$I$120,0)),0)</f>
        <v>0</v>
      </c>
      <c r="D32" s="18">
        <f>_xlfn.IFNA(INDEX([1]Tariffs!$D$46:$D$120,MATCH([1]DMO!D21,[1]Tariffs!$I$46:$I$120,0)),0)</f>
        <v>0</v>
      </c>
      <c r="E32" s="18">
        <f>_xlfn.IFNA(INDEX([1]Tariffs!$E$46:$E$120,MATCH([1]DMO!D21,[1]Tariffs!$I$46:$I$120,0)),0)</f>
        <v>0</v>
      </c>
      <c r="F32" s="18">
        <f>_xlfn.IFNA(INDEX([1]Tariffs!$F$46:$F$120,MATCH([1]DMO!D21,[1]Tariffs!$I$46:$I$120,0)),0)</f>
        <v>0</v>
      </c>
      <c r="G32" s="18">
        <f>_xlfn.IFNA(INDEX([1]Tariffs!$G$46:$G$120,MATCH([1]DMO!D21,[1]Tariffs!$I$46:$I$120,0)),0)</f>
        <v>0</v>
      </c>
      <c r="H32" s="35">
        <f>IF(C32=0,0,MATCH(C32,$C$86:$C$320,0))</f>
        <v>0</v>
      </c>
      <c r="I32" s="24" cm="1">
        <f t="array" ref="I32">IF($H32=0,0,INDEX(I$86:I$160,$H32))</f>
        <v>0</v>
      </c>
      <c r="J32" s="24" cm="1">
        <f t="array" ref="J32">IF($H32=0,0,INDEX(J$86:J$160,$H32))</f>
        <v>0</v>
      </c>
      <c r="K32" s="24" cm="1">
        <f t="array" ref="K32">IF($H32=0,0,INDEX(K$86:K$160,$H32))</f>
        <v>0</v>
      </c>
      <c r="L32" s="24" cm="1">
        <f t="array" ref="L32">IF($H32=0,0,INDEX(L$86:L$160,$H32))</f>
        <v>0</v>
      </c>
      <c r="M32" s="24" cm="1">
        <f t="array" ref="M32">IF($H32=0,0,INDEX(M$86:M$160,$H32))</f>
        <v>0</v>
      </c>
      <c r="N32" s="24" cm="1">
        <f t="array" ref="N32">IF($H32=0,0,INDEX(N$86:N$160,$H32))</f>
        <v>0</v>
      </c>
      <c r="O32" s="24" cm="1">
        <f t="array" ref="O32">IF($H32=0,0,INDEX(O$86:O$160,$H32))</f>
        <v>0</v>
      </c>
      <c r="P32" s="24" cm="1">
        <f t="array" ref="P32">IF($H32=0,0,INDEX(P$86:P$160,$H32))</f>
        <v>0</v>
      </c>
      <c r="Q32" s="24" cm="1">
        <f t="array" ref="Q32">IF($H32=0,0,INDEX(Q$86:Q$160,$H32))</f>
        <v>0</v>
      </c>
      <c r="R32" s="24" cm="1">
        <f t="array" ref="R32">IF($H32=0,0,INDEX(R$86:R$160,$H32))</f>
        <v>0</v>
      </c>
      <c r="S32" s="24" cm="1">
        <f t="array" ref="S32">IF($H32=0,0,INDEX(S$86:S$160,$H32))</f>
        <v>0</v>
      </c>
      <c r="T32" s="24" cm="1">
        <f t="array" ref="T32">IF($H32=0,0,INDEX(T$86:T$160,$H32))</f>
        <v>0</v>
      </c>
      <c r="U32" s="24" cm="1">
        <f t="array" ref="U32">IF($H32=0,0,INDEX(U$86:U$160,$H32))</f>
        <v>0</v>
      </c>
      <c r="V32" s="24" cm="1">
        <f t="array" ref="V32">IF($H32=0,0,INDEX(V$86:V$160,$H32))</f>
        <v>0</v>
      </c>
      <c r="W32" s="24" cm="1">
        <f t="array" ref="W32">IF($H32=0,0,INDEX(W$86:W$160,$H32))</f>
        <v>0</v>
      </c>
      <c r="X32" s="24" cm="1">
        <f t="array" ref="X32">IF($H32=0,0,INDEX(X$86:X$160,$H32))</f>
        <v>0</v>
      </c>
      <c r="Y32" s="24" cm="1">
        <f t="array" ref="Y32">IF($H32=0,0,INDEX(Y$86:Y$160,$H32))</f>
        <v>0</v>
      </c>
      <c r="Z32" s="24" cm="1">
        <f t="array" ref="Z32">IF($H32=0,0,INDEX(Z$86:Z$160,$H32))</f>
        <v>0</v>
      </c>
      <c r="AA32" s="24" cm="1">
        <f t="array" ref="AA32">IF($H32=0,0,INDEX(AA$86:AA$160,$H32))</f>
        <v>0</v>
      </c>
      <c r="AB32" s="24" cm="1">
        <f t="array" ref="AB32">IF($H32=0,0,INDEX(AB$86:AB$160,$H32))</f>
        <v>0</v>
      </c>
      <c r="AC32" s="10"/>
      <c r="AD32" s="16" t="str" cm="1">
        <f t="array" ref="AD32">IF(SUMPRODUCT(--_xlfn.ISFORMULA(C32:AB32))=26,"OK","CHECK")</f>
        <v>OK</v>
      </c>
      <c r="AE32" s="24" cm="1">
        <f t="array" ref="AE32">IF($H32=0,0,INDEX(AE$86:AE$320,$H32))</f>
        <v>0</v>
      </c>
      <c r="AF32" s="24" cm="1">
        <f t="array" ref="AF32">IF($H32=0,0,INDEX(AF$86:AF$320,$H32))</f>
        <v>0</v>
      </c>
      <c r="AG32" s="24" cm="1">
        <f t="array" ref="AG32">IF($H32=0,0,INDEX(AG$86:AG$320,$H32))</f>
        <v>0</v>
      </c>
      <c r="AH32" s="24" cm="1">
        <f t="array" ref="AH32">IF($H32=0,0,INDEX(AH$86:AH$320,$H32))</f>
        <v>0</v>
      </c>
      <c r="AI32" s="24" cm="1">
        <f t="array" ref="AI32">IF($H32=0,0,INDEX(AI$86:AI$320,$H32))</f>
        <v>0</v>
      </c>
      <c r="AJ32" s="24" cm="1">
        <f t="array" ref="AJ32">IF($H32=0,0,INDEX(AJ$86:AJ$320,$H32))</f>
        <v>0</v>
      </c>
      <c r="AK32" s="24" cm="1">
        <f t="array" ref="AK32">IF($H32=0,0,INDEX(AK$86:AK$320,$H32))</f>
        <v>0</v>
      </c>
      <c r="AL32" s="24" cm="1">
        <f t="array" ref="AL32">IF($H32=0,0,INDEX(AL$86:AL$320,$H32))</f>
        <v>0</v>
      </c>
      <c r="AM32" s="24" cm="1">
        <f t="array" ref="AM32">IF($H32=0,0,INDEX(AM$86:AM$320,$H32))</f>
        <v>0</v>
      </c>
      <c r="AN32" s="24" cm="1">
        <f t="array" ref="AN32">IF($H32=0,0,INDEX(AN$86:AN$320,$H32))</f>
        <v>0</v>
      </c>
      <c r="AO32" s="24" cm="1">
        <f t="array" ref="AO32">IF($H32=0,0,INDEX(AO$86:AO$320,$H32))</f>
        <v>0</v>
      </c>
      <c r="AP32" s="24" cm="1">
        <f t="array" ref="AP32">IF($H32=0,0,INDEX(AP$86:AP$320,$H32))</f>
        <v>0</v>
      </c>
      <c r="AQ32" s="24" cm="1">
        <f t="array" ref="AQ32">IF($H32=0,0,INDEX(AQ$86:AQ$320,$H32))</f>
        <v>0</v>
      </c>
      <c r="AR32" s="24" cm="1">
        <f t="array" ref="AR32">IF($H32=0,0,INDEX(AR$86:AR$320,$H32))</f>
        <v>0</v>
      </c>
    </row>
    <row r="33" spans="1:44" outlineLevel="1" collapsed="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33"/>
      <c r="AB33" s="7"/>
      <c r="AC33" s="10"/>
      <c r="AD33" s="16"/>
      <c r="AE33" s="7"/>
      <c r="AF33" s="7"/>
      <c r="AG33" s="7"/>
      <c r="AH33" s="7"/>
      <c r="AI33" s="7"/>
      <c r="AJ33" s="7"/>
    </row>
    <row r="34" spans="1:44" outlineLevel="1" x14ac:dyDescent="0.2">
      <c r="A34" s="7"/>
      <c r="B34" s="7"/>
      <c r="C34" s="20" t="str">
        <f>C163</f>
        <v>Distribution</v>
      </c>
      <c r="D34" s="9"/>
      <c r="E34" s="9"/>
      <c r="F34" s="9"/>
      <c r="G34" s="10"/>
      <c r="H34" s="10"/>
      <c r="I34" s="10"/>
      <c r="J34" s="10"/>
      <c r="K34" s="10"/>
      <c r="L34" s="10"/>
      <c r="M34" s="10"/>
      <c r="N34" s="10"/>
      <c r="O34" s="10"/>
      <c r="P34" s="10"/>
      <c r="Q34" s="10"/>
      <c r="R34" s="10"/>
      <c r="S34" s="10"/>
      <c r="T34" s="10"/>
      <c r="U34" s="10"/>
      <c r="V34" s="10"/>
      <c r="W34" s="10"/>
      <c r="X34" s="10"/>
      <c r="Y34" s="10"/>
      <c r="Z34" s="10"/>
      <c r="AA34" s="10"/>
      <c r="AB34" s="10"/>
      <c r="AC34" s="10"/>
      <c r="AD34" s="16"/>
      <c r="AE34" s="10"/>
      <c r="AF34" s="10"/>
      <c r="AG34" s="10"/>
      <c r="AH34" s="10"/>
      <c r="AI34" s="10"/>
      <c r="AJ34" s="10"/>
      <c r="AK34" s="10"/>
      <c r="AL34" s="10"/>
      <c r="AM34" s="10"/>
      <c r="AN34" s="10"/>
      <c r="AO34" s="10"/>
      <c r="AP34" s="10"/>
      <c r="AQ34" s="10"/>
      <c r="AR34" s="10"/>
    </row>
    <row r="35" spans="1:44" outlineLevel="1" x14ac:dyDescent="0.2">
      <c r="A35" s="7"/>
      <c r="B35" s="7"/>
      <c r="C35" s="19" t="str">
        <f>C19</f>
        <v>Residential Single Rate</v>
      </c>
      <c r="D35" s="18" t="str">
        <f>D19</f>
        <v>Residential</v>
      </c>
      <c r="E35" s="18" t="str">
        <f>E19</f>
        <v>RSR</v>
      </c>
      <c r="F35" s="18" t="str">
        <f>F19</f>
        <v>RSR</v>
      </c>
      <c r="G35" s="18">
        <f>G19</f>
        <v>0</v>
      </c>
      <c r="H35" s="34">
        <f>H19</f>
        <v>1</v>
      </c>
      <c r="I35" s="24" cm="1">
        <f t="array" ref="I35">IF($H35=0,0,INDEX(I$164:I$238,$H35))</f>
        <v>0.53420000000000001</v>
      </c>
      <c r="J35" s="24" cm="1">
        <f t="array" ref="J35">IF($H35=0,0,INDEX(J$164:J$238,$H35))</f>
        <v>9.06E-2</v>
      </c>
      <c r="K35" s="24" cm="1">
        <f t="array" ref="K35">IF($H35=0,0,INDEX(K$164:K$238,$H35))</f>
        <v>0</v>
      </c>
      <c r="L35" s="24" cm="1">
        <f t="array" ref="L35">IF($H35=0,0,INDEX(L$164:L$238,$H35))</f>
        <v>0</v>
      </c>
      <c r="M35" s="24" cm="1">
        <f t="array" ref="M35">IF($H35=0,0,INDEX(M$164:M$238,$H35))</f>
        <v>0</v>
      </c>
      <c r="N35" s="24" cm="1">
        <f t="array" ref="N35">IF($H35=0,0,INDEX(N$164:N$238,$H35))</f>
        <v>0</v>
      </c>
      <c r="O35" s="24" cm="1">
        <f t="array" ref="O35">IF($H35=0,0,INDEX(O$164:O$238,$H35))</f>
        <v>0</v>
      </c>
      <c r="P35" s="24" cm="1">
        <f t="array" ref="P35">IF($H35=0,0,INDEX(P$164:P$238,$H35))</f>
        <v>0</v>
      </c>
      <c r="Q35" s="24" cm="1">
        <f t="array" ref="Q35">IF($H35=0,0,INDEX(Q$164:Q$238,$H35))</f>
        <v>0</v>
      </c>
      <c r="R35" s="24" cm="1">
        <f t="array" ref="R35">IF($H35=0,0,INDEX(R$164:R$238,$H35))</f>
        <v>0</v>
      </c>
      <c r="S35" s="24" cm="1">
        <f t="array" ref="S35">IF($H35=0,0,INDEX(S$164:S$238,$H35))</f>
        <v>0</v>
      </c>
      <c r="T35" s="24" cm="1">
        <f t="array" ref="T35">IF($H35=0,0,INDEX(T$164:T$238,$H35))</f>
        <v>0</v>
      </c>
      <c r="U35" s="24" cm="1">
        <f t="array" ref="U35">IF($H35=0,0,INDEX(U$164:U$238,$H35))</f>
        <v>0</v>
      </c>
      <c r="V35" s="24" cm="1">
        <f t="array" ref="V35">IF($H35=0,0,INDEX(V$164:V$238,$H35))</f>
        <v>4.53E-2</v>
      </c>
      <c r="W35" s="24" cm="1">
        <f t="array" ref="W35">IF($H35=0,0,INDEX(W$164:W$238,$H35))</f>
        <v>0</v>
      </c>
      <c r="X35" s="24" cm="1">
        <f t="array" ref="X35">IF($H35=0,0,INDEX(X$164:X$238,$H35))</f>
        <v>0</v>
      </c>
      <c r="Y35" s="24" cm="1">
        <f t="array" ref="Y35">IF($H35=0,0,INDEX(Y$164:Y$238,$H35))</f>
        <v>0</v>
      </c>
      <c r="Z35" s="24" cm="1">
        <f t="array" ref="Z35">IF($H35=0,0,INDEX(Z$164:Z$238,$H35))</f>
        <v>0</v>
      </c>
      <c r="AA35" s="24" cm="1">
        <f t="array" ref="AA35">IF($H35=0,0,INDEX(AA$164:AA$238,$H35))</f>
        <v>0</v>
      </c>
      <c r="AB35" s="24" cm="1">
        <f t="array" ref="AB35">IF($H35=0,0,INDEX(AB$164:AB$238,$H35))</f>
        <v>0</v>
      </c>
      <c r="AC35" s="10"/>
      <c r="AD35" s="16" t="str" cm="1">
        <f t="array" ref="AD35">IF(SUMPRODUCT(--_xlfn.ISFORMULA(C35:AB35))=26,"OK","CHECK")</f>
        <v>OK</v>
      </c>
      <c r="AE35" s="24" cm="1">
        <f t="array" ref="AE35">IF($H35=0,0,INDEX(AE$324:AE$558,$H35))</f>
        <v>0</v>
      </c>
      <c r="AF35" s="24" cm="1">
        <f t="array" ref="AF35">IF($H35=0,0,INDEX(AF$324:AF$558,$H35))</f>
        <v>0</v>
      </c>
      <c r="AG35" s="24" cm="1">
        <f t="array" ref="AG35">IF($H35=0,0,INDEX(AG$324:AG$558,$H35))</f>
        <v>0</v>
      </c>
      <c r="AH35" s="24" cm="1">
        <f t="array" ref="AH35">IF($H35=0,0,INDEX(AH$324:AH$558,$H35))</f>
        <v>0</v>
      </c>
      <c r="AI35" s="24" cm="1">
        <f t="array" ref="AI35">IF($H35=0,0,INDEX(AI$324:AI$558,$H35))</f>
        <v>0</v>
      </c>
      <c r="AJ35" s="24" cm="1">
        <f t="array" ref="AJ35">IF($H35=0,0,INDEX(AJ$324:AJ$558,$H35))</f>
        <v>0</v>
      </c>
      <c r="AK35" s="24" cm="1">
        <f t="array" ref="AK35">IF($H35=0,0,INDEX(AK$324:AK$558,$H35))</f>
        <v>0</v>
      </c>
      <c r="AL35" s="24" cm="1">
        <f t="array" ref="AL35">IF($H35=0,0,INDEX(AL$324:AL$558,$H35))</f>
        <v>0</v>
      </c>
      <c r="AM35" s="24" cm="1">
        <f t="array" ref="AM35">IF($H35=0,0,INDEX(AM$324:AM$558,$H35))</f>
        <v>0</v>
      </c>
      <c r="AN35" s="24" cm="1">
        <f t="array" ref="AN35">IF($H35=0,0,INDEX(AN$324:AN$558,$H35))</f>
        <v>0</v>
      </c>
      <c r="AO35" s="24" cm="1">
        <f t="array" ref="AO35">IF($H35=0,0,INDEX(AO$324:AO$558,$H35))</f>
        <v>0</v>
      </c>
      <c r="AP35" s="24" cm="1">
        <f t="array" ref="AP35">IF($H35=0,0,INDEX(AP$324:AP$558,$H35))</f>
        <v>0</v>
      </c>
      <c r="AQ35" s="24" cm="1">
        <f t="array" ref="AQ35">IF($H35=0,0,INDEX(AQ$324:AQ$558,$H35))</f>
        <v>0</v>
      </c>
      <c r="AR35" s="24" cm="1">
        <f t="array" ref="AR35">IF($H35=0,0,INDEX(AR$324:AR$558,$H35))</f>
        <v>0</v>
      </c>
    </row>
    <row r="36" spans="1:44" outlineLevel="1" x14ac:dyDescent="0.2">
      <c r="A36" s="7"/>
      <c r="B36" s="7"/>
      <c r="C36" s="19" t="str">
        <f>C20</f>
        <v>Business Single rate</v>
      </c>
      <c r="D36" s="18" t="str">
        <f>D20</f>
        <v>Small business</v>
      </c>
      <c r="E36" s="18" t="str">
        <f>E20</f>
        <v>BSR</v>
      </c>
      <c r="F36" s="18" t="str">
        <f>F20</f>
        <v>BSR</v>
      </c>
      <c r="G36" s="18">
        <f>G20</f>
        <v>0</v>
      </c>
      <c r="H36" s="34">
        <f>H20</f>
        <v>11</v>
      </c>
      <c r="I36" s="24" cm="1">
        <f t="array" ref="I36">IF($H36=0,0,INDEX(I$164:I$238,$H36))</f>
        <v>0.68479999999999996</v>
      </c>
      <c r="J36" s="24" cm="1">
        <f t="array" ref="J36">IF($H36=0,0,INDEX(J$164:J$238,$H36))</f>
        <v>0.10829999999999999</v>
      </c>
      <c r="K36" s="24" cm="1">
        <f t="array" ref="K36">IF($H36=0,0,INDEX(K$164:K$238,$H36))</f>
        <v>0</v>
      </c>
      <c r="L36" s="24" cm="1">
        <f t="array" ref="L36">IF($H36=0,0,INDEX(L$164:L$238,$H36))</f>
        <v>0</v>
      </c>
      <c r="M36" s="24" cm="1">
        <f t="array" ref="M36">IF($H36=0,0,INDEX(M$164:M$238,$H36))</f>
        <v>0</v>
      </c>
      <c r="N36" s="24" cm="1">
        <f t="array" ref="N36">IF($H36=0,0,INDEX(N$164:N$238,$H36))</f>
        <v>0</v>
      </c>
      <c r="O36" s="24" cm="1">
        <f t="array" ref="O36">IF($H36=0,0,INDEX(O$164:O$238,$H36))</f>
        <v>0</v>
      </c>
      <c r="P36" s="24" cm="1">
        <f t="array" ref="P36">IF($H36=0,0,INDEX(P$164:P$238,$H36))</f>
        <v>0</v>
      </c>
      <c r="Q36" s="24" cm="1">
        <f t="array" ref="Q36">IF($H36=0,0,INDEX(Q$164:Q$238,$H36))</f>
        <v>0</v>
      </c>
      <c r="R36" s="24" cm="1">
        <f t="array" ref="R36">IF($H36=0,0,INDEX(R$164:R$238,$H36))</f>
        <v>0</v>
      </c>
      <c r="S36" s="24" cm="1">
        <f t="array" ref="S36">IF($H36=0,0,INDEX(S$164:S$238,$H36))</f>
        <v>0</v>
      </c>
      <c r="T36" s="24" cm="1">
        <f t="array" ref="T36">IF($H36=0,0,INDEX(T$164:T$238,$H36))</f>
        <v>0</v>
      </c>
      <c r="U36" s="24" cm="1">
        <f t="array" ref="U36">IF($H36=0,0,INDEX(U$164:U$238,$H36))</f>
        <v>0</v>
      </c>
      <c r="V36" s="24" cm="1">
        <f t="array" ref="V36">IF($H36=0,0,INDEX(V$164:V$238,$H36))</f>
        <v>4.53E-2</v>
      </c>
      <c r="W36" s="24" cm="1">
        <f t="array" ref="W36">IF($H36=0,0,INDEX(W$164:W$238,$H36))</f>
        <v>0</v>
      </c>
      <c r="X36" s="24" cm="1">
        <f t="array" ref="X36">IF($H36=0,0,INDEX(X$164:X$238,$H36))</f>
        <v>0</v>
      </c>
      <c r="Y36" s="24" cm="1">
        <f t="array" ref="Y36">IF($H36=0,0,INDEX(Y$164:Y$238,$H36))</f>
        <v>0</v>
      </c>
      <c r="Z36" s="24" cm="1">
        <f t="array" ref="Z36">IF($H36=0,0,INDEX(Z$164:Z$238,$H36))</f>
        <v>0</v>
      </c>
      <c r="AA36" s="24" cm="1">
        <f t="array" ref="AA36">IF($H36=0,0,INDEX(AA$164:AA$238,$H36))</f>
        <v>0</v>
      </c>
      <c r="AB36" s="24" cm="1">
        <f t="array" ref="AB36">IF($H36=0,0,INDEX(AB$164:AB$238,$H36))</f>
        <v>0</v>
      </c>
      <c r="AC36" s="10"/>
      <c r="AD36" s="16" t="str" cm="1">
        <f t="array" ref="AD36">IF(SUMPRODUCT(--_xlfn.ISFORMULA(C36:AB36))=26,"OK","CHECK")</f>
        <v>OK</v>
      </c>
      <c r="AE36" s="24" cm="1">
        <f t="array" ref="AE36">IF($H36=0,0,INDEX(AE$324:AE$558,$H36))</f>
        <v>0</v>
      </c>
      <c r="AF36" s="24" cm="1">
        <f t="array" ref="AF36">IF($H36=0,0,INDEX(AF$324:AF$558,$H36))</f>
        <v>0</v>
      </c>
      <c r="AG36" s="24" cm="1">
        <f t="array" ref="AG36">IF($H36=0,0,INDEX(AG$324:AG$558,$H36))</f>
        <v>0</v>
      </c>
      <c r="AH36" s="24" cm="1">
        <f t="array" ref="AH36">IF($H36=0,0,INDEX(AH$324:AH$558,$H36))</f>
        <v>0</v>
      </c>
      <c r="AI36" s="24" cm="1">
        <f t="array" ref="AI36">IF($H36=0,0,INDEX(AI$324:AI$558,$H36))</f>
        <v>0</v>
      </c>
      <c r="AJ36" s="24" cm="1">
        <f t="array" ref="AJ36">IF($H36=0,0,INDEX(AJ$324:AJ$558,$H36))</f>
        <v>0</v>
      </c>
      <c r="AK36" s="24" cm="1">
        <f t="array" ref="AK36">IF($H36=0,0,INDEX(AK$324:AK$558,$H36))</f>
        <v>0</v>
      </c>
      <c r="AL36" s="24" cm="1">
        <f t="array" ref="AL36">IF($H36=0,0,INDEX(AL$324:AL$558,$H36))</f>
        <v>0</v>
      </c>
      <c r="AM36" s="24" cm="1">
        <f t="array" ref="AM36">IF($H36=0,0,INDEX(AM$324:AM$558,$H36))</f>
        <v>0</v>
      </c>
      <c r="AN36" s="24" cm="1">
        <f t="array" ref="AN36">IF($H36=0,0,INDEX(AN$324:AN$558,$H36))</f>
        <v>0</v>
      </c>
      <c r="AO36" s="24" cm="1">
        <f t="array" ref="AO36">IF($H36=0,0,INDEX(AO$324:AO$558,$H36))</f>
        <v>0</v>
      </c>
      <c r="AP36" s="24" cm="1">
        <f t="array" ref="AP36">IF($H36=0,0,INDEX(AP$324:AP$558,$H36))</f>
        <v>0</v>
      </c>
      <c r="AQ36" s="24" cm="1">
        <f t="array" ref="AQ36">IF($H36=0,0,INDEX(AQ$324:AQ$558,$H36))</f>
        <v>0</v>
      </c>
      <c r="AR36" s="24" cm="1">
        <f t="array" ref="AR36">IF($H36=0,0,INDEX(AR$324:AR$558,$H36))</f>
        <v>0</v>
      </c>
    </row>
    <row r="37" spans="1:44" outlineLevel="1" x14ac:dyDescent="0.2">
      <c r="A37" s="7"/>
      <c r="B37" s="7"/>
      <c r="C37" s="19">
        <f>C21</f>
        <v>0</v>
      </c>
      <c r="D37" s="18">
        <f>D21</f>
        <v>0</v>
      </c>
      <c r="E37" s="18">
        <f>E21</f>
        <v>0</v>
      </c>
      <c r="F37" s="18">
        <f>F21</f>
        <v>0</v>
      </c>
      <c r="G37" s="18">
        <f>G21</f>
        <v>0</v>
      </c>
      <c r="H37" s="34">
        <f>H21</f>
        <v>0</v>
      </c>
      <c r="I37" s="24" cm="1">
        <f t="array" ref="I37">IF($H37=0,0,INDEX(I$164:I$238,$H37))</f>
        <v>0</v>
      </c>
      <c r="J37" s="24" cm="1">
        <f t="array" ref="J37">IF($H37=0,0,INDEX(J$164:J$238,$H37))</f>
        <v>0</v>
      </c>
      <c r="K37" s="24" cm="1">
        <f t="array" ref="K37">IF($H37=0,0,INDEX(K$164:K$238,$H37))</f>
        <v>0</v>
      </c>
      <c r="L37" s="24" cm="1">
        <f t="array" ref="L37">IF($H37=0,0,INDEX(L$164:L$238,$H37))</f>
        <v>0</v>
      </c>
      <c r="M37" s="24" cm="1">
        <f t="array" ref="M37">IF($H37=0,0,INDEX(M$164:M$238,$H37))</f>
        <v>0</v>
      </c>
      <c r="N37" s="24" cm="1">
        <f t="array" ref="N37">IF($H37=0,0,INDEX(N$164:N$238,$H37))</f>
        <v>0</v>
      </c>
      <c r="O37" s="24" cm="1">
        <f t="array" ref="O37">IF($H37=0,0,INDEX(O$164:O$238,$H37))</f>
        <v>0</v>
      </c>
      <c r="P37" s="24" cm="1">
        <f t="array" ref="P37">IF($H37=0,0,INDEX(P$164:P$238,$H37))</f>
        <v>0</v>
      </c>
      <c r="Q37" s="24" cm="1">
        <f t="array" ref="Q37">IF($H37=0,0,INDEX(Q$164:Q$238,$H37))</f>
        <v>0</v>
      </c>
      <c r="R37" s="24" cm="1">
        <f t="array" ref="R37">IF($H37=0,0,INDEX(R$164:R$238,$H37))</f>
        <v>0</v>
      </c>
      <c r="S37" s="24" cm="1">
        <f t="array" ref="S37">IF($H37=0,0,INDEX(S$164:S$238,$H37))</f>
        <v>0</v>
      </c>
      <c r="T37" s="24" cm="1">
        <f t="array" ref="T37">IF($H37=0,0,INDEX(T$164:T$238,$H37))</f>
        <v>0</v>
      </c>
      <c r="U37" s="24" cm="1">
        <f t="array" ref="U37">IF($H37=0,0,INDEX(U$164:U$238,$H37))</f>
        <v>0</v>
      </c>
      <c r="V37" s="24" cm="1">
        <f t="array" ref="V37">IF($H37=0,0,INDEX(V$164:V$238,$H37))</f>
        <v>0</v>
      </c>
      <c r="W37" s="24" cm="1">
        <f t="array" ref="W37">IF($H37=0,0,INDEX(W$164:W$238,$H37))</f>
        <v>0</v>
      </c>
      <c r="X37" s="24" cm="1">
        <f t="array" ref="X37">IF($H37=0,0,INDEX(X$164:X$238,$H37))</f>
        <v>0</v>
      </c>
      <c r="Y37" s="24" cm="1">
        <f t="array" ref="Y37">IF($H37=0,0,INDEX(Y$164:Y$238,$H37))</f>
        <v>0</v>
      </c>
      <c r="Z37" s="24" cm="1">
        <f t="array" ref="Z37">IF($H37=0,0,INDEX(Z$164:Z$238,$H37))</f>
        <v>0</v>
      </c>
      <c r="AA37" s="24" cm="1">
        <f t="array" ref="AA37">IF($H37=0,0,INDEX(AA$164:AA$238,$H37))</f>
        <v>0</v>
      </c>
      <c r="AB37" s="24" cm="1">
        <f t="array" ref="AB37">IF($H37=0,0,INDEX(AB$164:AB$238,$H37))</f>
        <v>0</v>
      </c>
      <c r="AC37" s="10"/>
      <c r="AD37" s="16" t="str" cm="1">
        <f t="array" ref="AD37">IF(SUMPRODUCT(--_xlfn.ISFORMULA(C37:AB37))=26,"OK","CHECK")</f>
        <v>OK</v>
      </c>
      <c r="AE37" s="24" cm="1">
        <f t="array" ref="AE37">IF($H37=0,0,INDEX(AE$324:AE$558,$H37))</f>
        <v>0</v>
      </c>
      <c r="AF37" s="24" cm="1">
        <f t="array" ref="AF37">IF($H37=0,0,INDEX(AF$324:AF$558,$H37))</f>
        <v>0</v>
      </c>
      <c r="AG37" s="24" cm="1">
        <f t="array" ref="AG37">IF($H37=0,0,INDEX(AG$324:AG$558,$H37))</f>
        <v>0</v>
      </c>
      <c r="AH37" s="24" cm="1">
        <f t="array" ref="AH37">IF($H37=0,0,INDEX(AH$324:AH$558,$H37))</f>
        <v>0</v>
      </c>
      <c r="AI37" s="24" cm="1">
        <f t="array" ref="AI37">IF($H37=0,0,INDEX(AI$324:AI$558,$H37))</f>
        <v>0</v>
      </c>
      <c r="AJ37" s="24" cm="1">
        <f t="array" ref="AJ37">IF($H37=0,0,INDEX(AJ$324:AJ$558,$H37))</f>
        <v>0</v>
      </c>
      <c r="AK37" s="24" cm="1">
        <f t="array" ref="AK37">IF($H37=0,0,INDEX(AK$324:AK$558,$H37))</f>
        <v>0</v>
      </c>
      <c r="AL37" s="24" cm="1">
        <f t="array" ref="AL37">IF($H37=0,0,INDEX(AL$324:AL$558,$H37))</f>
        <v>0</v>
      </c>
      <c r="AM37" s="24" cm="1">
        <f t="array" ref="AM37">IF($H37=0,0,INDEX(AM$324:AM$558,$H37))</f>
        <v>0</v>
      </c>
      <c r="AN37" s="24" cm="1">
        <f t="array" ref="AN37">IF($H37=0,0,INDEX(AN$324:AN$558,$H37))</f>
        <v>0</v>
      </c>
      <c r="AO37" s="24" cm="1">
        <f t="array" ref="AO37">IF($H37=0,0,INDEX(AO$324:AO$558,$H37))</f>
        <v>0</v>
      </c>
      <c r="AP37" s="24" cm="1">
        <f t="array" ref="AP37">IF($H37=0,0,INDEX(AP$324:AP$558,$H37))</f>
        <v>0</v>
      </c>
      <c r="AQ37" s="24" cm="1">
        <f t="array" ref="AQ37">IF($H37=0,0,INDEX(AQ$324:AQ$558,$H37))</f>
        <v>0</v>
      </c>
      <c r="AR37" s="24" cm="1">
        <f t="array" ref="AR37">IF($H37=0,0,INDEX(AR$324:AR$558,$H37))</f>
        <v>0</v>
      </c>
    </row>
    <row r="38" spans="1:44" outlineLevel="1" x14ac:dyDescent="0.2">
      <c r="A38" s="7"/>
      <c r="B38" s="7"/>
      <c r="C38" s="19">
        <f>C22</f>
        <v>0</v>
      </c>
      <c r="D38" s="18">
        <f>D22</f>
        <v>0</v>
      </c>
      <c r="E38" s="18">
        <f>E22</f>
        <v>0</v>
      </c>
      <c r="F38" s="18">
        <f>F22</f>
        <v>0</v>
      </c>
      <c r="G38" s="18">
        <f>G22</f>
        <v>0</v>
      </c>
      <c r="H38" s="34">
        <f>H22</f>
        <v>0</v>
      </c>
      <c r="I38" s="24" cm="1">
        <f t="array" ref="I38">IF($H38=0,0,INDEX(I$164:I$238,$H38))</f>
        <v>0</v>
      </c>
      <c r="J38" s="24" cm="1">
        <f t="array" ref="J38">IF($H38=0,0,INDEX(J$164:J$238,$H38))</f>
        <v>0</v>
      </c>
      <c r="K38" s="24" cm="1">
        <f t="array" ref="K38">IF($H38=0,0,INDEX(K$164:K$238,$H38))</f>
        <v>0</v>
      </c>
      <c r="L38" s="24" cm="1">
        <f t="array" ref="L38">IF($H38=0,0,INDEX(L$164:L$238,$H38))</f>
        <v>0</v>
      </c>
      <c r="M38" s="24" cm="1">
        <f t="array" ref="M38">IF($H38=0,0,INDEX(M$164:M$238,$H38))</f>
        <v>0</v>
      </c>
      <c r="N38" s="24" cm="1">
        <f t="array" ref="N38">IF($H38=0,0,INDEX(N$164:N$238,$H38))</f>
        <v>0</v>
      </c>
      <c r="O38" s="24" cm="1">
        <f t="array" ref="O38">IF($H38=0,0,INDEX(O$164:O$238,$H38))</f>
        <v>0</v>
      </c>
      <c r="P38" s="24" cm="1">
        <f t="array" ref="P38">IF($H38=0,0,INDEX(P$164:P$238,$H38))</f>
        <v>0</v>
      </c>
      <c r="Q38" s="24" cm="1">
        <f t="array" ref="Q38">IF($H38=0,0,INDEX(Q$164:Q$238,$H38))</f>
        <v>0</v>
      </c>
      <c r="R38" s="24" cm="1">
        <f t="array" ref="R38">IF($H38=0,0,INDEX(R$164:R$238,$H38))</f>
        <v>0</v>
      </c>
      <c r="S38" s="24" cm="1">
        <f t="array" ref="S38">IF($H38=0,0,INDEX(S$164:S$238,$H38))</f>
        <v>0</v>
      </c>
      <c r="T38" s="24" cm="1">
        <f t="array" ref="T38">IF($H38=0,0,INDEX(T$164:T$238,$H38))</f>
        <v>0</v>
      </c>
      <c r="U38" s="24" cm="1">
        <f t="array" ref="U38">IF($H38=0,0,INDEX(U$164:U$238,$H38))</f>
        <v>0</v>
      </c>
      <c r="V38" s="24" cm="1">
        <f t="array" ref="V38">IF($H38=0,0,INDEX(V$164:V$238,$H38))</f>
        <v>0</v>
      </c>
      <c r="W38" s="24" cm="1">
        <f t="array" ref="W38">IF($H38=0,0,INDEX(W$164:W$238,$H38))</f>
        <v>0</v>
      </c>
      <c r="X38" s="24" cm="1">
        <f t="array" ref="X38">IF($H38=0,0,INDEX(X$164:X$238,$H38))</f>
        <v>0</v>
      </c>
      <c r="Y38" s="24" cm="1">
        <f t="array" ref="Y38">IF($H38=0,0,INDEX(Y$164:Y$238,$H38))</f>
        <v>0</v>
      </c>
      <c r="Z38" s="24" cm="1">
        <f t="array" ref="Z38">IF($H38=0,0,INDEX(Z$164:Z$238,$H38))</f>
        <v>0</v>
      </c>
      <c r="AA38" s="24" cm="1">
        <f t="array" ref="AA38">IF($H38=0,0,INDEX(AA$164:AA$238,$H38))</f>
        <v>0</v>
      </c>
      <c r="AB38" s="24" cm="1">
        <f t="array" ref="AB38">IF($H38=0,0,INDEX(AB$164:AB$238,$H38))</f>
        <v>0</v>
      </c>
      <c r="AC38" s="10"/>
      <c r="AD38" s="16" t="str" cm="1">
        <f t="array" ref="AD38">IF(SUMPRODUCT(--_xlfn.ISFORMULA(C38:AB38))=26,"OK","CHECK")</f>
        <v>OK</v>
      </c>
      <c r="AE38" s="24" cm="1">
        <f t="array" ref="AE38">IF($H38=0,0,INDEX(AE$324:AE$558,$H38))</f>
        <v>0</v>
      </c>
      <c r="AF38" s="24" cm="1">
        <f t="array" ref="AF38">IF($H38=0,0,INDEX(AF$324:AF$558,$H38))</f>
        <v>0</v>
      </c>
      <c r="AG38" s="24" cm="1">
        <f t="array" ref="AG38">IF($H38=0,0,INDEX(AG$324:AG$558,$H38))</f>
        <v>0</v>
      </c>
      <c r="AH38" s="24" cm="1">
        <f t="array" ref="AH38">IF($H38=0,0,INDEX(AH$324:AH$558,$H38))</f>
        <v>0</v>
      </c>
      <c r="AI38" s="24" cm="1">
        <f t="array" ref="AI38">IF($H38=0,0,INDEX(AI$324:AI$558,$H38))</f>
        <v>0</v>
      </c>
      <c r="AJ38" s="24" cm="1">
        <f t="array" ref="AJ38">IF($H38=0,0,INDEX(AJ$324:AJ$558,$H38))</f>
        <v>0</v>
      </c>
      <c r="AK38" s="24" cm="1">
        <f t="array" ref="AK38">IF($H38=0,0,INDEX(AK$324:AK$558,$H38))</f>
        <v>0</v>
      </c>
      <c r="AL38" s="24" cm="1">
        <f t="array" ref="AL38">IF($H38=0,0,INDEX(AL$324:AL$558,$H38))</f>
        <v>0</v>
      </c>
      <c r="AM38" s="24" cm="1">
        <f t="array" ref="AM38">IF($H38=0,0,INDEX(AM$324:AM$558,$H38))</f>
        <v>0</v>
      </c>
      <c r="AN38" s="24" cm="1">
        <f t="array" ref="AN38">IF($H38=0,0,INDEX(AN$324:AN$558,$H38))</f>
        <v>0</v>
      </c>
      <c r="AO38" s="24" cm="1">
        <f t="array" ref="AO38">IF($H38=0,0,INDEX(AO$324:AO$558,$H38))</f>
        <v>0</v>
      </c>
      <c r="AP38" s="24" cm="1">
        <f t="array" ref="AP38">IF($H38=0,0,INDEX(AP$324:AP$558,$H38))</f>
        <v>0</v>
      </c>
      <c r="AQ38" s="24" cm="1">
        <f t="array" ref="AQ38">IF($H38=0,0,INDEX(AQ$324:AQ$558,$H38))</f>
        <v>0</v>
      </c>
      <c r="AR38" s="24" cm="1">
        <f t="array" ref="AR38">IF($H38=0,0,INDEX(AR$324:AR$558,$H38))</f>
        <v>0</v>
      </c>
    </row>
    <row r="39" spans="1:44" outlineLevel="1" x14ac:dyDescent="0.2">
      <c r="A39" s="7"/>
      <c r="B39" s="7"/>
      <c r="C39" s="19">
        <f>C23</f>
        <v>0</v>
      </c>
      <c r="D39" s="18">
        <f>D23</f>
        <v>0</v>
      </c>
      <c r="E39" s="18">
        <f>E23</f>
        <v>0</v>
      </c>
      <c r="F39" s="18">
        <f>F23</f>
        <v>0</v>
      </c>
      <c r="G39" s="18">
        <f>G23</f>
        <v>0</v>
      </c>
      <c r="H39" s="34">
        <f>H23</f>
        <v>0</v>
      </c>
      <c r="I39" s="24" cm="1">
        <f t="array" ref="I39">IF($H39=0,0,INDEX(I$164:I$238,$H39))</f>
        <v>0</v>
      </c>
      <c r="J39" s="24" cm="1">
        <f t="array" ref="J39">IF($H39=0,0,INDEX(J$164:J$238,$H39))</f>
        <v>0</v>
      </c>
      <c r="K39" s="24" cm="1">
        <f t="array" ref="K39">IF($H39=0,0,INDEX(K$164:K$238,$H39))</f>
        <v>0</v>
      </c>
      <c r="L39" s="24" cm="1">
        <f t="array" ref="L39">IF($H39=0,0,INDEX(L$164:L$238,$H39))</f>
        <v>0</v>
      </c>
      <c r="M39" s="24" cm="1">
        <f t="array" ref="M39">IF($H39=0,0,INDEX(M$164:M$238,$H39))</f>
        <v>0</v>
      </c>
      <c r="N39" s="24" cm="1">
        <f t="array" ref="N39">IF($H39=0,0,INDEX(N$164:N$238,$H39))</f>
        <v>0</v>
      </c>
      <c r="O39" s="24" cm="1">
        <f t="array" ref="O39">IF($H39=0,0,INDEX(O$164:O$238,$H39))</f>
        <v>0</v>
      </c>
      <c r="P39" s="24" cm="1">
        <f t="array" ref="P39">IF($H39=0,0,INDEX(P$164:P$238,$H39))</f>
        <v>0</v>
      </c>
      <c r="Q39" s="24" cm="1">
        <f t="array" ref="Q39">IF($H39=0,0,INDEX(Q$164:Q$238,$H39))</f>
        <v>0</v>
      </c>
      <c r="R39" s="24" cm="1">
        <f t="array" ref="R39">IF($H39=0,0,INDEX(R$164:R$238,$H39))</f>
        <v>0</v>
      </c>
      <c r="S39" s="24" cm="1">
        <f t="array" ref="S39">IF($H39=0,0,INDEX(S$164:S$238,$H39))</f>
        <v>0</v>
      </c>
      <c r="T39" s="24" cm="1">
        <f t="array" ref="T39">IF($H39=0,0,INDEX(T$164:T$238,$H39))</f>
        <v>0</v>
      </c>
      <c r="U39" s="24" cm="1">
        <f t="array" ref="U39">IF($H39=0,0,INDEX(U$164:U$238,$H39))</f>
        <v>0</v>
      </c>
      <c r="V39" s="24" cm="1">
        <f t="array" ref="V39">IF($H39=0,0,INDEX(V$164:V$238,$H39))</f>
        <v>0</v>
      </c>
      <c r="W39" s="24" cm="1">
        <f t="array" ref="W39">IF($H39=0,0,INDEX(W$164:W$238,$H39))</f>
        <v>0</v>
      </c>
      <c r="X39" s="24" cm="1">
        <f t="array" ref="X39">IF($H39=0,0,INDEX(X$164:X$238,$H39))</f>
        <v>0</v>
      </c>
      <c r="Y39" s="24" cm="1">
        <f t="array" ref="Y39">IF($H39=0,0,INDEX(Y$164:Y$238,$H39))</f>
        <v>0</v>
      </c>
      <c r="Z39" s="24" cm="1">
        <f t="array" ref="Z39">IF($H39=0,0,INDEX(Z$164:Z$238,$H39))</f>
        <v>0</v>
      </c>
      <c r="AA39" s="24" cm="1">
        <f t="array" ref="AA39">IF($H39=0,0,INDEX(AA$164:AA$238,$H39))</f>
        <v>0</v>
      </c>
      <c r="AB39" s="24" cm="1">
        <f t="array" ref="AB39">IF($H39=0,0,INDEX(AB$164:AB$238,$H39))</f>
        <v>0</v>
      </c>
      <c r="AC39" s="10"/>
      <c r="AD39" s="16" t="str" cm="1">
        <f t="array" ref="AD39">IF(SUMPRODUCT(--_xlfn.ISFORMULA(C39:AB39))=26,"OK","CHECK")</f>
        <v>OK</v>
      </c>
      <c r="AE39" s="24" cm="1">
        <f t="array" ref="AE39">IF($H39=0,0,INDEX(AE$324:AE$558,$H39))</f>
        <v>0</v>
      </c>
      <c r="AF39" s="24" cm="1">
        <f t="array" ref="AF39">IF($H39=0,0,INDEX(AF$324:AF$558,$H39))</f>
        <v>0</v>
      </c>
      <c r="AG39" s="24" cm="1">
        <f t="array" ref="AG39">IF($H39=0,0,INDEX(AG$324:AG$558,$H39))</f>
        <v>0</v>
      </c>
      <c r="AH39" s="24" cm="1">
        <f t="array" ref="AH39">IF($H39=0,0,INDEX(AH$324:AH$558,$H39))</f>
        <v>0</v>
      </c>
      <c r="AI39" s="24" cm="1">
        <f t="array" ref="AI39">IF($H39=0,0,INDEX(AI$324:AI$558,$H39))</f>
        <v>0</v>
      </c>
      <c r="AJ39" s="24" cm="1">
        <f t="array" ref="AJ39">IF($H39=0,0,INDEX(AJ$324:AJ$558,$H39))</f>
        <v>0</v>
      </c>
      <c r="AK39" s="24" cm="1">
        <f t="array" ref="AK39">IF($H39=0,0,INDEX(AK$324:AK$558,$H39))</f>
        <v>0</v>
      </c>
      <c r="AL39" s="24" cm="1">
        <f t="array" ref="AL39">IF($H39=0,0,INDEX(AL$324:AL$558,$H39))</f>
        <v>0</v>
      </c>
      <c r="AM39" s="24" cm="1">
        <f t="array" ref="AM39">IF($H39=0,0,INDEX(AM$324:AM$558,$H39))</f>
        <v>0</v>
      </c>
      <c r="AN39" s="24" cm="1">
        <f t="array" ref="AN39">IF($H39=0,0,INDEX(AN$324:AN$558,$H39))</f>
        <v>0</v>
      </c>
      <c r="AO39" s="24" cm="1">
        <f t="array" ref="AO39">IF($H39=0,0,INDEX(AO$324:AO$558,$H39))</f>
        <v>0</v>
      </c>
      <c r="AP39" s="24" cm="1">
        <f t="array" ref="AP39">IF($H39=0,0,INDEX(AP$324:AP$558,$H39))</f>
        <v>0</v>
      </c>
      <c r="AQ39" s="24" cm="1">
        <f t="array" ref="AQ39">IF($H39=0,0,INDEX(AQ$324:AQ$558,$H39))</f>
        <v>0</v>
      </c>
      <c r="AR39" s="24" cm="1">
        <f t="array" ref="AR39">IF($H39=0,0,INDEX(AR$324:AR$558,$H39))</f>
        <v>0</v>
      </c>
    </row>
    <row r="40" spans="1:44" hidden="1" outlineLevel="2" x14ac:dyDescent="0.2">
      <c r="A40" s="7"/>
      <c r="B40" s="7"/>
      <c r="C40" s="19">
        <f>C24</f>
        <v>0</v>
      </c>
      <c r="D40" s="18">
        <f>D24</f>
        <v>0</v>
      </c>
      <c r="E40" s="18">
        <f>E24</f>
        <v>0</v>
      </c>
      <c r="F40" s="18">
        <f>F24</f>
        <v>0</v>
      </c>
      <c r="G40" s="18">
        <f>G24</f>
        <v>0</v>
      </c>
      <c r="H40" s="34">
        <f>H24</f>
        <v>0</v>
      </c>
      <c r="I40" s="24" cm="1">
        <f t="array" ref="I40">IF($H40=0,0,INDEX(I$164:I$238,$H40))</f>
        <v>0</v>
      </c>
      <c r="J40" s="24" cm="1">
        <f t="array" ref="J40">IF($H40=0,0,INDEX(J$164:J$238,$H40))</f>
        <v>0</v>
      </c>
      <c r="K40" s="24" cm="1">
        <f t="array" ref="K40">IF($H40=0,0,INDEX(K$164:K$238,$H40))</f>
        <v>0</v>
      </c>
      <c r="L40" s="24" cm="1">
        <f t="array" ref="L40">IF($H40=0,0,INDEX(L$164:L$238,$H40))</f>
        <v>0</v>
      </c>
      <c r="M40" s="24" cm="1">
        <f t="array" ref="M40">IF($H40=0,0,INDEX(M$164:M$238,$H40))</f>
        <v>0</v>
      </c>
      <c r="N40" s="24" cm="1">
        <f t="array" ref="N40">IF($H40=0,0,INDEX(N$164:N$238,$H40))</f>
        <v>0</v>
      </c>
      <c r="O40" s="24" cm="1">
        <f t="array" ref="O40">IF($H40=0,0,INDEX(O$164:O$238,$H40))</f>
        <v>0</v>
      </c>
      <c r="P40" s="24" cm="1">
        <f t="array" ref="P40">IF($H40=0,0,INDEX(P$164:P$238,$H40))</f>
        <v>0</v>
      </c>
      <c r="Q40" s="24" cm="1">
        <f t="array" ref="Q40">IF($H40=0,0,INDEX(Q$164:Q$238,$H40))</f>
        <v>0</v>
      </c>
      <c r="R40" s="24" cm="1">
        <f t="array" ref="R40">IF($H40=0,0,INDEX(R$164:R$238,$H40))</f>
        <v>0</v>
      </c>
      <c r="S40" s="24" cm="1">
        <f t="array" ref="S40">IF($H40=0,0,INDEX(S$164:S$238,$H40))</f>
        <v>0</v>
      </c>
      <c r="T40" s="24" cm="1">
        <f t="array" ref="T40">IF($H40=0,0,INDEX(T$164:T$238,$H40))</f>
        <v>0</v>
      </c>
      <c r="U40" s="24" cm="1">
        <f t="array" ref="U40">IF($H40=0,0,INDEX(U$164:U$238,$H40))</f>
        <v>0</v>
      </c>
      <c r="V40" s="24" cm="1">
        <f t="array" ref="V40">IF($H40=0,0,INDEX(V$164:V$238,$H40))</f>
        <v>0</v>
      </c>
      <c r="W40" s="24" cm="1">
        <f t="array" ref="W40">IF($H40=0,0,INDEX(W$164:W$238,$H40))</f>
        <v>0</v>
      </c>
      <c r="X40" s="24" cm="1">
        <f t="array" ref="X40">IF($H40=0,0,INDEX(X$164:X$238,$H40))</f>
        <v>0</v>
      </c>
      <c r="Y40" s="24" cm="1">
        <f t="array" ref="Y40">IF($H40=0,0,INDEX(Y$164:Y$238,$H40))</f>
        <v>0</v>
      </c>
      <c r="Z40" s="24" cm="1">
        <f t="array" ref="Z40">IF($H40=0,0,INDEX(Z$164:Z$238,$H40))</f>
        <v>0</v>
      </c>
      <c r="AA40" s="24" cm="1">
        <f t="array" ref="AA40">IF($H40=0,0,INDEX(AA$164:AA$238,$H40))</f>
        <v>0</v>
      </c>
      <c r="AB40" s="24" cm="1">
        <f t="array" ref="AB40">IF($H40=0,0,INDEX(AB$164:AB$238,$H40))</f>
        <v>0</v>
      </c>
      <c r="AC40" s="10"/>
      <c r="AD40" s="16" t="str" cm="1">
        <f t="array" ref="AD40">IF(SUMPRODUCT(--_xlfn.ISFORMULA(C40:AB40))=26,"OK","CHECK")</f>
        <v>OK</v>
      </c>
      <c r="AE40" s="24" cm="1">
        <f t="array" ref="AE40">IF($H40=0,0,INDEX(AE$324:AE$558,$H40))</f>
        <v>0</v>
      </c>
      <c r="AF40" s="24" cm="1">
        <f t="array" ref="AF40">IF($H40=0,0,INDEX(AF$324:AF$558,$H40))</f>
        <v>0</v>
      </c>
      <c r="AG40" s="24" cm="1">
        <f t="array" ref="AG40">IF($H40=0,0,INDEX(AG$324:AG$558,$H40))</f>
        <v>0</v>
      </c>
      <c r="AH40" s="24" cm="1">
        <f t="array" ref="AH40">IF($H40=0,0,INDEX(AH$324:AH$558,$H40))</f>
        <v>0</v>
      </c>
      <c r="AI40" s="24" cm="1">
        <f t="array" ref="AI40">IF($H40=0,0,INDEX(AI$324:AI$558,$H40))</f>
        <v>0</v>
      </c>
      <c r="AJ40" s="24" cm="1">
        <f t="array" ref="AJ40">IF($H40=0,0,INDEX(AJ$324:AJ$558,$H40))</f>
        <v>0</v>
      </c>
      <c r="AK40" s="24" cm="1">
        <f t="array" ref="AK40">IF($H40=0,0,INDEX(AK$324:AK$558,$H40))</f>
        <v>0</v>
      </c>
      <c r="AL40" s="24" cm="1">
        <f t="array" ref="AL40">IF($H40=0,0,INDEX(AL$324:AL$558,$H40))</f>
        <v>0</v>
      </c>
      <c r="AM40" s="24" cm="1">
        <f t="array" ref="AM40">IF($H40=0,0,INDEX(AM$324:AM$558,$H40))</f>
        <v>0</v>
      </c>
      <c r="AN40" s="24" cm="1">
        <f t="array" ref="AN40">IF($H40=0,0,INDEX(AN$324:AN$558,$H40))</f>
        <v>0</v>
      </c>
      <c r="AO40" s="24" cm="1">
        <f t="array" ref="AO40">IF($H40=0,0,INDEX(AO$324:AO$558,$H40))</f>
        <v>0</v>
      </c>
      <c r="AP40" s="24" cm="1">
        <f t="array" ref="AP40">IF($H40=0,0,INDEX(AP$324:AP$558,$H40))</f>
        <v>0</v>
      </c>
      <c r="AQ40" s="24" cm="1">
        <f t="array" ref="AQ40">IF($H40=0,0,INDEX(AQ$324:AQ$558,$H40))</f>
        <v>0</v>
      </c>
      <c r="AR40" s="24" cm="1">
        <f t="array" ref="AR40">IF($H40=0,0,INDEX(AR$324:AR$558,$H40))</f>
        <v>0</v>
      </c>
    </row>
    <row r="41" spans="1:44" hidden="1" outlineLevel="2" x14ac:dyDescent="0.2">
      <c r="A41" s="7"/>
      <c r="B41" s="7"/>
      <c r="C41" s="19">
        <f>C25</f>
        <v>0</v>
      </c>
      <c r="D41" s="18">
        <f>D25</f>
        <v>0</v>
      </c>
      <c r="E41" s="18">
        <f>E25</f>
        <v>0</v>
      </c>
      <c r="F41" s="18">
        <f>F25</f>
        <v>0</v>
      </c>
      <c r="G41" s="18">
        <f>G25</f>
        <v>0</v>
      </c>
      <c r="H41" s="34">
        <f>H25</f>
        <v>0</v>
      </c>
      <c r="I41" s="24" cm="1">
        <f t="array" ref="I41">IF($H41=0,0,INDEX(I$164:I$238,$H41))</f>
        <v>0</v>
      </c>
      <c r="J41" s="24" cm="1">
        <f t="array" ref="J41">IF($H41=0,0,INDEX(J$164:J$238,$H41))</f>
        <v>0</v>
      </c>
      <c r="K41" s="24" cm="1">
        <f t="array" ref="K41">IF($H41=0,0,INDEX(K$164:K$238,$H41))</f>
        <v>0</v>
      </c>
      <c r="L41" s="24" cm="1">
        <f t="array" ref="L41">IF($H41=0,0,INDEX(L$164:L$238,$H41))</f>
        <v>0</v>
      </c>
      <c r="M41" s="24" cm="1">
        <f t="array" ref="M41">IF($H41=0,0,INDEX(M$164:M$238,$H41))</f>
        <v>0</v>
      </c>
      <c r="N41" s="24" cm="1">
        <f t="array" ref="N41">IF($H41=0,0,INDEX(N$164:N$238,$H41))</f>
        <v>0</v>
      </c>
      <c r="O41" s="24" cm="1">
        <f t="array" ref="O41">IF($H41=0,0,INDEX(O$164:O$238,$H41))</f>
        <v>0</v>
      </c>
      <c r="P41" s="24" cm="1">
        <f t="array" ref="P41">IF($H41=0,0,INDEX(P$164:P$238,$H41))</f>
        <v>0</v>
      </c>
      <c r="Q41" s="24" cm="1">
        <f t="array" ref="Q41">IF($H41=0,0,INDEX(Q$164:Q$238,$H41))</f>
        <v>0</v>
      </c>
      <c r="R41" s="24" cm="1">
        <f t="array" ref="R41">IF($H41=0,0,INDEX(R$164:R$238,$H41))</f>
        <v>0</v>
      </c>
      <c r="S41" s="24" cm="1">
        <f t="array" ref="S41">IF($H41=0,0,INDEX(S$164:S$238,$H41))</f>
        <v>0</v>
      </c>
      <c r="T41" s="24" cm="1">
        <f t="array" ref="T41">IF($H41=0,0,INDEX(T$164:T$238,$H41))</f>
        <v>0</v>
      </c>
      <c r="U41" s="24" cm="1">
        <f t="array" ref="U41">IF($H41=0,0,INDEX(U$164:U$238,$H41))</f>
        <v>0</v>
      </c>
      <c r="V41" s="24" cm="1">
        <f t="array" ref="V41">IF($H41=0,0,INDEX(V$164:V$238,$H41))</f>
        <v>0</v>
      </c>
      <c r="W41" s="24" cm="1">
        <f t="array" ref="W41">IF($H41=0,0,INDEX(W$164:W$238,$H41))</f>
        <v>0</v>
      </c>
      <c r="X41" s="24" cm="1">
        <f t="array" ref="X41">IF($H41=0,0,INDEX(X$164:X$238,$H41))</f>
        <v>0</v>
      </c>
      <c r="Y41" s="24" cm="1">
        <f t="array" ref="Y41">IF($H41=0,0,INDEX(Y$164:Y$238,$H41))</f>
        <v>0</v>
      </c>
      <c r="Z41" s="24" cm="1">
        <f t="array" ref="Z41">IF($H41=0,0,INDEX(Z$164:Z$238,$H41))</f>
        <v>0</v>
      </c>
      <c r="AA41" s="24" cm="1">
        <f t="array" ref="AA41">IF($H41=0,0,INDEX(AA$164:AA$238,$H41))</f>
        <v>0</v>
      </c>
      <c r="AB41" s="24" cm="1">
        <f t="array" ref="AB41">IF($H41=0,0,INDEX(AB$164:AB$238,$H41))</f>
        <v>0</v>
      </c>
      <c r="AC41" s="10"/>
      <c r="AD41" s="16" t="str" cm="1">
        <f t="array" ref="AD41">IF(SUMPRODUCT(--_xlfn.ISFORMULA(C41:AB41))=26,"OK","CHECK")</f>
        <v>OK</v>
      </c>
      <c r="AE41" s="24" cm="1">
        <f t="array" ref="AE41">IF($H41=0,0,INDEX(AE$324:AE$558,$H41))</f>
        <v>0</v>
      </c>
      <c r="AF41" s="24" cm="1">
        <f t="array" ref="AF41">IF($H41=0,0,INDEX(AF$324:AF$558,$H41))</f>
        <v>0</v>
      </c>
      <c r="AG41" s="24" cm="1">
        <f t="array" ref="AG41">IF($H41=0,0,INDEX(AG$324:AG$558,$H41))</f>
        <v>0</v>
      </c>
      <c r="AH41" s="24" cm="1">
        <f t="array" ref="AH41">IF($H41=0,0,INDEX(AH$324:AH$558,$H41))</f>
        <v>0</v>
      </c>
      <c r="AI41" s="24" cm="1">
        <f t="array" ref="AI41">IF($H41=0,0,INDEX(AI$324:AI$558,$H41))</f>
        <v>0</v>
      </c>
      <c r="AJ41" s="24" cm="1">
        <f t="array" ref="AJ41">IF($H41=0,0,INDEX(AJ$324:AJ$558,$H41))</f>
        <v>0</v>
      </c>
      <c r="AK41" s="24" cm="1">
        <f t="array" ref="AK41">IF($H41=0,0,INDEX(AK$324:AK$558,$H41))</f>
        <v>0</v>
      </c>
      <c r="AL41" s="24" cm="1">
        <f t="array" ref="AL41">IF($H41=0,0,INDEX(AL$324:AL$558,$H41))</f>
        <v>0</v>
      </c>
      <c r="AM41" s="24" cm="1">
        <f t="array" ref="AM41">IF($H41=0,0,INDEX(AM$324:AM$558,$H41))</f>
        <v>0</v>
      </c>
      <c r="AN41" s="24" cm="1">
        <f t="array" ref="AN41">IF($H41=0,0,INDEX(AN$324:AN$558,$H41))</f>
        <v>0</v>
      </c>
      <c r="AO41" s="24" cm="1">
        <f t="array" ref="AO41">IF($H41=0,0,INDEX(AO$324:AO$558,$H41))</f>
        <v>0</v>
      </c>
      <c r="AP41" s="24" cm="1">
        <f t="array" ref="AP41">IF($H41=0,0,INDEX(AP$324:AP$558,$H41))</f>
        <v>0</v>
      </c>
      <c r="AQ41" s="24" cm="1">
        <f t="array" ref="AQ41">IF($H41=0,0,INDEX(AQ$324:AQ$558,$H41))</f>
        <v>0</v>
      </c>
      <c r="AR41" s="24" cm="1">
        <f t="array" ref="AR41">IF($H41=0,0,INDEX(AR$324:AR$558,$H41))</f>
        <v>0</v>
      </c>
    </row>
    <row r="42" spans="1:44" hidden="1" outlineLevel="2" x14ac:dyDescent="0.2">
      <c r="A42" s="7"/>
      <c r="B42" s="7"/>
      <c r="C42" s="19">
        <f>C26</f>
        <v>0</v>
      </c>
      <c r="D42" s="18">
        <f>D26</f>
        <v>0</v>
      </c>
      <c r="E42" s="18">
        <f>E26</f>
        <v>0</v>
      </c>
      <c r="F42" s="18">
        <f>F26</f>
        <v>0</v>
      </c>
      <c r="G42" s="18">
        <f>G26</f>
        <v>0</v>
      </c>
      <c r="H42" s="34">
        <f>H26</f>
        <v>0</v>
      </c>
      <c r="I42" s="24" cm="1">
        <f t="array" ref="I42">IF($H42=0,0,INDEX(I$164:I$238,$H42))</f>
        <v>0</v>
      </c>
      <c r="J42" s="24" cm="1">
        <f t="array" ref="J42">IF($H42=0,0,INDEX(J$164:J$238,$H42))</f>
        <v>0</v>
      </c>
      <c r="K42" s="24" cm="1">
        <f t="array" ref="K42">IF($H42=0,0,INDEX(K$164:K$238,$H42))</f>
        <v>0</v>
      </c>
      <c r="L42" s="24" cm="1">
        <f t="array" ref="L42">IF($H42=0,0,INDEX(L$164:L$238,$H42))</f>
        <v>0</v>
      </c>
      <c r="M42" s="24" cm="1">
        <f t="array" ref="M42">IF($H42=0,0,INDEX(M$164:M$238,$H42))</f>
        <v>0</v>
      </c>
      <c r="N42" s="24" cm="1">
        <f t="array" ref="N42">IF($H42=0,0,INDEX(N$164:N$238,$H42))</f>
        <v>0</v>
      </c>
      <c r="O42" s="24" cm="1">
        <f t="array" ref="O42">IF($H42=0,0,INDEX(O$164:O$238,$H42))</f>
        <v>0</v>
      </c>
      <c r="P42" s="24" cm="1">
        <f t="array" ref="P42">IF($H42=0,0,INDEX(P$164:P$238,$H42))</f>
        <v>0</v>
      </c>
      <c r="Q42" s="24" cm="1">
        <f t="array" ref="Q42">IF($H42=0,0,INDEX(Q$164:Q$238,$H42))</f>
        <v>0</v>
      </c>
      <c r="R42" s="24" cm="1">
        <f t="array" ref="R42">IF($H42=0,0,INDEX(R$164:R$238,$H42))</f>
        <v>0</v>
      </c>
      <c r="S42" s="24" cm="1">
        <f t="array" ref="S42">IF($H42=0,0,INDEX(S$164:S$238,$H42))</f>
        <v>0</v>
      </c>
      <c r="T42" s="24" cm="1">
        <f t="array" ref="T42">IF($H42=0,0,INDEX(T$164:T$238,$H42))</f>
        <v>0</v>
      </c>
      <c r="U42" s="24" cm="1">
        <f t="array" ref="U42">IF($H42=0,0,INDEX(U$164:U$238,$H42))</f>
        <v>0</v>
      </c>
      <c r="V42" s="24" cm="1">
        <f t="array" ref="V42">IF($H42=0,0,INDEX(V$164:V$238,$H42))</f>
        <v>0</v>
      </c>
      <c r="W42" s="24" cm="1">
        <f t="array" ref="W42">IF($H42=0,0,INDEX(W$164:W$238,$H42))</f>
        <v>0</v>
      </c>
      <c r="X42" s="24" cm="1">
        <f t="array" ref="X42">IF($H42=0,0,INDEX(X$164:X$238,$H42))</f>
        <v>0</v>
      </c>
      <c r="Y42" s="24" cm="1">
        <f t="array" ref="Y42">IF($H42=0,0,INDEX(Y$164:Y$238,$H42))</f>
        <v>0</v>
      </c>
      <c r="Z42" s="24" cm="1">
        <f t="array" ref="Z42">IF($H42=0,0,INDEX(Z$164:Z$238,$H42))</f>
        <v>0</v>
      </c>
      <c r="AA42" s="24" cm="1">
        <f t="array" ref="AA42">IF($H42=0,0,INDEX(AA$164:AA$238,$H42))</f>
        <v>0</v>
      </c>
      <c r="AB42" s="24" cm="1">
        <f t="array" ref="AB42">IF($H42=0,0,INDEX(AB$164:AB$238,$H42))</f>
        <v>0</v>
      </c>
      <c r="AC42" s="10"/>
      <c r="AD42" s="16" t="str" cm="1">
        <f t="array" ref="AD42">IF(SUMPRODUCT(--_xlfn.ISFORMULA(C42:AB42))=26,"OK","CHECK")</f>
        <v>OK</v>
      </c>
      <c r="AE42" s="24" cm="1">
        <f t="array" ref="AE42">IF($H42=0,0,INDEX(AE$324:AE$558,$H42))</f>
        <v>0</v>
      </c>
      <c r="AF42" s="24" cm="1">
        <f t="array" ref="AF42">IF($H42=0,0,INDEX(AF$324:AF$558,$H42))</f>
        <v>0</v>
      </c>
      <c r="AG42" s="24" cm="1">
        <f t="array" ref="AG42">IF($H42=0,0,INDEX(AG$324:AG$558,$H42))</f>
        <v>0</v>
      </c>
      <c r="AH42" s="24" cm="1">
        <f t="array" ref="AH42">IF($H42=0,0,INDEX(AH$324:AH$558,$H42))</f>
        <v>0</v>
      </c>
      <c r="AI42" s="24" cm="1">
        <f t="array" ref="AI42">IF($H42=0,0,INDEX(AI$324:AI$558,$H42))</f>
        <v>0</v>
      </c>
      <c r="AJ42" s="24" cm="1">
        <f t="array" ref="AJ42">IF($H42=0,0,INDEX(AJ$324:AJ$558,$H42))</f>
        <v>0</v>
      </c>
      <c r="AK42" s="24" cm="1">
        <f t="array" ref="AK42">IF($H42=0,0,INDEX(AK$324:AK$558,$H42))</f>
        <v>0</v>
      </c>
      <c r="AL42" s="24" cm="1">
        <f t="array" ref="AL42">IF($H42=0,0,INDEX(AL$324:AL$558,$H42))</f>
        <v>0</v>
      </c>
      <c r="AM42" s="24" cm="1">
        <f t="array" ref="AM42">IF($H42=0,0,INDEX(AM$324:AM$558,$H42))</f>
        <v>0</v>
      </c>
      <c r="AN42" s="24" cm="1">
        <f t="array" ref="AN42">IF($H42=0,0,INDEX(AN$324:AN$558,$H42))</f>
        <v>0</v>
      </c>
      <c r="AO42" s="24" cm="1">
        <f t="array" ref="AO42">IF($H42=0,0,INDEX(AO$324:AO$558,$H42))</f>
        <v>0</v>
      </c>
      <c r="AP42" s="24" cm="1">
        <f t="array" ref="AP42">IF($H42=0,0,INDEX(AP$324:AP$558,$H42))</f>
        <v>0</v>
      </c>
      <c r="AQ42" s="24" cm="1">
        <f t="array" ref="AQ42">IF($H42=0,0,INDEX(AQ$324:AQ$558,$H42))</f>
        <v>0</v>
      </c>
      <c r="AR42" s="24" cm="1">
        <f t="array" ref="AR42">IF($H42=0,0,INDEX(AR$324:AR$558,$H42))</f>
        <v>0</v>
      </c>
    </row>
    <row r="43" spans="1:44" hidden="1" outlineLevel="2" x14ac:dyDescent="0.2">
      <c r="A43" s="7"/>
      <c r="B43" s="7"/>
      <c r="C43" s="19">
        <f>C27</f>
        <v>0</v>
      </c>
      <c r="D43" s="18">
        <f>D27</f>
        <v>0</v>
      </c>
      <c r="E43" s="18">
        <f>E27</f>
        <v>0</v>
      </c>
      <c r="F43" s="18">
        <f>F27</f>
        <v>0</v>
      </c>
      <c r="G43" s="18">
        <f>G27</f>
        <v>0</v>
      </c>
      <c r="H43" s="34">
        <f>H27</f>
        <v>0</v>
      </c>
      <c r="I43" s="24" cm="1">
        <f t="array" ref="I43">IF($H43=0,0,INDEX(I$164:I$238,$H43))</f>
        <v>0</v>
      </c>
      <c r="J43" s="24" cm="1">
        <f t="array" ref="J43">IF($H43=0,0,INDEX(J$164:J$238,$H43))</f>
        <v>0</v>
      </c>
      <c r="K43" s="24" cm="1">
        <f t="array" ref="K43">IF($H43=0,0,INDEX(K$164:K$238,$H43))</f>
        <v>0</v>
      </c>
      <c r="L43" s="24" cm="1">
        <f t="array" ref="L43">IF($H43=0,0,INDEX(L$164:L$238,$H43))</f>
        <v>0</v>
      </c>
      <c r="M43" s="24" cm="1">
        <f t="array" ref="M43">IF($H43=0,0,INDEX(M$164:M$238,$H43))</f>
        <v>0</v>
      </c>
      <c r="N43" s="24" cm="1">
        <f t="array" ref="N43">IF($H43=0,0,INDEX(N$164:N$238,$H43))</f>
        <v>0</v>
      </c>
      <c r="O43" s="24" cm="1">
        <f t="array" ref="O43">IF($H43=0,0,INDEX(O$164:O$238,$H43))</f>
        <v>0</v>
      </c>
      <c r="P43" s="24" cm="1">
        <f t="array" ref="P43">IF($H43=0,0,INDEX(P$164:P$238,$H43))</f>
        <v>0</v>
      </c>
      <c r="Q43" s="24" cm="1">
        <f t="array" ref="Q43">IF($H43=0,0,INDEX(Q$164:Q$238,$H43))</f>
        <v>0</v>
      </c>
      <c r="R43" s="24" cm="1">
        <f t="array" ref="R43">IF($H43=0,0,INDEX(R$164:R$238,$H43))</f>
        <v>0</v>
      </c>
      <c r="S43" s="24" cm="1">
        <f t="array" ref="S43">IF($H43=0,0,INDEX(S$164:S$238,$H43))</f>
        <v>0</v>
      </c>
      <c r="T43" s="24" cm="1">
        <f t="array" ref="T43">IF($H43=0,0,INDEX(T$164:T$238,$H43))</f>
        <v>0</v>
      </c>
      <c r="U43" s="24" cm="1">
        <f t="array" ref="U43">IF($H43=0,0,INDEX(U$164:U$238,$H43))</f>
        <v>0</v>
      </c>
      <c r="V43" s="24" cm="1">
        <f t="array" ref="V43">IF($H43=0,0,INDEX(V$164:V$238,$H43))</f>
        <v>0</v>
      </c>
      <c r="W43" s="24" cm="1">
        <f t="array" ref="W43">IF($H43=0,0,INDEX(W$164:W$238,$H43))</f>
        <v>0</v>
      </c>
      <c r="X43" s="24" cm="1">
        <f t="array" ref="X43">IF($H43=0,0,INDEX(X$164:X$238,$H43))</f>
        <v>0</v>
      </c>
      <c r="Y43" s="24" cm="1">
        <f t="array" ref="Y43">IF($H43=0,0,INDEX(Y$164:Y$238,$H43))</f>
        <v>0</v>
      </c>
      <c r="Z43" s="24" cm="1">
        <f t="array" ref="Z43">IF($H43=0,0,INDEX(Z$164:Z$238,$H43))</f>
        <v>0</v>
      </c>
      <c r="AA43" s="24" cm="1">
        <f t="array" ref="AA43">IF($H43=0,0,INDEX(AA$164:AA$238,$H43))</f>
        <v>0</v>
      </c>
      <c r="AB43" s="24" cm="1">
        <f t="array" ref="AB43">IF($H43=0,0,INDEX(AB$164:AB$238,$H43))</f>
        <v>0</v>
      </c>
      <c r="AC43" s="10"/>
      <c r="AD43" s="16" t="str" cm="1">
        <f t="array" ref="AD43">IF(SUMPRODUCT(--_xlfn.ISFORMULA(C43:AB43))=26,"OK","CHECK")</f>
        <v>OK</v>
      </c>
      <c r="AE43" s="24" cm="1">
        <f t="array" ref="AE43">IF($H43=0,0,INDEX(AE$324:AE$558,$H43))</f>
        <v>0</v>
      </c>
      <c r="AF43" s="24" cm="1">
        <f t="array" ref="AF43">IF($H43=0,0,INDEX(AF$324:AF$558,$H43))</f>
        <v>0</v>
      </c>
      <c r="AG43" s="24" cm="1">
        <f t="array" ref="AG43">IF($H43=0,0,INDEX(AG$324:AG$558,$H43))</f>
        <v>0</v>
      </c>
      <c r="AH43" s="24" cm="1">
        <f t="array" ref="AH43">IF($H43=0,0,INDEX(AH$324:AH$558,$H43))</f>
        <v>0</v>
      </c>
      <c r="AI43" s="24" cm="1">
        <f t="array" ref="AI43">IF($H43=0,0,INDEX(AI$324:AI$558,$H43))</f>
        <v>0</v>
      </c>
      <c r="AJ43" s="24" cm="1">
        <f t="array" ref="AJ43">IF($H43=0,0,INDEX(AJ$324:AJ$558,$H43))</f>
        <v>0</v>
      </c>
      <c r="AK43" s="24" cm="1">
        <f t="array" ref="AK43">IF($H43=0,0,INDEX(AK$324:AK$558,$H43))</f>
        <v>0</v>
      </c>
      <c r="AL43" s="24" cm="1">
        <f t="array" ref="AL43">IF($H43=0,0,INDEX(AL$324:AL$558,$H43))</f>
        <v>0</v>
      </c>
      <c r="AM43" s="24" cm="1">
        <f t="array" ref="AM43">IF($H43=0,0,INDEX(AM$324:AM$558,$H43))</f>
        <v>0</v>
      </c>
      <c r="AN43" s="24" cm="1">
        <f t="array" ref="AN43">IF($H43=0,0,INDEX(AN$324:AN$558,$H43))</f>
        <v>0</v>
      </c>
      <c r="AO43" s="24" cm="1">
        <f t="array" ref="AO43">IF($H43=0,0,INDEX(AO$324:AO$558,$H43))</f>
        <v>0</v>
      </c>
      <c r="AP43" s="24" cm="1">
        <f t="array" ref="AP43">IF($H43=0,0,INDEX(AP$324:AP$558,$H43))</f>
        <v>0</v>
      </c>
      <c r="AQ43" s="24" cm="1">
        <f t="array" ref="AQ43">IF($H43=0,0,INDEX(AQ$324:AQ$558,$H43))</f>
        <v>0</v>
      </c>
      <c r="AR43" s="24" cm="1">
        <f t="array" ref="AR43">IF($H43=0,0,INDEX(AR$324:AR$558,$H43))</f>
        <v>0</v>
      </c>
    </row>
    <row r="44" spans="1:44" hidden="1" outlineLevel="2" x14ac:dyDescent="0.2">
      <c r="A44" s="7"/>
      <c r="B44" s="7"/>
      <c r="C44" s="19">
        <f>C28</f>
        <v>0</v>
      </c>
      <c r="D44" s="18">
        <f>D28</f>
        <v>0</v>
      </c>
      <c r="E44" s="18">
        <f>E28</f>
        <v>0</v>
      </c>
      <c r="F44" s="18">
        <f>F28</f>
        <v>0</v>
      </c>
      <c r="G44" s="18">
        <f>G28</f>
        <v>0</v>
      </c>
      <c r="H44" s="34">
        <f>H28</f>
        <v>0</v>
      </c>
      <c r="I44" s="24" cm="1">
        <f t="array" ref="I44">IF($H44=0,0,INDEX(I$164:I$238,$H44))</f>
        <v>0</v>
      </c>
      <c r="J44" s="24" cm="1">
        <f t="array" ref="J44">IF($H44=0,0,INDEX(J$164:J$238,$H44))</f>
        <v>0</v>
      </c>
      <c r="K44" s="24" cm="1">
        <f t="array" ref="K44">IF($H44=0,0,INDEX(K$164:K$238,$H44))</f>
        <v>0</v>
      </c>
      <c r="L44" s="24" cm="1">
        <f t="array" ref="L44">IF($H44=0,0,INDEX(L$164:L$238,$H44))</f>
        <v>0</v>
      </c>
      <c r="M44" s="24" cm="1">
        <f t="array" ref="M44">IF($H44=0,0,INDEX(M$164:M$238,$H44))</f>
        <v>0</v>
      </c>
      <c r="N44" s="24" cm="1">
        <f t="array" ref="N44">IF($H44=0,0,INDEX(N$164:N$238,$H44))</f>
        <v>0</v>
      </c>
      <c r="O44" s="24" cm="1">
        <f t="array" ref="O44">IF($H44=0,0,INDEX(O$164:O$238,$H44))</f>
        <v>0</v>
      </c>
      <c r="P44" s="24" cm="1">
        <f t="array" ref="P44">IF($H44=0,0,INDEX(P$164:P$238,$H44))</f>
        <v>0</v>
      </c>
      <c r="Q44" s="24" cm="1">
        <f t="array" ref="Q44">IF($H44=0,0,INDEX(Q$164:Q$238,$H44))</f>
        <v>0</v>
      </c>
      <c r="R44" s="24" cm="1">
        <f t="array" ref="R44">IF($H44=0,0,INDEX(R$164:R$238,$H44))</f>
        <v>0</v>
      </c>
      <c r="S44" s="24" cm="1">
        <f t="array" ref="S44">IF($H44=0,0,INDEX(S$164:S$238,$H44))</f>
        <v>0</v>
      </c>
      <c r="T44" s="24" cm="1">
        <f t="array" ref="T44">IF($H44=0,0,INDEX(T$164:T$238,$H44))</f>
        <v>0</v>
      </c>
      <c r="U44" s="24" cm="1">
        <f t="array" ref="U44">IF($H44=0,0,INDEX(U$164:U$238,$H44))</f>
        <v>0</v>
      </c>
      <c r="V44" s="24" cm="1">
        <f t="array" ref="V44">IF($H44=0,0,INDEX(V$164:V$238,$H44))</f>
        <v>0</v>
      </c>
      <c r="W44" s="24" cm="1">
        <f t="array" ref="W44">IF($H44=0,0,INDEX(W$164:W$238,$H44))</f>
        <v>0</v>
      </c>
      <c r="X44" s="24" cm="1">
        <f t="array" ref="X44">IF($H44=0,0,INDEX(X$164:X$238,$H44))</f>
        <v>0</v>
      </c>
      <c r="Y44" s="24" cm="1">
        <f t="array" ref="Y44">IF($H44=0,0,INDEX(Y$164:Y$238,$H44))</f>
        <v>0</v>
      </c>
      <c r="Z44" s="24" cm="1">
        <f t="array" ref="Z44">IF($H44=0,0,INDEX(Z$164:Z$238,$H44))</f>
        <v>0</v>
      </c>
      <c r="AA44" s="24" cm="1">
        <f t="array" ref="AA44">IF($H44=0,0,INDEX(AA$164:AA$238,$H44))</f>
        <v>0</v>
      </c>
      <c r="AB44" s="24" cm="1">
        <f t="array" ref="AB44">IF($H44=0,0,INDEX(AB$164:AB$238,$H44))</f>
        <v>0</v>
      </c>
      <c r="AC44" s="10"/>
      <c r="AD44" s="16" t="str" cm="1">
        <f t="array" ref="AD44">IF(SUMPRODUCT(--_xlfn.ISFORMULA(C44:AB44))=26,"OK","CHECK")</f>
        <v>OK</v>
      </c>
      <c r="AE44" s="24" cm="1">
        <f t="array" ref="AE44">IF($H44=0,0,INDEX(AE$324:AE$558,$H44))</f>
        <v>0</v>
      </c>
      <c r="AF44" s="24" cm="1">
        <f t="array" ref="AF44">IF($H44=0,0,INDEX(AF$324:AF$558,$H44))</f>
        <v>0</v>
      </c>
      <c r="AG44" s="24" cm="1">
        <f t="array" ref="AG44">IF($H44=0,0,INDEX(AG$324:AG$558,$H44))</f>
        <v>0</v>
      </c>
      <c r="AH44" s="24" cm="1">
        <f t="array" ref="AH44">IF($H44=0,0,INDEX(AH$324:AH$558,$H44))</f>
        <v>0</v>
      </c>
      <c r="AI44" s="24" cm="1">
        <f t="array" ref="AI44">IF($H44=0,0,INDEX(AI$324:AI$558,$H44))</f>
        <v>0</v>
      </c>
      <c r="AJ44" s="24" cm="1">
        <f t="array" ref="AJ44">IF($H44=0,0,INDEX(AJ$324:AJ$558,$H44))</f>
        <v>0</v>
      </c>
      <c r="AK44" s="24" cm="1">
        <f t="array" ref="AK44">IF($H44=0,0,INDEX(AK$324:AK$558,$H44))</f>
        <v>0</v>
      </c>
      <c r="AL44" s="24" cm="1">
        <f t="array" ref="AL44">IF($H44=0,0,INDEX(AL$324:AL$558,$H44))</f>
        <v>0</v>
      </c>
      <c r="AM44" s="24" cm="1">
        <f t="array" ref="AM44">IF($H44=0,0,INDEX(AM$324:AM$558,$H44))</f>
        <v>0</v>
      </c>
      <c r="AN44" s="24" cm="1">
        <f t="array" ref="AN44">IF($H44=0,0,INDEX(AN$324:AN$558,$H44))</f>
        <v>0</v>
      </c>
      <c r="AO44" s="24" cm="1">
        <f t="array" ref="AO44">IF($H44=0,0,INDEX(AO$324:AO$558,$H44))</f>
        <v>0</v>
      </c>
      <c r="AP44" s="24" cm="1">
        <f t="array" ref="AP44">IF($H44=0,0,INDEX(AP$324:AP$558,$H44))</f>
        <v>0</v>
      </c>
      <c r="AQ44" s="24" cm="1">
        <f t="array" ref="AQ44">IF($H44=0,0,INDEX(AQ$324:AQ$558,$H44))</f>
        <v>0</v>
      </c>
      <c r="AR44" s="24" cm="1">
        <f t="array" ref="AR44">IF($H44=0,0,INDEX(AR$324:AR$558,$H44))</f>
        <v>0</v>
      </c>
    </row>
    <row r="45" spans="1:44" hidden="1" outlineLevel="2" x14ac:dyDescent="0.2">
      <c r="A45" s="7"/>
      <c r="B45" s="7"/>
      <c r="C45" s="19">
        <f>C29</f>
        <v>0</v>
      </c>
      <c r="D45" s="18">
        <f>D29</f>
        <v>0</v>
      </c>
      <c r="E45" s="18">
        <f>E29</f>
        <v>0</v>
      </c>
      <c r="F45" s="18">
        <f>F29</f>
        <v>0</v>
      </c>
      <c r="G45" s="18">
        <f>G29</f>
        <v>0</v>
      </c>
      <c r="H45" s="34">
        <f>H29</f>
        <v>0</v>
      </c>
      <c r="I45" s="24" cm="1">
        <f t="array" ref="I45">IF($H45=0,0,INDEX(I$164:I$238,$H45))</f>
        <v>0</v>
      </c>
      <c r="J45" s="24" cm="1">
        <f t="array" ref="J45">IF($H45=0,0,INDEX(J$164:J$238,$H45))</f>
        <v>0</v>
      </c>
      <c r="K45" s="24" cm="1">
        <f t="array" ref="K45">IF($H45=0,0,INDEX(K$164:K$238,$H45))</f>
        <v>0</v>
      </c>
      <c r="L45" s="24" cm="1">
        <f t="array" ref="L45">IF($H45=0,0,INDEX(L$164:L$238,$H45))</f>
        <v>0</v>
      </c>
      <c r="M45" s="24" cm="1">
        <f t="array" ref="M45">IF($H45=0,0,INDEX(M$164:M$238,$H45))</f>
        <v>0</v>
      </c>
      <c r="N45" s="24" cm="1">
        <f t="array" ref="N45">IF($H45=0,0,INDEX(N$164:N$238,$H45))</f>
        <v>0</v>
      </c>
      <c r="O45" s="24" cm="1">
        <f t="array" ref="O45">IF($H45=0,0,INDEX(O$164:O$238,$H45))</f>
        <v>0</v>
      </c>
      <c r="P45" s="24" cm="1">
        <f t="array" ref="P45">IF($H45=0,0,INDEX(P$164:P$238,$H45))</f>
        <v>0</v>
      </c>
      <c r="Q45" s="24" cm="1">
        <f t="array" ref="Q45">IF($H45=0,0,INDEX(Q$164:Q$238,$H45))</f>
        <v>0</v>
      </c>
      <c r="R45" s="24" cm="1">
        <f t="array" ref="R45">IF($H45=0,0,INDEX(R$164:R$238,$H45))</f>
        <v>0</v>
      </c>
      <c r="S45" s="24" cm="1">
        <f t="array" ref="S45">IF($H45=0,0,INDEX(S$164:S$238,$H45))</f>
        <v>0</v>
      </c>
      <c r="T45" s="24" cm="1">
        <f t="array" ref="T45">IF($H45=0,0,INDEX(T$164:T$238,$H45))</f>
        <v>0</v>
      </c>
      <c r="U45" s="24" cm="1">
        <f t="array" ref="U45">IF($H45=0,0,INDEX(U$164:U$238,$H45))</f>
        <v>0</v>
      </c>
      <c r="V45" s="24" cm="1">
        <f t="array" ref="V45">IF($H45=0,0,INDEX(V$164:V$238,$H45))</f>
        <v>0</v>
      </c>
      <c r="W45" s="24" cm="1">
        <f t="array" ref="W45">IF($H45=0,0,INDEX(W$164:W$238,$H45))</f>
        <v>0</v>
      </c>
      <c r="X45" s="24" cm="1">
        <f t="array" ref="X45">IF($H45=0,0,INDEX(X$164:X$238,$H45))</f>
        <v>0</v>
      </c>
      <c r="Y45" s="24" cm="1">
        <f t="array" ref="Y45">IF($H45=0,0,INDEX(Y$164:Y$238,$H45))</f>
        <v>0</v>
      </c>
      <c r="Z45" s="24" cm="1">
        <f t="array" ref="Z45">IF($H45=0,0,INDEX(Z$164:Z$238,$H45))</f>
        <v>0</v>
      </c>
      <c r="AA45" s="24" cm="1">
        <f t="array" ref="AA45">IF($H45=0,0,INDEX(AA$164:AA$238,$H45))</f>
        <v>0</v>
      </c>
      <c r="AB45" s="24" cm="1">
        <f t="array" ref="AB45">IF($H45=0,0,INDEX(AB$164:AB$238,$H45))</f>
        <v>0</v>
      </c>
      <c r="AC45" s="10"/>
      <c r="AD45" s="16" t="str" cm="1">
        <f t="array" ref="AD45">IF(SUMPRODUCT(--_xlfn.ISFORMULA(C45:AB45))=26,"OK","CHECK")</f>
        <v>OK</v>
      </c>
      <c r="AE45" s="24" cm="1">
        <f t="array" ref="AE45">IF($H45=0,0,INDEX(AE$324:AE$558,$H45))</f>
        <v>0</v>
      </c>
      <c r="AF45" s="24" cm="1">
        <f t="array" ref="AF45">IF($H45=0,0,INDEX(AF$324:AF$558,$H45))</f>
        <v>0</v>
      </c>
      <c r="AG45" s="24" cm="1">
        <f t="array" ref="AG45">IF($H45=0,0,INDEX(AG$324:AG$558,$H45))</f>
        <v>0</v>
      </c>
      <c r="AH45" s="24" cm="1">
        <f t="array" ref="AH45">IF($H45=0,0,INDEX(AH$324:AH$558,$H45))</f>
        <v>0</v>
      </c>
      <c r="AI45" s="24" cm="1">
        <f t="array" ref="AI45">IF($H45=0,0,INDEX(AI$324:AI$558,$H45))</f>
        <v>0</v>
      </c>
      <c r="AJ45" s="24" cm="1">
        <f t="array" ref="AJ45">IF($H45=0,0,INDEX(AJ$324:AJ$558,$H45))</f>
        <v>0</v>
      </c>
      <c r="AK45" s="24" cm="1">
        <f t="array" ref="AK45">IF($H45=0,0,INDEX(AK$324:AK$558,$H45))</f>
        <v>0</v>
      </c>
      <c r="AL45" s="24" cm="1">
        <f t="array" ref="AL45">IF($H45=0,0,INDEX(AL$324:AL$558,$H45))</f>
        <v>0</v>
      </c>
      <c r="AM45" s="24" cm="1">
        <f t="array" ref="AM45">IF($H45=0,0,INDEX(AM$324:AM$558,$H45))</f>
        <v>0</v>
      </c>
      <c r="AN45" s="24" cm="1">
        <f t="array" ref="AN45">IF($H45=0,0,INDEX(AN$324:AN$558,$H45))</f>
        <v>0</v>
      </c>
      <c r="AO45" s="24" cm="1">
        <f t="array" ref="AO45">IF($H45=0,0,INDEX(AO$324:AO$558,$H45))</f>
        <v>0</v>
      </c>
      <c r="AP45" s="24" cm="1">
        <f t="array" ref="AP45">IF($H45=0,0,INDEX(AP$324:AP$558,$H45))</f>
        <v>0</v>
      </c>
      <c r="AQ45" s="24" cm="1">
        <f t="array" ref="AQ45">IF($H45=0,0,INDEX(AQ$324:AQ$558,$H45))</f>
        <v>0</v>
      </c>
      <c r="AR45" s="24" cm="1">
        <f t="array" ref="AR45">IF($H45=0,0,INDEX(AR$324:AR$558,$H45))</f>
        <v>0</v>
      </c>
    </row>
    <row r="46" spans="1:44" hidden="1" outlineLevel="2" x14ac:dyDescent="0.2">
      <c r="A46" s="7"/>
      <c r="B46" s="7"/>
      <c r="C46" s="19">
        <f>C30</f>
        <v>0</v>
      </c>
      <c r="D46" s="18">
        <f>D30</f>
        <v>0</v>
      </c>
      <c r="E46" s="18">
        <f>E30</f>
        <v>0</v>
      </c>
      <c r="F46" s="18">
        <f>F30</f>
        <v>0</v>
      </c>
      <c r="G46" s="18">
        <f>G30</f>
        <v>0</v>
      </c>
      <c r="H46" s="34">
        <f>H30</f>
        <v>0</v>
      </c>
      <c r="I46" s="24" cm="1">
        <f t="array" ref="I46">IF($H46=0,0,INDEX(I$164:I$238,$H46))</f>
        <v>0</v>
      </c>
      <c r="J46" s="24" cm="1">
        <f t="array" ref="J46">IF($H46=0,0,INDEX(J$164:J$238,$H46))</f>
        <v>0</v>
      </c>
      <c r="K46" s="24" cm="1">
        <f t="array" ref="K46">IF($H46=0,0,INDEX(K$164:K$238,$H46))</f>
        <v>0</v>
      </c>
      <c r="L46" s="24" cm="1">
        <f t="array" ref="L46">IF($H46=0,0,INDEX(L$164:L$238,$H46))</f>
        <v>0</v>
      </c>
      <c r="M46" s="24" cm="1">
        <f t="array" ref="M46">IF($H46=0,0,INDEX(M$164:M$238,$H46))</f>
        <v>0</v>
      </c>
      <c r="N46" s="24" cm="1">
        <f t="array" ref="N46">IF($H46=0,0,INDEX(N$164:N$238,$H46))</f>
        <v>0</v>
      </c>
      <c r="O46" s="24" cm="1">
        <f t="array" ref="O46">IF($H46=0,0,INDEX(O$164:O$238,$H46))</f>
        <v>0</v>
      </c>
      <c r="P46" s="24" cm="1">
        <f t="array" ref="P46">IF($H46=0,0,INDEX(P$164:P$238,$H46))</f>
        <v>0</v>
      </c>
      <c r="Q46" s="24" cm="1">
        <f t="array" ref="Q46">IF($H46=0,0,INDEX(Q$164:Q$238,$H46))</f>
        <v>0</v>
      </c>
      <c r="R46" s="24" cm="1">
        <f t="array" ref="R46">IF($H46=0,0,INDEX(R$164:R$238,$H46))</f>
        <v>0</v>
      </c>
      <c r="S46" s="24" cm="1">
        <f t="array" ref="S46">IF($H46=0,0,INDEX(S$164:S$238,$H46))</f>
        <v>0</v>
      </c>
      <c r="T46" s="24" cm="1">
        <f t="array" ref="T46">IF($H46=0,0,INDEX(T$164:T$238,$H46))</f>
        <v>0</v>
      </c>
      <c r="U46" s="24" cm="1">
        <f t="array" ref="U46">IF($H46=0,0,INDEX(U$164:U$238,$H46))</f>
        <v>0</v>
      </c>
      <c r="V46" s="24" cm="1">
        <f t="array" ref="V46">IF($H46=0,0,INDEX(V$164:V$238,$H46))</f>
        <v>0</v>
      </c>
      <c r="W46" s="24" cm="1">
        <f t="array" ref="W46">IF($H46=0,0,INDEX(W$164:W$238,$H46))</f>
        <v>0</v>
      </c>
      <c r="X46" s="24" cm="1">
        <f t="array" ref="X46">IF($H46=0,0,INDEX(X$164:X$238,$H46))</f>
        <v>0</v>
      </c>
      <c r="Y46" s="24" cm="1">
        <f t="array" ref="Y46">IF($H46=0,0,INDEX(Y$164:Y$238,$H46))</f>
        <v>0</v>
      </c>
      <c r="Z46" s="24" cm="1">
        <f t="array" ref="Z46">IF($H46=0,0,INDEX(Z$164:Z$238,$H46))</f>
        <v>0</v>
      </c>
      <c r="AA46" s="24" cm="1">
        <f t="array" ref="AA46">IF($H46=0,0,INDEX(AA$164:AA$238,$H46))</f>
        <v>0</v>
      </c>
      <c r="AB46" s="24" cm="1">
        <f t="array" ref="AB46">IF($H46=0,0,INDEX(AB$164:AB$238,$H46))</f>
        <v>0</v>
      </c>
      <c r="AC46" s="10"/>
      <c r="AD46" s="16" t="str" cm="1">
        <f t="array" ref="AD46">IF(SUMPRODUCT(--_xlfn.ISFORMULA(C46:AB46))=26,"OK","CHECK")</f>
        <v>OK</v>
      </c>
      <c r="AE46" s="24" cm="1">
        <f t="array" ref="AE46">IF($H46=0,0,INDEX(AE$324:AE$558,$H46))</f>
        <v>0</v>
      </c>
      <c r="AF46" s="24" cm="1">
        <f t="array" ref="AF46">IF($H46=0,0,INDEX(AF$324:AF$558,$H46))</f>
        <v>0</v>
      </c>
      <c r="AG46" s="24" cm="1">
        <f t="array" ref="AG46">IF($H46=0,0,INDEX(AG$324:AG$558,$H46))</f>
        <v>0</v>
      </c>
      <c r="AH46" s="24" cm="1">
        <f t="array" ref="AH46">IF($H46=0,0,INDEX(AH$324:AH$558,$H46))</f>
        <v>0</v>
      </c>
      <c r="AI46" s="24" cm="1">
        <f t="array" ref="AI46">IF($H46=0,0,INDEX(AI$324:AI$558,$H46))</f>
        <v>0</v>
      </c>
      <c r="AJ46" s="24" cm="1">
        <f t="array" ref="AJ46">IF($H46=0,0,INDEX(AJ$324:AJ$558,$H46))</f>
        <v>0</v>
      </c>
      <c r="AK46" s="24" cm="1">
        <f t="array" ref="AK46">IF($H46=0,0,INDEX(AK$324:AK$558,$H46))</f>
        <v>0</v>
      </c>
      <c r="AL46" s="24" cm="1">
        <f t="array" ref="AL46">IF($H46=0,0,INDEX(AL$324:AL$558,$H46))</f>
        <v>0</v>
      </c>
      <c r="AM46" s="24" cm="1">
        <f t="array" ref="AM46">IF($H46=0,0,INDEX(AM$324:AM$558,$H46))</f>
        <v>0</v>
      </c>
      <c r="AN46" s="24" cm="1">
        <f t="array" ref="AN46">IF($H46=0,0,INDEX(AN$324:AN$558,$H46))</f>
        <v>0</v>
      </c>
      <c r="AO46" s="24" cm="1">
        <f t="array" ref="AO46">IF($H46=0,0,INDEX(AO$324:AO$558,$H46))</f>
        <v>0</v>
      </c>
      <c r="AP46" s="24" cm="1">
        <f t="array" ref="AP46">IF($H46=0,0,INDEX(AP$324:AP$558,$H46))</f>
        <v>0</v>
      </c>
      <c r="AQ46" s="24" cm="1">
        <f t="array" ref="AQ46">IF($H46=0,0,INDEX(AQ$324:AQ$558,$H46))</f>
        <v>0</v>
      </c>
      <c r="AR46" s="24" cm="1">
        <f t="array" ref="AR46">IF($H46=0,0,INDEX(AR$324:AR$558,$H46))</f>
        <v>0</v>
      </c>
    </row>
    <row r="47" spans="1:44" hidden="1" outlineLevel="2" x14ac:dyDescent="0.2">
      <c r="A47" s="7"/>
      <c r="B47" s="7"/>
      <c r="C47" s="19">
        <f>C31</f>
        <v>0</v>
      </c>
      <c r="D47" s="18">
        <f>D31</f>
        <v>0</v>
      </c>
      <c r="E47" s="18">
        <f>E31</f>
        <v>0</v>
      </c>
      <c r="F47" s="18">
        <f>F31</f>
        <v>0</v>
      </c>
      <c r="G47" s="18">
        <f>G31</f>
        <v>0</v>
      </c>
      <c r="H47" s="34">
        <f>H31</f>
        <v>0</v>
      </c>
      <c r="I47" s="24" cm="1">
        <f t="array" ref="I47">IF($H47=0,0,INDEX(I$164:I$238,$H47))</f>
        <v>0</v>
      </c>
      <c r="J47" s="24" cm="1">
        <f t="array" ref="J47">IF($H47=0,0,INDEX(J$164:J$238,$H47))</f>
        <v>0</v>
      </c>
      <c r="K47" s="24" cm="1">
        <f t="array" ref="K47">IF($H47=0,0,INDEX(K$164:K$238,$H47))</f>
        <v>0</v>
      </c>
      <c r="L47" s="24" cm="1">
        <f t="array" ref="L47">IF($H47=0,0,INDEX(L$164:L$238,$H47))</f>
        <v>0</v>
      </c>
      <c r="M47" s="24" cm="1">
        <f t="array" ref="M47">IF($H47=0,0,INDEX(M$164:M$238,$H47))</f>
        <v>0</v>
      </c>
      <c r="N47" s="24" cm="1">
        <f t="array" ref="N47">IF($H47=0,0,INDEX(N$164:N$238,$H47))</f>
        <v>0</v>
      </c>
      <c r="O47" s="24" cm="1">
        <f t="array" ref="O47">IF($H47=0,0,INDEX(O$164:O$238,$H47))</f>
        <v>0</v>
      </c>
      <c r="P47" s="24" cm="1">
        <f t="array" ref="P47">IF($H47=0,0,INDEX(P$164:P$238,$H47))</f>
        <v>0</v>
      </c>
      <c r="Q47" s="24" cm="1">
        <f t="array" ref="Q47">IF($H47=0,0,INDEX(Q$164:Q$238,$H47))</f>
        <v>0</v>
      </c>
      <c r="R47" s="24" cm="1">
        <f t="array" ref="R47">IF($H47=0,0,INDEX(R$164:R$238,$H47))</f>
        <v>0</v>
      </c>
      <c r="S47" s="24" cm="1">
        <f t="array" ref="S47">IF($H47=0,0,INDEX(S$164:S$238,$H47))</f>
        <v>0</v>
      </c>
      <c r="T47" s="24" cm="1">
        <f t="array" ref="T47">IF($H47=0,0,INDEX(T$164:T$238,$H47))</f>
        <v>0</v>
      </c>
      <c r="U47" s="24" cm="1">
        <f t="array" ref="U47">IF($H47=0,0,INDEX(U$164:U$238,$H47))</f>
        <v>0</v>
      </c>
      <c r="V47" s="24" cm="1">
        <f t="array" ref="V47">IF($H47=0,0,INDEX(V$164:V$238,$H47))</f>
        <v>0</v>
      </c>
      <c r="W47" s="24" cm="1">
        <f t="array" ref="W47">IF($H47=0,0,INDEX(W$164:W$238,$H47))</f>
        <v>0</v>
      </c>
      <c r="X47" s="24" cm="1">
        <f t="array" ref="X47">IF($H47=0,0,INDEX(X$164:X$238,$H47))</f>
        <v>0</v>
      </c>
      <c r="Y47" s="24" cm="1">
        <f t="array" ref="Y47">IF($H47=0,0,INDEX(Y$164:Y$238,$H47))</f>
        <v>0</v>
      </c>
      <c r="Z47" s="24" cm="1">
        <f t="array" ref="Z47">IF($H47=0,0,INDEX(Z$164:Z$238,$H47))</f>
        <v>0</v>
      </c>
      <c r="AA47" s="24" cm="1">
        <f t="array" ref="AA47">IF($H47=0,0,INDEX(AA$164:AA$238,$H47))</f>
        <v>0</v>
      </c>
      <c r="AB47" s="24" cm="1">
        <f t="array" ref="AB47">IF($H47=0,0,INDEX(AB$164:AB$238,$H47))</f>
        <v>0</v>
      </c>
      <c r="AC47" s="10"/>
      <c r="AD47" s="16" t="str" cm="1">
        <f t="array" ref="AD47">IF(SUMPRODUCT(--_xlfn.ISFORMULA(C47:AB47))=26,"OK","CHECK")</f>
        <v>OK</v>
      </c>
      <c r="AE47" s="24" cm="1">
        <f t="array" ref="AE47">IF($H47=0,0,INDEX(AE$324:AE$558,$H47))</f>
        <v>0</v>
      </c>
      <c r="AF47" s="24" cm="1">
        <f t="array" ref="AF47">IF($H47=0,0,INDEX(AF$324:AF$558,$H47))</f>
        <v>0</v>
      </c>
      <c r="AG47" s="24" cm="1">
        <f t="array" ref="AG47">IF($H47=0,0,INDEX(AG$324:AG$558,$H47))</f>
        <v>0</v>
      </c>
      <c r="AH47" s="24" cm="1">
        <f t="array" ref="AH47">IF($H47=0,0,INDEX(AH$324:AH$558,$H47))</f>
        <v>0</v>
      </c>
      <c r="AI47" s="24" cm="1">
        <f t="array" ref="AI47">IF($H47=0,0,INDEX(AI$324:AI$558,$H47))</f>
        <v>0</v>
      </c>
      <c r="AJ47" s="24" cm="1">
        <f t="array" ref="AJ47">IF($H47=0,0,INDEX(AJ$324:AJ$558,$H47))</f>
        <v>0</v>
      </c>
      <c r="AK47" s="24" cm="1">
        <f t="array" ref="AK47">IF($H47=0,0,INDEX(AK$324:AK$558,$H47))</f>
        <v>0</v>
      </c>
      <c r="AL47" s="24" cm="1">
        <f t="array" ref="AL47">IF($H47=0,0,INDEX(AL$324:AL$558,$H47))</f>
        <v>0</v>
      </c>
      <c r="AM47" s="24" cm="1">
        <f t="array" ref="AM47">IF($H47=0,0,INDEX(AM$324:AM$558,$H47))</f>
        <v>0</v>
      </c>
      <c r="AN47" s="24" cm="1">
        <f t="array" ref="AN47">IF($H47=0,0,INDEX(AN$324:AN$558,$H47))</f>
        <v>0</v>
      </c>
      <c r="AO47" s="24" cm="1">
        <f t="array" ref="AO47">IF($H47=0,0,INDEX(AO$324:AO$558,$H47))</f>
        <v>0</v>
      </c>
      <c r="AP47" s="24" cm="1">
        <f t="array" ref="AP47">IF($H47=0,0,INDEX(AP$324:AP$558,$H47))</f>
        <v>0</v>
      </c>
      <c r="AQ47" s="24" cm="1">
        <f t="array" ref="AQ47">IF($H47=0,0,INDEX(AQ$324:AQ$558,$H47))</f>
        <v>0</v>
      </c>
      <c r="AR47" s="24" cm="1">
        <f t="array" ref="AR47">IF($H47=0,0,INDEX(AR$324:AR$558,$H47))</f>
        <v>0</v>
      </c>
    </row>
    <row r="48" spans="1:44" hidden="1" outlineLevel="2" x14ac:dyDescent="0.2">
      <c r="A48" s="7"/>
      <c r="B48" s="7"/>
      <c r="C48" s="19">
        <f>C32</f>
        <v>0</v>
      </c>
      <c r="D48" s="18">
        <f>D32</f>
        <v>0</v>
      </c>
      <c r="E48" s="18">
        <f>E32</f>
        <v>0</v>
      </c>
      <c r="F48" s="18">
        <f>F32</f>
        <v>0</v>
      </c>
      <c r="G48" s="18">
        <f>G32</f>
        <v>0</v>
      </c>
      <c r="H48" s="34">
        <f>H32</f>
        <v>0</v>
      </c>
      <c r="I48" s="24" cm="1">
        <f t="array" ref="I48">IF($H48=0,0,INDEX(I$164:I$238,$H48))</f>
        <v>0</v>
      </c>
      <c r="J48" s="24" cm="1">
        <f t="array" ref="J48">IF($H48=0,0,INDEX(J$164:J$238,$H48))</f>
        <v>0</v>
      </c>
      <c r="K48" s="24" cm="1">
        <f t="array" ref="K48">IF($H48=0,0,INDEX(K$164:K$238,$H48))</f>
        <v>0</v>
      </c>
      <c r="L48" s="24" cm="1">
        <f t="array" ref="L48">IF($H48=0,0,INDEX(L$164:L$238,$H48))</f>
        <v>0</v>
      </c>
      <c r="M48" s="24" cm="1">
        <f t="array" ref="M48">IF($H48=0,0,INDEX(M$164:M$238,$H48))</f>
        <v>0</v>
      </c>
      <c r="N48" s="24" cm="1">
        <f t="array" ref="N48">IF($H48=0,0,INDEX(N$164:N$238,$H48))</f>
        <v>0</v>
      </c>
      <c r="O48" s="24" cm="1">
        <f t="array" ref="O48">IF($H48=0,0,INDEX(O$164:O$238,$H48))</f>
        <v>0</v>
      </c>
      <c r="P48" s="24" cm="1">
        <f t="array" ref="P48">IF($H48=0,0,INDEX(P$164:P$238,$H48))</f>
        <v>0</v>
      </c>
      <c r="Q48" s="24" cm="1">
        <f t="array" ref="Q48">IF($H48=0,0,INDEX(Q$164:Q$238,$H48))</f>
        <v>0</v>
      </c>
      <c r="R48" s="24" cm="1">
        <f t="array" ref="R48">IF($H48=0,0,INDEX(R$164:R$238,$H48))</f>
        <v>0</v>
      </c>
      <c r="S48" s="24" cm="1">
        <f t="array" ref="S48">IF($H48=0,0,INDEX(S$164:S$238,$H48))</f>
        <v>0</v>
      </c>
      <c r="T48" s="24" cm="1">
        <f t="array" ref="T48">IF($H48=0,0,INDEX(T$164:T$238,$H48))</f>
        <v>0</v>
      </c>
      <c r="U48" s="24" cm="1">
        <f t="array" ref="U48">IF($H48=0,0,INDEX(U$164:U$238,$H48))</f>
        <v>0</v>
      </c>
      <c r="V48" s="24" cm="1">
        <f t="array" ref="V48">IF($H48=0,0,INDEX(V$164:V$238,$H48))</f>
        <v>0</v>
      </c>
      <c r="W48" s="24" cm="1">
        <f t="array" ref="W48">IF($H48=0,0,INDEX(W$164:W$238,$H48))</f>
        <v>0</v>
      </c>
      <c r="X48" s="24" cm="1">
        <f t="array" ref="X48">IF($H48=0,0,INDEX(X$164:X$238,$H48))</f>
        <v>0</v>
      </c>
      <c r="Y48" s="24" cm="1">
        <f t="array" ref="Y48">IF($H48=0,0,INDEX(Y$164:Y$238,$H48))</f>
        <v>0</v>
      </c>
      <c r="Z48" s="24" cm="1">
        <f t="array" ref="Z48">IF($H48=0,0,INDEX(Z$164:Z$238,$H48))</f>
        <v>0</v>
      </c>
      <c r="AA48" s="24" cm="1">
        <f t="array" ref="AA48">IF($H48=0,0,INDEX(AA$164:AA$238,$H48))</f>
        <v>0</v>
      </c>
      <c r="AB48" s="24" cm="1">
        <f t="array" ref="AB48">IF($H48=0,0,INDEX(AB$164:AB$238,$H48))</f>
        <v>0</v>
      </c>
      <c r="AC48" s="10"/>
      <c r="AD48" s="16" t="str" cm="1">
        <f t="array" ref="AD48">IF(SUMPRODUCT(--_xlfn.ISFORMULA(C48:AB48))=26,"OK","CHECK")</f>
        <v>OK</v>
      </c>
      <c r="AE48" s="24" cm="1">
        <f t="array" ref="AE48">IF($H48=0,0,INDEX(AE$324:AE$558,$H48))</f>
        <v>0</v>
      </c>
      <c r="AF48" s="24" cm="1">
        <f t="array" ref="AF48">IF($H48=0,0,INDEX(AF$324:AF$558,$H48))</f>
        <v>0</v>
      </c>
      <c r="AG48" s="24" cm="1">
        <f t="array" ref="AG48">IF($H48=0,0,INDEX(AG$324:AG$558,$H48))</f>
        <v>0</v>
      </c>
      <c r="AH48" s="24" cm="1">
        <f t="array" ref="AH48">IF($H48=0,0,INDEX(AH$324:AH$558,$H48))</f>
        <v>0</v>
      </c>
      <c r="AI48" s="24" cm="1">
        <f t="array" ref="AI48">IF($H48=0,0,INDEX(AI$324:AI$558,$H48))</f>
        <v>0</v>
      </c>
      <c r="AJ48" s="24" cm="1">
        <f t="array" ref="AJ48">IF($H48=0,0,INDEX(AJ$324:AJ$558,$H48))</f>
        <v>0</v>
      </c>
      <c r="AK48" s="24" cm="1">
        <f t="array" ref="AK48">IF($H48=0,0,INDEX(AK$324:AK$558,$H48))</f>
        <v>0</v>
      </c>
      <c r="AL48" s="24" cm="1">
        <f t="array" ref="AL48">IF($H48=0,0,INDEX(AL$324:AL$558,$H48))</f>
        <v>0</v>
      </c>
      <c r="AM48" s="24" cm="1">
        <f t="array" ref="AM48">IF($H48=0,0,INDEX(AM$324:AM$558,$H48))</f>
        <v>0</v>
      </c>
      <c r="AN48" s="24" cm="1">
        <f t="array" ref="AN48">IF($H48=0,0,INDEX(AN$324:AN$558,$H48))</f>
        <v>0</v>
      </c>
      <c r="AO48" s="24" cm="1">
        <f t="array" ref="AO48">IF($H48=0,0,INDEX(AO$324:AO$558,$H48))</f>
        <v>0</v>
      </c>
      <c r="AP48" s="24" cm="1">
        <f t="array" ref="AP48">IF($H48=0,0,INDEX(AP$324:AP$558,$H48))</f>
        <v>0</v>
      </c>
      <c r="AQ48" s="24" cm="1">
        <f t="array" ref="AQ48">IF($H48=0,0,INDEX(AQ$324:AQ$558,$H48))</f>
        <v>0</v>
      </c>
      <c r="AR48" s="24" cm="1">
        <f t="array" ref="AR48">IF($H48=0,0,INDEX(AR$324:AR$558,$H48))</f>
        <v>0</v>
      </c>
    </row>
    <row r="49" spans="1:44" outlineLevel="1" collapsed="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33"/>
      <c r="AB49" s="7"/>
      <c r="AC49" s="10"/>
      <c r="AD49" s="16"/>
      <c r="AE49" s="7"/>
      <c r="AF49" s="7"/>
      <c r="AG49" s="7"/>
      <c r="AH49" s="7"/>
      <c r="AI49" s="7"/>
      <c r="AJ49" s="7"/>
    </row>
    <row r="50" spans="1:44" outlineLevel="1" x14ac:dyDescent="0.2">
      <c r="A50" s="7"/>
      <c r="B50" s="7"/>
      <c r="C50" s="20" t="str">
        <f>C241</f>
        <v>Designated Pricing Proposal Costs</v>
      </c>
      <c r="D50" s="9"/>
      <c r="E50" s="9"/>
      <c r="F50" s="9"/>
      <c r="G50" s="10"/>
      <c r="H50" s="10"/>
      <c r="I50" s="10"/>
      <c r="J50" s="10"/>
      <c r="K50" s="10"/>
      <c r="L50" s="10"/>
      <c r="M50" s="10"/>
      <c r="N50" s="10"/>
      <c r="O50" s="10"/>
      <c r="P50" s="10"/>
      <c r="Q50" s="10"/>
      <c r="R50" s="10"/>
      <c r="S50" s="10"/>
      <c r="T50" s="10"/>
      <c r="U50" s="10"/>
      <c r="V50" s="10"/>
      <c r="W50" s="10"/>
      <c r="X50" s="10"/>
      <c r="Y50" s="10"/>
      <c r="Z50" s="10"/>
      <c r="AA50" s="10"/>
      <c r="AB50" s="10"/>
      <c r="AC50" s="10"/>
      <c r="AD50" s="16"/>
      <c r="AE50" s="10"/>
      <c r="AF50" s="10"/>
      <c r="AG50" s="10"/>
      <c r="AH50" s="10"/>
      <c r="AI50" s="10"/>
      <c r="AJ50" s="10"/>
      <c r="AK50" s="10"/>
      <c r="AL50" s="10"/>
      <c r="AM50" s="10"/>
      <c r="AN50" s="10"/>
      <c r="AO50" s="10"/>
      <c r="AP50" s="10"/>
      <c r="AQ50" s="10"/>
      <c r="AR50" s="10"/>
    </row>
    <row r="51" spans="1:44" outlineLevel="1" x14ac:dyDescent="0.2">
      <c r="A51" s="7"/>
      <c r="B51" s="7"/>
      <c r="C51" s="19" t="str">
        <f>C19</f>
        <v>Residential Single Rate</v>
      </c>
      <c r="D51" s="18" t="str">
        <f>D19</f>
        <v>Residential</v>
      </c>
      <c r="E51" s="18" t="str">
        <f>E19</f>
        <v>RSR</v>
      </c>
      <c r="F51" s="18" t="str">
        <f>F19</f>
        <v>RSR</v>
      </c>
      <c r="G51" s="18">
        <f>G19</f>
        <v>0</v>
      </c>
      <c r="H51" s="34">
        <f>H19</f>
        <v>1</v>
      </c>
      <c r="I51" s="24" cm="1">
        <f t="array" ref="I51">IF($H51=0,0,INDEX(I$242:I$316,$H51))</f>
        <v>0</v>
      </c>
      <c r="J51" s="24" cm="1">
        <f t="array" ref="J51">IF($H51=0,0,INDEX(J$242:J$316,$H51))</f>
        <v>4.8099999999999997E-2</v>
      </c>
      <c r="K51" s="24" cm="1">
        <f t="array" ref="K51">IF($H51=0,0,INDEX(K$242:K$316,$H51))</f>
        <v>0</v>
      </c>
      <c r="L51" s="24" cm="1">
        <f t="array" ref="L51">IF($H51=0,0,INDEX(L$242:L$316,$H51))</f>
        <v>0</v>
      </c>
      <c r="M51" s="24" cm="1">
        <f t="array" ref="M51">IF($H51=0,0,INDEX(M$242:M$316,$H51))</f>
        <v>0</v>
      </c>
      <c r="N51" s="24" cm="1">
        <f t="array" ref="N51">IF($H51=0,0,INDEX(N$242:N$316,$H51))</f>
        <v>0</v>
      </c>
      <c r="O51" s="24" cm="1">
        <f t="array" ref="O51">IF($H51=0,0,INDEX(O$242:O$316,$H51))</f>
        <v>0</v>
      </c>
      <c r="P51" s="24" cm="1">
        <f t="array" ref="P51">IF($H51=0,0,INDEX(P$242:P$316,$H51))</f>
        <v>0</v>
      </c>
      <c r="Q51" s="24" cm="1">
        <f t="array" ref="Q51">IF($H51=0,0,INDEX(Q$242:Q$316,$H51))</f>
        <v>0</v>
      </c>
      <c r="R51" s="24" cm="1">
        <f t="array" ref="R51">IF($H51=0,0,INDEX(R$242:R$316,$H51))</f>
        <v>0</v>
      </c>
      <c r="S51" s="24" cm="1">
        <f t="array" ref="S51">IF($H51=0,0,INDEX(S$242:S$316,$H51))</f>
        <v>0</v>
      </c>
      <c r="T51" s="24" cm="1">
        <f t="array" ref="T51">IF($H51=0,0,INDEX(T$242:T$316,$H51))</f>
        <v>0</v>
      </c>
      <c r="U51" s="24" cm="1">
        <f t="array" ref="U51">IF($H51=0,0,INDEX(U$242:U$316,$H51))</f>
        <v>0</v>
      </c>
      <c r="V51" s="24" cm="1">
        <f t="array" ref="V51">IF($H51=0,0,INDEX(V$242:V$316,$H51))</f>
        <v>2.41E-2</v>
      </c>
      <c r="W51" s="24" cm="1">
        <f t="array" ref="W51">IF($H51=0,0,INDEX(W$242:W$316,$H51))</f>
        <v>0</v>
      </c>
      <c r="X51" s="24" cm="1">
        <f t="array" ref="X51">IF($H51=0,0,INDEX(X$242:X$316,$H51))</f>
        <v>0</v>
      </c>
      <c r="Y51" s="24" cm="1">
        <f t="array" ref="Y51">IF($H51=0,0,INDEX(Y$242:Y$316,$H51))</f>
        <v>0</v>
      </c>
      <c r="Z51" s="24" cm="1">
        <f t="array" ref="Z51">IF($H51=0,0,INDEX(Z$242:Z$316,$H51))</f>
        <v>0</v>
      </c>
      <c r="AA51" s="24" cm="1">
        <f t="array" ref="AA51">IF($H51=0,0,INDEX(AA$242:AA$316,$H51))</f>
        <v>0</v>
      </c>
      <c r="AB51" s="24" cm="1">
        <f t="array" ref="AB51">IF($H51=0,0,INDEX(AB$242:AB$316,$H51))</f>
        <v>0</v>
      </c>
      <c r="AC51" s="10"/>
      <c r="AD51" s="16" t="str" cm="1">
        <f t="array" ref="AD51">IF(SUMPRODUCT(--_xlfn.ISFORMULA(C51:AB51))=26,"OK","CHECK")</f>
        <v>OK</v>
      </c>
      <c r="AE51" s="24" cm="1">
        <f t="array" ref="AE51">IF($H51=0,0,INDEX(AE$562:AE$796,$H51))</f>
        <v>0</v>
      </c>
      <c r="AF51" s="24" cm="1">
        <f t="array" ref="AF51">IF($H51=0,0,INDEX(AF$562:AF$796,$H51))</f>
        <v>0</v>
      </c>
      <c r="AG51" s="24" cm="1">
        <f t="array" ref="AG51">IF($H51=0,0,INDEX(AG$562:AG$796,$H51))</f>
        <v>0</v>
      </c>
      <c r="AH51" s="24" cm="1">
        <f t="array" ref="AH51">IF($H51=0,0,INDEX(AH$562:AH$796,$H51))</f>
        <v>0</v>
      </c>
      <c r="AI51" s="24" cm="1">
        <f t="array" ref="AI51">IF($H51=0,0,INDEX(AI$562:AI$796,$H51))</f>
        <v>0</v>
      </c>
      <c r="AJ51" s="24" cm="1">
        <f t="array" ref="AJ51">IF($H51=0,0,INDEX(AJ$562:AJ$796,$H51))</f>
        <v>0</v>
      </c>
      <c r="AK51" s="24" cm="1">
        <f t="array" ref="AK51">IF($H51=0,0,INDEX(AK$562:AK$796,$H51))</f>
        <v>0</v>
      </c>
      <c r="AL51" s="24" cm="1">
        <f t="array" ref="AL51">IF($H51=0,0,INDEX(AL$562:AL$796,$H51))</f>
        <v>0</v>
      </c>
      <c r="AM51" s="24" cm="1">
        <f t="array" ref="AM51">IF($H51=0,0,INDEX(AM$562:AM$796,$H51))</f>
        <v>0</v>
      </c>
      <c r="AN51" s="24" cm="1">
        <f t="array" ref="AN51">IF($H51=0,0,INDEX(AN$562:AN$796,$H51))</f>
        <v>0</v>
      </c>
      <c r="AO51" s="24" cm="1">
        <f t="array" ref="AO51">IF($H51=0,0,INDEX(AO$562:AO$796,$H51))</f>
        <v>0</v>
      </c>
      <c r="AP51" s="24" cm="1">
        <f t="array" ref="AP51">IF($H51=0,0,INDEX(AP$562:AP$796,$H51))</f>
        <v>0</v>
      </c>
      <c r="AQ51" s="24" cm="1">
        <f t="array" ref="AQ51">IF($H51=0,0,INDEX(AQ$562:AQ$796,$H51))</f>
        <v>0</v>
      </c>
      <c r="AR51" s="24" cm="1">
        <f t="array" ref="AR51">IF($H51=0,0,INDEX(AR$562:AR$796,$H51))</f>
        <v>0</v>
      </c>
    </row>
    <row r="52" spans="1:44" outlineLevel="1" x14ac:dyDescent="0.2">
      <c r="A52" s="7"/>
      <c r="B52" s="7"/>
      <c r="C52" s="19" t="str">
        <f>C20</f>
        <v>Business Single rate</v>
      </c>
      <c r="D52" s="18" t="str">
        <f>D20</f>
        <v>Small business</v>
      </c>
      <c r="E52" s="18" t="str">
        <f>E20</f>
        <v>BSR</v>
      </c>
      <c r="F52" s="18" t="str">
        <f>F20</f>
        <v>BSR</v>
      </c>
      <c r="G52" s="18">
        <f>G20</f>
        <v>0</v>
      </c>
      <c r="H52" s="34">
        <f>H20</f>
        <v>11</v>
      </c>
      <c r="I52" s="24" cm="1">
        <f t="array" ref="I52">IF($H52=0,0,INDEX(I$242:I$316,$H52))</f>
        <v>0</v>
      </c>
      <c r="J52" s="24" cm="1">
        <f t="array" ref="J52">IF($H52=0,0,INDEX(J$242:J$316,$H52))</f>
        <v>5.3999999999999999E-2</v>
      </c>
      <c r="K52" s="24" cm="1">
        <f t="array" ref="K52">IF($H52=0,0,INDEX(K$242:K$316,$H52))</f>
        <v>0</v>
      </c>
      <c r="L52" s="24" cm="1">
        <f t="array" ref="L52">IF($H52=0,0,INDEX(L$242:L$316,$H52))</f>
        <v>0</v>
      </c>
      <c r="M52" s="24" cm="1">
        <f t="array" ref="M52">IF($H52=0,0,INDEX(M$242:M$316,$H52))</f>
        <v>0</v>
      </c>
      <c r="N52" s="24" cm="1">
        <f t="array" ref="N52">IF($H52=0,0,INDEX(N$242:N$316,$H52))</f>
        <v>0</v>
      </c>
      <c r="O52" s="24" cm="1">
        <f t="array" ref="O52">IF($H52=0,0,INDEX(O$242:O$316,$H52))</f>
        <v>0</v>
      </c>
      <c r="P52" s="24" cm="1">
        <f t="array" ref="P52">IF($H52=0,0,INDEX(P$242:P$316,$H52))</f>
        <v>0</v>
      </c>
      <c r="Q52" s="24" cm="1">
        <f t="array" ref="Q52">IF($H52=0,0,INDEX(Q$242:Q$316,$H52))</f>
        <v>0</v>
      </c>
      <c r="R52" s="24" cm="1">
        <f t="array" ref="R52">IF($H52=0,0,INDEX(R$242:R$316,$H52))</f>
        <v>0</v>
      </c>
      <c r="S52" s="24" cm="1">
        <f t="array" ref="S52">IF($H52=0,0,INDEX(S$242:S$316,$H52))</f>
        <v>0</v>
      </c>
      <c r="T52" s="24" cm="1">
        <f t="array" ref="T52">IF($H52=0,0,INDEX(T$242:T$316,$H52))</f>
        <v>0</v>
      </c>
      <c r="U52" s="24" cm="1">
        <f t="array" ref="U52">IF($H52=0,0,INDEX(U$242:U$316,$H52))</f>
        <v>0</v>
      </c>
      <c r="V52" s="24" cm="1">
        <f t="array" ref="V52">IF($H52=0,0,INDEX(V$242:V$316,$H52))</f>
        <v>2.41E-2</v>
      </c>
      <c r="W52" s="24" cm="1">
        <f t="array" ref="W52">IF($H52=0,0,INDEX(W$242:W$316,$H52))</f>
        <v>0</v>
      </c>
      <c r="X52" s="24" cm="1">
        <f t="array" ref="X52">IF($H52=0,0,INDEX(X$242:X$316,$H52))</f>
        <v>0</v>
      </c>
      <c r="Y52" s="24" cm="1">
        <f t="array" ref="Y52">IF($H52=0,0,INDEX(Y$242:Y$316,$H52))</f>
        <v>0</v>
      </c>
      <c r="Z52" s="24" cm="1">
        <f t="array" ref="Z52">IF($H52=0,0,INDEX(Z$242:Z$316,$H52))</f>
        <v>0</v>
      </c>
      <c r="AA52" s="24" cm="1">
        <f t="array" ref="AA52">IF($H52=0,0,INDEX(AA$242:AA$316,$H52))</f>
        <v>0</v>
      </c>
      <c r="AB52" s="24" cm="1">
        <f t="array" ref="AB52">IF($H52=0,0,INDEX(AB$242:AB$316,$H52))</f>
        <v>0</v>
      </c>
      <c r="AC52" s="10"/>
      <c r="AD52" s="16" t="str" cm="1">
        <f t="array" ref="AD52">IF(SUMPRODUCT(--_xlfn.ISFORMULA(C52:AB52))=26,"OK","CHECK")</f>
        <v>OK</v>
      </c>
      <c r="AE52" s="24" cm="1">
        <f t="array" ref="AE52">IF($H52=0,0,INDEX(AE$562:AE$796,$H52))</f>
        <v>0</v>
      </c>
      <c r="AF52" s="24" cm="1">
        <f t="array" ref="AF52">IF($H52=0,0,INDEX(AF$562:AF$796,$H52))</f>
        <v>0</v>
      </c>
      <c r="AG52" s="24" cm="1">
        <f t="array" ref="AG52">IF($H52=0,0,INDEX(AG$562:AG$796,$H52))</f>
        <v>0</v>
      </c>
      <c r="AH52" s="24" cm="1">
        <f t="array" ref="AH52">IF($H52=0,0,INDEX(AH$562:AH$796,$H52))</f>
        <v>0</v>
      </c>
      <c r="AI52" s="24" cm="1">
        <f t="array" ref="AI52">IF($H52=0,0,INDEX(AI$562:AI$796,$H52))</f>
        <v>0</v>
      </c>
      <c r="AJ52" s="24" cm="1">
        <f t="array" ref="AJ52">IF($H52=0,0,INDEX(AJ$562:AJ$796,$H52))</f>
        <v>0</v>
      </c>
      <c r="AK52" s="24" cm="1">
        <f t="array" ref="AK52">IF($H52=0,0,INDEX(AK$562:AK$796,$H52))</f>
        <v>0</v>
      </c>
      <c r="AL52" s="24" cm="1">
        <f t="array" ref="AL52">IF($H52=0,0,INDEX(AL$562:AL$796,$H52))</f>
        <v>0</v>
      </c>
      <c r="AM52" s="24" cm="1">
        <f t="array" ref="AM52">IF($H52=0,0,INDEX(AM$562:AM$796,$H52))</f>
        <v>0</v>
      </c>
      <c r="AN52" s="24" cm="1">
        <f t="array" ref="AN52">IF($H52=0,0,INDEX(AN$562:AN$796,$H52))</f>
        <v>0</v>
      </c>
      <c r="AO52" s="24" cm="1">
        <f t="array" ref="AO52">IF($H52=0,0,INDEX(AO$562:AO$796,$H52))</f>
        <v>0</v>
      </c>
      <c r="AP52" s="24" cm="1">
        <f t="array" ref="AP52">IF($H52=0,0,INDEX(AP$562:AP$796,$H52))</f>
        <v>0</v>
      </c>
      <c r="AQ52" s="24" cm="1">
        <f t="array" ref="AQ52">IF($H52=0,0,INDEX(AQ$562:AQ$796,$H52))</f>
        <v>0</v>
      </c>
      <c r="AR52" s="24" cm="1">
        <f t="array" ref="AR52">IF($H52=0,0,INDEX(AR$562:AR$796,$H52))</f>
        <v>0</v>
      </c>
    </row>
    <row r="53" spans="1:44" outlineLevel="1" x14ac:dyDescent="0.2">
      <c r="A53" s="7"/>
      <c r="B53" s="7"/>
      <c r="C53" s="19">
        <f>C21</f>
        <v>0</v>
      </c>
      <c r="D53" s="18">
        <f>D21</f>
        <v>0</v>
      </c>
      <c r="E53" s="18">
        <f>E21</f>
        <v>0</v>
      </c>
      <c r="F53" s="18">
        <f>F21</f>
        <v>0</v>
      </c>
      <c r="G53" s="18">
        <f>G21</f>
        <v>0</v>
      </c>
      <c r="H53" s="34">
        <f>H21</f>
        <v>0</v>
      </c>
      <c r="I53" s="24" cm="1">
        <f t="array" ref="I53">IF($H53=0,0,INDEX(I$242:I$316,$H53))</f>
        <v>0</v>
      </c>
      <c r="J53" s="24" cm="1">
        <f t="array" ref="J53">IF($H53=0,0,INDEX(J$242:J$316,$H53))</f>
        <v>0</v>
      </c>
      <c r="K53" s="24" cm="1">
        <f t="array" ref="K53">IF($H53=0,0,INDEX(K$242:K$316,$H53))</f>
        <v>0</v>
      </c>
      <c r="L53" s="24" cm="1">
        <f t="array" ref="L53">IF($H53=0,0,INDEX(L$242:L$316,$H53))</f>
        <v>0</v>
      </c>
      <c r="M53" s="24" cm="1">
        <f t="array" ref="M53">IF($H53=0,0,INDEX(M$242:M$316,$H53))</f>
        <v>0</v>
      </c>
      <c r="N53" s="24" cm="1">
        <f t="array" ref="N53">IF($H53=0,0,INDEX(N$242:N$316,$H53))</f>
        <v>0</v>
      </c>
      <c r="O53" s="24" cm="1">
        <f t="array" ref="O53">IF($H53=0,0,INDEX(O$242:O$316,$H53))</f>
        <v>0</v>
      </c>
      <c r="P53" s="24" cm="1">
        <f t="array" ref="P53">IF($H53=0,0,INDEX(P$242:P$316,$H53))</f>
        <v>0</v>
      </c>
      <c r="Q53" s="24" cm="1">
        <f t="array" ref="Q53">IF($H53=0,0,INDEX(Q$242:Q$316,$H53))</f>
        <v>0</v>
      </c>
      <c r="R53" s="24" cm="1">
        <f t="array" ref="R53">IF($H53=0,0,INDEX(R$242:R$316,$H53))</f>
        <v>0</v>
      </c>
      <c r="S53" s="24" cm="1">
        <f t="array" ref="S53">IF($H53=0,0,INDEX(S$242:S$316,$H53))</f>
        <v>0</v>
      </c>
      <c r="T53" s="24" cm="1">
        <f t="array" ref="T53">IF($H53=0,0,INDEX(T$242:T$316,$H53))</f>
        <v>0</v>
      </c>
      <c r="U53" s="24" cm="1">
        <f t="array" ref="U53">IF($H53=0,0,INDEX(U$242:U$316,$H53))</f>
        <v>0</v>
      </c>
      <c r="V53" s="24" cm="1">
        <f t="array" ref="V53">IF($H53=0,0,INDEX(V$242:V$316,$H53))</f>
        <v>0</v>
      </c>
      <c r="W53" s="24" cm="1">
        <f t="array" ref="W53">IF($H53=0,0,INDEX(W$242:W$316,$H53))</f>
        <v>0</v>
      </c>
      <c r="X53" s="24" cm="1">
        <f t="array" ref="X53">IF($H53=0,0,INDEX(X$242:X$316,$H53))</f>
        <v>0</v>
      </c>
      <c r="Y53" s="24" cm="1">
        <f t="array" ref="Y53">IF($H53=0,0,INDEX(Y$242:Y$316,$H53))</f>
        <v>0</v>
      </c>
      <c r="Z53" s="24" cm="1">
        <f t="array" ref="Z53">IF($H53=0,0,INDEX(Z$242:Z$316,$H53))</f>
        <v>0</v>
      </c>
      <c r="AA53" s="24" cm="1">
        <f t="array" ref="AA53">IF($H53=0,0,INDEX(AA$242:AA$316,$H53))</f>
        <v>0</v>
      </c>
      <c r="AB53" s="24" cm="1">
        <f t="array" ref="AB53">IF($H53=0,0,INDEX(AB$242:AB$316,$H53))</f>
        <v>0</v>
      </c>
      <c r="AC53" s="10"/>
      <c r="AD53" s="16" t="str" cm="1">
        <f t="array" ref="AD53">IF(SUMPRODUCT(--_xlfn.ISFORMULA(C53:AB53))=26,"OK","CHECK")</f>
        <v>OK</v>
      </c>
      <c r="AE53" s="24" cm="1">
        <f t="array" ref="AE53">IF($H53=0,0,INDEX(AE$562:AE$796,$H53))</f>
        <v>0</v>
      </c>
      <c r="AF53" s="24" cm="1">
        <f t="array" ref="AF53">IF($H53=0,0,INDEX(AF$562:AF$796,$H53))</f>
        <v>0</v>
      </c>
      <c r="AG53" s="24" cm="1">
        <f t="array" ref="AG53">IF($H53=0,0,INDEX(AG$562:AG$796,$H53))</f>
        <v>0</v>
      </c>
      <c r="AH53" s="24" cm="1">
        <f t="array" ref="AH53">IF($H53=0,0,INDEX(AH$562:AH$796,$H53))</f>
        <v>0</v>
      </c>
      <c r="AI53" s="24" cm="1">
        <f t="array" ref="AI53">IF($H53=0,0,INDEX(AI$562:AI$796,$H53))</f>
        <v>0</v>
      </c>
      <c r="AJ53" s="24" cm="1">
        <f t="array" ref="AJ53">IF($H53=0,0,INDEX(AJ$562:AJ$796,$H53))</f>
        <v>0</v>
      </c>
      <c r="AK53" s="24" cm="1">
        <f t="array" ref="AK53">IF($H53=0,0,INDEX(AK$562:AK$796,$H53))</f>
        <v>0</v>
      </c>
      <c r="AL53" s="24" cm="1">
        <f t="array" ref="AL53">IF($H53=0,0,INDEX(AL$562:AL$796,$H53))</f>
        <v>0</v>
      </c>
      <c r="AM53" s="24" cm="1">
        <f t="array" ref="AM53">IF($H53=0,0,INDEX(AM$562:AM$796,$H53))</f>
        <v>0</v>
      </c>
      <c r="AN53" s="24" cm="1">
        <f t="array" ref="AN53">IF($H53=0,0,INDEX(AN$562:AN$796,$H53))</f>
        <v>0</v>
      </c>
      <c r="AO53" s="24" cm="1">
        <f t="array" ref="AO53">IF($H53=0,0,INDEX(AO$562:AO$796,$H53))</f>
        <v>0</v>
      </c>
      <c r="AP53" s="24" cm="1">
        <f t="array" ref="AP53">IF($H53=0,0,INDEX(AP$562:AP$796,$H53))</f>
        <v>0</v>
      </c>
      <c r="AQ53" s="24" cm="1">
        <f t="array" ref="AQ53">IF($H53=0,0,INDEX(AQ$562:AQ$796,$H53))</f>
        <v>0</v>
      </c>
      <c r="AR53" s="24" cm="1">
        <f t="array" ref="AR53">IF($H53=0,0,INDEX(AR$562:AR$796,$H53))</f>
        <v>0</v>
      </c>
    </row>
    <row r="54" spans="1:44" outlineLevel="1" x14ac:dyDescent="0.2">
      <c r="A54" s="7"/>
      <c r="B54" s="7"/>
      <c r="C54" s="19">
        <f>C22</f>
        <v>0</v>
      </c>
      <c r="D54" s="18">
        <f>D22</f>
        <v>0</v>
      </c>
      <c r="E54" s="18">
        <f>E22</f>
        <v>0</v>
      </c>
      <c r="F54" s="18">
        <f>F22</f>
        <v>0</v>
      </c>
      <c r="G54" s="18">
        <f>G22</f>
        <v>0</v>
      </c>
      <c r="H54" s="34">
        <f>H22</f>
        <v>0</v>
      </c>
      <c r="I54" s="24" cm="1">
        <f t="array" ref="I54">IF($H54=0,0,INDEX(I$242:I$316,$H54))</f>
        <v>0</v>
      </c>
      <c r="J54" s="24" cm="1">
        <f t="array" ref="J54">IF($H54=0,0,INDEX(J$242:J$316,$H54))</f>
        <v>0</v>
      </c>
      <c r="K54" s="24" cm="1">
        <f t="array" ref="K54">IF($H54=0,0,INDEX(K$242:K$316,$H54))</f>
        <v>0</v>
      </c>
      <c r="L54" s="24" cm="1">
        <f t="array" ref="L54">IF($H54=0,0,INDEX(L$242:L$316,$H54))</f>
        <v>0</v>
      </c>
      <c r="M54" s="24" cm="1">
        <f t="array" ref="M54">IF($H54=0,0,INDEX(M$242:M$316,$H54))</f>
        <v>0</v>
      </c>
      <c r="N54" s="24" cm="1">
        <f t="array" ref="N54">IF($H54=0,0,INDEX(N$242:N$316,$H54))</f>
        <v>0</v>
      </c>
      <c r="O54" s="24" cm="1">
        <f t="array" ref="O54">IF($H54=0,0,INDEX(O$242:O$316,$H54))</f>
        <v>0</v>
      </c>
      <c r="P54" s="24" cm="1">
        <f t="array" ref="P54">IF($H54=0,0,INDEX(P$242:P$316,$H54))</f>
        <v>0</v>
      </c>
      <c r="Q54" s="24" cm="1">
        <f t="array" ref="Q54">IF($H54=0,0,INDEX(Q$242:Q$316,$H54))</f>
        <v>0</v>
      </c>
      <c r="R54" s="24" cm="1">
        <f t="array" ref="R54">IF($H54=0,0,INDEX(R$242:R$316,$H54))</f>
        <v>0</v>
      </c>
      <c r="S54" s="24" cm="1">
        <f t="array" ref="S54">IF($H54=0,0,INDEX(S$242:S$316,$H54))</f>
        <v>0</v>
      </c>
      <c r="T54" s="24" cm="1">
        <f t="array" ref="T54">IF($H54=0,0,INDEX(T$242:T$316,$H54))</f>
        <v>0</v>
      </c>
      <c r="U54" s="24" cm="1">
        <f t="array" ref="U54">IF($H54=0,0,INDEX(U$242:U$316,$H54))</f>
        <v>0</v>
      </c>
      <c r="V54" s="24" cm="1">
        <f t="array" ref="V54">IF($H54=0,0,INDEX(V$242:V$316,$H54))</f>
        <v>0</v>
      </c>
      <c r="W54" s="24" cm="1">
        <f t="array" ref="W54">IF($H54=0,0,INDEX(W$242:W$316,$H54))</f>
        <v>0</v>
      </c>
      <c r="X54" s="24" cm="1">
        <f t="array" ref="X54">IF($H54=0,0,INDEX(X$242:X$316,$H54))</f>
        <v>0</v>
      </c>
      <c r="Y54" s="24" cm="1">
        <f t="array" ref="Y54">IF($H54=0,0,INDEX(Y$242:Y$316,$H54))</f>
        <v>0</v>
      </c>
      <c r="Z54" s="24" cm="1">
        <f t="array" ref="Z54">IF($H54=0,0,INDEX(Z$242:Z$316,$H54))</f>
        <v>0</v>
      </c>
      <c r="AA54" s="24" cm="1">
        <f t="array" ref="AA54">IF($H54=0,0,INDEX(AA$242:AA$316,$H54))</f>
        <v>0</v>
      </c>
      <c r="AB54" s="24" cm="1">
        <f t="array" ref="AB54">IF($H54=0,0,INDEX(AB$242:AB$316,$H54))</f>
        <v>0</v>
      </c>
      <c r="AC54" s="10"/>
      <c r="AD54" s="16" t="str" cm="1">
        <f t="array" ref="AD54">IF(SUMPRODUCT(--_xlfn.ISFORMULA(C54:AB54))=26,"OK","CHECK")</f>
        <v>OK</v>
      </c>
      <c r="AE54" s="24" cm="1">
        <f t="array" ref="AE54">IF($H54=0,0,INDEX(AE$562:AE$796,$H54))</f>
        <v>0</v>
      </c>
      <c r="AF54" s="24" cm="1">
        <f t="array" ref="AF54">IF($H54=0,0,INDEX(AF$562:AF$796,$H54))</f>
        <v>0</v>
      </c>
      <c r="AG54" s="24" cm="1">
        <f t="array" ref="AG54">IF($H54=0,0,INDEX(AG$562:AG$796,$H54))</f>
        <v>0</v>
      </c>
      <c r="AH54" s="24" cm="1">
        <f t="array" ref="AH54">IF($H54=0,0,INDEX(AH$562:AH$796,$H54))</f>
        <v>0</v>
      </c>
      <c r="AI54" s="24" cm="1">
        <f t="array" ref="AI54">IF($H54=0,0,INDEX(AI$562:AI$796,$H54))</f>
        <v>0</v>
      </c>
      <c r="AJ54" s="24" cm="1">
        <f t="array" ref="AJ54">IF($H54=0,0,INDEX(AJ$562:AJ$796,$H54))</f>
        <v>0</v>
      </c>
      <c r="AK54" s="24" cm="1">
        <f t="array" ref="AK54">IF($H54=0,0,INDEX(AK$562:AK$796,$H54))</f>
        <v>0</v>
      </c>
      <c r="AL54" s="24" cm="1">
        <f t="array" ref="AL54">IF($H54=0,0,INDEX(AL$562:AL$796,$H54))</f>
        <v>0</v>
      </c>
      <c r="AM54" s="24" cm="1">
        <f t="array" ref="AM54">IF($H54=0,0,INDEX(AM$562:AM$796,$H54))</f>
        <v>0</v>
      </c>
      <c r="AN54" s="24" cm="1">
        <f t="array" ref="AN54">IF($H54=0,0,INDEX(AN$562:AN$796,$H54))</f>
        <v>0</v>
      </c>
      <c r="AO54" s="24" cm="1">
        <f t="array" ref="AO54">IF($H54=0,0,INDEX(AO$562:AO$796,$H54))</f>
        <v>0</v>
      </c>
      <c r="AP54" s="24" cm="1">
        <f t="array" ref="AP54">IF($H54=0,0,INDEX(AP$562:AP$796,$H54))</f>
        <v>0</v>
      </c>
      <c r="AQ54" s="24" cm="1">
        <f t="array" ref="AQ54">IF($H54=0,0,INDEX(AQ$562:AQ$796,$H54))</f>
        <v>0</v>
      </c>
      <c r="AR54" s="24" cm="1">
        <f t="array" ref="AR54">IF($H54=0,0,INDEX(AR$562:AR$796,$H54))</f>
        <v>0</v>
      </c>
    </row>
    <row r="55" spans="1:44" outlineLevel="1" x14ac:dyDescent="0.2">
      <c r="A55" s="7"/>
      <c r="B55" s="7"/>
      <c r="C55" s="19">
        <f>C23</f>
        <v>0</v>
      </c>
      <c r="D55" s="18">
        <f>D23</f>
        <v>0</v>
      </c>
      <c r="E55" s="18">
        <f>E23</f>
        <v>0</v>
      </c>
      <c r="F55" s="18">
        <f>F23</f>
        <v>0</v>
      </c>
      <c r="G55" s="18">
        <f>G23</f>
        <v>0</v>
      </c>
      <c r="H55" s="34">
        <f>H23</f>
        <v>0</v>
      </c>
      <c r="I55" s="24" cm="1">
        <f t="array" ref="I55">IF($H55=0,0,INDEX(I$242:I$316,$H55))</f>
        <v>0</v>
      </c>
      <c r="J55" s="24" cm="1">
        <f t="array" ref="J55">IF($H55=0,0,INDEX(J$242:J$316,$H55))</f>
        <v>0</v>
      </c>
      <c r="K55" s="24" cm="1">
        <f t="array" ref="K55">IF($H55=0,0,INDEX(K$242:K$316,$H55))</f>
        <v>0</v>
      </c>
      <c r="L55" s="24" cm="1">
        <f t="array" ref="L55">IF($H55=0,0,INDEX(L$242:L$316,$H55))</f>
        <v>0</v>
      </c>
      <c r="M55" s="24" cm="1">
        <f t="array" ref="M55">IF($H55=0,0,INDEX(M$242:M$316,$H55))</f>
        <v>0</v>
      </c>
      <c r="N55" s="24" cm="1">
        <f t="array" ref="N55">IF($H55=0,0,INDEX(N$242:N$316,$H55))</f>
        <v>0</v>
      </c>
      <c r="O55" s="24" cm="1">
        <f t="array" ref="O55">IF($H55=0,0,INDEX(O$242:O$316,$H55))</f>
        <v>0</v>
      </c>
      <c r="P55" s="24" cm="1">
        <f t="array" ref="P55">IF($H55=0,0,INDEX(P$242:P$316,$H55))</f>
        <v>0</v>
      </c>
      <c r="Q55" s="24" cm="1">
        <f t="array" ref="Q55">IF($H55=0,0,INDEX(Q$242:Q$316,$H55))</f>
        <v>0</v>
      </c>
      <c r="R55" s="24" cm="1">
        <f t="array" ref="R55">IF($H55=0,0,INDEX(R$242:R$316,$H55))</f>
        <v>0</v>
      </c>
      <c r="S55" s="24" cm="1">
        <f t="array" ref="S55">IF($H55=0,0,INDEX(S$242:S$316,$H55))</f>
        <v>0</v>
      </c>
      <c r="T55" s="24" cm="1">
        <f t="array" ref="T55">IF($H55=0,0,INDEX(T$242:T$316,$H55))</f>
        <v>0</v>
      </c>
      <c r="U55" s="24" cm="1">
        <f t="array" ref="U55">IF($H55=0,0,INDEX(U$242:U$316,$H55))</f>
        <v>0</v>
      </c>
      <c r="V55" s="24" cm="1">
        <f t="array" ref="V55">IF($H55=0,0,INDEX(V$242:V$316,$H55))</f>
        <v>0</v>
      </c>
      <c r="W55" s="24" cm="1">
        <f t="array" ref="W55">IF($H55=0,0,INDEX(W$242:W$316,$H55))</f>
        <v>0</v>
      </c>
      <c r="X55" s="24" cm="1">
        <f t="array" ref="X55">IF($H55=0,0,INDEX(X$242:X$316,$H55))</f>
        <v>0</v>
      </c>
      <c r="Y55" s="24" cm="1">
        <f t="array" ref="Y55">IF($H55=0,0,INDEX(Y$242:Y$316,$H55))</f>
        <v>0</v>
      </c>
      <c r="Z55" s="24" cm="1">
        <f t="array" ref="Z55">IF($H55=0,0,INDEX(Z$242:Z$316,$H55))</f>
        <v>0</v>
      </c>
      <c r="AA55" s="24" cm="1">
        <f t="array" ref="AA55">IF($H55=0,0,INDEX(AA$242:AA$316,$H55))</f>
        <v>0</v>
      </c>
      <c r="AB55" s="24" cm="1">
        <f t="array" ref="AB55">IF($H55=0,0,INDEX(AB$242:AB$316,$H55))</f>
        <v>0</v>
      </c>
      <c r="AC55" s="10"/>
      <c r="AD55" s="16" t="str" cm="1">
        <f t="array" ref="AD55">IF(SUMPRODUCT(--_xlfn.ISFORMULA(C55:AB55))=26,"OK","CHECK")</f>
        <v>OK</v>
      </c>
      <c r="AE55" s="24" cm="1">
        <f t="array" ref="AE55">IF($H55=0,0,INDEX(AE$562:AE$796,$H55))</f>
        <v>0</v>
      </c>
      <c r="AF55" s="24" cm="1">
        <f t="array" ref="AF55">IF($H55=0,0,INDEX(AF$562:AF$796,$H55))</f>
        <v>0</v>
      </c>
      <c r="AG55" s="24" cm="1">
        <f t="array" ref="AG55">IF($H55=0,0,INDEX(AG$562:AG$796,$H55))</f>
        <v>0</v>
      </c>
      <c r="AH55" s="24" cm="1">
        <f t="array" ref="AH55">IF($H55=0,0,INDEX(AH$562:AH$796,$H55))</f>
        <v>0</v>
      </c>
      <c r="AI55" s="24" cm="1">
        <f t="array" ref="AI55">IF($H55=0,0,INDEX(AI$562:AI$796,$H55))</f>
        <v>0</v>
      </c>
      <c r="AJ55" s="24" cm="1">
        <f t="array" ref="AJ55">IF($H55=0,0,INDEX(AJ$562:AJ$796,$H55))</f>
        <v>0</v>
      </c>
      <c r="AK55" s="24" cm="1">
        <f t="array" ref="AK55">IF($H55=0,0,INDEX(AK$562:AK$796,$H55))</f>
        <v>0</v>
      </c>
      <c r="AL55" s="24" cm="1">
        <f t="array" ref="AL55">IF($H55=0,0,INDEX(AL$562:AL$796,$H55))</f>
        <v>0</v>
      </c>
      <c r="AM55" s="24" cm="1">
        <f t="array" ref="AM55">IF($H55=0,0,INDEX(AM$562:AM$796,$H55))</f>
        <v>0</v>
      </c>
      <c r="AN55" s="24" cm="1">
        <f t="array" ref="AN55">IF($H55=0,0,INDEX(AN$562:AN$796,$H55))</f>
        <v>0</v>
      </c>
      <c r="AO55" s="24" cm="1">
        <f t="array" ref="AO55">IF($H55=0,0,INDEX(AO$562:AO$796,$H55))</f>
        <v>0</v>
      </c>
      <c r="AP55" s="24" cm="1">
        <f t="array" ref="AP55">IF($H55=0,0,INDEX(AP$562:AP$796,$H55))</f>
        <v>0</v>
      </c>
      <c r="AQ55" s="24" cm="1">
        <f t="array" ref="AQ55">IF($H55=0,0,INDEX(AQ$562:AQ$796,$H55))</f>
        <v>0</v>
      </c>
      <c r="AR55" s="24" cm="1">
        <f t="array" ref="AR55">IF($H55=0,0,INDEX(AR$562:AR$796,$H55))</f>
        <v>0</v>
      </c>
    </row>
    <row r="56" spans="1:44" hidden="1" outlineLevel="2" x14ac:dyDescent="0.2">
      <c r="A56" s="7"/>
      <c r="B56" s="7"/>
      <c r="C56" s="19">
        <f>C24</f>
        <v>0</v>
      </c>
      <c r="D56" s="18">
        <f>D24</f>
        <v>0</v>
      </c>
      <c r="E56" s="18">
        <f>E24</f>
        <v>0</v>
      </c>
      <c r="F56" s="18">
        <f>F24</f>
        <v>0</v>
      </c>
      <c r="G56" s="18">
        <f>G24</f>
        <v>0</v>
      </c>
      <c r="H56" s="34">
        <f>H24</f>
        <v>0</v>
      </c>
      <c r="I56" s="24" cm="1">
        <f t="array" ref="I56">IF($H56=0,0,INDEX(I$242:I$316,$H56))</f>
        <v>0</v>
      </c>
      <c r="J56" s="24" cm="1">
        <f t="array" ref="J56">IF($H56=0,0,INDEX(J$242:J$316,$H56))</f>
        <v>0</v>
      </c>
      <c r="K56" s="24" cm="1">
        <f t="array" ref="K56">IF($H56=0,0,INDEX(K$242:K$316,$H56))</f>
        <v>0</v>
      </c>
      <c r="L56" s="24" cm="1">
        <f t="array" ref="L56">IF($H56=0,0,INDEX(L$242:L$316,$H56))</f>
        <v>0</v>
      </c>
      <c r="M56" s="24" cm="1">
        <f t="array" ref="M56">IF($H56=0,0,INDEX(M$242:M$316,$H56))</f>
        <v>0</v>
      </c>
      <c r="N56" s="24" cm="1">
        <f t="array" ref="N56">IF($H56=0,0,INDEX(N$242:N$316,$H56))</f>
        <v>0</v>
      </c>
      <c r="O56" s="24" cm="1">
        <f t="array" ref="O56">IF($H56=0,0,INDEX(O$242:O$316,$H56))</f>
        <v>0</v>
      </c>
      <c r="P56" s="24" cm="1">
        <f t="array" ref="P56">IF($H56=0,0,INDEX(P$242:P$316,$H56))</f>
        <v>0</v>
      </c>
      <c r="Q56" s="24" cm="1">
        <f t="array" ref="Q56">IF($H56=0,0,INDEX(Q$242:Q$316,$H56))</f>
        <v>0</v>
      </c>
      <c r="R56" s="24" cm="1">
        <f t="array" ref="R56">IF($H56=0,0,INDEX(R$242:R$316,$H56))</f>
        <v>0</v>
      </c>
      <c r="S56" s="24" cm="1">
        <f t="array" ref="S56">IF($H56=0,0,INDEX(S$242:S$316,$H56))</f>
        <v>0</v>
      </c>
      <c r="T56" s="24" cm="1">
        <f t="array" ref="T56">IF($H56=0,0,INDEX(T$242:T$316,$H56))</f>
        <v>0</v>
      </c>
      <c r="U56" s="24" cm="1">
        <f t="array" ref="U56">IF($H56=0,0,INDEX(U$242:U$316,$H56))</f>
        <v>0</v>
      </c>
      <c r="V56" s="24" cm="1">
        <f t="array" ref="V56">IF($H56=0,0,INDEX(V$242:V$316,$H56))</f>
        <v>0</v>
      </c>
      <c r="W56" s="24" cm="1">
        <f t="array" ref="W56">IF($H56=0,0,INDEX(W$242:W$316,$H56))</f>
        <v>0</v>
      </c>
      <c r="X56" s="24" cm="1">
        <f t="array" ref="X56">IF($H56=0,0,INDEX(X$242:X$316,$H56))</f>
        <v>0</v>
      </c>
      <c r="Y56" s="24" cm="1">
        <f t="array" ref="Y56">IF($H56=0,0,INDEX(Y$242:Y$316,$H56))</f>
        <v>0</v>
      </c>
      <c r="Z56" s="24" cm="1">
        <f t="array" ref="Z56">IF($H56=0,0,INDEX(Z$242:Z$316,$H56))</f>
        <v>0</v>
      </c>
      <c r="AA56" s="24" cm="1">
        <f t="array" ref="AA56">IF($H56=0,0,INDEX(AA$242:AA$316,$H56))</f>
        <v>0</v>
      </c>
      <c r="AB56" s="24" cm="1">
        <f t="array" ref="AB56">IF($H56=0,0,INDEX(AB$242:AB$316,$H56))</f>
        <v>0</v>
      </c>
      <c r="AC56" s="10"/>
      <c r="AD56" s="16" t="str" cm="1">
        <f t="array" ref="AD56">IF(SUMPRODUCT(--_xlfn.ISFORMULA(C56:AB56))=26,"OK","CHECK")</f>
        <v>OK</v>
      </c>
      <c r="AE56" s="24" cm="1">
        <f t="array" ref="AE56">IF($H56=0,0,INDEX(AE$562:AE$796,$H56))</f>
        <v>0</v>
      </c>
      <c r="AF56" s="24" cm="1">
        <f t="array" ref="AF56">IF($H56=0,0,INDEX(AF$562:AF$796,$H56))</f>
        <v>0</v>
      </c>
      <c r="AG56" s="24" cm="1">
        <f t="array" ref="AG56">IF($H56=0,0,INDEX(AG$562:AG$796,$H56))</f>
        <v>0</v>
      </c>
      <c r="AH56" s="24" cm="1">
        <f t="array" ref="AH56">IF($H56=0,0,INDEX(AH$562:AH$796,$H56))</f>
        <v>0</v>
      </c>
      <c r="AI56" s="24" cm="1">
        <f t="array" ref="AI56">IF($H56=0,0,INDEX(AI$562:AI$796,$H56))</f>
        <v>0</v>
      </c>
      <c r="AJ56" s="24" cm="1">
        <f t="array" ref="AJ56">IF($H56=0,0,INDEX(AJ$562:AJ$796,$H56))</f>
        <v>0</v>
      </c>
      <c r="AK56" s="24" cm="1">
        <f t="array" ref="AK56">IF($H56=0,0,INDEX(AK$562:AK$796,$H56))</f>
        <v>0</v>
      </c>
      <c r="AL56" s="24" cm="1">
        <f t="array" ref="AL56">IF($H56=0,0,INDEX(AL$562:AL$796,$H56))</f>
        <v>0</v>
      </c>
      <c r="AM56" s="24" cm="1">
        <f t="array" ref="AM56">IF($H56=0,0,INDEX(AM$562:AM$796,$H56))</f>
        <v>0</v>
      </c>
      <c r="AN56" s="24" cm="1">
        <f t="array" ref="AN56">IF($H56=0,0,INDEX(AN$562:AN$796,$H56))</f>
        <v>0</v>
      </c>
      <c r="AO56" s="24" cm="1">
        <f t="array" ref="AO56">IF($H56=0,0,INDEX(AO$562:AO$796,$H56))</f>
        <v>0</v>
      </c>
      <c r="AP56" s="24" cm="1">
        <f t="array" ref="AP56">IF($H56=0,0,INDEX(AP$562:AP$796,$H56))</f>
        <v>0</v>
      </c>
      <c r="AQ56" s="24" cm="1">
        <f t="array" ref="AQ56">IF($H56=0,0,INDEX(AQ$562:AQ$796,$H56))</f>
        <v>0</v>
      </c>
      <c r="AR56" s="24" cm="1">
        <f t="array" ref="AR56">IF($H56=0,0,INDEX(AR$562:AR$796,$H56))</f>
        <v>0</v>
      </c>
    </row>
    <row r="57" spans="1:44" hidden="1" outlineLevel="2" x14ac:dyDescent="0.2">
      <c r="A57" s="7"/>
      <c r="B57" s="7"/>
      <c r="C57" s="19">
        <f>C25</f>
        <v>0</v>
      </c>
      <c r="D57" s="18">
        <f>D25</f>
        <v>0</v>
      </c>
      <c r="E57" s="18">
        <f>E25</f>
        <v>0</v>
      </c>
      <c r="F57" s="18">
        <f>F25</f>
        <v>0</v>
      </c>
      <c r="G57" s="18">
        <f>G25</f>
        <v>0</v>
      </c>
      <c r="H57" s="34">
        <f>H25</f>
        <v>0</v>
      </c>
      <c r="I57" s="24" cm="1">
        <f t="array" ref="I57">IF($H57=0,0,INDEX(I$242:I$316,$H57))</f>
        <v>0</v>
      </c>
      <c r="J57" s="24" cm="1">
        <f t="array" ref="J57">IF($H57=0,0,INDEX(J$242:J$316,$H57))</f>
        <v>0</v>
      </c>
      <c r="K57" s="24" cm="1">
        <f t="array" ref="K57">IF($H57=0,0,INDEX(K$242:K$316,$H57))</f>
        <v>0</v>
      </c>
      <c r="L57" s="24" cm="1">
        <f t="array" ref="L57">IF($H57=0,0,INDEX(L$242:L$316,$H57))</f>
        <v>0</v>
      </c>
      <c r="M57" s="24" cm="1">
        <f t="array" ref="M57">IF($H57=0,0,INDEX(M$242:M$316,$H57))</f>
        <v>0</v>
      </c>
      <c r="N57" s="24" cm="1">
        <f t="array" ref="N57">IF($H57=0,0,INDEX(N$242:N$316,$H57))</f>
        <v>0</v>
      </c>
      <c r="O57" s="24" cm="1">
        <f t="array" ref="O57">IF($H57=0,0,INDEX(O$242:O$316,$H57))</f>
        <v>0</v>
      </c>
      <c r="P57" s="24" cm="1">
        <f t="array" ref="P57">IF($H57=0,0,INDEX(P$242:P$316,$H57))</f>
        <v>0</v>
      </c>
      <c r="Q57" s="24" cm="1">
        <f t="array" ref="Q57">IF($H57=0,0,INDEX(Q$242:Q$316,$H57))</f>
        <v>0</v>
      </c>
      <c r="R57" s="24" cm="1">
        <f t="array" ref="R57">IF($H57=0,0,INDEX(R$242:R$316,$H57))</f>
        <v>0</v>
      </c>
      <c r="S57" s="24" cm="1">
        <f t="array" ref="S57">IF($H57=0,0,INDEX(S$242:S$316,$H57))</f>
        <v>0</v>
      </c>
      <c r="T57" s="24" cm="1">
        <f t="array" ref="T57">IF($H57=0,0,INDEX(T$242:T$316,$H57))</f>
        <v>0</v>
      </c>
      <c r="U57" s="24" cm="1">
        <f t="array" ref="U57">IF($H57=0,0,INDEX(U$242:U$316,$H57))</f>
        <v>0</v>
      </c>
      <c r="V57" s="24" cm="1">
        <f t="array" ref="V57">IF($H57=0,0,INDEX(V$242:V$316,$H57))</f>
        <v>0</v>
      </c>
      <c r="W57" s="24" cm="1">
        <f t="array" ref="W57">IF($H57=0,0,INDEX(W$242:W$316,$H57))</f>
        <v>0</v>
      </c>
      <c r="X57" s="24" cm="1">
        <f t="array" ref="X57">IF($H57=0,0,INDEX(X$242:X$316,$H57))</f>
        <v>0</v>
      </c>
      <c r="Y57" s="24" cm="1">
        <f t="array" ref="Y57">IF($H57=0,0,INDEX(Y$242:Y$316,$H57))</f>
        <v>0</v>
      </c>
      <c r="Z57" s="24" cm="1">
        <f t="array" ref="Z57">IF($H57=0,0,INDEX(Z$242:Z$316,$H57))</f>
        <v>0</v>
      </c>
      <c r="AA57" s="24" cm="1">
        <f t="array" ref="AA57">IF($H57=0,0,INDEX(AA$242:AA$316,$H57))</f>
        <v>0</v>
      </c>
      <c r="AB57" s="24" cm="1">
        <f t="array" ref="AB57">IF($H57=0,0,INDEX(AB$242:AB$316,$H57))</f>
        <v>0</v>
      </c>
      <c r="AC57" s="10"/>
      <c r="AD57" s="16" t="str" cm="1">
        <f t="array" ref="AD57">IF(SUMPRODUCT(--_xlfn.ISFORMULA(C57:AB57))=26,"OK","CHECK")</f>
        <v>OK</v>
      </c>
      <c r="AE57" s="24" cm="1">
        <f t="array" ref="AE57">IF($H57=0,0,INDEX(AE$562:AE$796,$H57))</f>
        <v>0</v>
      </c>
      <c r="AF57" s="24" cm="1">
        <f t="array" ref="AF57">IF($H57=0,0,INDEX(AF$562:AF$796,$H57))</f>
        <v>0</v>
      </c>
      <c r="AG57" s="24" cm="1">
        <f t="array" ref="AG57">IF($H57=0,0,INDEX(AG$562:AG$796,$H57))</f>
        <v>0</v>
      </c>
      <c r="AH57" s="24" cm="1">
        <f t="array" ref="AH57">IF($H57=0,0,INDEX(AH$562:AH$796,$H57))</f>
        <v>0</v>
      </c>
      <c r="AI57" s="24" cm="1">
        <f t="array" ref="AI57">IF($H57=0,0,INDEX(AI$562:AI$796,$H57))</f>
        <v>0</v>
      </c>
      <c r="AJ57" s="24" cm="1">
        <f t="array" ref="AJ57">IF($H57=0,0,INDEX(AJ$562:AJ$796,$H57))</f>
        <v>0</v>
      </c>
      <c r="AK57" s="24" cm="1">
        <f t="array" ref="AK57">IF($H57=0,0,INDEX(AK$562:AK$796,$H57))</f>
        <v>0</v>
      </c>
      <c r="AL57" s="24" cm="1">
        <f t="array" ref="AL57">IF($H57=0,0,INDEX(AL$562:AL$796,$H57))</f>
        <v>0</v>
      </c>
      <c r="AM57" s="24" cm="1">
        <f t="array" ref="AM57">IF($H57=0,0,INDEX(AM$562:AM$796,$H57))</f>
        <v>0</v>
      </c>
      <c r="AN57" s="24" cm="1">
        <f t="array" ref="AN57">IF($H57=0,0,INDEX(AN$562:AN$796,$H57))</f>
        <v>0</v>
      </c>
      <c r="AO57" s="24" cm="1">
        <f t="array" ref="AO57">IF($H57=0,0,INDEX(AO$562:AO$796,$H57))</f>
        <v>0</v>
      </c>
      <c r="AP57" s="24" cm="1">
        <f t="array" ref="AP57">IF($H57=0,0,INDEX(AP$562:AP$796,$H57))</f>
        <v>0</v>
      </c>
      <c r="AQ57" s="24" cm="1">
        <f t="array" ref="AQ57">IF($H57=0,0,INDEX(AQ$562:AQ$796,$H57))</f>
        <v>0</v>
      </c>
      <c r="AR57" s="24" cm="1">
        <f t="array" ref="AR57">IF($H57=0,0,INDEX(AR$562:AR$796,$H57))</f>
        <v>0</v>
      </c>
    </row>
    <row r="58" spans="1:44" hidden="1" outlineLevel="2" x14ac:dyDescent="0.2">
      <c r="A58" s="7"/>
      <c r="B58" s="7"/>
      <c r="C58" s="19">
        <f>C26</f>
        <v>0</v>
      </c>
      <c r="D58" s="18">
        <f>D26</f>
        <v>0</v>
      </c>
      <c r="E58" s="18">
        <f>E26</f>
        <v>0</v>
      </c>
      <c r="F58" s="18">
        <f>F26</f>
        <v>0</v>
      </c>
      <c r="G58" s="18">
        <f>G26</f>
        <v>0</v>
      </c>
      <c r="H58" s="34">
        <f>H26</f>
        <v>0</v>
      </c>
      <c r="I58" s="24" cm="1">
        <f t="array" ref="I58">IF($H58=0,0,INDEX(I$242:I$316,$H58))</f>
        <v>0</v>
      </c>
      <c r="J58" s="24" cm="1">
        <f t="array" ref="J58">IF($H58=0,0,INDEX(J$242:J$316,$H58))</f>
        <v>0</v>
      </c>
      <c r="K58" s="24" cm="1">
        <f t="array" ref="K58">IF($H58=0,0,INDEX(K$242:K$316,$H58))</f>
        <v>0</v>
      </c>
      <c r="L58" s="24" cm="1">
        <f t="array" ref="L58">IF($H58=0,0,INDEX(L$242:L$316,$H58))</f>
        <v>0</v>
      </c>
      <c r="M58" s="24" cm="1">
        <f t="array" ref="M58">IF($H58=0,0,INDEX(M$242:M$316,$H58))</f>
        <v>0</v>
      </c>
      <c r="N58" s="24" cm="1">
        <f t="array" ref="N58">IF($H58=0,0,INDEX(N$242:N$316,$H58))</f>
        <v>0</v>
      </c>
      <c r="O58" s="24" cm="1">
        <f t="array" ref="O58">IF($H58=0,0,INDEX(O$242:O$316,$H58))</f>
        <v>0</v>
      </c>
      <c r="P58" s="24" cm="1">
        <f t="array" ref="P58">IF($H58=0,0,INDEX(P$242:P$316,$H58))</f>
        <v>0</v>
      </c>
      <c r="Q58" s="24" cm="1">
        <f t="array" ref="Q58">IF($H58=0,0,INDEX(Q$242:Q$316,$H58))</f>
        <v>0</v>
      </c>
      <c r="R58" s="24" cm="1">
        <f t="array" ref="R58">IF($H58=0,0,INDEX(R$242:R$316,$H58))</f>
        <v>0</v>
      </c>
      <c r="S58" s="24" cm="1">
        <f t="array" ref="S58">IF($H58=0,0,INDEX(S$242:S$316,$H58))</f>
        <v>0</v>
      </c>
      <c r="T58" s="24" cm="1">
        <f t="array" ref="T58">IF($H58=0,0,INDEX(T$242:T$316,$H58))</f>
        <v>0</v>
      </c>
      <c r="U58" s="24" cm="1">
        <f t="array" ref="U58">IF($H58=0,0,INDEX(U$242:U$316,$H58))</f>
        <v>0</v>
      </c>
      <c r="V58" s="24" cm="1">
        <f t="array" ref="V58">IF($H58=0,0,INDEX(V$242:V$316,$H58))</f>
        <v>0</v>
      </c>
      <c r="W58" s="24" cm="1">
        <f t="array" ref="W58">IF($H58=0,0,INDEX(W$242:W$316,$H58))</f>
        <v>0</v>
      </c>
      <c r="X58" s="24" cm="1">
        <f t="array" ref="X58">IF($H58=0,0,INDEX(X$242:X$316,$H58))</f>
        <v>0</v>
      </c>
      <c r="Y58" s="24" cm="1">
        <f t="array" ref="Y58">IF($H58=0,0,INDEX(Y$242:Y$316,$H58))</f>
        <v>0</v>
      </c>
      <c r="Z58" s="24" cm="1">
        <f t="array" ref="Z58">IF($H58=0,0,INDEX(Z$242:Z$316,$H58))</f>
        <v>0</v>
      </c>
      <c r="AA58" s="24" cm="1">
        <f t="array" ref="AA58">IF($H58=0,0,INDEX(AA$242:AA$316,$H58))</f>
        <v>0</v>
      </c>
      <c r="AB58" s="24" cm="1">
        <f t="array" ref="AB58">IF($H58=0,0,INDEX(AB$242:AB$316,$H58))</f>
        <v>0</v>
      </c>
      <c r="AC58" s="10"/>
      <c r="AD58" s="16" t="str" cm="1">
        <f t="array" ref="AD58">IF(SUMPRODUCT(--_xlfn.ISFORMULA(C58:AB58))=26,"OK","CHECK")</f>
        <v>OK</v>
      </c>
      <c r="AE58" s="24" cm="1">
        <f t="array" ref="AE58">IF($H58=0,0,INDEX(AE$562:AE$796,$H58))</f>
        <v>0</v>
      </c>
      <c r="AF58" s="24" cm="1">
        <f t="array" ref="AF58">IF($H58=0,0,INDEX(AF$562:AF$796,$H58))</f>
        <v>0</v>
      </c>
      <c r="AG58" s="24" cm="1">
        <f t="array" ref="AG58">IF($H58=0,0,INDEX(AG$562:AG$796,$H58))</f>
        <v>0</v>
      </c>
      <c r="AH58" s="24" cm="1">
        <f t="array" ref="AH58">IF($H58=0,0,INDEX(AH$562:AH$796,$H58))</f>
        <v>0</v>
      </c>
      <c r="AI58" s="24" cm="1">
        <f t="array" ref="AI58">IF($H58=0,0,INDEX(AI$562:AI$796,$H58))</f>
        <v>0</v>
      </c>
      <c r="AJ58" s="24" cm="1">
        <f t="array" ref="AJ58">IF($H58=0,0,INDEX(AJ$562:AJ$796,$H58))</f>
        <v>0</v>
      </c>
      <c r="AK58" s="24" cm="1">
        <f t="array" ref="AK58">IF($H58=0,0,INDEX(AK$562:AK$796,$H58))</f>
        <v>0</v>
      </c>
      <c r="AL58" s="24" cm="1">
        <f t="array" ref="AL58">IF($H58=0,0,INDEX(AL$562:AL$796,$H58))</f>
        <v>0</v>
      </c>
      <c r="AM58" s="24" cm="1">
        <f t="array" ref="AM58">IF($H58=0,0,INDEX(AM$562:AM$796,$H58))</f>
        <v>0</v>
      </c>
      <c r="AN58" s="24" cm="1">
        <f t="array" ref="AN58">IF($H58=0,0,INDEX(AN$562:AN$796,$H58))</f>
        <v>0</v>
      </c>
      <c r="AO58" s="24" cm="1">
        <f t="array" ref="AO58">IF($H58=0,0,INDEX(AO$562:AO$796,$H58))</f>
        <v>0</v>
      </c>
      <c r="AP58" s="24" cm="1">
        <f t="array" ref="AP58">IF($H58=0,0,INDEX(AP$562:AP$796,$H58))</f>
        <v>0</v>
      </c>
      <c r="AQ58" s="24" cm="1">
        <f t="array" ref="AQ58">IF($H58=0,0,INDEX(AQ$562:AQ$796,$H58))</f>
        <v>0</v>
      </c>
      <c r="AR58" s="24" cm="1">
        <f t="array" ref="AR58">IF($H58=0,0,INDEX(AR$562:AR$796,$H58))</f>
        <v>0</v>
      </c>
    </row>
    <row r="59" spans="1:44" hidden="1" outlineLevel="2" x14ac:dyDescent="0.2">
      <c r="A59" s="7"/>
      <c r="B59" s="7"/>
      <c r="C59" s="19">
        <f>C27</f>
        <v>0</v>
      </c>
      <c r="D59" s="18">
        <f>D27</f>
        <v>0</v>
      </c>
      <c r="E59" s="18">
        <f>E27</f>
        <v>0</v>
      </c>
      <c r="F59" s="18">
        <f>F27</f>
        <v>0</v>
      </c>
      <c r="G59" s="18">
        <f>G27</f>
        <v>0</v>
      </c>
      <c r="H59" s="34">
        <f>H27</f>
        <v>0</v>
      </c>
      <c r="I59" s="24" cm="1">
        <f t="array" ref="I59">IF($H59=0,0,INDEX(I$242:I$316,$H59))</f>
        <v>0</v>
      </c>
      <c r="J59" s="24" cm="1">
        <f t="array" ref="J59">IF($H59=0,0,INDEX(J$242:J$316,$H59))</f>
        <v>0</v>
      </c>
      <c r="K59" s="24" cm="1">
        <f t="array" ref="K59">IF($H59=0,0,INDEX(K$242:K$316,$H59))</f>
        <v>0</v>
      </c>
      <c r="L59" s="24" cm="1">
        <f t="array" ref="L59">IF($H59=0,0,INDEX(L$242:L$316,$H59))</f>
        <v>0</v>
      </c>
      <c r="M59" s="24" cm="1">
        <f t="array" ref="M59">IF($H59=0,0,INDEX(M$242:M$316,$H59))</f>
        <v>0</v>
      </c>
      <c r="N59" s="24" cm="1">
        <f t="array" ref="N59">IF($H59=0,0,INDEX(N$242:N$316,$H59))</f>
        <v>0</v>
      </c>
      <c r="O59" s="24" cm="1">
        <f t="array" ref="O59">IF($H59=0,0,INDEX(O$242:O$316,$H59))</f>
        <v>0</v>
      </c>
      <c r="P59" s="24" cm="1">
        <f t="array" ref="P59">IF($H59=0,0,INDEX(P$242:P$316,$H59))</f>
        <v>0</v>
      </c>
      <c r="Q59" s="24" cm="1">
        <f t="array" ref="Q59">IF($H59=0,0,INDEX(Q$242:Q$316,$H59))</f>
        <v>0</v>
      </c>
      <c r="R59" s="24" cm="1">
        <f t="array" ref="R59">IF($H59=0,0,INDEX(R$242:R$316,$H59))</f>
        <v>0</v>
      </c>
      <c r="S59" s="24" cm="1">
        <f t="array" ref="S59">IF($H59=0,0,INDEX(S$242:S$316,$H59))</f>
        <v>0</v>
      </c>
      <c r="T59" s="24" cm="1">
        <f t="array" ref="T59">IF($H59=0,0,INDEX(T$242:T$316,$H59))</f>
        <v>0</v>
      </c>
      <c r="U59" s="24" cm="1">
        <f t="array" ref="U59">IF($H59=0,0,INDEX(U$242:U$316,$H59))</f>
        <v>0</v>
      </c>
      <c r="V59" s="24" cm="1">
        <f t="array" ref="V59">IF($H59=0,0,INDEX(V$242:V$316,$H59))</f>
        <v>0</v>
      </c>
      <c r="W59" s="24" cm="1">
        <f t="array" ref="W59">IF($H59=0,0,INDEX(W$242:W$316,$H59))</f>
        <v>0</v>
      </c>
      <c r="X59" s="24" cm="1">
        <f t="array" ref="X59">IF($H59=0,0,INDEX(X$242:X$316,$H59))</f>
        <v>0</v>
      </c>
      <c r="Y59" s="24" cm="1">
        <f t="array" ref="Y59">IF($H59=0,0,INDEX(Y$242:Y$316,$H59))</f>
        <v>0</v>
      </c>
      <c r="Z59" s="24" cm="1">
        <f t="array" ref="Z59">IF($H59=0,0,INDEX(Z$242:Z$316,$H59))</f>
        <v>0</v>
      </c>
      <c r="AA59" s="24" cm="1">
        <f t="array" ref="AA59">IF($H59=0,0,INDEX(AA$242:AA$316,$H59))</f>
        <v>0</v>
      </c>
      <c r="AB59" s="24" cm="1">
        <f t="array" ref="AB59">IF($H59=0,0,INDEX(AB$242:AB$316,$H59))</f>
        <v>0</v>
      </c>
      <c r="AC59" s="10"/>
      <c r="AD59" s="16" t="str" cm="1">
        <f t="array" ref="AD59">IF(SUMPRODUCT(--_xlfn.ISFORMULA(C59:AB59))=26,"OK","CHECK")</f>
        <v>OK</v>
      </c>
      <c r="AE59" s="24" cm="1">
        <f t="array" ref="AE59">IF($H59=0,0,INDEX(AE$562:AE$796,$H59))</f>
        <v>0</v>
      </c>
      <c r="AF59" s="24" cm="1">
        <f t="array" ref="AF59">IF($H59=0,0,INDEX(AF$562:AF$796,$H59))</f>
        <v>0</v>
      </c>
      <c r="AG59" s="24" cm="1">
        <f t="array" ref="AG59">IF($H59=0,0,INDEX(AG$562:AG$796,$H59))</f>
        <v>0</v>
      </c>
      <c r="AH59" s="24" cm="1">
        <f t="array" ref="AH59">IF($H59=0,0,INDEX(AH$562:AH$796,$H59))</f>
        <v>0</v>
      </c>
      <c r="AI59" s="24" cm="1">
        <f t="array" ref="AI59">IF($H59=0,0,INDEX(AI$562:AI$796,$H59))</f>
        <v>0</v>
      </c>
      <c r="AJ59" s="24" cm="1">
        <f t="array" ref="AJ59">IF($H59=0,0,INDEX(AJ$562:AJ$796,$H59))</f>
        <v>0</v>
      </c>
      <c r="AK59" s="24" cm="1">
        <f t="array" ref="AK59">IF($H59=0,0,INDEX(AK$562:AK$796,$H59))</f>
        <v>0</v>
      </c>
      <c r="AL59" s="24" cm="1">
        <f t="array" ref="AL59">IF($H59=0,0,INDEX(AL$562:AL$796,$H59))</f>
        <v>0</v>
      </c>
      <c r="AM59" s="24" cm="1">
        <f t="array" ref="AM59">IF($H59=0,0,INDEX(AM$562:AM$796,$H59))</f>
        <v>0</v>
      </c>
      <c r="AN59" s="24" cm="1">
        <f t="array" ref="AN59">IF($H59=0,0,INDEX(AN$562:AN$796,$H59))</f>
        <v>0</v>
      </c>
      <c r="AO59" s="24" cm="1">
        <f t="array" ref="AO59">IF($H59=0,0,INDEX(AO$562:AO$796,$H59))</f>
        <v>0</v>
      </c>
      <c r="AP59" s="24" cm="1">
        <f t="array" ref="AP59">IF($H59=0,0,INDEX(AP$562:AP$796,$H59))</f>
        <v>0</v>
      </c>
      <c r="AQ59" s="24" cm="1">
        <f t="array" ref="AQ59">IF($H59=0,0,INDEX(AQ$562:AQ$796,$H59))</f>
        <v>0</v>
      </c>
      <c r="AR59" s="24" cm="1">
        <f t="array" ref="AR59">IF($H59=0,0,INDEX(AR$562:AR$796,$H59))</f>
        <v>0</v>
      </c>
    </row>
    <row r="60" spans="1:44" hidden="1" outlineLevel="2" x14ac:dyDescent="0.2">
      <c r="A60" s="7"/>
      <c r="B60" s="7"/>
      <c r="C60" s="19">
        <f>C28</f>
        <v>0</v>
      </c>
      <c r="D60" s="18">
        <f>D28</f>
        <v>0</v>
      </c>
      <c r="E60" s="18">
        <f>E28</f>
        <v>0</v>
      </c>
      <c r="F60" s="18">
        <f>F28</f>
        <v>0</v>
      </c>
      <c r="G60" s="18">
        <f>G28</f>
        <v>0</v>
      </c>
      <c r="H60" s="34">
        <f>H28</f>
        <v>0</v>
      </c>
      <c r="I60" s="24" cm="1">
        <f t="array" ref="I60">IF($H60=0,0,INDEX(I$242:I$316,$H60))</f>
        <v>0</v>
      </c>
      <c r="J60" s="24" cm="1">
        <f t="array" ref="J60">IF($H60=0,0,INDEX(J$242:J$316,$H60))</f>
        <v>0</v>
      </c>
      <c r="K60" s="24" cm="1">
        <f t="array" ref="K60">IF($H60=0,0,INDEX(K$242:K$316,$H60))</f>
        <v>0</v>
      </c>
      <c r="L60" s="24" cm="1">
        <f t="array" ref="L60">IF($H60=0,0,INDEX(L$242:L$316,$H60))</f>
        <v>0</v>
      </c>
      <c r="M60" s="24" cm="1">
        <f t="array" ref="M60">IF($H60=0,0,INDEX(M$242:M$316,$H60))</f>
        <v>0</v>
      </c>
      <c r="N60" s="24" cm="1">
        <f t="array" ref="N60">IF($H60=0,0,INDEX(N$242:N$316,$H60))</f>
        <v>0</v>
      </c>
      <c r="O60" s="24" cm="1">
        <f t="array" ref="O60">IF($H60=0,0,INDEX(O$242:O$316,$H60))</f>
        <v>0</v>
      </c>
      <c r="P60" s="24" cm="1">
        <f t="array" ref="P60">IF($H60=0,0,INDEX(P$242:P$316,$H60))</f>
        <v>0</v>
      </c>
      <c r="Q60" s="24" cm="1">
        <f t="array" ref="Q60">IF($H60=0,0,INDEX(Q$242:Q$316,$H60))</f>
        <v>0</v>
      </c>
      <c r="R60" s="24" cm="1">
        <f t="array" ref="R60">IF($H60=0,0,INDEX(R$242:R$316,$H60))</f>
        <v>0</v>
      </c>
      <c r="S60" s="24" cm="1">
        <f t="array" ref="S60">IF($H60=0,0,INDEX(S$242:S$316,$H60))</f>
        <v>0</v>
      </c>
      <c r="T60" s="24" cm="1">
        <f t="array" ref="T60">IF($H60=0,0,INDEX(T$242:T$316,$H60))</f>
        <v>0</v>
      </c>
      <c r="U60" s="24" cm="1">
        <f t="array" ref="U60">IF($H60=0,0,INDEX(U$242:U$316,$H60))</f>
        <v>0</v>
      </c>
      <c r="V60" s="24" cm="1">
        <f t="array" ref="V60">IF($H60=0,0,INDEX(V$242:V$316,$H60))</f>
        <v>0</v>
      </c>
      <c r="W60" s="24" cm="1">
        <f t="array" ref="W60">IF($H60=0,0,INDEX(W$242:W$316,$H60))</f>
        <v>0</v>
      </c>
      <c r="X60" s="24" cm="1">
        <f t="array" ref="X60">IF($H60=0,0,INDEX(X$242:X$316,$H60))</f>
        <v>0</v>
      </c>
      <c r="Y60" s="24" cm="1">
        <f t="array" ref="Y60">IF($H60=0,0,INDEX(Y$242:Y$316,$H60))</f>
        <v>0</v>
      </c>
      <c r="Z60" s="24" cm="1">
        <f t="array" ref="Z60">IF($H60=0,0,INDEX(Z$242:Z$316,$H60))</f>
        <v>0</v>
      </c>
      <c r="AA60" s="24" cm="1">
        <f t="array" ref="AA60">IF($H60=0,0,INDEX(AA$242:AA$316,$H60))</f>
        <v>0</v>
      </c>
      <c r="AB60" s="24" cm="1">
        <f t="array" ref="AB60">IF($H60=0,0,INDEX(AB$242:AB$316,$H60))</f>
        <v>0</v>
      </c>
      <c r="AC60" s="10"/>
      <c r="AD60" s="16" t="str" cm="1">
        <f t="array" ref="AD60">IF(SUMPRODUCT(--_xlfn.ISFORMULA(C60:AB60))=26,"OK","CHECK")</f>
        <v>OK</v>
      </c>
      <c r="AE60" s="24" cm="1">
        <f t="array" ref="AE60">IF($H60=0,0,INDEX(AE$562:AE$796,$H60))</f>
        <v>0</v>
      </c>
      <c r="AF60" s="24" cm="1">
        <f t="array" ref="AF60">IF($H60=0,0,INDEX(AF$562:AF$796,$H60))</f>
        <v>0</v>
      </c>
      <c r="AG60" s="24" cm="1">
        <f t="array" ref="AG60">IF($H60=0,0,INDEX(AG$562:AG$796,$H60))</f>
        <v>0</v>
      </c>
      <c r="AH60" s="24" cm="1">
        <f t="array" ref="AH60">IF($H60=0,0,INDEX(AH$562:AH$796,$H60))</f>
        <v>0</v>
      </c>
      <c r="AI60" s="24" cm="1">
        <f t="array" ref="AI60">IF($H60=0,0,INDEX(AI$562:AI$796,$H60))</f>
        <v>0</v>
      </c>
      <c r="AJ60" s="24" cm="1">
        <f t="array" ref="AJ60">IF($H60=0,0,INDEX(AJ$562:AJ$796,$H60))</f>
        <v>0</v>
      </c>
      <c r="AK60" s="24" cm="1">
        <f t="array" ref="AK60">IF($H60=0,0,INDEX(AK$562:AK$796,$H60))</f>
        <v>0</v>
      </c>
      <c r="AL60" s="24" cm="1">
        <f t="array" ref="AL60">IF($H60=0,0,INDEX(AL$562:AL$796,$H60))</f>
        <v>0</v>
      </c>
      <c r="AM60" s="24" cm="1">
        <f t="array" ref="AM60">IF($H60=0,0,INDEX(AM$562:AM$796,$H60))</f>
        <v>0</v>
      </c>
      <c r="AN60" s="24" cm="1">
        <f t="array" ref="AN60">IF($H60=0,0,INDEX(AN$562:AN$796,$H60))</f>
        <v>0</v>
      </c>
      <c r="AO60" s="24" cm="1">
        <f t="array" ref="AO60">IF($H60=0,0,INDEX(AO$562:AO$796,$H60))</f>
        <v>0</v>
      </c>
      <c r="AP60" s="24" cm="1">
        <f t="array" ref="AP60">IF($H60=0,0,INDEX(AP$562:AP$796,$H60))</f>
        <v>0</v>
      </c>
      <c r="AQ60" s="24" cm="1">
        <f t="array" ref="AQ60">IF($H60=0,0,INDEX(AQ$562:AQ$796,$H60))</f>
        <v>0</v>
      </c>
      <c r="AR60" s="24" cm="1">
        <f t="array" ref="AR60">IF($H60=0,0,INDEX(AR$562:AR$796,$H60))</f>
        <v>0</v>
      </c>
    </row>
    <row r="61" spans="1:44" hidden="1" outlineLevel="2" x14ac:dyDescent="0.2">
      <c r="A61" s="7"/>
      <c r="B61" s="7"/>
      <c r="C61" s="19">
        <f>C29</f>
        <v>0</v>
      </c>
      <c r="D61" s="18">
        <f>D29</f>
        <v>0</v>
      </c>
      <c r="E61" s="18">
        <f>E29</f>
        <v>0</v>
      </c>
      <c r="F61" s="18">
        <f>F29</f>
        <v>0</v>
      </c>
      <c r="G61" s="18">
        <f>G29</f>
        <v>0</v>
      </c>
      <c r="H61" s="34">
        <f>H29</f>
        <v>0</v>
      </c>
      <c r="I61" s="24" cm="1">
        <f t="array" ref="I61">IF($H61=0,0,INDEX(I$242:I$316,$H61))</f>
        <v>0</v>
      </c>
      <c r="J61" s="24" cm="1">
        <f t="array" ref="J61">IF($H61=0,0,INDEX(J$242:J$316,$H61))</f>
        <v>0</v>
      </c>
      <c r="K61" s="24" cm="1">
        <f t="array" ref="K61">IF($H61=0,0,INDEX(K$242:K$316,$H61))</f>
        <v>0</v>
      </c>
      <c r="L61" s="24" cm="1">
        <f t="array" ref="L61">IF($H61=0,0,INDEX(L$242:L$316,$H61))</f>
        <v>0</v>
      </c>
      <c r="M61" s="24" cm="1">
        <f t="array" ref="M61">IF($H61=0,0,INDEX(M$242:M$316,$H61))</f>
        <v>0</v>
      </c>
      <c r="N61" s="24" cm="1">
        <f t="array" ref="N61">IF($H61=0,0,INDEX(N$242:N$316,$H61))</f>
        <v>0</v>
      </c>
      <c r="O61" s="24" cm="1">
        <f t="array" ref="O61">IF($H61=0,0,INDEX(O$242:O$316,$H61))</f>
        <v>0</v>
      </c>
      <c r="P61" s="24" cm="1">
        <f t="array" ref="P61">IF($H61=0,0,INDEX(P$242:P$316,$H61))</f>
        <v>0</v>
      </c>
      <c r="Q61" s="24" cm="1">
        <f t="array" ref="Q61">IF($H61=0,0,INDEX(Q$242:Q$316,$H61))</f>
        <v>0</v>
      </c>
      <c r="R61" s="24" cm="1">
        <f t="array" ref="R61">IF($H61=0,0,INDEX(R$242:R$316,$H61))</f>
        <v>0</v>
      </c>
      <c r="S61" s="24" cm="1">
        <f t="array" ref="S61">IF($H61=0,0,INDEX(S$242:S$316,$H61))</f>
        <v>0</v>
      </c>
      <c r="T61" s="24" cm="1">
        <f t="array" ref="T61">IF($H61=0,0,INDEX(T$242:T$316,$H61))</f>
        <v>0</v>
      </c>
      <c r="U61" s="24" cm="1">
        <f t="array" ref="U61">IF($H61=0,0,INDEX(U$242:U$316,$H61))</f>
        <v>0</v>
      </c>
      <c r="V61" s="24" cm="1">
        <f t="array" ref="V61">IF($H61=0,0,INDEX(V$242:V$316,$H61))</f>
        <v>0</v>
      </c>
      <c r="W61" s="24" cm="1">
        <f t="array" ref="W61">IF($H61=0,0,INDEX(W$242:W$316,$H61))</f>
        <v>0</v>
      </c>
      <c r="X61" s="24" cm="1">
        <f t="array" ref="X61">IF($H61=0,0,INDEX(X$242:X$316,$H61))</f>
        <v>0</v>
      </c>
      <c r="Y61" s="24" cm="1">
        <f t="array" ref="Y61">IF($H61=0,0,INDEX(Y$242:Y$316,$H61))</f>
        <v>0</v>
      </c>
      <c r="Z61" s="24" cm="1">
        <f t="array" ref="Z61">IF($H61=0,0,INDEX(Z$242:Z$316,$H61))</f>
        <v>0</v>
      </c>
      <c r="AA61" s="24" cm="1">
        <f t="array" ref="AA61">IF($H61=0,0,INDEX(AA$242:AA$316,$H61))</f>
        <v>0</v>
      </c>
      <c r="AB61" s="24" cm="1">
        <f t="array" ref="AB61">IF($H61=0,0,INDEX(AB$242:AB$316,$H61))</f>
        <v>0</v>
      </c>
      <c r="AC61" s="10"/>
      <c r="AD61" s="16" t="str" cm="1">
        <f t="array" ref="AD61">IF(SUMPRODUCT(--_xlfn.ISFORMULA(C61:AB61))=26,"OK","CHECK")</f>
        <v>OK</v>
      </c>
      <c r="AE61" s="24" cm="1">
        <f t="array" ref="AE61">IF($H61=0,0,INDEX(AE$562:AE$796,$H61))</f>
        <v>0</v>
      </c>
      <c r="AF61" s="24" cm="1">
        <f t="array" ref="AF61">IF($H61=0,0,INDEX(AF$562:AF$796,$H61))</f>
        <v>0</v>
      </c>
      <c r="AG61" s="24" cm="1">
        <f t="array" ref="AG61">IF($H61=0,0,INDEX(AG$562:AG$796,$H61))</f>
        <v>0</v>
      </c>
      <c r="AH61" s="24" cm="1">
        <f t="array" ref="AH61">IF($H61=0,0,INDEX(AH$562:AH$796,$H61))</f>
        <v>0</v>
      </c>
      <c r="AI61" s="24" cm="1">
        <f t="array" ref="AI61">IF($H61=0,0,INDEX(AI$562:AI$796,$H61))</f>
        <v>0</v>
      </c>
      <c r="AJ61" s="24" cm="1">
        <f t="array" ref="AJ61">IF($H61=0,0,INDEX(AJ$562:AJ$796,$H61))</f>
        <v>0</v>
      </c>
      <c r="AK61" s="24" cm="1">
        <f t="array" ref="AK61">IF($H61=0,0,INDEX(AK$562:AK$796,$H61))</f>
        <v>0</v>
      </c>
      <c r="AL61" s="24" cm="1">
        <f t="array" ref="AL61">IF($H61=0,0,INDEX(AL$562:AL$796,$H61))</f>
        <v>0</v>
      </c>
      <c r="AM61" s="24" cm="1">
        <f t="array" ref="AM61">IF($H61=0,0,INDEX(AM$562:AM$796,$H61))</f>
        <v>0</v>
      </c>
      <c r="AN61" s="24" cm="1">
        <f t="array" ref="AN61">IF($H61=0,0,INDEX(AN$562:AN$796,$H61))</f>
        <v>0</v>
      </c>
      <c r="AO61" s="24" cm="1">
        <f t="array" ref="AO61">IF($H61=0,0,INDEX(AO$562:AO$796,$H61))</f>
        <v>0</v>
      </c>
      <c r="AP61" s="24" cm="1">
        <f t="array" ref="AP61">IF($H61=0,0,INDEX(AP$562:AP$796,$H61))</f>
        <v>0</v>
      </c>
      <c r="AQ61" s="24" cm="1">
        <f t="array" ref="AQ61">IF($H61=0,0,INDEX(AQ$562:AQ$796,$H61))</f>
        <v>0</v>
      </c>
      <c r="AR61" s="24" cm="1">
        <f t="array" ref="AR61">IF($H61=0,0,INDEX(AR$562:AR$796,$H61))</f>
        <v>0</v>
      </c>
    </row>
    <row r="62" spans="1:44" hidden="1" outlineLevel="2" x14ac:dyDescent="0.2">
      <c r="A62" s="7"/>
      <c r="B62" s="7"/>
      <c r="C62" s="19">
        <f>C30</f>
        <v>0</v>
      </c>
      <c r="D62" s="18">
        <f>D30</f>
        <v>0</v>
      </c>
      <c r="E62" s="18">
        <f>E30</f>
        <v>0</v>
      </c>
      <c r="F62" s="18">
        <f>F30</f>
        <v>0</v>
      </c>
      <c r="G62" s="18">
        <f>G30</f>
        <v>0</v>
      </c>
      <c r="H62" s="34">
        <f>H30</f>
        <v>0</v>
      </c>
      <c r="I62" s="24" cm="1">
        <f t="array" ref="I62">IF($H62=0,0,INDEX(I$242:I$316,$H62))</f>
        <v>0</v>
      </c>
      <c r="J62" s="24" cm="1">
        <f t="array" ref="J62">IF($H62=0,0,INDEX(J$242:J$316,$H62))</f>
        <v>0</v>
      </c>
      <c r="K62" s="24" cm="1">
        <f t="array" ref="K62">IF($H62=0,0,INDEX(K$242:K$316,$H62))</f>
        <v>0</v>
      </c>
      <c r="L62" s="24" cm="1">
        <f t="array" ref="L62">IF($H62=0,0,INDEX(L$242:L$316,$H62))</f>
        <v>0</v>
      </c>
      <c r="M62" s="24" cm="1">
        <f t="array" ref="M62">IF($H62=0,0,INDEX(M$242:M$316,$H62))</f>
        <v>0</v>
      </c>
      <c r="N62" s="24" cm="1">
        <f t="array" ref="N62">IF($H62=0,0,INDEX(N$242:N$316,$H62))</f>
        <v>0</v>
      </c>
      <c r="O62" s="24" cm="1">
        <f t="array" ref="O62">IF($H62=0,0,INDEX(O$242:O$316,$H62))</f>
        <v>0</v>
      </c>
      <c r="P62" s="24" cm="1">
        <f t="array" ref="P62">IF($H62=0,0,INDEX(P$242:P$316,$H62))</f>
        <v>0</v>
      </c>
      <c r="Q62" s="24" cm="1">
        <f t="array" ref="Q62">IF($H62=0,0,INDEX(Q$242:Q$316,$H62))</f>
        <v>0</v>
      </c>
      <c r="R62" s="24" cm="1">
        <f t="array" ref="R62">IF($H62=0,0,INDEX(R$242:R$316,$H62))</f>
        <v>0</v>
      </c>
      <c r="S62" s="24" cm="1">
        <f t="array" ref="S62">IF($H62=0,0,INDEX(S$242:S$316,$H62))</f>
        <v>0</v>
      </c>
      <c r="T62" s="24" cm="1">
        <f t="array" ref="T62">IF($H62=0,0,INDEX(T$242:T$316,$H62))</f>
        <v>0</v>
      </c>
      <c r="U62" s="24" cm="1">
        <f t="array" ref="U62">IF($H62=0,0,INDEX(U$242:U$316,$H62))</f>
        <v>0</v>
      </c>
      <c r="V62" s="24" cm="1">
        <f t="array" ref="V62">IF($H62=0,0,INDEX(V$242:V$316,$H62))</f>
        <v>0</v>
      </c>
      <c r="W62" s="24" cm="1">
        <f t="array" ref="W62">IF($H62=0,0,INDEX(W$242:W$316,$H62))</f>
        <v>0</v>
      </c>
      <c r="X62" s="24" cm="1">
        <f t="array" ref="X62">IF($H62=0,0,INDEX(X$242:X$316,$H62))</f>
        <v>0</v>
      </c>
      <c r="Y62" s="24" cm="1">
        <f t="array" ref="Y62">IF($H62=0,0,INDEX(Y$242:Y$316,$H62))</f>
        <v>0</v>
      </c>
      <c r="Z62" s="24" cm="1">
        <f t="array" ref="Z62">IF($H62=0,0,INDEX(Z$242:Z$316,$H62))</f>
        <v>0</v>
      </c>
      <c r="AA62" s="24" cm="1">
        <f t="array" ref="AA62">IF($H62=0,0,INDEX(AA$242:AA$316,$H62))</f>
        <v>0</v>
      </c>
      <c r="AB62" s="24" cm="1">
        <f t="array" ref="AB62">IF($H62=0,0,INDEX(AB$242:AB$316,$H62))</f>
        <v>0</v>
      </c>
      <c r="AC62" s="10"/>
      <c r="AD62" s="16" t="str" cm="1">
        <f t="array" ref="AD62">IF(SUMPRODUCT(--_xlfn.ISFORMULA(C62:AB62))=26,"OK","CHECK")</f>
        <v>OK</v>
      </c>
      <c r="AE62" s="24" cm="1">
        <f t="array" ref="AE62">IF($H62=0,0,INDEX(AE$562:AE$796,$H62))</f>
        <v>0</v>
      </c>
      <c r="AF62" s="24" cm="1">
        <f t="array" ref="AF62">IF($H62=0,0,INDEX(AF$562:AF$796,$H62))</f>
        <v>0</v>
      </c>
      <c r="AG62" s="24" cm="1">
        <f t="array" ref="AG62">IF($H62=0,0,INDEX(AG$562:AG$796,$H62))</f>
        <v>0</v>
      </c>
      <c r="AH62" s="24" cm="1">
        <f t="array" ref="AH62">IF($H62=0,0,INDEX(AH$562:AH$796,$H62))</f>
        <v>0</v>
      </c>
      <c r="AI62" s="24" cm="1">
        <f t="array" ref="AI62">IF($H62=0,0,INDEX(AI$562:AI$796,$H62))</f>
        <v>0</v>
      </c>
      <c r="AJ62" s="24" cm="1">
        <f t="array" ref="AJ62">IF($H62=0,0,INDEX(AJ$562:AJ$796,$H62))</f>
        <v>0</v>
      </c>
      <c r="AK62" s="24" cm="1">
        <f t="array" ref="AK62">IF($H62=0,0,INDEX(AK$562:AK$796,$H62))</f>
        <v>0</v>
      </c>
      <c r="AL62" s="24" cm="1">
        <f t="array" ref="AL62">IF($H62=0,0,INDEX(AL$562:AL$796,$H62))</f>
        <v>0</v>
      </c>
      <c r="AM62" s="24" cm="1">
        <f t="array" ref="AM62">IF($H62=0,0,INDEX(AM$562:AM$796,$H62))</f>
        <v>0</v>
      </c>
      <c r="AN62" s="24" cm="1">
        <f t="array" ref="AN62">IF($H62=0,0,INDEX(AN$562:AN$796,$H62))</f>
        <v>0</v>
      </c>
      <c r="AO62" s="24" cm="1">
        <f t="array" ref="AO62">IF($H62=0,0,INDEX(AO$562:AO$796,$H62))</f>
        <v>0</v>
      </c>
      <c r="AP62" s="24" cm="1">
        <f t="array" ref="AP62">IF($H62=0,0,INDEX(AP$562:AP$796,$H62))</f>
        <v>0</v>
      </c>
      <c r="AQ62" s="24" cm="1">
        <f t="array" ref="AQ62">IF($H62=0,0,INDEX(AQ$562:AQ$796,$H62))</f>
        <v>0</v>
      </c>
      <c r="AR62" s="24" cm="1">
        <f t="array" ref="AR62">IF($H62=0,0,INDEX(AR$562:AR$796,$H62))</f>
        <v>0</v>
      </c>
    </row>
    <row r="63" spans="1:44" hidden="1" outlineLevel="2" x14ac:dyDescent="0.2">
      <c r="A63" s="7"/>
      <c r="B63" s="7"/>
      <c r="C63" s="19">
        <f>C31</f>
        <v>0</v>
      </c>
      <c r="D63" s="18">
        <f>D31</f>
        <v>0</v>
      </c>
      <c r="E63" s="18">
        <f>E31</f>
        <v>0</v>
      </c>
      <c r="F63" s="18">
        <f>F31</f>
        <v>0</v>
      </c>
      <c r="G63" s="18">
        <f>G31</f>
        <v>0</v>
      </c>
      <c r="H63" s="34">
        <f>H31</f>
        <v>0</v>
      </c>
      <c r="I63" s="24" cm="1">
        <f t="array" ref="I63">IF($H63=0,0,INDEX(I$242:I$316,$H63))</f>
        <v>0</v>
      </c>
      <c r="J63" s="24" cm="1">
        <f t="array" ref="J63">IF($H63=0,0,INDEX(J$242:J$316,$H63))</f>
        <v>0</v>
      </c>
      <c r="K63" s="24" cm="1">
        <f t="array" ref="K63">IF($H63=0,0,INDEX(K$242:K$316,$H63))</f>
        <v>0</v>
      </c>
      <c r="L63" s="24" cm="1">
        <f t="array" ref="L63">IF($H63=0,0,INDEX(L$242:L$316,$H63))</f>
        <v>0</v>
      </c>
      <c r="M63" s="24" cm="1">
        <f t="array" ref="M63">IF($H63=0,0,INDEX(M$242:M$316,$H63))</f>
        <v>0</v>
      </c>
      <c r="N63" s="24" cm="1">
        <f t="array" ref="N63">IF($H63=0,0,INDEX(N$242:N$316,$H63))</f>
        <v>0</v>
      </c>
      <c r="O63" s="24" cm="1">
        <f t="array" ref="O63">IF($H63=0,0,INDEX(O$242:O$316,$H63))</f>
        <v>0</v>
      </c>
      <c r="P63" s="24" cm="1">
        <f t="array" ref="P63">IF($H63=0,0,INDEX(P$242:P$316,$H63))</f>
        <v>0</v>
      </c>
      <c r="Q63" s="24" cm="1">
        <f t="array" ref="Q63">IF($H63=0,0,INDEX(Q$242:Q$316,$H63))</f>
        <v>0</v>
      </c>
      <c r="R63" s="24" cm="1">
        <f t="array" ref="R63">IF($H63=0,0,INDEX(R$242:R$316,$H63))</f>
        <v>0</v>
      </c>
      <c r="S63" s="24" cm="1">
        <f t="array" ref="S63">IF($H63=0,0,INDEX(S$242:S$316,$H63))</f>
        <v>0</v>
      </c>
      <c r="T63" s="24" cm="1">
        <f t="array" ref="T63">IF($H63=0,0,INDEX(T$242:T$316,$H63))</f>
        <v>0</v>
      </c>
      <c r="U63" s="24" cm="1">
        <f t="array" ref="U63">IF($H63=0,0,INDEX(U$242:U$316,$H63))</f>
        <v>0</v>
      </c>
      <c r="V63" s="24" cm="1">
        <f t="array" ref="V63">IF($H63=0,0,INDEX(V$242:V$316,$H63))</f>
        <v>0</v>
      </c>
      <c r="W63" s="24" cm="1">
        <f t="array" ref="W63">IF($H63=0,0,INDEX(W$242:W$316,$H63))</f>
        <v>0</v>
      </c>
      <c r="X63" s="24" cm="1">
        <f t="array" ref="X63">IF($H63=0,0,INDEX(X$242:X$316,$H63))</f>
        <v>0</v>
      </c>
      <c r="Y63" s="24" cm="1">
        <f t="array" ref="Y63">IF($H63=0,0,INDEX(Y$242:Y$316,$H63))</f>
        <v>0</v>
      </c>
      <c r="Z63" s="24" cm="1">
        <f t="array" ref="Z63">IF($H63=0,0,INDEX(Z$242:Z$316,$H63))</f>
        <v>0</v>
      </c>
      <c r="AA63" s="24" cm="1">
        <f t="array" ref="AA63">IF($H63=0,0,INDEX(AA$242:AA$316,$H63))</f>
        <v>0</v>
      </c>
      <c r="AB63" s="24" cm="1">
        <f t="array" ref="AB63">IF($H63=0,0,INDEX(AB$242:AB$316,$H63))</f>
        <v>0</v>
      </c>
      <c r="AC63" s="10"/>
      <c r="AD63" s="16" t="str" cm="1">
        <f t="array" ref="AD63">IF(SUMPRODUCT(--_xlfn.ISFORMULA(C63:AB63))=26,"OK","CHECK")</f>
        <v>OK</v>
      </c>
      <c r="AE63" s="24" cm="1">
        <f t="array" ref="AE63">IF($H63=0,0,INDEX(AE$562:AE$796,$H63))</f>
        <v>0</v>
      </c>
      <c r="AF63" s="24" cm="1">
        <f t="array" ref="AF63">IF($H63=0,0,INDEX(AF$562:AF$796,$H63))</f>
        <v>0</v>
      </c>
      <c r="AG63" s="24" cm="1">
        <f t="array" ref="AG63">IF($H63=0,0,INDEX(AG$562:AG$796,$H63))</f>
        <v>0</v>
      </c>
      <c r="AH63" s="24" cm="1">
        <f t="array" ref="AH63">IF($H63=0,0,INDEX(AH$562:AH$796,$H63))</f>
        <v>0</v>
      </c>
      <c r="AI63" s="24" cm="1">
        <f t="array" ref="AI63">IF($H63=0,0,INDEX(AI$562:AI$796,$H63))</f>
        <v>0</v>
      </c>
      <c r="AJ63" s="24" cm="1">
        <f t="array" ref="AJ63">IF($H63=0,0,INDEX(AJ$562:AJ$796,$H63))</f>
        <v>0</v>
      </c>
      <c r="AK63" s="24" cm="1">
        <f t="array" ref="AK63">IF($H63=0,0,INDEX(AK$562:AK$796,$H63))</f>
        <v>0</v>
      </c>
      <c r="AL63" s="24" cm="1">
        <f t="array" ref="AL63">IF($H63=0,0,INDEX(AL$562:AL$796,$H63))</f>
        <v>0</v>
      </c>
      <c r="AM63" s="24" cm="1">
        <f t="array" ref="AM63">IF($H63=0,0,INDEX(AM$562:AM$796,$H63))</f>
        <v>0</v>
      </c>
      <c r="AN63" s="24" cm="1">
        <f t="array" ref="AN63">IF($H63=0,0,INDEX(AN$562:AN$796,$H63))</f>
        <v>0</v>
      </c>
      <c r="AO63" s="24" cm="1">
        <f t="array" ref="AO63">IF($H63=0,0,INDEX(AO$562:AO$796,$H63))</f>
        <v>0</v>
      </c>
      <c r="AP63" s="24" cm="1">
        <f t="array" ref="AP63">IF($H63=0,0,INDEX(AP$562:AP$796,$H63))</f>
        <v>0</v>
      </c>
      <c r="AQ63" s="24" cm="1">
        <f t="array" ref="AQ63">IF($H63=0,0,INDEX(AQ$562:AQ$796,$H63))</f>
        <v>0</v>
      </c>
      <c r="AR63" s="24" cm="1">
        <f t="array" ref="AR63">IF($H63=0,0,INDEX(AR$562:AR$796,$H63))</f>
        <v>0</v>
      </c>
    </row>
    <row r="64" spans="1:44" hidden="1" outlineLevel="2" x14ac:dyDescent="0.2">
      <c r="A64" s="7"/>
      <c r="B64" s="7"/>
      <c r="C64" s="19">
        <f>C32</f>
        <v>0</v>
      </c>
      <c r="D64" s="18">
        <f>D32</f>
        <v>0</v>
      </c>
      <c r="E64" s="18">
        <f>E32</f>
        <v>0</v>
      </c>
      <c r="F64" s="18">
        <f>F32</f>
        <v>0</v>
      </c>
      <c r="G64" s="18">
        <f>G32</f>
        <v>0</v>
      </c>
      <c r="H64" s="34">
        <f>H32</f>
        <v>0</v>
      </c>
      <c r="I64" s="24" cm="1">
        <f t="array" ref="I64">IF($H64=0,0,INDEX(I$242:I$316,$H64))</f>
        <v>0</v>
      </c>
      <c r="J64" s="24" cm="1">
        <f t="array" ref="J64">IF($H64=0,0,INDEX(J$242:J$316,$H64))</f>
        <v>0</v>
      </c>
      <c r="K64" s="24" cm="1">
        <f t="array" ref="K64">IF($H64=0,0,INDEX(K$242:K$316,$H64))</f>
        <v>0</v>
      </c>
      <c r="L64" s="24" cm="1">
        <f t="array" ref="L64">IF($H64=0,0,INDEX(L$242:L$316,$H64))</f>
        <v>0</v>
      </c>
      <c r="M64" s="24" cm="1">
        <f t="array" ref="M64">IF($H64=0,0,INDEX(M$242:M$316,$H64))</f>
        <v>0</v>
      </c>
      <c r="N64" s="24" cm="1">
        <f t="array" ref="N64">IF($H64=0,0,INDEX(N$242:N$316,$H64))</f>
        <v>0</v>
      </c>
      <c r="O64" s="24" cm="1">
        <f t="array" ref="O64">IF($H64=0,0,INDEX(O$242:O$316,$H64))</f>
        <v>0</v>
      </c>
      <c r="P64" s="24" cm="1">
        <f t="array" ref="P64">IF($H64=0,0,INDEX(P$242:P$316,$H64))</f>
        <v>0</v>
      </c>
      <c r="Q64" s="24" cm="1">
        <f t="array" ref="Q64">IF($H64=0,0,INDEX(Q$242:Q$316,$H64))</f>
        <v>0</v>
      </c>
      <c r="R64" s="24" cm="1">
        <f t="array" ref="R64">IF($H64=0,0,INDEX(R$242:R$316,$H64))</f>
        <v>0</v>
      </c>
      <c r="S64" s="24" cm="1">
        <f t="array" ref="S64">IF($H64=0,0,INDEX(S$242:S$316,$H64))</f>
        <v>0</v>
      </c>
      <c r="T64" s="24" cm="1">
        <f t="array" ref="T64">IF($H64=0,0,INDEX(T$242:T$316,$H64))</f>
        <v>0</v>
      </c>
      <c r="U64" s="24" cm="1">
        <f t="array" ref="U64">IF($H64=0,0,INDEX(U$242:U$316,$H64))</f>
        <v>0</v>
      </c>
      <c r="V64" s="24" cm="1">
        <f t="array" ref="V64">IF($H64=0,0,INDEX(V$242:V$316,$H64))</f>
        <v>0</v>
      </c>
      <c r="W64" s="24" cm="1">
        <f t="array" ref="W64">IF($H64=0,0,INDEX(W$242:W$316,$H64))</f>
        <v>0</v>
      </c>
      <c r="X64" s="24" cm="1">
        <f t="array" ref="X64">IF($H64=0,0,INDEX(X$242:X$316,$H64))</f>
        <v>0</v>
      </c>
      <c r="Y64" s="24" cm="1">
        <f t="array" ref="Y64">IF($H64=0,0,INDEX(Y$242:Y$316,$H64))</f>
        <v>0</v>
      </c>
      <c r="Z64" s="24" cm="1">
        <f t="array" ref="Z64">IF($H64=0,0,INDEX(Z$242:Z$316,$H64))</f>
        <v>0</v>
      </c>
      <c r="AA64" s="24" cm="1">
        <f t="array" ref="AA64">IF($H64=0,0,INDEX(AA$242:AA$316,$H64))</f>
        <v>0</v>
      </c>
      <c r="AB64" s="24" cm="1">
        <f t="array" ref="AB64">IF($H64=0,0,INDEX(AB$242:AB$316,$H64))</f>
        <v>0</v>
      </c>
      <c r="AC64" s="10"/>
      <c r="AD64" s="16" t="str" cm="1">
        <f t="array" ref="AD64">IF(SUMPRODUCT(--_xlfn.ISFORMULA(C64:AB64))=26,"OK","CHECK")</f>
        <v>OK</v>
      </c>
      <c r="AE64" s="24" cm="1">
        <f t="array" ref="AE64">IF($H64=0,0,INDEX(AE$562:AE$796,$H64))</f>
        <v>0</v>
      </c>
      <c r="AF64" s="24" cm="1">
        <f t="array" ref="AF64">IF($H64=0,0,INDEX(AF$562:AF$796,$H64))</f>
        <v>0</v>
      </c>
      <c r="AG64" s="24" cm="1">
        <f t="array" ref="AG64">IF($H64=0,0,INDEX(AG$562:AG$796,$H64))</f>
        <v>0</v>
      </c>
      <c r="AH64" s="24" cm="1">
        <f t="array" ref="AH64">IF($H64=0,0,INDEX(AH$562:AH$796,$H64))</f>
        <v>0</v>
      </c>
      <c r="AI64" s="24" cm="1">
        <f t="array" ref="AI64">IF($H64=0,0,INDEX(AI$562:AI$796,$H64))</f>
        <v>0</v>
      </c>
      <c r="AJ64" s="24" cm="1">
        <f t="array" ref="AJ64">IF($H64=0,0,INDEX(AJ$562:AJ$796,$H64))</f>
        <v>0</v>
      </c>
      <c r="AK64" s="24" cm="1">
        <f t="array" ref="AK64">IF($H64=0,0,INDEX(AK$562:AK$796,$H64))</f>
        <v>0</v>
      </c>
      <c r="AL64" s="24" cm="1">
        <f t="array" ref="AL64">IF($H64=0,0,INDEX(AL$562:AL$796,$H64))</f>
        <v>0</v>
      </c>
      <c r="AM64" s="24" cm="1">
        <f t="array" ref="AM64">IF($H64=0,0,INDEX(AM$562:AM$796,$H64))</f>
        <v>0</v>
      </c>
      <c r="AN64" s="24" cm="1">
        <f t="array" ref="AN64">IF($H64=0,0,INDEX(AN$562:AN$796,$H64))</f>
        <v>0</v>
      </c>
      <c r="AO64" s="24" cm="1">
        <f t="array" ref="AO64">IF($H64=0,0,INDEX(AO$562:AO$796,$H64))</f>
        <v>0</v>
      </c>
      <c r="AP64" s="24" cm="1">
        <f t="array" ref="AP64">IF($H64=0,0,INDEX(AP$562:AP$796,$H64))</f>
        <v>0</v>
      </c>
      <c r="AQ64" s="24" cm="1">
        <f t="array" ref="AQ64">IF($H64=0,0,INDEX(AQ$562:AQ$796,$H64))</f>
        <v>0</v>
      </c>
      <c r="AR64" s="24" cm="1">
        <f t="array" ref="AR64">IF($H64=0,0,INDEX(AR$562:AR$796,$H64))</f>
        <v>0</v>
      </c>
    </row>
    <row r="65" spans="1:44" outlineLevel="1" collapsed="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33"/>
      <c r="AB65" s="7"/>
      <c r="AC65" s="10"/>
      <c r="AD65" s="16"/>
      <c r="AE65" s="7"/>
      <c r="AF65" s="7"/>
      <c r="AG65" s="7"/>
      <c r="AH65" s="7"/>
      <c r="AI65" s="7"/>
      <c r="AJ65" s="7"/>
    </row>
    <row r="66" spans="1:44" outlineLevel="1" x14ac:dyDescent="0.2">
      <c r="A66" s="7"/>
      <c r="B66" s="7"/>
      <c r="C66" s="20" t="str">
        <f>C319</f>
        <v>Jurisdictional Scheme Amounts</v>
      </c>
      <c r="D66" s="9"/>
      <c r="E66" s="9"/>
      <c r="F66" s="9"/>
      <c r="G66" s="10"/>
      <c r="H66" s="10"/>
      <c r="I66" s="10"/>
      <c r="J66" s="10"/>
      <c r="K66" s="10"/>
      <c r="L66" s="10"/>
      <c r="M66" s="10"/>
      <c r="N66" s="10"/>
      <c r="O66" s="10"/>
      <c r="P66" s="10"/>
      <c r="Q66" s="10"/>
      <c r="R66" s="10"/>
      <c r="S66" s="10"/>
      <c r="T66" s="10"/>
      <c r="U66" s="10"/>
      <c r="V66" s="10"/>
      <c r="W66" s="10"/>
      <c r="X66" s="10"/>
      <c r="Y66" s="10"/>
      <c r="Z66" s="10"/>
      <c r="AA66" s="10"/>
      <c r="AB66" s="10"/>
      <c r="AC66" s="10"/>
      <c r="AD66" s="16"/>
      <c r="AE66" s="10"/>
      <c r="AF66" s="10"/>
      <c r="AG66" s="10"/>
      <c r="AH66" s="10"/>
      <c r="AI66" s="10"/>
      <c r="AJ66" s="10"/>
      <c r="AK66" s="10"/>
      <c r="AL66" s="10"/>
      <c r="AM66" s="10"/>
      <c r="AN66" s="10"/>
      <c r="AO66" s="10"/>
      <c r="AP66" s="10"/>
      <c r="AQ66" s="10"/>
      <c r="AR66" s="10"/>
    </row>
    <row r="67" spans="1:44" outlineLevel="1" x14ac:dyDescent="0.2">
      <c r="A67" s="7"/>
      <c r="B67" s="7"/>
      <c r="C67" s="19" t="str">
        <f>C19</f>
        <v>Residential Single Rate</v>
      </c>
      <c r="D67" s="18" t="str">
        <f>D19</f>
        <v>Residential</v>
      </c>
      <c r="E67" s="18" t="str">
        <f>E19</f>
        <v>RSR</v>
      </c>
      <c r="F67" s="18" t="str">
        <f>F19</f>
        <v>RSR</v>
      </c>
      <c r="G67" s="18">
        <f>G19</f>
        <v>0</v>
      </c>
      <c r="H67" s="34">
        <f>H19</f>
        <v>1</v>
      </c>
      <c r="I67" s="24" cm="1">
        <f t="array" ref="I67">IF($H67=0,0,INDEX(I$320:I$394,$H67))</f>
        <v>4.1099999999999998E-2</v>
      </c>
      <c r="J67" s="24" cm="1">
        <f t="array" ref="J67">IF($H67=0,0,INDEX(J$320:J$394,$H67))</f>
        <v>1.17E-2</v>
      </c>
      <c r="K67" s="24" cm="1">
        <f t="array" ref="K67">IF($H67=0,0,INDEX(K$320:K$394,$H67))</f>
        <v>0</v>
      </c>
      <c r="L67" s="24" cm="1">
        <f t="array" ref="L67">IF($H67=0,0,INDEX(L$320:L$394,$H67))</f>
        <v>0</v>
      </c>
      <c r="M67" s="24" cm="1">
        <f t="array" ref="M67">IF($H67=0,0,INDEX(M$320:M$394,$H67))</f>
        <v>0</v>
      </c>
      <c r="N67" s="24" cm="1">
        <f t="array" ref="N67">IF($H67=0,0,INDEX(N$320:N$394,$H67))</f>
        <v>0</v>
      </c>
      <c r="O67" s="24" cm="1">
        <f t="array" ref="O67">IF($H67=0,0,INDEX(O$320:O$394,$H67))</f>
        <v>0</v>
      </c>
      <c r="P67" s="24" cm="1">
        <f t="array" ref="P67">IF($H67=0,0,INDEX(P$320:P$394,$H67))</f>
        <v>0</v>
      </c>
      <c r="Q67" s="24" cm="1">
        <f t="array" ref="Q67">IF($H67=0,0,INDEX(Q$320:Q$394,$H67))</f>
        <v>0</v>
      </c>
      <c r="R67" s="24" cm="1">
        <f t="array" ref="R67">IF($H67=0,0,INDEX(R$320:R$394,$H67))</f>
        <v>0</v>
      </c>
      <c r="S67" s="24" cm="1">
        <f t="array" ref="S67">IF($H67=0,0,INDEX(S$320:S$394,$H67))</f>
        <v>0</v>
      </c>
      <c r="T67" s="24" cm="1">
        <f t="array" ref="T67">IF($H67=0,0,INDEX(T$320:T$394,$H67))</f>
        <v>0</v>
      </c>
      <c r="U67" s="24" cm="1">
        <f t="array" ref="U67">IF($H67=0,0,INDEX(U$320:U$394,$H67))</f>
        <v>0</v>
      </c>
      <c r="V67" s="24" cm="1">
        <f t="array" ref="V67">IF($H67=0,0,INDEX(V$320:V$394,$H67))</f>
        <v>6.1999999999999998E-3</v>
      </c>
      <c r="W67" s="24" cm="1">
        <f t="array" ref="W67">IF($H67=0,0,INDEX(W$320:W$394,$H67))</f>
        <v>0</v>
      </c>
      <c r="X67" s="24" cm="1">
        <f t="array" ref="X67">IF($H67=0,0,INDEX(X$320:X$394,$H67))</f>
        <v>0</v>
      </c>
      <c r="Y67" s="24" cm="1">
        <f t="array" ref="Y67">IF($H67=0,0,INDEX(Y$320:Y$394,$H67))</f>
        <v>0</v>
      </c>
      <c r="Z67" s="24" cm="1">
        <f t="array" ref="Z67">IF($H67=0,0,INDEX(Z$320:Z$394,$H67))</f>
        <v>0</v>
      </c>
      <c r="AA67" s="24" cm="1">
        <f t="array" ref="AA67">IF($H67=0,0,INDEX(AA$320:AA$394,$H67))</f>
        <v>0</v>
      </c>
      <c r="AB67" s="24" cm="1">
        <f t="array" ref="AB67">IF($H67=0,0,INDEX(AB$320:AB$394,$H67))</f>
        <v>0</v>
      </c>
      <c r="AC67" s="10"/>
      <c r="AD67" s="16" t="str" cm="1">
        <f t="array" ref="AD67">IF(SUMPRODUCT(--_xlfn.ISFORMULA(C67:AB67))=26,"OK","CHECK")</f>
        <v>OK</v>
      </c>
      <c r="AE67" s="24" cm="1">
        <f t="array" ref="AE67">IF($H67=0,0,INDEX(AE$800:AE$1034,$H67))</f>
        <v>0</v>
      </c>
      <c r="AF67" s="24" cm="1">
        <f t="array" ref="AF67">IF($H67=0,0,INDEX(AF$800:AF$1034,$H67))</f>
        <v>0</v>
      </c>
      <c r="AG67" s="24" cm="1">
        <f t="array" ref="AG67">IF($H67=0,0,INDEX(AG$800:AG$1034,$H67))</f>
        <v>0</v>
      </c>
      <c r="AH67" s="24" cm="1">
        <f t="array" ref="AH67">IF($H67=0,0,INDEX(AH$800:AH$1034,$H67))</f>
        <v>0</v>
      </c>
      <c r="AI67" s="24" cm="1">
        <f t="array" ref="AI67">IF($H67=0,0,INDEX(AI$800:AI$1034,$H67))</f>
        <v>0</v>
      </c>
      <c r="AJ67" s="24" cm="1">
        <f t="array" ref="AJ67">IF($H67=0,0,INDEX(AJ$800:AJ$1034,$H67))</f>
        <v>0</v>
      </c>
      <c r="AK67" s="24" cm="1">
        <f t="array" ref="AK67">IF($H67=0,0,INDEX(AK$800:AK$1034,$H67))</f>
        <v>0</v>
      </c>
      <c r="AL67" s="24" cm="1">
        <f t="array" ref="AL67">IF($H67=0,0,INDEX(AL$800:AL$1034,$H67))</f>
        <v>0</v>
      </c>
      <c r="AM67" s="24" cm="1">
        <f t="array" ref="AM67">IF($H67=0,0,INDEX(AM$800:AM$1034,$H67))</f>
        <v>0</v>
      </c>
      <c r="AN67" s="24" cm="1">
        <f t="array" ref="AN67">IF($H67=0,0,INDEX(AN$800:AN$1034,$H67))</f>
        <v>0</v>
      </c>
      <c r="AO67" s="24" cm="1">
        <f t="array" ref="AO67">IF($H67=0,0,INDEX(AO$800:AO$1034,$H67))</f>
        <v>0</v>
      </c>
      <c r="AP67" s="24" cm="1">
        <f t="array" ref="AP67">IF($H67=0,0,INDEX(AP$800:AP$1034,$H67))</f>
        <v>0</v>
      </c>
      <c r="AQ67" s="24" cm="1">
        <f t="array" ref="AQ67">IF($H67=0,0,INDEX(AQ$800:AQ$1034,$H67))</f>
        <v>0</v>
      </c>
      <c r="AR67" s="24" cm="1">
        <f t="array" ref="AR67">IF($H67=0,0,INDEX(AR$800:AR$1034,$H67))</f>
        <v>0</v>
      </c>
    </row>
    <row r="68" spans="1:44" outlineLevel="1" x14ac:dyDescent="0.2">
      <c r="A68" s="7"/>
      <c r="B68" s="7"/>
      <c r="C68" s="19" t="str">
        <f>C20</f>
        <v>Business Single rate</v>
      </c>
      <c r="D68" s="18" t="str">
        <f>D20</f>
        <v>Small business</v>
      </c>
      <c r="E68" s="18" t="str">
        <f>E20</f>
        <v>BSR</v>
      </c>
      <c r="F68" s="18" t="str">
        <f>F20</f>
        <v>BSR</v>
      </c>
      <c r="G68" s="18">
        <f>G20</f>
        <v>0</v>
      </c>
      <c r="H68" s="34">
        <f>H20</f>
        <v>11</v>
      </c>
      <c r="I68" s="24" cm="1">
        <f t="array" ref="I68">IF($H68=0,0,INDEX(I$320:I$394,$H68))</f>
        <v>4.1099999999999998E-2</v>
      </c>
      <c r="J68" s="24" cm="1">
        <f t="array" ref="J68">IF($H68=0,0,INDEX(J$320:J$394,$H68))</f>
        <v>9.1000000000000004E-3</v>
      </c>
      <c r="K68" s="24" cm="1">
        <f t="array" ref="K68">IF($H68=0,0,INDEX(K$320:K$394,$H68))</f>
        <v>0</v>
      </c>
      <c r="L68" s="24" cm="1">
        <f t="array" ref="L68">IF($H68=0,0,INDEX(L$320:L$394,$H68))</f>
        <v>0</v>
      </c>
      <c r="M68" s="24" cm="1">
        <f t="array" ref="M68">IF($H68=0,0,INDEX(M$320:M$394,$H68))</f>
        <v>0</v>
      </c>
      <c r="N68" s="24" cm="1">
        <f t="array" ref="N68">IF($H68=0,0,INDEX(N$320:N$394,$H68))</f>
        <v>0</v>
      </c>
      <c r="O68" s="24" cm="1">
        <f t="array" ref="O68">IF($H68=0,0,INDEX(O$320:O$394,$H68))</f>
        <v>0</v>
      </c>
      <c r="P68" s="24" cm="1">
        <f t="array" ref="P68">IF($H68=0,0,INDEX(P$320:P$394,$H68))</f>
        <v>0</v>
      </c>
      <c r="Q68" s="24" cm="1">
        <f t="array" ref="Q68">IF($H68=0,0,INDEX(Q$320:Q$394,$H68))</f>
        <v>0</v>
      </c>
      <c r="R68" s="24" cm="1">
        <f t="array" ref="R68">IF($H68=0,0,INDEX(R$320:R$394,$H68))</f>
        <v>0</v>
      </c>
      <c r="S68" s="24" cm="1">
        <f t="array" ref="S68">IF($H68=0,0,INDEX(S$320:S$394,$H68))</f>
        <v>0</v>
      </c>
      <c r="T68" s="24" cm="1">
        <f t="array" ref="T68">IF($H68=0,0,INDEX(T$320:T$394,$H68))</f>
        <v>0</v>
      </c>
      <c r="U68" s="24" cm="1">
        <f t="array" ref="U68">IF($H68=0,0,INDEX(U$320:U$394,$H68))</f>
        <v>0</v>
      </c>
      <c r="V68" s="24" cm="1">
        <f t="array" ref="V68">IF($H68=0,0,INDEX(V$320:V$394,$H68))</f>
        <v>6.1999999999999998E-3</v>
      </c>
      <c r="W68" s="24" cm="1">
        <f t="array" ref="W68">IF($H68=0,0,INDEX(W$320:W$394,$H68))</f>
        <v>0</v>
      </c>
      <c r="X68" s="24" cm="1">
        <f t="array" ref="X68">IF($H68=0,0,INDEX(X$320:X$394,$H68))</f>
        <v>0</v>
      </c>
      <c r="Y68" s="24" cm="1">
        <f t="array" ref="Y68">IF($H68=0,0,INDEX(Y$320:Y$394,$H68))</f>
        <v>0</v>
      </c>
      <c r="Z68" s="24" cm="1">
        <f t="array" ref="Z68">IF($H68=0,0,INDEX(Z$320:Z$394,$H68))</f>
        <v>0</v>
      </c>
      <c r="AA68" s="24" cm="1">
        <f t="array" ref="AA68">IF($H68=0,0,INDEX(AA$320:AA$394,$H68))</f>
        <v>0</v>
      </c>
      <c r="AB68" s="24" cm="1">
        <f t="array" ref="AB68">IF($H68=0,0,INDEX(AB$320:AB$394,$H68))</f>
        <v>0</v>
      </c>
      <c r="AC68" s="10"/>
      <c r="AD68" s="16" t="str" cm="1">
        <f t="array" ref="AD68">IF(SUMPRODUCT(--_xlfn.ISFORMULA(C68:AB68))=26,"OK","CHECK")</f>
        <v>OK</v>
      </c>
      <c r="AE68" s="24" cm="1">
        <f t="array" ref="AE68">IF($H68=0,0,INDEX(AE$800:AE$1034,$H68))</f>
        <v>0</v>
      </c>
      <c r="AF68" s="24" cm="1">
        <f t="array" ref="AF68">IF($H68=0,0,INDEX(AF$800:AF$1034,$H68))</f>
        <v>0</v>
      </c>
      <c r="AG68" s="24" cm="1">
        <f t="array" ref="AG68">IF($H68=0,0,INDEX(AG$800:AG$1034,$H68))</f>
        <v>0</v>
      </c>
      <c r="AH68" s="24" cm="1">
        <f t="array" ref="AH68">IF($H68=0,0,INDEX(AH$800:AH$1034,$H68))</f>
        <v>0</v>
      </c>
      <c r="AI68" s="24" cm="1">
        <f t="array" ref="AI68">IF($H68=0,0,INDEX(AI$800:AI$1034,$H68))</f>
        <v>0</v>
      </c>
      <c r="AJ68" s="24" cm="1">
        <f t="array" ref="AJ68">IF($H68=0,0,INDEX(AJ$800:AJ$1034,$H68))</f>
        <v>0</v>
      </c>
      <c r="AK68" s="24" cm="1">
        <f t="array" ref="AK68">IF($H68=0,0,INDEX(AK$800:AK$1034,$H68))</f>
        <v>0</v>
      </c>
      <c r="AL68" s="24" cm="1">
        <f t="array" ref="AL68">IF($H68=0,0,INDEX(AL$800:AL$1034,$H68))</f>
        <v>0</v>
      </c>
      <c r="AM68" s="24" cm="1">
        <f t="array" ref="AM68">IF($H68=0,0,INDEX(AM$800:AM$1034,$H68))</f>
        <v>0</v>
      </c>
      <c r="AN68" s="24" cm="1">
        <f t="array" ref="AN68">IF($H68=0,0,INDEX(AN$800:AN$1034,$H68))</f>
        <v>0</v>
      </c>
      <c r="AO68" s="24" cm="1">
        <f t="array" ref="AO68">IF($H68=0,0,INDEX(AO$800:AO$1034,$H68))</f>
        <v>0</v>
      </c>
      <c r="AP68" s="24" cm="1">
        <f t="array" ref="AP68">IF($H68=0,0,INDEX(AP$800:AP$1034,$H68))</f>
        <v>0</v>
      </c>
      <c r="AQ68" s="24" cm="1">
        <f t="array" ref="AQ68">IF($H68=0,0,INDEX(AQ$800:AQ$1034,$H68))</f>
        <v>0</v>
      </c>
      <c r="AR68" s="24" cm="1">
        <f t="array" ref="AR68">IF($H68=0,0,INDEX(AR$800:AR$1034,$H68))</f>
        <v>0</v>
      </c>
    </row>
    <row r="69" spans="1:44" outlineLevel="1" x14ac:dyDescent="0.2">
      <c r="A69" s="7"/>
      <c r="B69" s="7"/>
      <c r="C69" s="19">
        <f>C21</f>
        <v>0</v>
      </c>
      <c r="D69" s="18">
        <f>D21</f>
        <v>0</v>
      </c>
      <c r="E69" s="18">
        <f>E21</f>
        <v>0</v>
      </c>
      <c r="F69" s="18">
        <f>F21</f>
        <v>0</v>
      </c>
      <c r="G69" s="18">
        <f>G21</f>
        <v>0</v>
      </c>
      <c r="H69" s="34">
        <f>H21</f>
        <v>0</v>
      </c>
      <c r="I69" s="24" cm="1">
        <f t="array" ref="I69">IF($H69=0,0,INDEX(I$320:I$394,$H69))</f>
        <v>0</v>
      </c>
      <c r="J69" s="24" cm="1">
        <f t="array" ref="J69">IF($H69=0,0,INDEX(J$320:J$394,$H69))</f>
        <v>0</v>
      </c>
      <c r="K69" s="24" cm="1">
        <f t="array" ref="K69">IF($H69=0,0,INDEX(K$320:K$394,$H69))</f>
        <v>0</v>
      </c>
      <c r="L69" s="24" cm="1">
        <f t="array" ref="L69">IF($H69=0,0,INDEX(L$320:L$394,$H69))</f>
        <v>0</v>
      </c>
      <c r="M69" s="24" cm="1">
        <f t="array" ref="M69">IF($H69=0,0,INDEX(M$320:M$394,$H69))</f>
        <v>0</v>
      </c>
      <c r="N69" s="24" cm="1">
        <f t="array" ref="N69">IF($H69=0,0,INDEX(N$320:N$394,$H69))</f>
        <v>0</v>
      </c>
      <c r="O69" s="24" cm="1">
        <f t="array" ref="O69">IF($H69=0,0,INDEX(O$320:O$394,$H69))</f>
        <v>0</v>
      </c>
      <c r="P69" s="24" cm="1">
        <f t="array" ref="P69">IF($H69=0,0,INDEX(P$320:P$394,$H69))</f>
        <v>0</v>
      </c>
      <c r="Q69" s="24" cm="1">
        <f t="array" ref="Q69">IF($H69=0,0,INDEX(Q$320:Q$394,$H69))</f>
        <v>0</v>
      </c>
      <c r="R69" s="24" cm="1">
        <f t="array" ref="R69">IF($H69=0,0,INDEX(R$320:R$394,$H69))</f>
        <v>0</v>
      </c>
      <c r="S69" s="24" cm="1">
        <f t="array" ref="S69">IF($H69=0,0,INDEX(S$320:S$394,$H69))</f>
        <v>0</v>
      </c>
      <c r="T69" s="24" cm="1">
        <f t="array" ref="T69">IF($H69=0,0,INDEX(T$320:T$394,$H69))</f>
        <v>0</v>
      </c>
      <c r="U69" s="24" cm="1">
        <f t="array" ref="U69">IF($H69=0,0,INDEX(U$320:U$394,$H69))</f>
        <v>0</v>
      </c>
      <c r="V69" s="24" cm="1">
        <f t="array" ref="V69">IF($H69=0,0,INDEX(V$320:V$394,$H69))</f>
        <v>0</v>
      </c>
      <c r="W69" s="24" cm="1">
        <f t="array" ref="W69">IF($H69=0,0,INDEX(W$320:W$394,$H69))</f>
        <v>0</v>
      </c>
      <c r="X69" s="24" cm="1">
        <f t="array" ref="X69">IF($H69=0,0,INDEX(X$320:X$394,$H69))</f>
        <v>0</v>
      </c>
      <c r="Y69" s="24" cm="1">
        <f t="array" ref="Y69">IF($H69=0,0,INDEX(Y$320:Y$394,$H69))</f>
        <v>0</v>
      </c>
      <c r="Z69" s="24" cm="1">
        <f t="array" ref="Z69">IF($H69=0,0,INDEX(Z$320:Z$394,$H69))</f>
        <v>0</v>
      </c>
      <c r="AA69" s="24" cm="1">
        <f t="array" ref="AA69">IF($H69=0,0,INDEX(AA$320:AA$394,$H69))</f>
        <v>0</v>
      </c>
      <c r="AB69" s="24" cm="1">
        <f t="array" ref="AB69">IF($H69=0,0,INDEX(AB$320:AB$394,$H69))</f>
        <v>0</v>
      </c>
      <c r="AC69" s="10"/>
      <c r="AD69" s="16" t="str" cm="1">
        <f t="array" ref="AD69">IF(SUMPRODUCT(--_xlfn.ISFORMULA(C69:AB69))=26,"OK","CHECK")</f>
        <v>OK</v>
      </c>
      <c r="AE69" s="24" cm="1">
        <f t="array" ref="AE69">IF($H69=0,0,INDEX(AE$800:AE$1034,$H69))</f>
        <v>0</v>
      </c>
      <c r="AF69" s="24" cm="1">
        <f t="array" ref="AF69">IF($H69=0,0,INDEX(AF$800:AF$1034,$H69))</f>
        <v>0</v>
      </c>
      <c r="AG69" s="24" cm="1">
        <f t="array" ref="AG69">IF($H69=0,0,INDEX(AG$800:AG$1034,$H69))</f>
        <v>0</v>
      </c>
      <c r="AH69" s="24" cm="1">
        <f t="array" ref="AH69">IF($H69=0,0,INDEX(AH$800:AH$1034,$H69))</f>
        <v>0</v>
      </c>
      <c r="AI69" s="24" cm="1">
        <f t="array" ref="AI69">IF($H69=0,0,INDEX(AI$800:AI$1034,$H69))</f>
        <v>0</v>
      </c>
      <c r="AJ69" s="24" cm="1">
        <f t="array" ref="AJ69">IF($H69=0,0,INDEX(AJ$800:AJ$1034,$H69))</f>
        <v>0</v>
      </c>
      <c r="AK69" s="24" cm="1">
        <f t="array" ref="AK69">IF($H69=0,0,INDEX(AK$800:AK$1034,$H69))</f>
        <v>0</v>
      </c>
      <c r="AL69" s="24" cm="1">
        <f t="array" ref="AL69">IF($H69=0,0,INDEX(AL$800:AL$1034,$H69))</f>
        <v>0</v>
      </c>
      <c r="AM69" s="24" cm="1">
        <f t="array" ref="AM69">IF($H69=0,0,INDEX(AM$800:AM$1034,$H69))</f>
        <v>0</v>
      </c>
      <c r="AN69" s="24" cm="1">
        <f t="array" ref="AN69">IF($H69=0,0,INDEX(AN$800:AN$1034,$H69))</f>
        <v>0</v>
      </c>
      <c r="AO69" s="24" cm="1">
        <f t="array" ref="AO69">IF($H69=0,0,INDEX(AO$800:AO$1034,$H69))</f>
        <v>0</v>
      </c>
      <c r="AP69" s="24" cm="1">
        <f t="array" ref="AP69">IF($H69=0,0,INDEX(AP$800:AP$1034,$H69))</f>
        <v>0</v>
      </c>
      <c r="AQ69" s="24" cm="1">
        <f t="array" ref="AQ69">IF($H69=0,0,INDEX(AQ$800:AQ$1034,$H69))</f>
        <v>0</v>
      </c>
      <c r="AR69" s="24" cm="1">
        <f t="array" ref="AR69">IF($H69=0,0,INDEX(AR$800:AR$1034,$H69))</f>
        <v>0</v>
      </c>
    </row>
    <row r="70" spans="1:44" outlineLevel="1" x14ac:dyDescent="0.2">
      <c r="A70" s="7"/>
      <c r="B70" s="7"/>
      <c r="C70" s="19">
        <f>C22</f>
        <v>0</v>
      </c>
      <c r="D70" s="18">
        <f>D22</f>
        <v>0</v>
      </c>
      <c r="E70" s="18">
        <f>E22</f>
        <v>0</v>
      </c>
      <c r="F70" s="18">
        <f>F22</f>
        <v>0</v>
      </c>
      <c r="G70" s="18">
        <f>G22</f>
        <v>0</v>
      </c>
      <c r="H70" s="34">
        <f>H22</f>
        <v>0</v>
      </c>
      <c r="I70" s="24" cm="1">
        <f t="array" ref="I70">IF($H70=0,0,INDEX(I$320:I$394,$H70))</f>
        <v>0</v>
      </c>
      <c r="J70" s="24" cm="1">
        <f t="array" ref="J70">IF($H70=0,0,INDEX(J$320:J$394,$H70))</f>
        <v>0</v>
      </c>
      <c r="K70" s="24" cm="1">
        <f t="array" ref="K70">IF($H70=0,0,INDEX(K$320:K$394,$H70))</f>
        <v>0</v>
      </c>
      <c r="L70" s="24" cm="1">
        <f t="array" ref="L70">IF($H70=0,0,INDEX(L$320:L$394,$H70))</f>
        <v>0</v>
      </c>
      <c r="M70" s="24" cm="1">
        <f t="array" ref="M70">IF($H70=0,0,INDEX(M$320:M$394,$H70))</f>
        <v>0</v>
      </c>
      <c r="N70" s="24" cm="1">
        <f t="array" ref="N70">IF($H70=0,0,INDEX(N$320:N$394,$H70))</f>
        <v>0</v>
      </c>
      <c r="O70" s="24" cm="1">
        <f t="array" ref="O70">IF($H70=0,0,INDEX(O$320:O$394,$H70))</f>
        <v>0</v>
      </c>
      <c r="P70" s="24" cm="1">
        <f t="array" ref="P70">IF($H70=0,0,INDEX(P$320:P$394,$H70))</f>
        <v>0</v>
      </c>
      <c r="Q70" s="24" cm="1">
        <f t="array" ref="Q70">IF($H70=0,0,INDEX(Q$320:Q$394,$H70))</f>
        <v>0</v>
      </c>
      <c r="R70" s="24" cm="1">
        <f t="array" ref="R70">IF($H70=0,0,INDEX(R$320:R$394,$H70))</f>
        <v>0</v>
      </c>
      <c r="S70" s="24" cm="1">
        <f t="array" ref="S70">IF($H70=0,0,INDEX(S$320:S$394,$H70))</f>
        <v>0</v>
      </c>
      <c r="T70" s="24" cm="1">
        <f t="array" ref="T70">IF($H70=0,0,INDEX(T$320:T$394,$H70))</f>
        <v>0</v>
      </c>
      <c r="U70" s="24" cm="1">
        <f t="array" ref="U70">IF($H70=0,0,INDEX(U$320:U$394,$H70))</f>
        <v>0</v>
      </c>
      <c r="V70" s="24" cm="1">
        <f t="array" ref="V70">IF($H70=0,0,INDEX(V$320:V$394,$H70))</f>
        <v>0</v>
      </c>
      <c r="W70" s="24" cm="1">
        <f t="array" ref="W70">IF($H70=0,0,INDEX(W$320:W$394,$H70))</f>
        <v>0</v>
      </c>
      <c r="X70" s="24" cm="1">
        <f t="array" ref="X70">IF($H70=0,0,INDEX(X$320:X$394,$H70))</f>
        <v>0</v>
      </c>
      <c r="Y70" s="24" cm="1">
        <f t="array" ref="Y70">IF($H70=0,0,INDEX(Y$320:Y$394,$H70))</f>
        <v>0</v>
      </c>
      <c r="Z70" s="24" cm="1">
        <f t="array" ref="Z70">IF($H70=0,0,INDEX(Z$320:Z$394,$H70))</f>
        <v>0</v>
      </c>
      <c r="AA70" s="24" cm="1">
        <f t="array" ref="AA70">IF($H70=0,0,INDEX(AA$320:AA$394,$H70))</f>
        <v>0</v>
      </c>
      <c r="AB70" s="24" cm="1">
        <f t="array" ref="AB70">IF($H70=0,0,INDEX(AB$320:AB$394,$H70))</f>
        <v>0</v>
      </c>
      <c r="AC70" s="10"/>
      <c r="AD70" s="16" t="str" cm="1">
        <f t="array" ref="AD70">IF(SUMPRODUCT(--_xlfn.ISFORMULA(C70:AB70))=26,"OK","CHECK")</f>
        <v>OK</v>
      </c>
      <c r="AE70" s="24" cm="1">
        <f t="array" ref="AE70">IF($H70=0,0,INDEX(AE$800:AE$1034,$H70))</f>
        <v>0</v>
      </c>
      <c r="AF70" s="24" cm="1">
        <f t="array" ref="AF70">IF($H70=0,0,INDEX(AF$800:AF$1034,$H70))</f>
        <v>0</v>
      </c>
      <c r="AG70" s="24" cm="1">
        <f t="array" ref="AG70">IF($H70=0,0,INDEX(AG$800:AG$1034,$H70))</f>
        <v>0</v>
      </c>
      <c r="AH70" s="24" cm="1">
        <f t="array" ref="AH70">IF($H70=0,0,INDEX(AH$800:AH$1034,$H70))</f>
        <v>0</v>
      </c>
      <c r="AI70" s="24" cm="1">
        <f t="array" ref="AI70">IF($H70=0,0,INDEX(AI$800:AI$1034,$H70))</f>
        <v>0</v>
      </c>
      <c r="AJ70" s="24" cm="1">
        <f t="array" ref="AJ70">IF($H70=0,0,INDEX(AJ$800:AJ$1034,$H70))</f>
        <v>0</v>
      </c>
      <c r="AK70" s="24" cm="1">
        <f t="array" ref="AK70">IF($H70=0,0,INDEX(AK$800:AK$1034,$H70))</f>
        <v>0</v>
      </c>
      <c r="AL70" s="24" cm="1">
        <f t="array" ref="AL70">IF($H70=0,0,INDEX(AL$800:AL$1034,$H70))</f>
        <v>0</v>
      </c>
      <c r="AM70" s="24" cm="1">
        <f t="array" ref="AM70">IF($H70=0,0,INDEX(AM$800:AM$1034,$H70))</f>
        <v>0</v>
      </c>
      <c r="AN70" s="24" cm="1">
        <f t="array" ref="AN70">IF($H70=0,0,INDEX(AN$800:AN$1034,$H70))</f>
        <v>0</v>
      </c>
      <c r="AO70" s="24" cm="1">
        <f t="array" ref="AO70">IF($H70=0,0,INDEX(AO$800:AO$1034,$H70))</f>
        <v>0</v>
      </c>
      <c r="AP70" s="24" cm="1">
        <f t="array" ref="AP70">IF($H70=0,0,INDEX(AP$800:AP$1034,$H70))</f>
        <v>0</v>
      </c>
      <c r="AQ70" s="24" cm="1">
        <f t="array" ref="AQ70">IF($H70=0,0,INDEX(AQ$800:AQ$1034,$H70))</f>
        <v>0</v>
      </c>
      <c r="AR70" s="24" cm="1">
        <f t="array" ref="AR70">IF($H70=0,0,INDEX(AR$800:AR$1034,$H70))</f>
        <v>0</v>
      </c>
    </row>
    <row r="71" spans="1:44" outlineLevel="1" x14ac:dyDescent="0.2">
      <c r="A71" s="7"/>
      <c r="B71" s="7"/>
      <c r="C71" s="19">
        <f>C23</f>
        <v>0</v>
      </c>
      <c r="D71" s="18">
        <f>D23</f>
        <v>0</v>
      </c>
      <c r="E71" s="18">
        <f>E23</f>
        <v>0</v>
      </c>
      <c r="F71" s="18">
        <f>F23</f>
        <v>0</v>
      </c>
      <c r="G71" s="18">
        <f>G23</f>
        <v>0</v>
      </c>
      <c r="H71" s="34">
        <f>H23</f>
        <v>0</v>
      </c>
      <c r="I71" s="24" cm="1">
        <f t="array" ref="I71">IF($H71=0,0,INDEX(I$320:I$394,$H71))</f>
        <v>0</v>
      </c>
      <c r="J71" s="24" cm="1">
        <f t="array" ref="J71">IF($H71=0,0,INDEX(J$320:J$394,$H71))</f>
        <v>0</v>
      </c>
      <c r="K71" s="24" cm="1">
        <f t="array" ref="K71">IF($H71=0,0,INDEX(K$320:K$394,$H71))</f>
        <v>0</v>
      </c>
      <c r="L71" s="24" cm="1">
        <f t="array" ref="L71">IF($H71=0,0,INDEX(L$320:L$394,$H71))</f>
        <v>0</v>
      </c>
      <c r="M71" s="24" cm="1">
        <f t="array" ref="M71">IF($H71=0,0,INDEX(M$320:M$394,$H71))</f>
        <v>0</v>
      </c>
      <c r="N71" s="24" cm="1">
        <f t="array" ref="N71">IF($H71=0,0,INDEX(N$320:N$394,$H71))</f>
        <v>0</v>
      </c>
      <c r="O71" s="24" cm="1">
        <f t="array" ref="O71">IF($H71=0,0,INDEX(O$320:O$394,$H71))</f>
        <v>0</v>
      </c>
      <c r="P71" s="24" cm="1">
        <f t="array" ref="P71">IF($H71=0,0,INDEX(P$320:P$394,$H71))</f>
        <v>0</v>
      </c>
      <c r="Q71" s="24" cm="1">
        <f t="array" ref="Q71">IF($H71=0,0,INDEX(Q$320:Q$394,$H71))</f>
        <v>0</v>
      </c>
      <c r="R71" s="24" cm="1">
        <f t="array" ref="R71">IF($H71=0,0,INDEX(R$320:R$394,$H71))</f>
        <v>0</v>
      </c>
      <c r="S71" s="24" cm="1">
        <f t="array" ref="S71">IF($H71=0,0,INDEX(S$320:S$394,$H71))</f>
        <v>0</v>
      </c>
      <c r="T71" s="24" cm="1">
        <f t="array" ref="T71">IF($H71=0,0,INDEX(T$320:T$394,$H71))</f>
        <v>0</v>
      </c>
      <c r="U71" s="24" cm="1">
        <f t="array" ref="U71">IF($H71=0,0,INDEX(U$320:U$394,$H71))</f>
        <v>0</v>
      </c>
      <c r="V71" s="24" cm="1">
        <f t="array" ref="V71">IF($H71=0,0,INDEX(V$320:V$394,$H71))</f>
        <v>0</v>
      </c>
      <c r="W71" s="24" cm="1">
        <f t="array" ref="W71">IF($H71=0,0,INDEX(W$320:W$394,$H71))</f>
        <v>0</v>
      </c>
      <c r="X71" s="24" cm="1">
        <f t="array" ref="X71">IF($H71=0,0,INDEX(X$320:X$394,$H71))</f>
        <v>0</v>
      </c>
      <c r="Y71" s="24" cm="1">
        <f t="array" ref="Y71">IF($H71=0,0,INDEX(Y$320:Y$394,$H71))</f>
        <v>0</v>
      </c>
      <c r="Z71" s="24" cm="1">
        <f t="array" ref="Z71">IF($H71=0,0,INDEX(Z$320:Z$394,$H71))</f>
        <v>0</v>
      </c>
      <c r="AA71" s="24" cm="1">
        <f t="array" ref="AA71">IF($H71=0,0,INDEX(AA$320:AA$394,$H71))</f>
        <v>0</v>
      </c>
      <c r="AB71" s="24" cm="1">
        <f t="array" ref="AB71">IF($H71=0,0,INDEX(AB$320:AB$394,$H71))</f>
        <v>0</v>
      </c>
      <c r="AC71" s="10"/>
      <c r="AD71" s="16" t="str" cm="1">
        <f t="array" ref="AD71">IF(SUMPRODUCT(--_xlfn.ISFORMULA(C71:AB71))=26,"OK","CHECK")</f>
        <v>OK</v>
      </c>
      <c r="AE71" s="24" cm="1">
        <f t="array" ref="AE71">IF($H71=0,0,INDEX(AE$800:AE$1034,$H71))</f>
        <v>0</v>
      </c>
      <c r="AF71" s="24" cm="1">
        <f t="array" ref="AF71">IF($H71=0,0,INDEX(AF$800:AF$1034,$H71))</f>
        <v>0</v>
      </c>
      <c r="AG71" s="24" cm="1">
        <f t="array" ref="AG71">IF($H71=0,0,INDEX(AG$800:AG$1034,$H71))</f>
        <v>0</v>
      </c>
      <c r="AH71" s="24" cm="1">
        <f t="array" ref="AH71">IF($H71=0,0,INDEX(AH$800:AH$1034,$H71))</f>
        <v>0</v>
      </c>
      <c r="AI71" s="24" cm="1">
        <f t="array" ref="AI71">IF($H71=0,0,INDEX(AI$800:AI$1034,$H71))</f>
        <v>0</v>
      </c>
      <c r="AJ71" s="24" cm="1">
        <f t="array" ref="AJ71">IF($H71=0,0,INDEX(AJ$800:AJ$1034,$H71))</f>
        <v>0</v>
      </c>
      <c r="AK71" s="24" cm="1">
        <f t="array" ref="AK71">IF($H71=0,0,INDEX(AK$800:AK$1034,$H71))</f>
        <v>0</v>
      </c>
      <c r="AL71" s="24" cm="1">
        <f t="array" ref="AL71">IF($H71=0,0,INDEX(AL$800:AL$1034,$H71))</f>
        <v>0</v>
      </c>
      <c r="AM71" s="24" cm="1">
        <f t="array" ref="AM71">IF($H71=0,0,INDEX(AM$800:AM$1034,$H71))</f>
        <v>0</v>
      </c>
      <c r="AN71" s="24" cm="1">
        <f t="array" ref="AN71">IF($H71=0,0,INDEX(AN$800:AN$1034,$H71))</f>
        <v>0</v>
      </c>
      <c r="AO71" s="24" cm="1">
        <f t="array" ref="AO71">IF($H71=0,0,INDEX(AO$800:AO$1034,$H71))</f>
        <v>0</v>
      </c>
      <c r="AP71" s="24" cm="1">
        <f t="array" ref="AP71">IF($H71=0,0,INDEX(AP$800:AP$1034,$H71))</f>
        <v>0</v>
      </c>
      <c r="AQ71" s="24" cm="1">
        <f t="array" ref="AQ71">IF($H71=0,0,INDEX(AQ$800:AQ$1034,$H71))</f>
        <v>0</v>
      </c>
      <c r="AR71" s="24" cm="1">
        <f t="array" ref="AR71">IF($H71=0,0,INDEX(AR$800:AR$1034,$H71))</f>
        <v>0</v>
      </c>
    </row>
    <row r="72" spans="1:44" hidden="1" outlineLevel="2" x14ac:dyDescent="0.2">
      <c r="A72" s="7"/>
      <c r="B72" s="7"/>
      <c r="C72" s="19">
        <f>C24</f>
        <v>0</v>
      </c>
      <c r="D72" s="18">
        <f>D24</f>
        <v>0</v>
      </c>
      <c r="E72" s="18">
        <f>E24</f>
        <v>0</v>
      </c>
      <c r="F72" s="18">
        <f>F24</f>
        <v>0</v>
      </c>
      <c r="G72" s="18">
        <f>G24</f>
        <v>0</v>
      </c>
      <c r="H72" s="34">
        <f>H24</f>
        <v>0</v>
      </c>
      <c r="I72" s="24" cm="1">
        <f t="array" ref="I72">IF($H72=0,0,INDEX(I$320:I$394,$H72))</f>
        <v>0</v>
      </c>
      <c r="J72" s="24" cm="1">
        <f t="array" ref="J72">IF($H72=0,0,INDEX(J$320:J$394,$H72))</f>
        <v>0</v>
      </c>
      <c r="K72" s="24" cm="1">
        <f t="array" ref="K72">IF($H72=0,0,INDEX(K$320:K$394,$H72))</f>
        <v>0</v>
      </c>
      <c r="L72" s="24" cm="1">
        <f t="array" ref="L72">IF($H72=0,0,INDEX(L$320:L$394,$H72))</f>
        <v>0</v>
      </c>
      <c r="M72" s="24" cm="1">
        <f t="array" ref="M72">IF($H72=0,0,INDEX(M$320:M$394,$H72))</f>
        <v>0</v>
      </c>
      <c r="N72" s="24" cm="1">
        <f t="array" ref="N72">IF($H72=0,0,INDEX(N$320:N$394,$H72))</f>
        <v>0</v>
      </c>
      <c r="O72" s="24" cm="1">
        <f t="array" ref="O72">IF($H72=0,0,INDEX(O$320:O$394,$H72))</f>
        <v>0</v>
      </c>
      <c r="P72" s="24" cm="1">
        <f t="array" ref="P72">IF($H72=0,0,INDEX(P$320:P$394,$H72))</f>
        <v>0</v>
      </c>
      <c r="Q72" s="24" cm="1">
        <f t="array" ref="Q72">IF($H72=0,0,INDEX(Q$320:Q$394,$H72))</f>
        <v>0</v>
      </c>
      <c r="R72" s="24" cm="1">
        <f t="array" ref="R72">IF($H72=0,0,INDEX(R$320:R$394,$H72))</f>
        <v>0</v>
      </c>
      <c r="S72" s="24" cm="1">
        <f t="array" ref="S72">IF($H72=0,0,INDEX(S$320:S$394,$H72))</f>
        <v>0</v>
      </c>
      <c r="T72" s="24" cm="1">
        <f t="array" ref="T72">IF($H72=0,0,INDEX(T$320:T$394,$H72))</f>
        <v>0</v>
      </c>
      <c r="U72" s="24" cm="1">
        <f t="array" ref="U72">IF($H72=0,0,INDEX(U$320:U$394,$H72))</f>
        <v>0</v>
      </c>
      <c r="V72" s="24" cm="1">
        <f t="array" ref="V72">IF($H72=0,0,INDEX(V$320:V$394,$H72))</f>
        <v>0</v>
      </c>
      <c r="W72" s="24" cm="1">
        <f t="array" ref="W72">IF($H72=0,0,INDEX(W$320:W$394,$H72))</f>
        <v>0</v>
      </c>
      <c r="X72" s="24" cm="1">
        <f t="array" ref="X72">IF($H72=0,0,INDEX(X$320:X$394,$H72))</f>
        <v>0</v>
      </c>
      <c r="Y72" s="24" cm="1">
        <f t="array" ref="Y72">IF($H72=0,0,INDEX(Y$320:Y$394,$H72))</f>
        <v>0</v>
      </c>
      <c r="Z72" s="24" cm="1">
        <f t="array" ref="Z72">IF($H72=0,0,INDEX(Z$320:Z$394,$H72))</f>
        <v>0</v>
      </c>
      <c r="AA72" s="24" cm="1">
        <f t="array" ref="AA72">IF($H72=0,0,INDEX(AA$320:AA$394,$H72))</f>
        <v>0</v>
      </c>
      <c r="AB72" s="24" cm="1">
        <f t="array" ref="AB72">IF($H72=0,0,INDEX(AB$320:AB$394,$H72))</f>
        <v>0</v>
      </c>
      <c r="AC72" s="10" cm="1">
        <f t="array" ref="AC72">IF($H72=0,0,INDEX(AC$800:AC$1034,$H72))</f>
        <v>0</v>
      </c>
      <c r="AD72" s="16" t="str" cm="1">
        <f t="array" ref="AD72">IF(SUMPRODUCT(--_xlfn.ISFORMULA(C72:AB72))=26,"OK","CHECK")</f>
        <v>OK</v>
      </c>
      <c r="AE72" s="24" cm="1">
        <f t="array" ref="AE72">IF($H72=0,0,INDEX(AE$800:AE$1034,$H72))</f>
        <v>0</v>
      </c>
      <c r="AF72" s="24" cm="1">
        <f t="array" ref="AF72">IF($H72=0,0,INDEX(AF$800:AF$1034,$H72))</f>
        <v>0</v>
      </c>
      <c r="AG72" s="24" cm="1">
        <f t="array" ref="AG72">IF($H72=0,0,INDEX(AG$800:AG$1034,$H72))</f>
        <v>0</v>
      </c>
      <c r="AH72" s="24" cm="1">
        <f t="array" ref="AH72">IF($H72=0,0,INDEX(AH$800:AH$1034,$H72))</f>
        <v>0</v>
      </c>
      <c r="AI72" s="24" cm="1">
        <f t="array" ref="AI72">IF($H72=0,0,INDEX(AI$800:AI$1034,$H72))</f>
        <v>0</v>
      </c>
      <c r="AJ72" s="24" cm="1">
        <f t="array" ref="AJ72">IF($H72=0,0,INDEX(AJ$800:AJ$1034,$H72))</f>
        <v>0</v>
      </c>
      <c r="AK72" s="24" cm="1">
        <f t="array" ref="AK72">IF($H72=0,0,INDEX(AK$800:AK$1034,$H72))</f>
        <v>0</v>
      </c>
      <c r="AL72" s="24" cm="1">
        <f t="array" ref="AL72">IF($H72=0,0,INDEX(AL$800:AL$1034,$H72))</f>
        <v>0</v>
      </c>
      <c r="AM72" s="24" cm="1">
        <f t="array" ref="AM72">IF($H72=0,0,INDEX(AM$800:AM$1034,$H72))</f>
        <v>0</v>
      </c>
      <c r="AN72" s="24" cm="1">
        <f t="array" ref="AN72">IF($H72=0,0,INDEX(AN$800:AN$1034,$H72))</f>
        <v>0</v>
      </c>
      <c r="AO72" s="24" cm="1">
        <f t="array" ref="AO72">IF($H72=0,0,INDEX(AO$800:AO$1034,$H72))</f>
        <v>0</v>
      </c>
      <c r="AP72" s="24" cm="1">
        <f t="array" ref="AP72">IF($H72=0,0,INDEX(AP$800:AP$1034,$H72))</f>
        <v>0</v>
      </c>
      <c r="AQ72" s="24" cm="1">
        <f t="array" ref="AQ72">IF($H72=0,0,INDEX(AQ$800:AQ$1034,$H72))</f>
        <v>0</v>
      </c>
      <c r="AR72" s="24" cm="1">
        <f t="array" ref="AR72">IF($H72=0,0,INDEX(AR$800:AR$1034,$H72))</f>
        <v>0</v>
      </c>
    </row>
    <row r="73" spans="1:44" hidden="1" outlineLevel="2" x14ac:dyDescent="0.2">
      <c r="A73" s="7"/>
      <c r="B73" s="7"/>
      <c r="C73" s="19">
        <f>C25</f>
        <v>0</v>
      </c>
      <c r="D73" s="18">
        <f>D25</f>
        <v>0</v>
      </c>
      <c r="E73" s="18">
        <f>E25</f>
        <v>0</v>
      </c>
      <c r="F73" s="18">
        <f>F25</f>
        <v>0</v>
      </c>
      <c r="G73" s="18">
        <f>G25</f>
        <v>0</v>
      </c>
      <c r="H73" s="34">
        <f>H25</f>
        <v>0</v>
      </c>
      <c r="I73" s="24" cm="1">
        <f t="array" ref="I73">IF($H73=0,0,INDEX(I$320:I$394,$H73))</f>
        <v>0</v>
      </c>
      <c r="J73" s="24" cm="1">
        <f t="array" ref="J73">IF($H73=0,0,INDEX(J$320:J$394,$H73))</f>
        <v>0</v>
      </c>
      <c r="K73" s="24" cm="1">
        <f t="array" ref="K73">IF($H73=0,0,INDEX(K$320:K$394,$H73))</f>
        <v>0</v>
      </c>
      <c r="L73" s="24" cm="1">
        <f t="array" ref="L73">IF($H73=0,0,INDEX(L$320:L$394,$H73))</f>
        <v>0</v>
      </c>
      <c r="M73" s="24" cm="1">
        <f t="array" ref="M73">IF($H73=0,0,INDEX(M$320:M$394,$H73))</f>
        <v>0</v>
      </c>
      <c r="N73" s="24" cm="1">
        <f t="array" ref="N73">IF($H73=0,0,INDEX(N$320:N$394,$H73))</f>
        <v>0</v>
      </c>
      <c r="O73" s="24" cm="1">
        <f t="array" ref="O73">IF($H73=0,0,INDEX(O$320:O$394,$H73))</f>
        <v>0</v>
      </c>
      <c r="P73" s="24" cm="1">
        <f t="array" ref="P73">IF($H73=0,0,INDEX(P$320:P$394,$H73))</f>
        <v>0</v>
      </c>
      <c r="Q73" s="24" cm="1">
        <f t="array" ref="Q73">IF($H73=0,0,INDEX(Q$320:Q$394,$H73))</f>
        <v>0</v>
      </c>
      <c r="R73" s="24" cm="1">
        <f t="array" ref="R73">IF($H73=0,0,INDEX(R$320:R$394,$H73))</f>
        <v>0</v>
      </c>
      <c r="S73" s="24" cm="1">
        <f t="array" ref="S73">IF($H73=0,0,INDEX(S$320:S$394,$H73))</f>
        <v>0</v>
      </c>
      <c r="T73" s="24" cm="1">
        <f t="array" ref="T73">IF($H73=0,0,INDEX(T$320:T$394,$H73))</f>
        <v>0</v>
      </c>
      <c r="U73" s="24" cm="1">
        <f t="array" ref="U73">IF($H73=0,0,INDEX(U$320:U$394,$H73))</f>
        <v>0</v>
      </c>
      <c r="V73" s="24" cm="1">
        <f t="array" ref="V73">IF($H73=0,0,INDEX(V$320:V$394,$H73))</f>
        <v>0</v>
      </c>
      <c r="W73" s="24" cm="1">
        <f t="array" ref="W73">IF($H73=0,0,INDEX(W$320:W$394,$H73))</f>
        <v>0</v>
      </c>
      <c r="X73" s="24" cm="1">
        <f t="array" ref="X73">IF($H73=0,0,INDEX(X$320:X$394,$H73))</f>
        <v>0</v>
      </c>
      <c r="Y73" s="24" cm="1">
        <f t="array" ref="Y73">IF($H73=0,0,INDEX(Y$320:Y$394,$H73))</f>
        <v>0</v>
      </c>
      <c r="Z73" s="24" cm="1">
        <f t="array" ref="Z73">IF($H73=0,0,INDEX(Z$320:Z$394,$H73))</f>
        <v>0</v>
      </c>
      <c r="AA73" s="24" cm="1">
        <f t="array" ref="AA73">IF($H73=0,0,INDEX(AA$320:AA$394,$H73))</f>
        <v>0</v>
      </c>
      <c r="AB73" s="24" cm="1">
        <f t="array" ref="AB73">IF($H73=0,0,INDEX(AB$320:AB$394,$H73))</f>
        <v>0</v>
      </c>
      <c r="AC73" s="10" cm="1">
        <f t="array" ref="AC73">IF($H73=0,0,INDEX(AC$800:AC$1034,$H73))</f>
        <v>0</v>
      </c>
      <c r="AD73" s="16" t="str" cm="1">
        <f t="array" ref="AD73">IF(SUMPRODUCT(--_xlfn.ISFORMULA(C73:AB73))=26,"OK","CHECK")</f>
        <v>OK</v>
      </c>
      <c r="AE73" s="24" cm="1">
        <f t="array" ref="AE73">IF($H73=0,0,INDEX(AE$800:AE$1034,$H73))</f>
        <v>0</v>
      </c>
      <c r="AF73" s="24" cm="1">
        <f t="array" ref="AF73">IF($H73=0,0,INDEX(AF$800:AF$1034,$H73))</f>
        <v>0</v>
      </c>
      <c r="AG73" s="24" cm="1">
        <f t="array" ref="AG73">IF($H73=0,0,INDEX(AG$800:AG$1034,$H73))</f>
        <v>0</v>
      </c>
      <c r="AH73" s="24" cm="1">
        <f t="array" ref="AH73">IF($H73=0,0,INDEX(AH$800:AH$1034,$H73))</f>
        <v>0</v>
      </c>
      <c r="AI73" s="24" cm="1">
        <f t="array" ref="AI73">IF($H73=0,0,INDEX(AI$800:AI$1034,$H73))</f>
        <v>0</v>
      </c>
      <c r="AJ73" s="24" cm="1">
        <f t="array" ref="AJ73">IF($H73=0,0,INDEX(AJ$800:AJ$1034,$H73))</f>
        <v>0</v>
      </c>
      <c r="AK73" s="24" cm="1">
        <f t="array" ref="AK73">IF($H73=0,0,INDEX(AK$800:AK$1034,$H73))</f>
        <v>0</v>
      </c>
      <c r="AL73" s="24" cm="1">
        <f t="array" ref="AL73">IF($H73=0,0,INDEX(AL$800:AL$1034,$H73))</f>
        <v>0</v>
      </c>
      <c r="AM73" s="24" cm="1">
        <f t="array" ref="AM73">IF($H73=0,0,INDEX(AM$800:AM$1034,$H73))</f>
        <v>0</v>
      </c>
      <c r="AN73" s="24" cm="1">
        <f t="array" ref="AN73">IF($H73=0,0,INDEX(AN$800:AN$1034,$H73))</f>
        <v>0</v>
      </c>
      <c r="AO73" s="24" cm="1">
        <f t="array" ref="AO73">IF($H73=0,0,INDEX(AO$800:AO$1034,$H73))</f>
        <v>0</v>
      </c>
      <c r="AP73" s="24" cm="1">
        <f t="array" ref="AP73">IF($H73=0,0,INDEX(AP$800:AP$1034,$H73))</f>
        <v>0</v>
      </c>
      <c r="AQ73" s="24" cm="1">
        <f t="array" ref="AQ73">IF($H73=0,0,INDEX(AQ$800:AQ$1034,$H73))</f>
        <v>0</v>
      </c>
      <c r="AR73" s="24" cm="1">
        <f t="array" ref="AR73">IF($H73=0,0,INDEX(AR$800:AR$1034,$H73))</f>
        <v>0</v>
      </c>
    </row>
    <row r="74" spans="1:44" hidden="1" outlineLevel="2" x14ac:dyDescent="0.2">
      <c r="A74" s="7"/>
      <c r="B74" s="7"/>
      <c r="C74" s="19">
        <f>C26</f>
        <v>0</v>
      </c>
      <c r="D74" s="18">
        <f>D26</f>
        <v>0</v>
      </c>
      <c r="E74" s="18">
        <f>E26</f>
        <v>0</v>
      </c>
      <c r="F74" s="18">
        <f>F26</f>
        <v>0</v>
      </c>
      <c r="G74" s="18">
        <f>G26</f>
        <v>0</v>
      </c>
      <c r="H74" s="34">
        <f>H26</f>
        <v>0</v>
      </c>
      <c r="I74" s="24" cm="1">
        <f t="array" ref="I74">IF($H74=0,0,INDEX(I$320:I$394,$H74))</f>
        <v>0</v>
      </c>
      <c r="J74" s="24" cm="1">
        <f t="array" ref="J74">IF($H74=0,0,INDEX(J$320:J$394,$H74))</f>
        <v>0</v>
      </c>
      <c r="K74" s="24" cm="1">
        <f t="array" ref="K74">IF($H74=0,0,INDEX(K$320:K$394,$H74))</f>
        <v>0</v>
      </c>
      <c r="L74" s="24" cm="1">
        <f t="array" ref="L74">IF($H74=0,0,INDEX(L$320:L$394,$H74))</f>
        <v>0</v>
      </c>
      <c r="M74" s="24" cm="1">
        <f t="array" ref="M74">IF($H74=0,0,INDEX(M$320:M$394,$H74))</f>
        <v>0</v>
      </c>
      <c r="N74" s="24" cm="1">
        <f t="array" ref="N74">IF($H74=0,0,INDEX(N$320:N$394,$H74))</f>
        <v>0</v>
      </c>
      <c r="O74" s="24" cm="1">
        <f t="array" ref="O74">IF($H74=0,0,INDEX(O$320:O$394,$H74))</f>
        <v>0</v>
      </c>
      <c r="P74" s="24" cm="1">
        <f t="array" ref="P74">IF($H74=0,0,INDEX(P$320:P$394,$H74))</f>
        <v>0</v>
      </c>
      <c r="Q74" s="24" cm="1">
        <f t="array" ref="Q74">IF($H74=0,0,INDEX(Q$320:Q$394,$H74))</f>
        <v>0</v>
      </c>
      <c r="R74" s="24" cm="1">
        <f t="array" ref="R74">IF($H74=0,0,INDEX(R$320:R$394,$H74))</f>
        <v>0</v>
      </c>
      <c r="S74" s="24" cm="1">
        <f t="array" ref="S74">IF($H74=0,0,INDEX(S$320:S$394,$H74))</f>
        <v>0</v>
      </c>
      <c r="T74" s="24" cm="1">
        <f t="array" ref="T74">IF($H74=0,0,INDEX(T$320:T$394,$H74))</f>
        <v>0</v>
      </c>
      <c r="U74" s="24" cm="1">
        <f t="array" ref="U74">IF($H74=0,0,INDEX(U$320:U$394,$H74))</f>
        <v>0</v>
      </c>
      <c r="V74" s="24" cm="1">
        <f t="array" ref="V74">IF($H74=0,0,INDEX(V$320:V$394,$H74))</f>
        <v>0</v>
      </c>
      <c r="W74" s="24" cm="1">
        <f t="array" ref="W74">IF($H74=0,0,INDEX(W$320:W$394,$H74))</f>
        <v>0</v>
      </c>
      <c r="X74" s="24" cm="1">
        <f t="array" ref="X74">IF($H74=0,0,INDEX(X$320:X$394,$H74))</f>
        <v>0</v>
      </c>
      <c r="Y74" s="24" cm="1">
        <f t="array" ref="Y74">IF($H74=0,0,INDEX(Y$320:Y$394,$H74))</f>
        <v>0</v>
      </c>
      <c r="Z74" s="24" cm="1">
        <f t="array" ref="Z74">IF($H74=0,0,INDEX(Z$320:Z$394,$H74))</f>
        <v>0</v>
      </c>
      <c r="AA74" s="24" cm="1">
        <f t="array" ref="AA74">IF($H74=0,0,INDEX(AA$320:AA$394,$H74))</f>
        <v>0</v>
      </c>
      <c r="AB74" s="24" cm="1">
        <f t="array" ref="AB74">IF($H74=0,0,INDEX(AB$320:AB$394,$H74))</f>
        <v>0</v>
      </c>
      <c r="AC74" s="10" cm="1">
        <f t="array" ref="AC74">IF($H74=0,0,INDEX(AC$800:AC$1034,$H74))</f>
        <v>0</v>
      </c>
      <c r="AD74" s="16" t="str" cm="1">
        <f t="array" ref="AD74">IF(SUMPRODUCT(--_xlfn.ISFORMULA(C74:AB74))=26,"OK","CHECK")</f>
        <v>OK</v>
      </c>
      <c r="AE74" s="24" cm="1">
        <f t="array" ref="AE74">IF($H74=0,0,INDEX(AE$800:AE$1034,$H74))</f>
        <v>0</v>
      </c>
      <c r="AF74" s="24" cm="1">
        <f t="array" ref="AF74">IF($H74=0,0,INDEX(AF$800:AF$1034,$H74))</f>
        <v>0</v>
      </c>
      <c r="AG74" s="24" cm="1">
        <f t="array" ref="AG74">IF($H74=0,0,INDEX(AG$800:AG$1034,$H74))</f>
        <v>0</v>
      </c>
      <c r="AH74" s="24" cm="1">
        <f t="array" ref="AH74">IF($H74=0,0,INDEX(AH$800:AH$1034,$H74))</f>
        <v>0</v>
      </c>
      <c r="AI74" s="24" cm="1">
        <f t="array" ref="AI74">IF($H74=0,0,INDEX(AI$800:AI$1034,$H74))</f>
        <v>0</v>
      </c>
      <c r="AJ74" s="24" cm="1">
        <f t="array" ref="AJ74">IF($H74=0,0,INDEX(AJ$800:AJ$1034,$H74))</f>
        <v>0</v>
      </c>
      <c r="AK74" s="24" cm="1">
        <f t="array" ref="AK74">IF($H74=0,0,INDEX(AK$800:AK$1034,$H74))</f>
        <v>0</v>
      </c>
      <c r="AL74" s="24" cm="1">
        <f t="array" ref="AL74">IF($H74=0,0,INDEX(AL$800:AL$1034,$H74))</f>
        <v>0</v>
      </c>
      <c r="AM74" s="24" cm="1">
        <f t="array" ref="AM74">IF($H74=0,0,INDEX(AM$800:AM$1034,$H74))</f>
        <v>0</v>
      </c>
      <c r="AN74" s="24" cm="1">
        <f t="array" ref="AN74">IF($H74=0,0,INDEX(AN$800:AN$1034,$H74))</f>
        <v>0</v>
      </c>
      <c r="AO74" s="24" cm="1">
        <f t="array" ref="AO74">IF($H74=0,0,INDEX(AO$800:AO$1034,$H74))</f>
        <v>0</v>
      </c>
      <c r="AP74" s="24" cm="1">
        <f t="array" ref="AP74">IF($H74=0,0,INDEX(AP$800:AP$1034,$H74))</f>
        <v>0</v>
      </c>
      <c r="AQ74" s="24" cm="1">
        <f t="array" ref="AQ74">IF($H74=0,0,INDEX(AQ$800:AQ$1034,$H74))</f>
        <v>0</v>
      </c>
      <c r="AR74" s="24" cm="1">
        <f t="array" ref="AR74">IF($H74=0,0,INDEX(AR$800:AR$1034,$H74))</f>
        <v>0</v>
      </c>
    </row>
    <row r="75" spans="1:44" hidden="1" outlineLevel="2" x14ac:dyDescent="0.2">
      <c r="A75" s="7"/>
      <c r="B75" s="7"/>
      <c r="C75" s="19">
        <f>C27</f>
        <v>0</v>
      </c>
      <c r="D75" s="18">
        <f>D27</f>
        <v>0</v>
      </c>
      <c r="E75" s="18">
        <f>E27</f>
        <v>0</v>
      </c>
      <c r="F75" s="18">
        <f>F27</f>
        <v>0</v>
      </c>
      <c r="G75" s="18">
        <f>G27</f>
        <v>0</v>
      </c>
      <c r="H75" s="34">
        <f>H27</f>
        <v>0</v>
      </c>
      <c r="I75" s="24" cm="1">
        <f t="array" ref="I75">IF($H75=0,0,INDEX(I$320:I$394,$H75))</f>
        <v>0</v>
      </c>
      <c r="J75" s="24" cm="1">
        <f t="array" ref="J75">IF($H75=0,0,INDEX(J$320:J$394,$H75))</f>
        <v>0</v>
      </c>
      <c r="K75" s="24" cm="1">
        <f t="array" ref="K75">IF($H75=0,0,INDEX(K$320:K$394,$H75))</f>
        <v>0</v>
      </c>
      <c r="L75" s="24" cm="1">
        <f t="array" ref="L75">IF($H75=0,0,INDEX(L$320:L$394,$H75))</f>
        <v>0</v>
      </c>
      <c r="M75" s="24" cm="1">
        <f t="array" ref="M75">IF($H75=0,0,INDEX(M$320:M$394,$H75))</f>
        <v>0</v>
      </c>
      <c r="N75" s="24" cm="1">
        <f t="array" ref="N75">IF($H75=0,0,INDEX(N$320:N$394,$H75))</f>
        <v>0</v>
      </c>
      <c r="O75" s="24" cm="1">
        <f t="array" ref="O75">IF($H75=0,0,INDEX(O$320:O$394,$H75))</f>
        <v>0</v>
      </c>
      <c r="P75" s="24" cm="1">
        <f t="array" ref="P75">IF($H75=0,0,INDEX(P$320:P$394,$H75))</f>
        <v>0</v>
      </c>
      <c r="Q75" s="24" cm="1">
        <f t="array" ref="Q75">IF($H75=0,0,INDEX(Q$320:Q$394,$H75))</f>
        <v>0</v>
      </c>
      <c r="R75" s="24" cm="1">
        <f t="array" ref="R75">IF($H75=0,0,INDEX(R$320:R$394,$H75))</f>
        <v>0</v>
      </c>
      <c r="S75" s="24" cm="1">
        <f t="array" ref="S75">IF($H75=0,0,INDEX(S$320:S$394,$H75))</f>
        <v>0</v>
      </c>
      <c r="T75" s="24" cm="1">
        <f t="array" ref="T75">IF($H75=0,0,INDEX(T$320:T$394,$H75))</f>
        <v>0</v>
      </c>
      <c r="U75" s="24" cm="1">
        <f t="array" ref="U75">IF($H75=0,0,INDEX(U$320:U$394,$H75))</f>
        <v>0</v>
      </c>
      <c r="V75" s="24" cm="1">
        <f t="array" ref="V75">IF($H75=0,0,INDEX(V$320:V$394,$H75))</f>
        <v>0</v>
      </c>
      <c r="W75" s="24" cm="1">
        <f t="array" ref="W75">IF($H75=0,0,INDEX(W$320:W$394,$H75))</f>
        <v>0</v>
      </c>
      <c r="X75" s="24" cm="1">
        <f t="array" ref="X75">IF($H75=0,0,INDEX(X$320:X$394,$H75))</f>
        <v>0</v>
      </c>
      <c r="Y75" s="24" cm="1">
        <f t="array" ref="Y75">IF($H75=0,0,INDEX(Y$320:Y$394,$H75))</f>
        <v>0</v>
      </c>
      <c r="Z75" s="24" cm="1">
        <f t="array" ref="Z75">IF($H75=0,0,INDEX(Z$320:Z$394,$H75))</f>
        <v>0</v>
      </c>
      <c r="AA75" s="24" cm="1">
        <f t="array" ref="AA75">IF($H75=0,0,INDEX(AA$320:AA$394,$H75))</f>
        <v>0</v>
      </c>
      <c r="AB75" s="24" cm="1">
        <f t="array" ref="AB75">IF($H75=0,0,INDEX(AB$320:AB$394,$H75))</f>
        <v>0</v>
      </c>
      <c r="AC75" s="10" cm="1">
        <f t="array" ref="AC75">IF($H75=0,0,INDEX(AC$800:AC$1034,$H75))</f>
        <v>0</v>
      </c>
      <c r="AD75" s="16" t="str" cm="1">
        <f t="array" ref="AD75">IF(SUMPRODUCT(--_xlfn.ISFORMULA(C75:AB75))=26,"OK","CHECK")</f>
        <v>OK</v>
      </c>
      <c r="AE75" s="24" cm="1">
        <f t="array" ref="AE75">IF($H75=0,0,INDEX(AE$800:AE$1034,$H75))</f>
        <v>0</v>
      </c>
      <c r="AF75" s="24" cm="1">
        <f t="array" ref="AF75">IF($H75=0,0,INDEX(AF$800:AF$1034,$H75))</f>
        <v>0</v>
      </c>
      <c r="AG75" s="24" cm="1">
        <f t="array" ref="AG75">IF($H75=0,0,INDEX(AG$800:AG$1034,$H75))</f>
        <v>0</v>
      </c>
      <c r="AH75" s="24" cm="1">
        <f t="array" ref="AH75">IF($H75=0,0,INDEX(AH$800:AH$1034,$H75))</f>
        <v>0</v>
      </c>
      <c r="AI75" s="24" cm="1">
        <f t="array" ref="AI75">IF($H75=0,0,INDEX(AI$800:AI$1034,$H75))</f>
        <v>0</v>
      </c>
      <c r="AJ75" s="24" cm="1">
        <f t="array" ref="AJ75">IF($H75=0,0,INDEX(AJ$800:AJ$1034,$H75))</f>
        <v>0</v>
      </c>
      <c r="AK75" s="24" cm="1">
        <f t="array" ref="AK75">IF($H75=0,0,INDEX(AK$800:AK$1034,$H75))</f>
        <v>0</v>
      </c>
      <c r="AL75" s="24" cm="1">
        <f t="array" ref="AL75">IF($H75=0,0,INDEX(AL$800:AL$1034,$H75))</f>
        <v>0</v>
      </c>
      <c r="AM75" s="24" cm="1">
        <f t="array" ref="AM75">IF($H75=0,0,INDEX(AM$800:AM$1034,$H75))</f>
        <v>0</v>
      </c>
      <c r="AN75" s="24" cm="1">
        <f t="array" ref="AN75">IF($H75=0,0,INDEX(AN$800:AN$1034,$H75))</f>
        <v>0</v>
      </c>
      <c r="AO75" s="24" cm="1">
        <f t="array" ref="AO75">IF($H75=0,0,INDEX(AO$800:AO$1034,$H75))</f>
        <v>0</v>
      </c>
      <c r="AP75" s="24" cm="1">
        <f t="array" ref="AP75">IF($H75=0,0,INDEX(AP$800:AP$1034,$H75))</f>
        <v>0</v>
      </c>
      <c r="AQ75" s="24" cm="1">
        <f t="array" ref="AQ75">IF($H75=0,0,INDEX(AQ$800:AQ$1034,$H75))</f>
        <v>0</v>
      </c>
      <c r="AR75" s="24" cm="1">
        <f t="array" ref="AR75">IF($H75=0,0,INDEX(AR$800:AR$1034,$H75))</f>
        <v>0</v>
      </c>
    </row>
    <row r="76" spans="1:44" hidden="1" outlineLevel="2" x14ac:dyDescent="0.2">
      <c r="A76" s="7"/>
      <c r="B76" s="7"/>
      <c r="C76" s="19">
        <f>C28</f>
        <v>0</v>
      </c>
      <c r="D76" s="18">
        <f>D28</f>
        <v>0</v>
      </c>
      <c r="E76" s="18">
        <f>E28</f>
        <v>0</v>
      </c>
      <c r="F76" s="18">
        <f>F28</f>
        <v>0</v>
      </c>
      <c r="G76" s="18">
        <f>G28</f>
        <v>0</v>
      </c>
      <c r="H76" s="34">
        <f>H28</f>
        <v>0</v>
      </c>
      <c r="I76" s="24" cm="1">
        <f t="array" ref="I76">IF($H76=0,0,INDEX(I$320:I$394,$H76))</f>
        <v>0</v>
      </c>
      <c r="J76" s="24" cm="1">
        <f t="array" ref="J76">IF($H76=0,0,INDEX(J$320:J$394,$H76))</f>
        <v>0</v>
      </c>
      <c r="K76" s="24" cm="1">
        <f t="array" ref="K76">IF($H76=0,0,INDEX(K$320:K$394,$H76))</f>
        <v>0</v>
      </c>
      <c r="L76" s="24" cm="1">
        <f t="array" ref="L76">IF($H76=0,0,INDEX(L$320:L$394,$H76))</f>
        <v>0</v>
      </c>
      <c r="M76" s="24" cm="1">
        <f t="array" ref="M76">IF($H76=0,0,INDEX(M$320:M$394,$H76))</f>
        <v>0</v>
      </c>
      <c r="N76" s="24" cm="1">
        <f t="array" ref="N76">IF($H76=0,0,INDEX(N$320:N$394,$H76))</f>
        <v>0</v>
      </c>
      <c r="O76" s="24" cm="1">
        <f t="array" ref="O76">IF($H76=0,0,INDEX(O$320:O$394,$H76))</f>
        <v>0</v>
      </c>
      <c r="P76" s="24" cm="1">
        <f t="array" ref="P76">IF($H76=0,0,INDEX(P$320:P$394,$H76))</f>
        <v>0</v>
      </c>
      <c r="Q76" s="24" cm="1">
        <f t="array" ref="Q76">IF($H76=0,0,INDEX(Q$320:Q$394,$H76))</f>
        <v>0</v>
      </c>
      <c r="R76" s="24" cm="1">
        <f t="array" ref="R76">IF($H76=0,0,INDEX(R$320:R$394,$H76))</f>
        <v>0</v>
      </c>
      <c r="S76" s="24" cm="1">
        <f t="array" ref="S76">IF($H76=0,0,INDEX(S$320:S$394,$H76))</f>
        <v>0</v>
      </c>
      <c r="T76" s="24" cm="1">
        <f t="array" ref="T76">IF($H76=0,0,INDEX(T$320:T$394,$H76))</f>
        <v>0</v>
      </c>
      <c r="U76" s="24" cm="1">
        <f t="array" ref="U76">IF($H76=0,0,INDEX(U$320:U$394,$H76))</f>
        <v>0</v>
      </c>
      <c r="V76" s="24" cm="1">
        <f t="array" ref="V76">IF($H76=0,0,INDEX(V$320:V$394,$H76))</f>
        <v>0</v>
      </c>
      <c r="W76" s="24" cm="1">
        <f t="array" ref="W76">IF($H76=0,0,INDEX(W$320:W$394,$H76))</f>
        <v>0</v>
      </c>
      <c r="X76" s="24" cm="1">
        <f t="array" ref="X76">IF($H76=0,0,INDEX(X$320:X$394,$H76))</f>
        <v>0</v>
      </c>
      <c r="Y76" s="24" cm="1">
        <f t="array" ref="Y76">IF($H76=0,0,INDEX(Y$320:Y$394,$H76))</f>
        <v>0</v>
      </c>
      <c r="Z76" s="24" cm="1">
        <f t="array" ref="Z76">IF($H76=0,0,INDEX(Z$320:Z$394,$H76))</f>
        <v>0</v>
      </c>
      <c r="AA76" s="24" cm="1">
        <f t="array" ref="AA76">IF($H76=0,0,INDEX(AA$320:AA$394,$H76))</f>
        <v>0</v>
      </c>
      <c r="AB76" s="24" cm="1">
        <f t="array" ref="AB76">IF($H76=0,0,INDEX(AB$320:AB$394,$H76))</f>
        <v>0</v>
      </c>
      <c r="AC76" s="10" cm="1">
        <f t="array" ref="AC76">IF($H76=0,0,INDEX(AC$800:AC$1034,$H76))</f>
        <v>0</v>
      </c>
      <c r="AD76" s="16" t="str" cm="1">
        <f t="array" ref="AD76">IF(SUMPRODUCT(--_xlfn.ISFORMULA(C76:AB76))=26,"OK","CHECK")</f>
        <v>OK</v>
      </c>
      <c r="AE76" s="24" cm="1">
        <f t="array" ref="AE76">IF($H76=0,0,INDEX(AE$800:AE$1034,$H76))</f>
        <v>0</v>
      </c>
      <c r="AF76" s="24" cm="1">
        <f t="array" ref="AF76">IF($H76=0,0,INDEX(AF$800:AF$1034,$H76))</f>
        <v>0</v>
      </c>
      <c r="AG76" s="24" cm="1">
        <f t="array" ref="AG76">IF($H76=0,0,INDEX(AG$800:AG$1034,$H76))</f>
        <v>0</v>
      </c>
      <c r="AH76" s="24" cm="1">
        <f t="array" ref="AH76">IF($H76=0,0,INDEX(AH$800:AH$1034,$H76))</f>
        <v>0</v>
      </c>
      <c r="AI76" s="24" cm="1">
        <f t="array" ref="AI76">IF($H76=0,0,INDEX(AI$800:AI$1034,$H76))</f>
        <v>0</v>
      </c>
      <c r="AJ76" s="24" cm="1">
        <f t="array" ref="AJ76">IF($H76=0,0,INDEX(AJ$800:AJ$1034,$H76))</f>
        <v>0</v>
      </c>
      <c r="AK76" s="24" cm="1">
        <f t="array" ref="AK76">IF($H76=0,0,INDEX(AK$800:AK$1034,$H76))</f>
        <v>0</v>
      </c>
      <c r="AL76" s="24" cm="1">
        <f t="array" ref="AL76">IF($H76=0,0,INDEX(AL$800:AL$1034,$H76))</f>
        <v>0</v>
      </c>
      <c r="AM76" s="24" cm="1">
        <f t="array" ref="AM76">IF($H76=0,0,INDEX(AM$800:AM$1034,$H76))</f>
        <v>0</v>
      </c>
      <c r="AN76" s="24" cm="1">
        <f t="array" ref="AN76">IF($H76=0,0,INDEX(AN$800:AN$1034,$H76))</f>
        <v>0</v>
      </c>
      <c r="AO76" s="24" cm="1">
        <f t="array" ref="AO76">IF($H76=0,0,INDEX(AO$800:AO$1034,$H76))</f>
        <v>0</v>
      </c>
      <c r="AP76" s="24" cm="1">
        <f t="array" ref="AP76">IF($H76=0,0,INDEX(AP$800:AP$1034,$H76))</f>
        <v>0</v>
      </c>
      <c r="AQ76" s="24" cm="1">
        <f t="array" ref="AQ76">IF($H76=0,0,INDEX(AQ$800:AQ$1034,$H76))</f>
        <v>0</v>
      </c>
      <c r="AR76" s="24" cm="1">
        <f t="array" ref="AR76">IF($H76=0,0,INDEX(AR$800:AR$1034,$H76))</f>
        <v>0</v>
      </c>
    </row>
    <row r="77" spans="1:44" hidden="1" outlineLevel="2" x14ac:dyDescent="0.2">
      <c r="A77" s="7"/>
      <c r="B77" s="7"/>
      <c r="C77" s="19">
        <f>C29</f>
        <v>0</v>
      </c>
      <c r="D77" s="18">
        <f>D29</f>
        <v>0</v>
      </c>
      <c r="E77" s="18">
        <f>E29</f>
        <v>0</v>
      </c>
      <c r="F77" s="18">
        <f>F29</f>
        <v>0</v>
      </c>
      <c r="G77" s="18">
        <f>G29</f>
        <v>0</v>
      </c>
      <c r="H77" s="34">
        <f>H29</f>
        <v>0</v>
      </c>
      <c r="I77" s="24" cm="1">
        <f t="array" ref="I77">IF($H77=0,0,INDEX(I$320:I$394,$H77))</f>
        <v>0</v>
      </c>
      <c r="J77" s="24" cm="1">
        <f t="array" ref="J77">IF($H77=0,0,INDEX(J$320:J$394,$H77))</f>
        <v>0</v>
      </c>
      <c r="K77" s="24" cm="1">
        <f t="array" ref="K77">IF($H77=0,0,INDEX(K$320:K$394,$H77))</f>
        <v>0</v>
      </c>
      <c r="L77" s="24" cm="1">
        <f t="array" ref="L77">IF($H77=0,0,INDEX(L$320:L$394,$H77))</f>
        <v>0</v>
      </c>
      <c r="M77" s="24" cm="1">
        <f t="array" ref="M77">IF($H77=0,0,INDEX(M$320:M$394,$H77))</f>
        <v>0</v>
      </c>
      <c r="N77" s="24" cm="1">
        <f t="array" ref="N77">IF($H77=0,0,INDEX(N$320:N$394,$H77))</f>
        <v>0</v>
      </c>
      <c r="O77" s="24" cm="1">
        <f t="array" ref="O77">IF($H77=0,0,INDEX(O$320:O$394,$H77))</f>
        <v>0</v>
      </c>
      <c r="P77" s="24" cm="1">
        <f t="array" ref="P77">IF($H77=0,0,INDEX(P$320:P$394,$H77))</f>
        <v>0</v>
      </c>
      <c r="Q77" s="24" cm="1">
        <f t="array" ref="Q77">IF($H77=0,0,INDEX(Q$320:Q$394,$H77))</f>
        <v>0</v>
      </c>
      <c r="R77" s="24" cm="1">
        <f t="array" ref="R77">IF($H77=0,0,INDEX(R$320:R$394,$H77))</f>
        <v>0</v>
      </c>
      <c r="S77" s="24" cm="1">
        <f t="array" ref="S77">IF($H77=0,0,INDEX(S$320:S$394,$H77))</f>
        <v>0</v>
      </c>
      <c r="T77" s="24" cm="1">
        <f t="array" ref="T77">IF($H77=0,0,INDEX(T$320:T$394,$H77))</f>
        <v>0</v>
      </c>
      <c r="U77" s="24" cm="1">
        <f t="array" ref="U77">IF($H77=0,0,INDEX(U$320:U$394,$H77))</f>
        <v>0</v>
      </c>
      <c r="V77" s="24" cm="1">
        <f t="array" ref="V77">IF($H77=0,0,INDEX(V$320:V$394,$H77))</f>
        <v>0</v>
      </c>
      <c r="W77" s="24" cm="1">
        <f t="array" ref="W77">IF($H77=0,0,INDEX(W$320:W$394,$H77))</f>
        <v>0</v>
      </c>
      <c r="X77" s="24" cm="1">
        <f t="array" ref="X77">IF($H77=0,0,INDEX(X$320:X$394,$H77))</f>
        <v>0</v>
      </c>
      <c r="Y77" s="24" cm="1">
        <f t="array" ref="Y77">IF($H77=0,0,INDEX(Y$320:Y$394,$H77))</f>
        <v>0</v>
      </c>
      <c r="Z77" s="24" cm="1">
        <f t="array" ref="Z77">IF($H77=0,0,INDEX(Z$320:Z$394,$H77))</f>
        <v>0</v>
      </c>
      <c r="AA77" s="24" cm="1">
        <f t="array" ref="AA77">IF($H77=0,0,INDEX(AA$320:AA$394,$H77))</f>
        <v>0</v>
      </c>
      <c r="AB77" s="24" cm="1">
        <f t="array" ref="AB77">IF($H77=0,0,INDEX(AB$320:AB$394,$H77))</f>
        <v>0</v>
      </c>
      <c r="AC77" s="10" cm="1">
        <f t="array" ref="AC77">IF($H77=0,0,INDEX(AC$800:AC$1034,$H77))</f>
        <v>0</v>
      </c>
      <c r="AD77" s="16" t="str" cm="1">
        <f t="array" ref="AD77">IF(SUMPRODUCT(--_xlfn.ISFORMULA(C77:AB77))=26,"OK","CHECK")</f>
        <v>OK</v>
      </c>
      <c r="AE77" s="24" cm="1">
        <f t="array" ref="AE77">IF($H77=0,0,INDEX(AE$800:AE$1034,$H77))</f>
        <v>0</v>
      </c>
      <c r="AF77" s="24" cm="1">
        <f t="array" ref="AF77">IF($H77=0,0,INDEX(AF$800:AF$1034,$H77))</f>
        <v>0</v>
      </c>
      <c r="AG77" s="24" cm="1">
        <f t="array" ref="AG77">IF($H77=0,0,INDEX(AG$800:AG$1034,$H77))</f>
        <v>0</v>
      </c>
      <c r="AH77" s="24" cm="1">
        <f t="array" ref="AH77">IF($H77=0,0,INDEX(AH$800:AH$1034,$H77))</f>
        <v>0</v>
      </c>
      <c r="AI77" s="24" cm="1">
        <f t="array" ref="AI77">IF($H77=0,0,INDEX(AI$800:AI$1034,$H77))</f>
        <v>0</v>
      </c>
      <c r="AJ77" s="24" cm="1">
        <f t="array" ref="AJ77">IF($H77=0,0,INDEX(AJ$800:AJ$1034,$H77))</f>
        <v>0</v>
      </c>
      <c r="AK77" s="24" cm="1">
        <f t="array" ref="AK77">IF($H77=0,0,INDEX(AK$800:AK$1034,$H77))</f>
        <v>0</v>
      </c>
      <c r="AL77" s="24" cm="1">
        <f t="array" ref="AL77">IF($H77=0,0,INDEX(AL$800:AL$1034,$H77))</f>
        <v>0</v>
      </c>
      <c r="AM77" s="24" cm="1">
        <f t="array" ref="AM77">IF($H77=0,0,INDEX(AM$800:AM$1034,$H77))</f>
        <v>0</v>
      </c>
      <c r="AN77" s="24" cm="1">
        <f t="array" ref="AN77">IF($H77=0,0,INDEX(AN$800:AN$1034,$H77))</f>
        <v>0</v>
      </c>
      <c r="AO77" s="24" cm="1">
        <f t="array" ref="AO77">IF($H77=0,0,INDEX(AO$800:AO$1034,$H77))</f>
        <v>0</v>
      </c>
      <c r="AP77" s="24" cm="1">
        <f t="array" ref="AP77">IF($H77=0,0,INDEX(AP$800:AP$1034,$H77))</f>
        <v>0</v>
      </c>
      <c r="AQ77" s="24" cm="1">
        <f t="array" ref="AQ77">IF($H77=0,0,INDEX(AQ$800:AQ$1034,$H77))</f>
        <v>0</v>
      </c>
      <c r="AR77" s="24" cm="1">
        <f t="array" ref="AR77">IF($H77=0,0,INDEX(AR$800:AR$1034,$H77))</f>
        <v>0</v>
      </c>
    </row>
    <row r="78" spans="1:44" hidden="1" outlineLevel="2" x14ac:dyDescent="0.2">
      <c r="A78" s="7"/>
      <c r="B78" s="7"/>
      <c r="C78" s="19">
        <f>C30</f>
        <v>0</v>
      </c>
      <c r="D78" s="18">
        <f>D30</f>
        <v>0</v>
      </c>
      <c r="E78" s="18">
        <f>E30</f>
        <v>0</v>
      </c>
      <c r="F78" s="18">
        <f>F30</f>
        <v>0</v>
      </c>
      <c r="G78" s="18">
        <f>G30</f>
        <v>0</v>
      </c>
      <c r="H78" s="34">
        <f>H30</f>
        <v>0</v>
      </c>
      <c r="I78" s="24" cm="1">
        <f t="array" ref="I78">IF($H78=0,0,INDEX(I$320:I$394,$H78))</f>
        <v>0</v>
      </c>
      <c r="J78" s="24" cm="1">
        <f t="array" ref="J78">IF($H78=0,0,INDEX(J$320:J$394,$H78))</f>
        <v>0</v>
      </c>
      <c r="K78" s="24" cm="1">
        <f t="array" ref="K78">IF($H78=0,0,INDEX(K$320:K$394,$H78))</f>
        <v>0</v>
      </c>
      <c r="L78" s="24" cm="1">
        <f t="array" ref="L78">IF($H78=0,0,INDEX(L$320:L$394,$H78))</f>
        <v>0</v>
      </c>
      <c r="M78" s="24" cm="1">
        <f t="array" ref="M78">IF($H78=0,0,INDEX(M$320:M$394,$H78))</f>
        <v>0</v>
      </c>
      <c r="N78" s="24" cm="1">
        <f t="array" ref="N78">IF($H78=0,0,INDEX(N$320:N$394,$H78))</f>
        <v>0</v>
      </c>
      <c r="O78" s="24" cm="1">
        <f t="array" ref="O78">IF($H78=0,0,INDEX(O$320:O$394,$H78))</f>
        <v>0</v>
      </c>
      <c r="P78" s="24" cm="1">
        <f t="array" ref="P78">IF($H78=0,0,INDEX(P$320:P$394,$H78))</f>
        <v>0</v>
      </c>
      <c r="Q78" s="24" cm="1">
        <f t="array" ref="Q78">IF($H78=0,0,INDEX(Q$320:Q$394,$H78))</f>
        <v>0</v>
      </c>
      <c r="R78" s="24" cm="1">
        <f t="array" ref="R78">IF($H78=0,0,INDEX(R$320:R$394,$H78))</f>
        <v>0</v>
      </c>
      <c r="S78" s="24" cm="1">
        <f t="array" ref="S78">IF($H78=0,0,INDEX(S$320:S$394,$H78))</f>
        <v>0</v>
      </c>
      <c r="T78" s="24" cm="1">
        <f t="array" ref="T78">IF($H78=0,0,INDEX(T$320:T$394,$H78))</f>
        <v>0</v>
      </c>
      <c r="U78" s="24" cm="1">
        <f t="array" ref="U78">IF($H78=0,0,INDEX(U$320:U$394,$H78))</f>
        <v>0</v>
      </c>
      <c r="V78" s="24" cm="1">
        <f t="array" ref="V78">IF($H78=0,0,INDEX(V$320:V$394,$H78))</f>
        <v>0</v>
      </c>
      <c r="W78" s="24" cm="1">
        <f t="array" ref="W78">IF($H78=0,0,INDEX(W$320:W$394,$H78))</f>
        <v>0</v>
      </c>
      <c r="X78" s="24" cm="1">
        <f t="array" ref="X78">IF($H78=0,0,INDEX(X$320:X$394,$H78))</f>
        <v>0</v>
      </c>
      <c r="Y78" s="24" cm="1">
        <f t="array" ref="Y78">IF($H78=0,0,INDEX(Y$320:Y$394,$H78))</f>
        <v>0</v>
      </c>
      <c r="Z78" s="24" cm="1">
        <f t="array" ref="Z78">IF($H78=0,0,INDEX(Z$320:Z$394,$H78))</f>
        <v>0</v>
      </c>
      <c r="AA78" s="24" cm="1">
        <f t="array" ref="AA78">IF($H78=0,0,INDEX(AA$320:AA$394,$H78))</f>
        <v>0</v>
      </c>
      <c r="AB78" s="24" cm="1">
        <f t="array" ref="AB78">IF($H78=0,0,INDEX(AB$320:AB$394,$H78))</f>
        <v>0</v>
      </c>
      <c r="AC78" s="10" cm="1">
        <f t="array" ref="AC78">IF($H78=0,0,INDEX(AC$800:AC$1034,$H78))</f>
        <v>0</v>
      </c>
      <c r="AD78" s="16" t="str" cm="1">
        <f t="array" ref="AD78">IF(SUMPRODUCT(--_xlfn.ISFORMULA(C78:AB78))=26,"OK","CHECK")</f>
        <v>OK</v>
      </c>
      <c r="AE78" s="24" cm="1">
        <f t="array" ref="AE78">IF($H78=0,0,INDEX(AE$800:AE$1034,$H78))</f>
        <v>0</v>
      </c>
      <c r="AF78" s="24" cm="1">
        <f t="array" ref="AF78">IF($H78=0,0,INDEX(AF$800:AF$1034,$H78))</f>
        <v>0</v>
      </c>
      <c r="AG78" s="24" cm="1">
        <f t="array" ref="AG78">IF($H78=0,0,INDEX(AG$800:AG$1034,$H78))</f>
        <v>0</v>
      </c>
      <c r="AH78" s="24" cm="1">
        <f t="array" ref="AH78">IF($H78=0,0,INDEX(AH$800:AH$1034,$H78))</f>
        <v>0</v>
      </c>
      <c r="AI78" s="24" cm="1">
        <f t="array" ref="AI78">IF($H78=0,0,INDEX(AI$800:AI$1034,$H78))</f>
        <v>0</v>
      </c>
      <c r="AJ78" s="24" cm="1">
        <f t="array" ref="AJ78">IF($H78=0,0,INDEX(AJ$800:AJ$1034,$H78))</f>
        <v>0</v>
      </c>
      <c r="AK78" s="24" cm="1">
        <f t="array" ref="AK78">IF($H78=0,0,INDEX(AK$800:AK$1034,$H78))</f>
        <v>0</v>
      </c>
      <c r="AL78" s="24" cm="1">
        <f t="array" ref="AL78">IF($H78=0,0,INDEX(AL$800:AL$1034,$H78))</f>
        <v>0</v>
      </c>
      <c r="AM78" s="24" cm="1">
        <f t="array" ref="AM78">IF($H78=0,0,INDEX(AM$800:AM$1034,$H78))</f>
        <v>0</v>
      </c>
      <c r="AN78" s="24" cm="1">
        <f t="array" ref="AN78">IF($H78=0,0,INDEX(AN$800:AN$1034,$H78))</f>
        <v>0</v>
      </c>
      <c r="AO78" s="24" cm="1">
        <f t="array" ref="AO78">IF($H78=0,0,INDEX(AO$800:AO$1034,$H78))</f>
        <v>0</v>
      </c>
      <c r="AP78" s="24" cm="1">
        <f t="array" ref="AP78">IF($H78=0,0,INDEX(AP$800:AP$1034,$H78))</f>
        <v>0</v>
      </c>
      <c r="AQ78" s="24" cm="1">
        <f t="array" ref="AQ78">IF($H78=0,0,INDEX(AQ$800:AQ$1034,$H78))</f>
        <v>0</v>
      </c>
      <c r="AR78" s="24" cm="1">
        <f t="array" ref="AR78">IF($H78=0,0,INDEX(AR$800:AR$1034,$H78))</f>
        <v>0</v>
      </c>
    </row>
    <row r="79" spans="1:44" hidden="1" outlineLevel="2" x14ac:dyDescent="0.2">
      <c r="A79" s="7"/>
      <c r="B79" s="7"/>
      <c r="C79" s="19">
        <f>C31</f>
        <v>0</v>
      </c>
      <c r="D79" s="18">
        <f>D31</f>
        <v>0</v>
      </c>
      <c r="E79" s="18">
        <f>E31</f>
        <v>0</v>
      </c>
      <c r="F79" s="18">
        <f>F31</f>
        <v>0</v>
      </c>
      <c r="G79" s="18">
        <f>G31</f>
        <v>0</v>
      </c>
      <c r="H79" s="34">
        <f>H31</f>
        <v>0</v>
      </c>
      <c r="I79" s="24" cm="1">
        <f t="array" ref="I79">IF($H79=0,0,INDEX(I$320:I$394,$H79))</f>
        <v>0</v>
      </c>
      <c r="J79" s="24" cm="1">
        <f t="array" ref="J79">IF($H79=0,0,INDEX(J$320:J$394,$H79))</f>
        <v>0</v>
      </c>
      <c r="K79" s="24" cm="1">
        <f t="array" ref="K79">IF($H79=0,0,INDEX(K$320:K$394,$H79))</f>
        <v>0</v>
      </c>
      <c r="L79" s="24" cm="1">
        <f t="array" ref="L79">IF($H79=0,0,INDEX(L$320:L$394,$H79))</f>
        <v>0</v>
      </c>
      <c r="M79" s="24" cm="1">
        <f t="array" ref="M79">IF($H79=0,0,INDEX(M$320:M$394,$H79))</f>
        <v>0</v>
      </c>
      <c r="N79" s="24" cm="1">
        <f t="array" ref="N79">IF($H79=0,0,INDEX(N$320:N$394,$H79))</f>
        <v>0</v>
      </c>
      <c r="O79" s="24" cm="1">
        <f t="array" ref="O79">IF($H79=0,0,INDEX(O$320:O$394,$H79))</f>
        <v>0</v>
      </c>
      <c r="P79" s="24" cm="1">
        <f t="array" ref="P79">IF($H79=0,0,INDEX(P$320:P$394,$H79))</f>
        <v>0</v>
      </c>
      <c r="Q79" s="24" cm="1">
        <f t="array" ref="Q79">IF($H79=0,0,INDEX(Q$320:Q$394,$H79))</f>
        <v>0</v>
      </c>
      <c r="R79" s="24" cm="1">
        <f t="array" ref="R79">IF($H79=0,0,INDEX(R$320:R$394,$H79))</f>
        <v>0</v>
      </c>
      <c r="S79" s="24" cm="1">
        <f t="array" ref="S79">IF($H79=0,0,INDEX(S$320:S$394,$H79))</f>
        <v>0</v>
      </c>
      <c r="T79" s="24" cm="1">
        <f t="array" ref="T79">IF($H79=0,0,INDEX(T$320:T$394,$H79))</f>
        <v>0</v>
      </c>
      <c r="U79" s="24" cm="1">
        <f t="array" ref="U79">IF($H79=0,0,INDEX(U$320:U$394,$H79))</f>
        <v>0</v>
      </c>
      <c r="V79" s="24" cm="1">
        <f t="array" ref="V79">IF($H79=0,0,INDEX(V$320:V$394,$H79))</f>
        <v>0</v>
      </c>
      <c r="W79" s="24" cm="1">
        <f t="array" ref="W79">IF($H79=0,0,INDEX(W$320:W$394,$H79))</f>
        <v>0</v>
      </c>
      <c r="X79" s="24" cm="1">
        <f t="array" ref="X79">IF($H79=0,0,INDEX(X$320:X$394,$H79))</f>
        <v>0</v>
      </c>
      <c r="Y79" s="24" cm="1">
        <f t="array" ref="Y79">IF($H79=0,0,INDEX(Y$320:Y$394,$H79))</f>
        <v>0</v>
      </c>
      <c r="Z79" s="24" cm="1">
        <f t="array" ref="Z79">IF($H79=0,0,INDEX(Z$320:Z$394,$H79))</f>
        <v>0</v>
      </c>
      <c r="AA79" s="24" cm="1">
        <f t="array" ref="AA79">IF($H79=0,0,INDEX(AA$320:AA$394,$H79))</f>
        <v>0</v>
      </c>
      <c r="AB79" s="24" cm="1">
        <f t="array" ref="AB79">IF($H79=0,0,INDEX(AB$320:AB$394,$H79))</f>
        <v>0</v>
      </c>
      <c r="AC79" s="10" cm="1">
        <f t="array" ref="AC79">IF($H79=0,0,INDEX(AC$800:AC$1034,$H79))</f>
        <v>0</v>
      </c>
      <c r="AD79" s="16" t="str" cm="1">
        <f t="array" ref="AD79">IF(SUMPRODUCT(--_xlfn.ISFORMULA(C79:AB79))=26,"OK","CHECK")</f>
        <v>OK</v>
      </c>
      <c r="AE79" s="24" cm="1">
        <f t="array" ref="AE79">IF($H79=0,0,INDEX(AE$800:AE$1034,$H79))</f>
        <v>0</v>
      </c>
      <c r="AF79" s="24" cm="1">
        <f t="array" ref="AF79">IF($H79=0,0,INDEX(AF$800:AF$1034,$H79))</f>
        <v>0</v>
      </c>
      <c r="AG79" s="24" cm="1">
        <f t="array" ref="AG79">IF($H79=0,0,INDEX(AG$800:AG$1034,$H79))</f>
        <v>0</v>
      </c>
      <c r="AH79" s="24" cm="1">
        <f t="array" ref="AH79">IF($H79=0,0,INDEX(AH$800:AH$1034,$H79))</f>
        <v>0</v>
      </c>
      <c r="AI79" s="24" cm="1">
        <f t="array" ref="AI79">IF($H79=0,0,INDEX(AI$800:AI$1034,$H79))</f>
        <v>0</v>
      </c>
      <c r="AJ79" s="24" cm="1">
        <f t="array" ref="AJ79">IF($H79=0,0,INDEX(AJ$800:AJ$1034,$H79))</f>
        <v>0</v>
      </c>
      <c r="AK79" s="24" cm="1">
        <f t="array" ref="AK79">IF($H79=0,0,INDEX(AK$800:AK$1034,$H79))</f>
        <v>0</v>
      </c>
      <c r="AL79" s="24" cm="1">
        <f t="array" ref="AL79">IF($H79=0,0,INDEX(AL$800:AL$1034,$H79))</f>
        <v>0</v>
      </c>
      <c r="AM79" s="24" cm="1">
        <f t="array" ref="AM79">IF($H79=0,0,INDEX(AM$800:AM$1034,$H79))</f>
        <v>0</v>
      </c>
      <c r="AN79" s="24" cm="1">
        <f t="array" ref="AN79">IF($H79=0,0,INDEX(AN$800:AN$1034,$H79))</f>
        <v>0</v>
      </c>
      <c r="AO79" s="24" cm="1">
        <f t="array" ref="AO79">IF($H79=0,0,INDEX(AO$800:AO$1034,$H79))</f>
        <v>0</v>
      </c>
      <c r="AP79" s="24" cm="1">
        <f t="array" ref="AP79">IF($H79=0,0,INDEX(AP$800:AP$1034,$H79))</f>
        <v>0</v>
      </c>
      <c r="AQ79" s="24" cm="1">
        <f t="array" ref="AQ79">IF($H79=0,0,INDEX(AQ$800:AQ$1034,$H79))</f>
        <v>0</v>
      </c>
      <c r="AR79" s="24" cm="1">
        <f t="array" ref="AR79">IF($H79=0,0,INDEX(AR$800:AR$1034,$H79))</f>
        <v>0</v>
      </c>
    </row>
    <row r="80" spans="1:44" hidden="1" outlineLevel="2" x14ac:dyDescent="0.2">
      <c r="A80" s="7"/>
      <c r="B80" s="7"/>
      <c r="C80" s="19">
        <f>C32</f>
        <v>0</v>
      </c>
      <c r="D80" s="18">
        <f>D32</f>
        <v>0</v>
      </c>
      <c r="E80" s="18">
        <f>E32</f>
        <v>0</v>
      </c>
      <c r="F80" s="18">
        <f>F32</f>
        <v>0</v>
      </c>
      <c r="G80" s="18">
        <f>G32</f>
        <v>0</v>
      </c>
      <c r="H80" s="34">
        <f>H32</f>
        <v>0</v>
      </c>
      <c r="I80" s="24" cm="1">
        <f t="array" ref="I80">IF($H80=0,0,INDEX(I$320:I$394,$H80))</f>
        <v>0</v>
      </c>
      <c r="J80" s="24" cm="1">
        <f t="array" ref="J80">IF($H80=0,0,INDEX(J$320:J$394,$H80))</f>
        <v>0</v>
      </c>
      <c r="K80" s="24" cm="1">
        <f t="array" ref="K80">IF($H80=0,0,INDEX(K$320:K$394,$H80))</f>
        <v>0</v>
      </c>
      <c r="L80" s="24" cm="1">
        <f t="array" ref="L80">IF($H80=0,0,INDEX(L$320:L$394,$H80))</f>
        <v>0</v>
      </c>
      <c r="M80" s="24" cm="1">
        <f t="array" ref="M80">IF($H80=0,0,INDEX(M$320:M$394,$H80))</f>
        <v>0</v>
      </c>
      <c r="N80" s="24" cm="1">
        <f t="array" ref="N80">IF($H80=0,0,INDEX(N$320:N$394,$H80))</f>
        <v>0</v>
      </c>
      <c r="O80" s="24" cm="1">
        <f t="array" ref="O80">IF($H80=0,0,INDEX(O$320:O$394,$H80))</f>
        <v>0</v>
      </c>
      <c r="P80" s="24" cm="1">
        <f t="array" ref="P80">IF($H80=0,0,INDEX(P$320:P$394,$H80))</f>
        <v>0</v>
      </c>
      <c r="Q80" s="24" cm="1">
        <f t="array" ref="Q80">IF($H80=0,0,INDEX(Q$320:Q$394,$H80))</f>
        <v>0</v>
      </c>
      <c r="R80" s="24" cm="1">
        <f t="array" ref="R80">IF($H80=0,0,INDEX(R$320:R$394,$H80))</f>
        <v>0</v>
      </c>
      <c r="S80" s="24" cm="1">
        <f t="array" ref="S80">IF($H80=0,0,INDEX(S$320:S$394,$H80))</f>
        <v>0</v>
      </c>
      <c r="T80" s="24" cm="1">
        <f t="array" ref="T80">IF($H80=0,0,INDEX(T$320:T$394,$H80))</f>
        <v>0</v>
      </c>
      <c r="U80" s="24" cm="1">
        <f t="array" ref="U80">IF($H80=0,0,INDEX(U$320:U$394,$H80))</f>
        <v>0</v>
      </c>
      <c r="V80" s="24" cm="1">
        <f t="array" ref="V80">IF($H80=0,0,INDEX(V$320:V$394,$H80))</f>
        <v>0</v>
      </c>
      <c r="W80" s="24" cm="1">
        <f t="array" ref="W80">IF($H80=0,0,INDEX(W$320:W$394,$H80))</f>
        <v>0</v>
      </c>
      <c r="X80" s="24" cm="1">
        <f t="array" ref="X80">IF($H80=0,0,INDEX(X$320:X$394,$H80))</f>
        <v>0</v>
      </c>
      <c r="Y80" s="24" cm="1">
        <f t="array" ref="Y80">IF($H80=0,0,INDEX(Y$320:Y$394,$H80))</f>
        <v>0</v>
      </c>
      <c r="Z80" s="24" cm="1">
        <f t="array" ref="Z80">IF($H80=0,0,INDEX(Z$320:Z$394,$H80))</f>
        <v>0</v>
      </c>
      <c r="AA80" s="24" cm="1">
        <f t="array" ref="AA80">IF($H80=0,0,INDEX(AA$320:AA$394,$H80))</f>
        <v>0</v>
      </c>
      <c r="AB80" s="24" cm="1">
        <f t="array" ref="AB80">IF($H80=0,0,INDEX(AB$320:AB$394,$H80))</f>
        <v>0</v>
      </c>
      <c r="AC80" s="10" cm="1">
        <f t="array" ref="AC80">IF($H80=0,0,INDEX(AC$800:AC$1034,$H80))</f>
        <v>0</v>
      </c>
      <c r="AD80" s="16" t="str" cm="1">
        <f t="array" ref="AD80">IF(SUMPRODUCT(--_xlfn.ISFORMULA(C80:AB80))=26,"OK","CHECK")</f>
        <v>OK</v>
      </c>
      <c r="AE80" s="24" cm="1">
        <f t="array" ref="AE80">IF($H80=0,0,INDEX(AE$800:AE$1034,$H80))</f>
        <v>0</v>
      </c>
      <c r="AF80" s="24" cm="1">
        <f t="array" ref="AF80">IF($H80=0,0,INDEX(AF$800:AF$1034,$H80))</f>
        <v>0</v>
      </c>
      <c r="AG80" s="24" cm="1">
        <f t="array" ref="AG80">IF($H80=0,0,INDEX(AG$800:AG$1034,$H80))</f>
        <v>0</v>
      </c>
      <c r="AH80" s="24" cm="1">
        <f t="array" ref="AH80">IF($H80=0,0,INDEX(AH$800:AH$1034,$H80))</f>
        <v>0</v>
      </c>
      <c r="AI80" s="24" cm="1">
        <f t="array" ref="AI80">IF($H80=0,0,INDEX(AI$800:AI$1034,$H80))</f>
        <v>0</v>
      </c>
      <c r="AJ80" s="24" cm="1">
        <f t="array" ref="AJ80">IF($H80=0,0,INDEX(AJ$800:AJ$1034,$H80))</f>
        <v>0</v>
      </c>
      <c r="AK80" s="24" cm="1">
        <f t="array" ref="AK80">IF($H80=0,0,INDEX(AK$800:AK$1034,$H80))</f>
        <v>0</v>
      </c>
      <c r="AL80" s="24" cm="1">
        <f t="array" ref="AL80">IF($H80=0,0,INDEX(AL$800:AL$1034,$H80))</f>
        <v>0</v>
      </c>
      <c r="AM80" s="24" cm="1">
        <f t="array" ref="AM80">IF($H80=0,0,INDEX(AM$800:AM$1034,$H80))</f>
        <v>0</v>
      </c>
      <c r="AN80" s="24" cm="1">
        <f t="array" ref="AN80">IF($H80=0,0,INDEX(AN$800:AN$1034,$H80))</f>
        <v>0</v>
      </c>
      <c r="AO80" s="24" cm="1">
        <f t="array" ref="AO80">IF($H80=0,0,INDEX(AO$800:AO$1034,$H80))</f>
        <v>0</v>
      </c>
      <c r="AP80" s="24" cm="1">
        <f t="array" ref="AP80">IF($H80=0,0,INDEX(AP$800:AP$1034,$H80))</f>
        <v>0</v>
      </c>
      <c r="AQ80" s="24" cm="1">
        <f t="array" ref="AQ80">IF($H80=0,0,INDEX(AQ$800:AQ$1034,$H80))</f>
        <v>0</v>
      </c>
      <c r="AR80" s="24" cm="1">
        <f t="array" ref="AR80">IF($H80=0,0,INDEX(AR$800:AR$1034,$H80))</f>
        <v>0</v>
      </c>
    </row>
    <row r="81" spans="1:36" outlineLevel="1" collapsed="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33"/>
      <c r="AB81" s="7"/>
      <c r="AC81" s="10"/>
      <c r="AD81" s="16"/>
      <c r="AE81" s="7"/>
      <c r="AF81" s="7"/>
      <c r="AG81" s="7"/>
      <c r="AH81" s="7"/>
      <c r="AI81" s="7"/>
      <c r="AJ81" s="7"/>
    </row>
    <row r="82" spans="1:36"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33"/>
      <c r="AB82" s="7"/>
      <c r="AC82" s="10"/>
      <c r="AD82" s="10"/>
      <c r="AE82" s="7"/>
      <c r="AF82" s="7"/>
      <c r="AG82" s="7"/>
      <c r="AH82" s="7"/>
      <c r="AI82" s="7"/>
      <c r="AJ82" s="7"/>
    </row>
    <row r="83" spans="1:36" ht="13.2" x14ac:dyDescent="0.25">
      <c r="A83" s="5"/>
      <c r="B83" s="6" t="str">
        <f>"Tariff schedule 3 | "&amp;forecastyear&amp;" prices"</f>
        <v>Tariff schedule 3 | 2024–25 prices</v>
      </c>
      <c r="C83" s="5"/>
      <c r="D83" s="26" t="s">
        <v>5</v>
      </c>
      <c r="E83" s="26" t="str">
        <f>tariffid1</f>
        <v>Code SA</v>
      </c>
      <c r="F83" s="26" t="str">
        <f>tariffid2</f>
        <v>Code CBD</v>
      </c>
      <c r="G83" s="32" t="str">
        <f>tariffid3</f>
        <v>Other identifier</v>
      </c>
      <c r="H83" s="32"/>
      <c r="I83" s="31" t="str">
        <f>'[1]Prop. prices'!I5</f>
        <v xml:space="preserve">Fixed </v>
      </c>
      <c r="J83" s="31" t="str">
        <f>'[1]Prop. prices'!J5</f>
        <v>Usage</v>
      </c>
      <c r="K83" s="31" t="str">
        <f>'[1]Prop. prices'!K5</f>
        <v>Peak</v>
      </c>
      <c r="L83" s="31" t="str">
        <f>'[1]Prop. prices'!L5</f>
        <v>Shoulder</v>
      </c>
      <c r="M83" s="31" t="str">
        <f>'[1]Prop. prices'!M5</f>
        <v>Off-Peak</v>
      </c>
      <c r="N83" s="31" t="str">
        <f>'[1]Prop. prices'!N5</f>
        <v>Solar Sponge</v>
      </c>
      <c r="O83" s="31" t="str">
        <f>'[1]Prop. prices'!O5</f>
        <v>Ann Dmnd Pk</v>
      </c>
      <c r="P83" s="31" t="str">
        <f>'[1]Prop. prices'!P5</f>
        <v>Ann Dmnd</v>
      </c>
      <c r="Q83" s="31" t="str">
        <f>'[1]Prop. prices'!Q5</f>
        <v>Mth Dmnd Pk</v>
      </c>
      <c r="R83" s="31" t="str">
        <f>'[1]Prop. prices'!R5</f>
        <v>Mth Dmnd Smmr</v>
      </c>
      <c r="S83" s="31" t="str">
        <f>'[1]Prop. prices'!S5</f>
        <v>Mth Dmnd Shld</v>
      </c>
      <c r="T83" s="31" t="str">
        <f>'[1]Prop. prices'!T5</f>
        <v>Mth Dmnd kW Pk</v>
      </c>
      <c r="U83" s="31" t="str">
        <f>'[1]Prop. prices'!U5</f>
        <v>Expt Chg</v>
      </c>
      <c r="V83" s="31" t="str">
        <f>'[1]Prop. prices'!V5</f>
        <v>CL Usage</v>
      </c>
      <c r="W83" s="31" t="str">
        <f>'[1]Prop. prices'!W5</f>
        <v>CL Peak</v>
      </c>
      <c r="X83" s="31" t="str">
        <f>'[1]Prop. prices'!X5</f>
        <v>CL Off-Peak</v>
      </c>
      <c r="Y83" s="31" t="str">
        <f>'[1]Prop. prices'!Y5</f>
        <v>CL Solar Sponge</v>
      </c>
      <c r="Z83" s="31" t="str">
        <f>'[1]Prop. prices'!Z5</f>
        <v>EV Rebate</v>
      </c>
      <c r="AA83" s="31" t="str">
        <f>'[1]Prop. prices'!AA5</f>
        <v>Flex Dmnd</v>
      </c>
      <c r="AB83" s="31" t="str">
        <f>'[1]Prop. prices'!AB5</f>
        <v>Expt Cr</v>
      </c>
      <c r="AC83" s="30"/>
      <c r="AD83" s="2"/>
      <c r="AE83" s="2"/>
      <c r="AF83" s="2"/>
      <c r="AG83" s="2"/>
    </row>
    <row r="84" spans="1:36" outlineLevel="1" x14ac:dyDescent="0.2">
      <c r="A84" s="7"/>
      <c r="B84" s="7"/>
      <c r="C84" s="11"/>
      <c r="D84" s="9"/>
      <c r="E84" s="9"/>
      <c r="F84" s="9"/>
      <c r="G84" s="10"/>
      <c r="H84" s="10"/>
      <c r="I84" s="25" t="str">
        <f>'[1]Prop. prices'!I6</f>
        <v>$/day</v>
      </c>
      <c r="J84" s="25" t="str">
        <f>'[1]Prop. prices'!J6</f>
        <v>$/kWh</v>
      </c>
      <c r="K84" s="25" t="str">
        <f>'[1]Prop. prices'!K6</f>
        <v>$/kWh</v>
      </c>
      <c r="L84" s="25" t="str">
        <f>'[1]Prop. prices'!L6</f>
        <v>$/kWh</v>
      </c>
      <c r="M84" s="25" t="str">
        <f>'[1]Prop. prices'!M6</f>
        <v>$/kWh</v>
      </c>
      <c r="N84" s="25" t="str">
        <f>'[1]Prop. prices'!N6</f>
        <v>$/kWh</v>
      </c>
      <c r="O84" s="25" t="str">
        <f>'[1]Prop. prices'!O6</f>
        <v>$/kVA</v>
      </c>
      <c r="P84" s="25" t="str">
        <f>'[1]Prop. prices'!P6</f>
        <v>$/kVA</v>
      </c>
      <c r="Q84" s="25" t="str">
        <f>'[1]Prop. prices'!Q6</f>
        <v>$/kVA</v>
      </c>
      <c r="R84" s="25" t="str">
        <f>'[1]Prop. prices'!R6</f>
        <v>$/kVA</v>
      </c>
      <c r="S84" s="25" t="str">
        <f>'[1]Prop. prices'!S6</f>
        <v>$/kVA</v>
      </c>
      <c r="T84" s="25" t="str">
        <f>'[1]Prop. prices'!T6</f>
        <v>$/kW</v>
      </c>
      <c r="U84" s="25" t="str">
        <f>'[1]Prop. prices'!U6</f>
        <v>$/kWh</v>
      </c>
      <c r="V84" s="25" t="str">
        <f>'[1]Prop. prices'!V6</f>
        <v>$/kWh</v>
      </c>
      <c r="W84" s="25" t="str">
        <f>'[1]Prop. prices'!W6</f>
        <v>$/kWh</v>
      </c>
      <c r="X84" s="25" t="str">
        <f>'[1]Prop. prices'!X6</f>
        <v>$/kWh</v>
      </c>
      <c r="Y84" s="25" t="str">
        <f>'[1]Prop. prices'!Y6</f>
        <v>$/kWh</v>
      </c>
      <c r="Z84" s="25" t="str">
        <f>'[1]Prop. prices'!Z6</f>
        <v>$/day</v>
      </c>
      <c r="AA84" s="25" t="str">
        <f>'[1]Prop. prices'!AA6</f>
        <v>$/kVA</v>
      </c>
      <c r="AB84" s="25" t="str">
        <f>'[1]Prop. prices'!AB6</f>
        <v>$/kWh</v>
      </c>
      <c r="AC84" s="7"/>
      <c r="AD84" s="7"/>
      <c r="AE84" s="7"/>
      <c r="AF84" s="7"/>
      <c r="AG84" s="7"/>
    </row>
    <row r="85" spans="1:36" outlineLevel="1" x14ac:dyDescent="0.2">
      <c r="A85" s="7"/>
      <c r="B85" s="7"/>
      <c r="C85" s="20" t="s">
        <v>4</v>
      </c>
      <c r="D85" s="9"/>
      <c r="E85" s="9"/>
      <c r="F85" s="9"/>
      <c r="G85" s="10"/>
      <c r="H85" s="10"/>
      <c r="I85" s="10"/>
      <c r="J85" s="10"/>
      <c r="K85" s="10"/>
      <c r="L85" s="10"/>
      <c r="M85" s="10"/>
      <c r="N85" s="10"/>
      <c r="O85" s="10"/>
      <c r="P85" s="10"/>
      <c r="Q85" s="10"/>
      <c r="R85" s="10"/>
      <c r="S85" s="10"/>
      <c r="T85" s="10"/>
      <c r="U85" s="10"/>
      <c r="V85" s="10"/>
      <c r="W85" s="10"/>
      <c r="X85" s="10"/>
      <c r="Y85" s="10"/>
      <c r="Z85" s="10"/>
      <c r="AA85" s="10"/>
      <c r="AB85" s="10"/>
      <c r="AC85" s="7"/>
      <c r="AD85" s="7"/>
      <c r="AE85" s="7"/>
      <c r="AF85" s="7"/>
      <c r="AG85" s="7"/>
    </row>
    <row r="86" spans="1:36" outlineLevel="2" x14ac:dyDescent="0.2">
      <c r="A86" s="7"/>
      <c r="B86" s="7"/>
      <c r="C86" s="19" t="str">
        <f>[1]Qty!C36</f>
        <v>Residential Single Rate</v>
      </c>
      <c r="D86" s="18" t="str">
        <f>[1]Qty!D36</f>
        <v>Residential</v>
      </c>
      <c r="E86" s="18" t="str">
        <f>[1]Qty!E36</f>
        <v>RSR</v>
      </c>
      <c r="F86" s="18" t="str">
        <f>[1]Qty!F36</f>
        <v>RSR</v>
      </c>
      <c r="G86" s="18">
        <f>[1]Qty!G36</f>
        <v>0</v>
      </c>
      <c r="H86" s="10"/>
      <c r="I86" s="24">
        <f>I164+I242+I320</f>
        <v>0.57530000000000003</v>
      </c>
      <c r="J86" s="24">
        <f>J164+J242+J320</f>
        <v>0.15039999999999998</v>
      </c>
      <c r="K86" s="24">
        <f>K164+K242+K320</f>
        <v>0</v>
      </c>
      <c r="L86" s="24">
        <f>L164+L242+L320</f>
        <v>0</v>
      </c>
      <c r="M86" s="24">
        <f>M164+M242+M320</f>
        <v>0</v>
      </c>
      <c r="N86" s="24">
        <f>N164+N242+N320</f>
        <v>0</v>
      </c>
      <c r="O86" s="24">
        <f>O164+O242+O320</f>
        <v>0</v>
      </c>
      <c r="P86" s="24">
        <f>P164+P242+P320</f>
        <v>0</v>
      </c>
      <c r="Q86" s="24">
        <f>Q164+Q242+Q320</f>
        <v>0</v>
      </c>
      <c r="R86" s="24">
        <f>R164+R242+R320</f>
        <v>0</v>
      </c>
      <c r="S86" s="24">
        <f>S164+S242+S320</f>
        <v>0</v>
      </c>
      <c r="T86" s="24">
        <f>T164+T242+T320</f>
        <v>0</v>
      </c>
      <c r="U86" s="24">
        <f>U164+U242+U320</f>
        <v>0</v>
      </c>
      <c r="V86" s="24">
        <f>V164+V242+V320</f>
        <v>7.5600000000000001E-2</v>
      </c>
      <c r="W86" s="24">
        <f>W164+W242+W320</f>
        <v>0</v>
      </c>
      <c r="X86" s="24">
        <f>X164+X242+X320</f>
        <v>0</v>
      </c>
      <c r="Y86" s="24">
        <f>Y164+Y242+Y320</f>
        <v>0</v>
      </c>
      <c r="Z86" s="24">
        <f>Z164+Z242+Z320</f>
        <v>0</v>
      </c>
      <c r="AA86" s="24">
        <f>AA164+AA242+AA320</f>
        <v>0</v>
      </c>
      <c r="AB86" s="24">
        <f>AB164+AB242+AB320</f>
        <v>0</v>
      </c>
      <c r="AC86" s="14"/>
      <c r="AD86" s="16" t="str" cm="1">
        <f t="array" ref="AD86">IF(SUMPRODUCT(--_xlfn.ISFORMULA(C86:AB86))=25,"OK","CHECK")</f>
        <v>OK</v>
      </c>
      <c r="AE86" s="7"/>
      <c r="AF86" s="7"/>
      <c r="AG86" s="7"/>
    </row>
    <row r="87" spans="1:36" s="28" customFormat="1" outlineLevel="2" x14ac:dyDescent="0.2">
      <c r="A87" s="29"/>
      <c r="B87" s="29"/>
      <c r="C87" s="19">
        <f>[1]Qty!C37</f>
        <v>0</v>
      </c>
      <c r="D87" s="18">
        <f>[1]Qty!D37</f>
        <v>0</v>
      </c>
      <c r="E87" s="18">
        <f>[1]Qty!E37</f>
        <v>0</v>
      </c>
      <c r="F87" s="18">
        <f>[1]Qty!F37</f>
        <v>0</v>
      </c>
      <c r="G87" s="18">
        <f>[1]Qty!G37</f>
        <v>0</v>
      </c>
      <c r="H87" s="12"/>
      <c r="I87" s="24">
        <f>I165+I243+I321</f>
        <v>0</v>
      </c>
      <c r="J87" s="24">
        <f>J165+J243+J321</f>
        <v>0</v>
      </c>
      <c r="K87" s="24">
        <f>K165+K243+K321</f>
        <v>0</v>
      </c>
      <c r="L87" s="24">
        <f>L165+L243+L321</f>
        <v>0</v>
      </c>
      <c r="M87" s="24">
        <f>M165+M243+M321</f>
        <v>0</v>
      </c>
      <c r="N87" s="24">
        <f>N165+N243+N321</f>
        <v>0</v>
      </c>
      <c r="O87" s="24">
        <f>O165+O243+O321</f>
        <v>0</v>
      </c>
      <c r="P87" s="24">
        <f>P165+P243+P321</f>
        <v>0</v>
      </c>
      <c r="Q87" s="24">
        <f>Q165+Q243+Q321</f>
        <v>0</v>
      </c>
      <c r="R87" s="24">
        <f>R165+R243+R321</f>
        <v>0</v>
      </c>
      <c r="S87" s="24">
        <f>S165+S243+S321</f>
        <v>0</v>
      </c>
      <c r="T87" s="24">
        <f>T165+T243+T321</f>
        <v>0</v>
      </c>
      <c r="U87" s="24">
        <f>U165+U243+U321</f>
        <v>0</v>
      </c>
      <c r="V87" s="24">
        <f>V165+V243+V321</f>
        <v>0</v>
      </c>
      <c r="W87" s="24">
        <f>W165+W243+W321</f>
        <v>0</v>
      </c>
      <c r="X87" s="24">
        <f>X165+X243+X321</f>
        <v>0</v>
      </c>
      <c r="Y87" s="24">
        <f>Y165+Y243+Y321</f>
        <v>0</v>
      </c>
      <c r="Z87" s="24">
        <f>Z165+Z243+Z321</f>
        <v>0</v>
      </c>
      <c r="AA87" s="24">
        <f>AA165+AA243+AA321</f>
        <v>0</v>
      </c>
      <c r="AB87" s="24">
        <f>AB165+AB243+AB321</f>
        <v>0</v>
      </c>
      <c r="AC87" s="14"/>
      <c r="AD87" s="16" t="str" cm="1">
        <f t="array" ref="AD87">IF(SUMPRODUCT(--_xlfn.ISFORMULA(C87:AB87))=25,"OK","CHECK")</f>
        <v>OK</v>
      </c>
      <c r="AE87" s="29"/>
      <c r="AF87" s="29"/>
      <c r="AG87" s="29"/>
    </row>
    <row r="88" spans="1:36" outlineLevel="2" x14ac:dyDescent="0.2">
      <c r="A88" s="7"/>
      <c r="B88" s="7"/>
      <c r="C88" s="19" t="str">
        <f>[1]Qty!C38</f>
        <v>Residential Time of Use</v>
      </c>
      <c r="D88" s="18" t="str">
        <f>[1]Qty!D38</f>
        <v>Residential</v>
      </c>
      <c r="E88" s="18" t="str">
        <f>[1]Qty!E38</f>
        <v>RTOU</v>
      </c>
      <c r="F88" s="18" t="str">
        <f>[1]Qty!F38</f>
        <v>RTOU</v>
      </c>
      <c r="G88" s="18">
        <f>[1]Qty!G38</f>
        <v>0</v>
      </c>
      <c r="H88" s="12"/>
      <c r="I88" s="24">
        <f>I166+I244+I322</f>
        <v>0.57530000000000003</v>
      </c>
      <c r="J88" s="24">
        <f>J166+J244+J322</f>
        <v>0</v>
      </c>
      <c r="K88" s="24">
        <f>K166+K244+K322</f>
        <v>0.18790000000000001</v>
      </c>
      <c r="L88" s="24">
        <f>L166+L244+L322</f>
        <v>0</v>
      </c>
      <c r="M88" s="24">
        <f>M166+M244+M322</f>
        <v>7.5600000000000001E-2</v>
      </c>
      <c r="N88" s="24">
        <f>N166+N244+N322</f>
        <v>3.8100000000000002E-2</v>
      </c>
      <c r="O88" s="24">
        <f>O166+O244+O322</f>
        <v>0</v>
      </c>
      <c r="P88" s="24">
        <f>P166+P244+P322</f>
        <v>0</v>
      </c>
      <c r="Q88" s="24">
        <f>Q166+Q244+Q322</f>
        <v>0</v>
      </c>
      <c r="R88" s="24">
        <f>R166+R244+R322</f>
        <v>0</v>
      </c>
      <c r="S88" s="24">
        <f>S166+S244+S322</f>
        <v>0</v>
      </c>
      <c r="T88" s="24">
        <f>T166+T244+T322</f>
        <v>0</v>
      </c>
      <c r="U88" s="24">
        <f>U166+U244+U322</f>
        <v>0</v>
      </c>
      <c r="V88" s="24">
        <f>V166+V244+V322</f>
        <v>0</v>
      </c>
      <c r="W88" s="24">
        <f>W166+W244+W322</f>
        <v>0.18790000000000001</v>
      </c>
      <c r="X88" s="24">
        <f>X166+X244+X322</f>
        <v>7.5600000000000001E-2</v>
      </c>
      <c r="Y88" s="24">
        <f>Y166+Y244+Y322</f>
        <v>3.8100000000000002E-2</v>
      </c>
      <c r="Z88" s="24">
        <f>Z166+Z244+Z322</f>
        <v>0</v>
      </c>
      <c r="AA88" s="24">
        <f>AA166+AA244+AA322</f>
        <v>0</v>
      </c>
      <c r="AB88" s="24">
        <f>AB166+AB244+AB322</f>
        <v>0</v>
      </c>
      <c r="AC88" s="14"/>
      <c r="AD88" s="16" t="str" cm="1">
        <f t="array" ref="AD88">IF(SUMPRODUCT(--_xlfn.ISFORMULA(C88:AB88))=25,"OK","CHECK")</f>
        <v>OK</v>
      </c>
      <c r="AE88" s="7"/>
      <c r="AF88" s="7"/>
      <c r="AG88" s="7"/>
    </row>
    <row r="89" spans="1:36" outlineLevel="2" x14ac:dyDescent="0.2">
      <c r="A89" s="7"/>
      <c r="B89" s="7"/>
      <c r="C89" s="19">
        <f>[1]Qty!C39</f>
        <v>0</v>
      </c>
      <c r="D89" s="18">
        <f>[1]Qty!D39</f>
        <v>0</v>
      </c>
      <c r="E89" s="18">
        <f>[1]Qty!E39</f>
        <v>0</v>
      </c>
      <c r="F89" s="18">
        <f>[1]Qty!F39</f>
        <v>0</v>
      </c>
      <c r="G89" s="18">
        <f>[1]Qty!G39</f>
        <v>0</v>
      </c>
      <c r="H89" s="12"/>
      <c r="I89" s="24">
        <f>I167+I245+I323</f>
        <v>0</v>
      </c>
      <c r="J89" s="24">
        <f>J167+J245+J323</f>
        <v>0</v>
      </c>
      <c r="K89" s="24">
        <f>K167+K245+K323</f>
        <v>0</v>
      </c>
      <c r="L89" s="24">
        <f>L167+L245+L323</f>
        <v>0</v>
      </c>
      <c r="M89" s="24">
        <f>M167+M245+M323</f>
        <v>0</v>
      </c>
      <c r="N89" s="24">
        <f>N167+N245+N323</f>
        <v>0</v>
      </c>
      <c r="O89" s="24">
        <f>O167+O245+O323</f>
        <v>0</v>
      </c>
      <c r="P89" s="24">
        <f>P167+P245+P323</f>
        <v>0</v>
      </c>
      <c r="Q89" s="24">
        <f>Q167+Q245+Q323</f>
        <v>0</v>
      </c>
      <c r="R89" s="24">
        <f>R167+R245+R323</f>
        <v>0</v>
      </c>
      <c r="S89" s="24">
        <f>S167+S245+S323</f>
        <v>0</v>
      </c>
      <c r="T89" s="24">
        <f>T167+T245+T323</f>
        <v>0</v>
      </c>
      <c r="U89" s="24">
        <f>U167+U245+U323</f>
        <v>0</v>
      </c>
      <c r="V89" s="24">
        <f>V167+V245+V323</f>
        <v>0</v>
      </c>
      <c r="W89" s="24">
        <f>W167+W245+W323</f>
        <v>0</v>
      </c>
      <c r="X89" s="24">
        <f>X167+X245+X323</f>
        <v>0</v>
      </c>
      <c r="Y89" s="24">
        <f>Y167+Y245+Y323</f>
        <v>0</v>
      </c>
      <c r="Z89" s="24">
        <f>Z167+Z245+Z323</f>
        <v>0</v>
      </c>
      <c r="AA89" s="24">
        <f>AA167+AA245+AA323</f>
        <v>0</v>
      </c>
      <c r="AB89" s="24">
        <f>AB167+AB245+AB323</f>
        <v>0</v>
      </c>
      <c r="AC89" s="14"/>
      <c r="AD89" s="16" t="str" cm="1">
        <f t="array" ref="AD89">IF(SUMPRODUCT(--_xlfn.ISFORMULA(C89:AB89))=25,"OK","CHECK")</f>
        <v>OK</v>
      </c>
      <c r="AE89" s="7"/>
      <c r="AF89" s="7"/>
      <c r="AG89" s="7"/>
    </row>
    <row r="90" spans="1:36" outlineLevel="2" x14ac:dyDescent="0.2">
      <c r="A90" s="7"/>
      <c r="B90" s="7"/>
      <c r="C90" s="19" t="str">
        <f>[1]Qty!C40</f>
        <v>Residential Prosumer</v>
      </c>
      <c r="D90" s="18" t="str">
        <f>[1]Qty!D40</f>
        <v>Residential</v>
      </c>
      <c r="E90" s="18" t="str">
        <f>[1]Qty!E40</f>
        <v>RPRO</v>
      </c>
      <c r="F90" s="18" t="str">
        <f>[1]Qty!F40</f>
        <v>RPRO</v>
      </c>
      <c r="G90" s="18">
        <f>[1]Qty!G40</f>
        <v>0</v>
      </c>
      <c r="H90" s="12"/>
      <c r="I90" s="24">
        <f>I168+I246+I324</f>
        <v>0.57530000000000003</v>
      </c>
      <c r="J90" s="24">
        <f>J168+J246+J324</f>
        <v>0</v>
      </c>
      <c r="K90" s="24">
        <f>K168+K246+K324</f>
        <v>0.113</v>
      </c>
      <c r="L90" s="24">
        <f>L168+L246+L324</f>
        <v>0</v>
      </c>
      <c r="M90" s="24">
        <f>M168+M246+M324</f>
        <v>4.5700000000000005E-2</v>
      </c>
      <c r="N90" s="24">
        <f>N168+N246+N324</f>
        <v>2.3099999999999999E-2</v>
      </c>
      <c r="O90" s="24">
        <f>O168+O246+O324</f>
        <v>0</v>
      </c>
      <c r="P90" s="24">
        <f>P168+P246+P324</f>
        <v>0</v>
      </c>
      <c r="Q90" s="24">
        <f>Q168+Q246+Q324</f>
        <v>0</v>
      </c>
      <c r="R90" s="24">
        <f>R168+R246+R324</f>
        <v>0</v>
      </c>
      <c r="S90" s="24">
        <f>S168+S246+S324</f>
        <v>0</v>
      </c>
      <c r="T90" s="24">
        <f>T168+T246+T324</f>
        <v>0.83390000000000009</v>
      </c>
      <c r="U90" s="24">
        <f>U168+U246+U324</f>
        <v>0</v>
      </c>
      <c r="V90" s="24">
        <f>V168+V246+V324</f>
        <v>0</v>
      </c>
      <c r="W90" s="24">
        <f>W168+W246+W324</f>
        <v>0.18790000000000001</v>
      </c>
      <c r="X90" s="24">
        <f>X168+X246+X324</f>
        <v>7.5600000000000001E-2</v>
      </c>
      <c r="Y90" s="24">
        <f>Y168+Y246+Y324</f>
        <v>3.8100000000000002E-2</v>
      </c>
      <c r="Z90" s="24">
        <f>Z168+Z246+Z324</f>
        <v>0</v>
      </c>
      <c r="AA90" s="24">
        <f>AA168+AA246+AA324</f>
        <v>0</v>
      </c>
      <c r="AB90" s="24">
        <f>AB168+AB246+AB324</f>
        <v>0</v>
      </c>
      <c r="AC90" s="14"/>
      <c r="AD90" s="16" t="str" cm="1">
        <f t="array" ref="AD90">IF(SUMPRODUCT(--_xlfn.ISFORMULA(C90:AB90))=25,"OK","CHECK")</f>
        <v>OK</v>
      </c>
      <c r="AE90" s="7"/>
      <c r="AF90" s="7"/>
      <c r="AG90" s="7"/>
    </row>
    <row r="91" spans="1:36" outlineLevel="2" x14ac:dyDescent="0.2">
      <c r="A91" s="7"/>
      <c r="B91" s="7"/>
      <c r="C91" s="19">
        <f>[1]Qty!C41</f>
        <v>0</v>
      </c>
      <c r="D91" s="18">
        <f>[1]Qty!D41</f>
        <v>0</v>
      </c>
      <c r="E91" s="18">
        <f>[1]Qty!E41</f>
        <v>0</v>
      </c>
      <c r="F91" s="18">
        <f>[1]Qty!F41</f>
        <v>0</v>
      </c>
      <c r="G91" s="18">
        <f>[1]Qty!G41</f>
        <v>0</v>
      </c>
      <c r="H91" s="12"/>
      <c r="I91" s="24">
        <f>I169+I247+I325</f>
        <v>0</v>
      </c>
      <c r="J91" s="24">
        <f>J169+J247+J325</f>
        <v>0</v>
      </c>
      <c r="K91" s="24">
        <f>K169+K247+K325</f>
        <v>0</v>
      </c>
      <c r="L91" s="24">
        <f>L169+L247+L325</f>
        <v>0</v>
      </c>
      <c r="M91" s="24">
        <f>M169+M247+M325</f>
        <v>0</v>
      </c>
      <c r="N91" s="24">
        <f>N169+N247+N325</f>
        <v>0</v>
      </c>
      <c r="O91" s="24">
        <f>O169+O247+O325</f>
        <v>0</v>
      </c>
      <c r="P91" s="24">
        <f>P169+P247+P325</f>
        <v>0</v>
      </c>
      <c r="Q91" s="24">
        <f>Q169+Q247+Q325</f>
        <v>0</v>
      </c>
      <c r="R91" s="24">
        <f>R169+R247+R325</f>
        <v>0</v>
      </c>
      <c r="S91" s="24">
        <f>S169+S247+S325</f>
        <v>0</v>
      </c>
      <c r="T91" s="24">
        <f>T169+T247+T325</f>
        <v>0</v>
      </c>
      <c r="U91" s="24">
        <f>U169+U247+U325</f>
        <v>0</v>
      </c>
      <c r="V91" s="24">
        <f>V169+V247+V325</f>
        <v>0</v>
      </c>
      <c r="W91" s="24">
        <f>W169+W247+W325</f>
        <v>0</v>
      </c>
      <c r="X91" s="24">
        <f>X169+X247+X325</f>
        <v>0</v>
      </c>
      <c r="Y91" s="24">
        <f>Y169+Y247+Y325</f>
        <v>0</v>
      </c>
      <c r="Z91" s="24">
        <f>Z169+Z247+Z325</f>
        <v>0</v>
      </c>
      <c r="AA91" s="24">
        <f>AA169+AA247+AA325</f>
        <v>0</v>
      </c>
      <c r="AB91" s="24">
        <f>AB169+AB247+AB325</f>
        <v>0</v>
      </c>
      <c r="AC91" s="14"/>
      <c r="AD91" s="16" t="str" cm="1">
        <f t="array" ref="AD91">IF(SUMPRODUCT(--_xlfn.ISFORMULA(C91:AB91))=25,"OK","CHECK")</f>
        <v>OK</v>
      </c>
      <c r="AE91" s="7"/>
      <c r="AF91" s="7"/>
      <c r="AG91" s="7"/>
    </row>
    <row r="92" spans="1:36" outlineLevel="2" x14ac:dyDescent="0.2">
      <c r="A92" s="7"/>
      <c r="B92" s="7"/>
      <c r="C92" s="19">
        <f>[1]Qty!C42</f>
        <v>0</v>
      </c>
      <c r="D92" s="18">
        <f>[1]Qty!D42</f>
        <v>0</v>
      </c>
      <c r="E92" s="18">
        <f>[1]Qty!E42</f>
        <v>0</v>
      </c>
      <c r="F92" s="18">
        <f>[1]Qty!F42</f>
        <v>0</v>
      </c>
      <c r="G92" s="18">
        <f>[1]Qty!G42</f>
        <v>0</v>
      </c>
      <c r="H92" s="12"/>
      <c r="I92" s="24">
        <f>I170+I248+I326</f>
        <v>0</v>
      </c>
      <c r="J92" s="24">
        <f>J170+J248+J326</f>
        <v>0</v>
      </c>
      <c r="K92" s="24">
        <f>K170+K248+K326</f>
        <v>0</v>
      </c>
      <c r="L92" s="24">
        <f>L170+L248+L326</f>
        <v>0</v>
      </c>
      <c r="M92" s="24">
        <f>M170+M248+M326</f>
        <v>0</v>
      </c>
      <c r="N92" s="24">
        <f>N170+N248+N326</f>
        <v>0</v>
      </c>
      <c r="O92" s="24">
        <f>O170+O248+O326</f>
        <v>0</v>
      </c>
      <c r="P92" s="24">
        <f>P170+P248+P326</f>
        <v>0</v>
      </c>
      <c r="Q92" s="24">
        <f>Q170+Q248+Q326</f>
        <v>0</v>
      </c>
      <c r="R92" s="24">
        <f>R170+R248+R326</f>
        <v>0</v>
      </c>
      <c r="S92" s="24">
        <f>S170+S248+S326</f>
        <v>0</v>
      </c>
      <c r="T92" s="24">
        <f>T170+T248+T326</f>
        <v>0</v>
      </c>
      <c r="U92" s="24">
        <f>U170+U248+U326</f>
        <v>0</v>
      </c>
      <c r="V92" s="24">
        <f>V170+V248+V326</f>
        <v>0</v>
      </c>
      <c r="W92" s="24">
        <f>W170+W248+W326</f>
        <v>0</v>
      </c>
      <c r="X92" s="24">
        <f>X170+X248+X326</f>
        <v>0</v>
      </c>
      <c r="Y92" s="24">
        <f>Y170+Y248+Y326</f>
        <v>0</v>
      </c>
      <c r="Z92" s="24">
        <f>Z170+Z248+Z326</f>
        <v>0</v>
      </c>
      <c r="AA92" s="24">
        <f>AA170+AA248+AA326</f>
        <v>0</v>
      </c>
      <c r="AB92" s="24">
        <f>AB170+AB248+AB326</f>
        <v>0</v>
      </c>
      <c r="AC92" s="14"/>
      <c r="AD92" s="16" t="str" cm="1">
        <f t="array" ref="AD92">IF(SUMPRODUCT(--_xlfn.ISFORMULA(C92:AB92))=25,"OK","CHECK")</f>
        <v>OK</v>
      </c>
      <c r="AE92" s="7"/>
      <c r="AF92" s="7"/>
      <c r="AG92" s="7"/>
    </row>
    <row r="93" spans="1:36" outlineLevel="2" x14ac:dyDescent="0.2">
      <c r="A93" s="7"/>
      <c r="B93" s="7"/>
      <c r="C93" s="19">
        <f>[1]Qty!C43</f>
        <v>0</v>
      </c>
      <c r="D93" s="18">
        <f>[1]Qty!D43</f>
        <v>0</v>
      </c>
      <c r="E93" s="18">
        <f>[1]Qty!E43</f>
        <v>0</v>
      </c>
      <c r="F93" s="18">
        <f>[1]Qty!F43</f>
        <v>0</v>
      </c>
      <c r="G93" s="18">
        <f>[1]Qty!G43</f>
        <v>0</v>
      </c>
      <c r="H93" s="12"/>
      <c r="I93" s="24">
        <f>I171+I249+I327</f>
        <v>0</v>
      </c>
      <c r="J93" s="24">
        <f>J171+J249+J327</f>
        <v>0</v>
      </c>
      <c r="K93" s="24">
        <f>K171+K249+K327</f>
        <v>0</v>
      </c>
      <c r="L93" s="24">
        <f>L171+L249+L327</f>
        <v>0</v>
      </c>
      <c r="M93" s="24">
        <f>M171+M249+M327</f>
        <v>0</v>
      </c>
      <c r="N93" s="24">
        <f>N171+N249+N327</f>
        <v>0</v>
      </c>
      <c r="O93" s="24">
        <f>O171+O249+O327</f>
        <v>0</v>
      </c>
      <c r="P93" s="24">
        <f>P171+P249+P327</f>
        <v>0</v>
      </c>
      <c r="Q93" s="24">
        <f>Q171+Q249+Q327</f>
        <v>0</v>
      </c>
      <c r="R93" s="24">
        <f>R171+R249+R327</f>
        <v>0</v>
      </c>
      <c r="S93" s="24">
        <f>S171+S249+S327</f>
        <v>0</v>
      </c>
      <c r="T93" s="24">
        <f>T171+T249+T327</f>
        <v>0</v>
      </c>
      <c r="U93" s="24">
        <f>U171+U249+U327</f>
        <v>0</v>
      </c>
      <c r="V93" s="24">
        <f>V171+V249+V327</f>
        <v>0</v>
      </c>
      <c r="W93" s="24">
        <f>W171+W249+W327</f>
        <v>0</v>
      </c>
      <c r="X93" s="24">
        <f>X171+X249+X327</f>
        <v>0</v>
      </c>
      <c r="Y93" s="24">
        <f>Y171+Y249+Y327</f>
        <v>0</v>
      </c>
      <c r="Z93" s="24">
        <f>Z171+Z249+Z327</f>
        <v>0</v>
      </c>
      <c r="AA93" s="24">
        <f>AA171+AA249+AA327</f>
        <v>0</v>
      </c>
      <c r="AB93" s="24">
        <f>AB171+AB249+AB327</f>
        <v>0</v>
      </c>
      <c r="AC93" s="14"/>
      <c r="AD93" s="16" t="str" cm="1">
        <f t="array" ref="AD93">IF(SUMPRODUCT(--_xlfn.ISFORMULA(C93:AB93))=25,"OK","CHECK")</f>
        <v>OK</v>
      </c>
      <c r="AE93" s="7"/>
      <c r="AF93" s="7"/>
      <c r="AG93" s="7"/>
    </row>
    <row r="94" spans="1:36" outlineLevel="2" x14ac:dyDescent="0.2">
      <c r="A94" s="7"/>
      <c r="B94" s="7"/>
      <c r="C94" s="19" t="str">
        <f>[1]Qty!C44</f>
        <v>Overnight Unmetered</v>
      </c>
      <c r="D94" s="18" t="str">
        <f>[1]Qty!D44</f>
        <v>Small business</v>
      </c>
      <c r="E94" s="18" t="str">
        <f>[1]Qty!E44</f>
        <v>LVUU</v>
      </c>
      <c r="F94" s="18" t="str">
        <f>[1]Qty!F44</f>
        <v>LVUU</v>
      </c>
      <c r="G94" s="18">
        <f>[1]Qty!G44</f>
        <v>0</v>
      </c>
      <c r="H94" s="12"/>
      <c r="I94" s="24">
        <f>I172+I250+I328</f>
        <v>0</v>
      </c>
      <c r="J94" s="24">
        <f>J172+J250+J328</f>
        <v>0.11359999999999999</v>
      </c>
      <c r="K94" s="24">
        <f>K172+K250+K328</f>
        <v>0</v>
      </c>
      <c r="L94" s="24">
        <f>L172+L250+L328</f>
        <v>0</v>
      </c>
      <c r="M94" s="24">
        <f>M172+M250+M328</f>
        <v>0</v>
      </c>
      <c r="N94" s="24">
        <f>N172+N250+N328</f>
        <v>0</v>
      </c>
      <c r="O94" s="24">
        <f>O172+O250+O328</f>
        <v>0</v>
      </c>
      <c r="P94" s="24">
        <f>P172+P250+P328</f>
        <v>0</v>
      </c>
      <c r="Q94" s="24">
        <f>Q172+Q250+Q328</f>
        <v>0</v>
      </c>
      <c r="R94" s="24">
        <f>R172+R250+R328</f>
        <v>0</v>
      </c>
      <c r="S94" s="24">
        <f>S172+S250+S328</f>
        <v>0</v>
      </c>
      <c r="T94" s="24">
        <f>T172+T250+T328</f>
        <v>0</v>
      </c>
      <c r="U94" s="24">
        <f>U172+U250+U328</f>
        <v>0</v>
      </c>
      <c r="V94" s="24">
        <f>V172+V250+V328</f>
        <v>0</v>
      </c>
      <c r="W94" s="24">
        <f>W172+W250+W328</f>
        <v>0</v>
      </c>
      <c r="X94" s="24">
        <f>X172+X250+X328</f>
        <v>0</v>
      </c>
      <c r="Y94" s="24">
        <f>Y172+Y250+Y328</f>
        <v>0</v>
      </c>
      <c r="Z94" s="24">
        <f>Z172+Z250+Z328</f>
        <v>0</v>
      </c>
      <c r="AA94" s="24">
        <f>AA172+AA250+AA328</f>
        <v>0</v>
      </c>
      <c r="AB94" s="24">
        <f>AB172+AB250+AB328</f>
        <v>0</v>
      </c>
      <c r="AC94" s="14"/>
      <c r="AD94" s="16" t="str" cm="1">
        <f t="array" ref="AD94">IF(SUMPRODUCT(--_xlfn.ISFORMULA(C94:AB94))=25,"OK","CHECK")</f>
        <v>OK</v>
      </c>
      <c r="AE94" s="7"/>
      <c r="AF94" s="7"/>
      <c r="AG94" s="7"/>
    </row>
    <row r="95" spans="1:36" outlineLevel="2" x14ac:dyDescent="0.2">
      <c r="A95" s="7"/>
      <c r="B95" s="7"/>
      <c r="C95" s="19" t="str">
        <f>[1]Qty!C45</f>
        <v>24 hour Unmetered</v>
      </c>
      <c r="D95" s="18" t="str">
        <f>[1]Qty!D45</f>
        <v>Small business</v>
      </c>
      <c r="E95" s="18" t="str">
        <f>[1]Qty!E45</f>
        <v>LVUU24</v>
      </c>
      <c r="F95" s="18" t="str">
        <f>[1]Qty!F45</f>
        <v>LVUU24</v>
      </c>
      <c r="G95" s="18">
        <f>[1]Qty!G45</f>
        <v>0</v>
      </c>
      <c r="H95" s="12"/>
      <c r="I95" s="24">
        <f>I173+I251+I329</f>
        <v>0</v>
      </c>
      <c r="J95" s="24">
        <f>J173+J251+J329</f>
        <v>0.11359999999999999</v>
      </c>
      <c r="K95" s="24">
        <f>K173+K251+K329</f>
        <v>0</v>
      </c>
      <c r="L95" s="24">
        <f>L173+L251+L329</f>
        <v>0</v>
      </c>
      <c r="M95" s="24">
        <f>M173+M251+M329</f>
        <v>0</v>
      </c>
      <c r="N95" s="24">
        <f>N173+N251+N329</f>
        <v>0</v>
      </c>
      <c r="O95" s="24">
        <f>O173+O251+O329</f>
        <v>0</v>
      </c>
      <c r="P95" s="24">
        <f>P173+P251+P329</f>
        <v>0</v>
      </c>
      <c r="Q95" s="24">
        <f>Q173+Q251+Q329</f>
        <v>0</v>
      </c>
      <c r="R95" s="24">
        <f>R173+R251+R329</f>
        <v>0</v>
      </c>
      <c r="S95" s="24">
        <f>S173+S251+S329</f>
        <v>0</v>
      </c>
      <c r="T95" s="24">
        <f>T173+T251+T329</f>
        <v>0</v>
      </c>
      <c r="U95" s="24">
        <f>U173+U251+U329</f>
        <v>0</v>
      </c>
      <c r="V95" s="24">
        <f>V173+V251+V329</f>
        <v>0</v>
      </c>
      <c r="W95" s="24">
        <f>W173+W251+W329</f>
        <v>0</v>
      </c>
      <c r="X95" s="24">
        <f>X173+X251+X329</f>
        <v>0</v>
      </c>
      <c r="Y95" s="24">
        <f>Y173+Y251+Y329</f>
        <v>0</v>
      </c>
      <c r="Z95" s="24">
        <f>Z173+Z251+Z329</f>
        <v>0</v>
      </c>
      <c r="AA95" s="24">
        <f>AA173+AA251+AA329</f>
        <v>0</v>
      </c>
      <c r="AB95" s="24">
        <f>AB173+AB251+AB329</f>
        <v>0</v>
      </c>
      <c r="AC95" s="14"/>
      <c r="AD95" s="16" t="str" cm="1">
        <f t="array" ref="AD95">IF(SUMPRODUCT(--_xlfn.ISFORMULA(C95:AB95))=25,"OK","CHECK")</f>
        <v>OK</v>
      </c>
      <c r="AE95" s="7"/>
      <c r="AF95" s="7"/>
      <c r="AG95" s="7"/>
    </row>
    <row r="96" spans="1:36" outlineLevel="2" x14ac:dyDescent="0.2">
      <c r="A96" s="7"/>
      <c r="B96" s="7"/>
      <c r="C96" s="19" t="str">
        <f>[1]Qty!C46</f>
        <v>Business Single rate</v>
      </c>
      <c r="D96" s="18" t="str">
        <f>[1]Qty!D46</f>
        <v>Small business</v>
      </c>
      <c r="E96" s="18" t="str">
        <f>[1]Qty!E46</f>
        <v>BSR</v>
      </c>
      <c r="F96" s="18" t="str">
        <f>[1]Qty!F46</f>
        <v>BSR</v>
      </c>
      <c r="G96" s="18">
        <f>[1]Qty!G46</f>
        <v>0</v>
      </c>
      <c r="H96" s="12"/>
      <c r="I96" s="24">
        <f>I174+I252+I330</f>
        <v>0.72589999999999999</v>
      </c>
      <c r="J96" s="24">
        <f>J174+J252+J330</f>
        <v>0.1714</v>
      </c>
      <c r="K96" s="24">
        <f>K174+K252+K330</f>
        <v>0</v>
      </c>
      <c r="L96" s="24">
        <f>L174+L252+L330</f>
        <v>0</v>
      </c>
      <c r="M96" s="24">
        <f>M174+M252+M330</f>
        <v>0</v>
      </c>
      <c r="N96" s="24">
        <f>N174+N252+N330</f>
        <v>0</v>
      </c>
      <c r="O96" s="24">
        <f>O174+O252+O330</f>
        <v>0</v>
      </c>
      <c r="P96" s="24">
        <f>P174+P252+P330</f>
        <v>0</v>
      </c>
      <c r="Q96" s="24">
        <f>Q174+Q252+Q330</f>
        <v>0</v>
      </c>
      <c r="R96" s="24">
        <f>R174+R252+R330</f>
        <v>0</v>
      </c>
      <c r="S96" s="24">
        <f>S174+S252+S330</f>
        <v>0</v>
      </c>
      <c r="T96" s="24">
        <f>T174+T252+T330</f>
        <v>0</v>
      </c>
      <c r="U96" s="24">
        <f>U174+U252+U330</f>
        <v>0</v>
      </c>
      <c r="V96" s="24">
        <f>V174+V252+V330</f>
        <v>7.5600000000000001E-2</v>
      </c>
      <c r="W96" s="24">
        <f>W174+W252+W330</f>
        <v>0</v>
      </c>
      <c r="X96" s="24">
        <f>X174+X252+X330</f>
        <v>0</v>
      </c>
      <c r="Y96" s="24">
        <f>Y174+Y252+Y330</f>
        <v>0</v>
      </c>
      <c r="Z96" s="24">
        <f>Z174+Z252+Z330</f>
        <v>0</v>
      </c>
      <c r="AA96" s="24">
        <f>AA174+AA252+AA330</f>
        <v>0</v>
      </c>
      <c r="AB96" s="24">
        <f>AB174+AB252+AB330</f>
        <v>0</v>
      </c>
      <c r="AC96" s="14"/>
      <c r="AD96" s="16" t="str" cm="1">
        <f t="array" ref="AD96">IF(SUMPRODUCT(--_xlfn.ISFORMULA(C96:AB96))=25,"OK","CHECK")</f>
        <v>OK</v>
      </c>
      <c r="AE96" s="7"/>
      <c r="AF96" s="7"/>
      <c r="AG96" s="7"/>
    </row>
    <row r="97" spans="1:33" outlineLevel="2" x14ac:dyDescent="0.2">
      <c r="A97" s="7"/>
      <c r="B97" s="7"/>
      <c r="C97" s="19">
        <f>[1]Qty!C47</f>
        <v>0</v>
      </c>
      <c r="D97" s="18">
        <f>[1]Qty!D47</f>
        <v>0</v>
      </c>
      <c r="E97" s="18">
        <f>[1]Qty!E47</f>
        <v>0</v>
      </c>
      <c r="F97" s="18">
        <f>[1]Qty!F47</f>
        <v>0</v>
      </c>
      <c r="G97" s="18">
        <f>[1]Qty!G47</f>
        <v>0</v>
      </c>
      <c r="H97" s="12"/>
      <c r="I97" s="24">
        <f>I175+I253+I331</f>
        <v>0</v>
      </c>
      <c r="J97" s="24">
        <f>J175+J253+J331</f>
        <v>0</v>
      </c>
      <c r="K97" s="24">
        <f>K175+K253+K331</f>
        <v>0</v>
      </c>
      <c r="L97" s="24">
        <f>L175+L253+L331</f>
        <v>0</v>
      </c>
      <c r="M97" s="24">
        <f>M175+M253+M331</f>
        <v>0</v>
      </c>
      <c r="N97" s="24">
        <f>N175+N253+N331</f>
        <v>0</v>
      </c>
      <c r="O97" s="24">
        <f>O175+O253+O331</f>
        <v>0</v>
      </c>
      <c r="P97" s="24">
        <f>P175+P253+P331</f>
        <v>0</v>
      </c>
      <c r="Q97" s="24">
        <f>Q175+Q253+Q331</f>
        <v>0</v>
      </c>
      <c r="R97" s="24">
        <f>R175+R253+R331</f>
        <v>0</v>
      </c>
      <c r="S97" s="24">
        <f>S175+S253+S331</f>
        <v>0</v>
      </c>
      <c r="T97" s="24">
        <f>T175+T253+T331</f>
        <v>0</v>
      </c>
      <c r="U97" s="24">
        <f>U175+U253+U331</f>
        <v>0</v>
      </c>
      <c r="V97" s="24">
        <f>V175+V253+V331</f>
        <v>0</v>
      </c>
      <c r="W97" s="24">
        <f>W175+W253+W331</f>
        <v>0</v>
      </c>
      <c r="X97" s="24">
        <f>X175+X253+X331</f>
        <v>0</v>
      </c>
      <c r="Y97" s="24">
        <f>Y175+Y253+Y331</f>
        <v>0</v>
      </c>
      <c r="Z97" s="24">
        <f>Z175+Z253+Z331</f>
        <v>0</v>
      </c>
      <c r="AA97" s="24">
        <f>AA175+AA253+AA331</f>
        <v>0</v>
      </c>
      <c r="AB97" s="24">
        <f>AB175+AB253+AB331</f>
        <v>0</v>
      </c>
      <c r="AC97" s="14"/>
      <c r="AD97" s="16" t="str" cm="1">
        <f t="array" ref="AD97">IF(SUMPRODUCT(--_xlfn.ISFORMULA(C97:AB97))=25,"OK","CHECK")</f>
        <v>OK</v>
      </c>
      <c r="AE97" s="7"/>
      <c r="AF97" s="7"/>
      <c r="AG97" s="7"/>
    </row>
    <row r="98" spans="1:33" outlineLevel="2" x14ac:dyDescent="0.2">
      <c r="A98" s="7"/>
      <c r="B98" s="7"/>
      <c r="C98" s="19" t="str">
        <f>[1]Qty!C48</f>
        <v>Business Two Rate</v>
      </c>
      <c r="D98" s="18" t="str">
        <f>[1]Qty!D48</f>
        <v>Small business</v>
      </c>
      <c r="E98" s="18" t="str">
        <f>[1]Qty!E48</f>
        <v>B2R</v>
      </c>
      <c r="F98" s="18" t="str">
        <f>[1]Qty!F48</f>
        <v>B2R</v>
      </c>
      <c r="G98" s="18">
        <f>[1]Qty!G48</f>
        <v>0</v>
      </c>
      <c r="H98" s="12"/>
      <c r="I98" s="24">
        <f>I176+I254+I332</f>
        <v>0.72589999999999999</v>
      </c>
      <c r="J98" s="24">
        <f>J176+J254+J332</f>
        <v>0</v>
      </c>
      <c r="K98" s="24">
        <f>K176+K254+K332</f>
        <v>0.19319999999999998</v>
      </c>
      <c r="L98" s="24">
        <f>L176+L254+L332</f>
        <v>0</v>
      </c>
      <c r="M98" s="24">
        <f>M176+M254+M332</f>
        <v>9.6699999999999994E-2</v>
      </c>
      <c r="N98" s="24">
        <f>N176+N254+N332</f>
        <v>0</v>
      </c>
      <c r="O98" s="24">
        <f>O176+O254+O332</f>
        <v>0</v>
      </c>
      <c r="P98" s="24">
        <f>P176+P254+P332</f>
        <v>0</v>
      </c>
      <c r="Q98" s="24">
        <f>Q176+Q254+Q332</f>
        <v>0</v>
      </c>
      <c r="R98" s="24">
        <f>R176+R254+R332</f>
        <v>0</v>
      </c>
      <c r="S98" s="24">
        <f>S176+S254+S332</f>
        <v>0</v>
      </c>
      <c r="T98" s="24">
        <f>T176+T254+T332</f>
        <v>0</v>
      </c>
      <c r="U98" s="24">
        <f>U176+U254+U332</f>
        <v>0</v>
      </c>
      <c r="V98" s="24">
        <f>V176+V254+V332</f>
        <v>7.5600000000000001E-2</v>
      </c>
      <c r="W98" s="24">
        <f>W176+W254+W332</f>
        <v>0</v>
      </c>
      <c r="X98" s="24">
        <f>X176+X254+X332</f>
        <v>0</v>
      </c>
      <c r="Y98" s="24">
        <f>Y176+Y254+Y332</f>
        <v>0</v>
      </c>
      <c r="Z98" s="24">
        <f>Z176+Z254+Z332</f>
        <v>0</v>
      </c>
      <c r="AA98" s="24">
        <f>AA176+AA254+AA332</f>
        <v>0</v>
      </c>
      <c r="AB98" s="24">
        <f>AB176+AB254+AB332</f>
        <v>0</v>
      </c>
      <c r="AC98" s="14"/>
      <c r="AD98" s="16" t="str" cm="1">
        <f t="array" ref="AD98">IF(SUMPRODUCT(--_xlfn.ISFORMULA(C98:AB98))=25,"OK","CHECK")</f>
        <v>OK</v>
      </c>
      <c r="AE98" s="7"/>
      <c r="AF98" s="7"/>
      <c r="AG98" s="7"/>
    </row>
    <row r="99" spans="1:33" outlineLevel="2" x14ac:dyDescent="0.2">
      <c r="A99" s="7"/>
      <c r="B99" s="7"/>
      <c r="C99" s="19">
        <f>[1]Qty!C49</f>
        <v>0</v>
      </c>
      <c r="D99" s="18">
        <f>[1]Qty!D49</f>
        <v>0</v>
      </c>
      <c r="E99" s="18">
        <f>[1]Qty!E49</f>
        <v>0</v>
      </c>
      <c r="F99" s="18">
        <f>[1]Qty!F49</f>
        <v>0</v>
      </c>
      <c r="G99" s="18">
        <f>[1]Qty!G49</f>
        <v>0</v>
      </c>
      <c r="H99" s="12"/>
      <c r="I99" s="24">
        <f>I177+I255+I333</f>
        <v>0</v>
      </c>
      <c r="J99" s="24">
        <f>J177+J255+J333</f>
        <v>0</v>
      </c>
      <c r="K99" s="24">
        <f>K177+K255+K333</f>
        <v>0</v>
      </c>
      <c r="L99" s="24">
        <f>L177+L255+L333</f>
        <v>0</v>
      </c>
      <c r="M99" s="24">
        <f>M177+M255+M333</f>
        <v>0</v>
      </c>
      <c r="N99" s="24">
        <f>N177+N255+N333</f>
        <v>0</v>
      </c>
      <c r="O99" s="24">
        <f>O177+O255+O333</f>
        <v>0</v>
      </c>
      <c r="P99" s="24">
        <f>P177+P255+P333</f>
        <v>0</v>
      </c>
      <c r="Q99" s="24">
        <f>Q177+Q255+Q333</f>
        <v>0</v>
      </c>
      <c r="R99" s="24">
        <f>R177+R255+R333</f>
        <v>0</v>
      </c>
      <c r="S99" s="24">
        <f>S177+S255+S333</f>
        <v>0</v>
      </c>
      <c r="T99" s="24">
        <f>T177+T255+T333</f>
        <v>0</v>
      </c>
      <c r="U99" s="24">
        <f>U177+U255+U333</f>
        <v>0</v>
      </c>
      <c r="V99" s="24">
        <f>V177+V255+V333</f>
        <v>0</v>
      </c>
      <c r="W99" s="24">
        <f>W177+W255+W333</f>
        <v>0</v>
      </c>
      <c r="X99" s="24">
        <f>X177+X255+X333</f>
        <v>0</v>
      </c>
      <c r="Y99" s="24">
        <f>Y177+Y255+Y333</f>
        <v>0</v>
      </c>
      <c r="Z99" s="24">
        <f>Z177+Z255+Z333</f>
        <v>0</v>
      </c>
      <c r="AA99" s="24">
        <f>AA177+AA255+AA333</f>
        <v>0</v>
      </c>
      <c r="AB99" s="24">
        <f>AB177+AB255+AB333</f>
        <v>0</v>
      </c>
      <c r="AC99" s="14"/>
      <c r="AD99" s="16" t="str" cm="1">
        <f t="array" ref="AD99">IF(SUMPRODUCT(--_xlfn.ISFORMULA(C99:AB99))=25,"OK","CHECK")</f>
        <v>OK</v>
      </c>
      <c r="AE99" s="7"/>
      <c r="AF99" s="7"/>
      <c r="AG99" s="7"/>
    </row>
    <row r="100" spans="1:33" outlineLevel="2" x14ac:dyDescent="0.2">
      <c r="A100" s="7"/>
      <c r="B100" s="7"/>
      <c r="C100" s="19" t="str">
        <f>[1]Qty!C50</f>
        <v>Business Controlled Load only</v>
      </c>
      <c r="D100" s="18" t="str">
        <f>[1]Qty!D50</f>
        <v>Small business</v>
      </c>
      <c r="E100" s="18" t="str">
        <f>[1]Qty!E50</f>
        <v>BCL</v>
      </c>
      <c r="F100" s="18" t="str">
        <f>[1]Qty!F50</f>
        <v>BCL</v>
      </c>
      <c r="G100" s="18">
        <f>[1]Qty!G50</f>
        <v>0</v>
      </c>
      <c r="H100" s="12"/>
      <c r="I100" s="24">
        <f>I178+I256+I334</f>
        <v>0</v>
      </c>
      <c r="J100" s="24">
        <f>J178+J256+J334</f>
        <v>0</v>
      </c>
      <c r="K100" s="24">
        <f>K178+K256+K334</f>
        <v>0</v>
      </c>
      <c r="L100" s="24">
        <f>L178+L256+L334</f>
        <v>0</v>
      </c>
      <c r="M100" s="24">
        <f>M178+M256+M334</f>
        <v>0</v>
      </c>
      <c r="N100" s="24">
        <f>N178+N256+N334</f>
        <v>0</v>
      </c>
      <c r="O100" s="24">
        <f>O178+O256+O334</f>
        <v>0</v>
      </c>
      <c r="P100" s="24">
        <f>P178+P256+P334</f>
        <v>0</v>
      </c>
      <c r="Q100" s="24">
        <f>Q178+Q256+Q334</f>
        <v>0</v>
      </c>
      <c r="R100" s="24">
        <f>R178+R256+R334</f>
        <v>0</v>
      </c>
      <c r="S100" s="24">
        <f>S178+S256+S334</f>
        <v>0</v>
      </c>
      <c r="T100" s="24">
        <f>T178+T256+T334</f>
        <v>0</v>
      </c>
      <c r="U100" s="24">
        <f>U178+U256+U334</f>
        <v>0</v>
      </c>
      <c r="V100" s="24">
        <f>V178+V256+V334</f>
        <v>7.5600000000000001E-2</v>
      </c>
      <c r="W100" s="24">
        <f>W178+W256+W334</f>
        <v>0</v>
      </c>
      <c r="X100" s="24">
        <f>X178+X256+X334</f>
        <v>0</v>
      </c>
      <c r="Y100" s="24">
        <f>Y178+Y256+Y334</f>
        <v>0</v>
      </c>
      <c r="Z100" s="24">
        <f>Z178+Z256+Z334</f>
        <v>0</v>
      </c>
      <c r="AA100" s="24">
        <f>AA178+AA256+AA334</f>
        <v>0</v>
      </c>
      <c r="AB100" s="24">
        <f>AB178+AB256+AB334</f>
        <v>0</v>
      </c>
      <c r="AC100" s="14"/>
      <c r="AD100" s="16" t="str" cm="1">
        <f t="array" ref="AD100">IF(SUMPRODUCT(--_xlfn.ISFORMULA(C100:AB100))=25,"OK","CHECK")</f>
        <v>OK</v>
      </c>
      <c r="AE100" s="7"/>
      <c r="AF100" s="7"/>
      <c r="AG100" s="7"/>
    </row>
    <row r="101" spans="1:33" outlineLevel="2" x14ac:dyDescent="0.2">
      <c r="A101" s="7"/>
      <c r="B101" s="7"/>
      <c r="C101" s="19" t="str">
        <f>[1]Qty!C51</f>
        <v>Small Business Time of Use</v>
      </c>
      <c r="D101" s="18" t="str">
        <f>[1]Qty!D51</f>
        <v>Small business</v>
      </c>
      <c r="E101" s="18" t="str">
        <f>[1]Qty!E51</f>
        <v>SBTOU</v>
      </c>
      <c r="F101" s="18" t="str">
        <f>[1]Qty!F51</f>
        <v>SBTOU</v>
      </c>
      <c r="G101" s="18">
        <f>[1]Qty!G51</f>
        <v>0</v>
      </c>
      <c r="H101" s="12"/>
      <c r="I101" s="24">
        <f>I179+I257+I335</f>
        <v>0.72589999999999999</v>
      </c>
      <c r="J101" s="24">
        <f>J179+J257+J335</f>
        <v>0</v>
      </c>
      <c r="K101" s="24">
        <f>K179+K257+K335</f>
        <v>0.25679999999999997</v>
      </c>
      <c r="L101" s="24">
        <f>L179+L257+L335</f>
        <v>0.17900000000000002</v>
      </c>
      <c r="M101" s="24">
        <f>M179+M257+M335</f>
        <v>9.69E-2</v>
      </c>
      <c r="N101" s="24">
        <f>N179+N257+N335</f>
        <v>0</v>
      </c>
      <c r="O101" s="24">
        <f>O179+O257+O335</f>
        <v>0</v>
      </c>
      <c r="P101" s="24">
        <f>P179+P257+P335</f>
        <v>0</v>
      </c>
      <c r="Q101" s="24">
        <f>Q179+Q257+Q335</f>
        <v>0</v>
      </c>
      <c r="R101" s="24">
        <f>R179+R257+R335</f>
        <v>0</v>
      </c>
      <c r="S101" s="24">
        <f>S179+S257+S335</f>
        <v>0</v>
      </c>
      <c r="T101" s="24">
        <f>T179+T257+T335</f>
        <v>0</v>
      </c>
      <c r="U101" s="24">
        <f>U179+U257+U335</f>
        <v>0</v>
      </c>
      <c r="V101" s="24">
        <f>V179+V257+V335</f>
        <v>0</v>
      </c>
      <c r="W101" s="24">
        <f>W179+W257+W335</f>
        <v>0</v>
      </c>
      <c r="X101" s="24">
        <f>X179+X257+X335</f>
        <v>0</v>
      </c>
      <c r="Y101" s="24">
        <f>Y179+Y257+Y335</f>
        <v>0</v>
      </c>
      <c r="Z101" s="24">
        <f>Z179+Z257+Z335</f>
        <v>0</v>
      </c>
      <c r="AA101" s="24">
        <f>AA179+AA257+AA335</f>
        <v>0</v>
      </c>
      <c r="AB101" s="24">
        <f>AB179+AB257+AB335</f>
        <v>0</v>
      </c>
      <c r="AC101" s="14"/>
      <c r="AD101" s="16" t="str" cm="1">
        <f t="array" ref="AD101">IF(SUMPRODUCT(--_xlfn.ISFORMULA(C101:AB101))=25,"OK","CHECK")</f>
        <v>OK</v>
      </c>
      <c r="AE101" s="7"/>
      <c r="AF101" s="7"/>
      <c r="AG101" s="7"/>
    </row>
    <row r="102" spans="1:33" outlineLevel="2" x14ac:dyDescent="0.2">
      <c r="A102" s="7"/>
      <c r="B102" s="7"/>
      <c r="C102" s="19" t="str">
        <f>[1]Qty!C52</f>
        <v>Small Business Time of Use with Demand</v>
      </c>
      <c r="D102" s="18" t="str">
        <f>[1]Qty!D52</f>
        <v>Small business</v>
      </c>
      <c r="E102" s="18" t="str">
        <f>[1]Qty!E52</f>
        <v>SBTOUD</v>
      </c>
      <c r="F102" s="18" t="str">
        <f>[1]Qty!F52</f>
        <v>SBTOUD</v>
      </c>
      <c r="G102" s="18">
        <f>[1]Qty!G52</f>
        <v>0</v>
      </c>
      <c r="H102" s="12"/>
      <c r="I102" s="24">
        <f>I180+I258+I336</f>
        <v>0.72589999999999999</v>
      </c>
      <c r="J102" s="24">
        <f>J180+J258+J336</f>
        <v>0</v>
      </c>
      <c r="K102" s="24">
        <f>K180+K258+K336</f>
        <v>0.2056</v>
      </c>
      <c r="L102" s="24">
        <f>L180+L258+L336</f>
        <v>0.14330000000000001</v>
      </c>
      <c r="M102" s="24">
        <f>M180+M258+M336</f>
        <v>7.7700000000000005E-2</v>
      </c>
      <c r="N102" s="24">
        <f>N180+N258+N336</f>
        <v>0</v>
      </c>
      <c r="O102" s="24">
        <f>O180+O258+O336</f>
        <v>0</v>
      </c>
      <c r="P102" s="24">
        <f>P180+P258+P336</f>
        <v>8.4199999999999997E-2</v>
      </c>
      <c r="Q102" s="24">
        <f>Q180+Q258+Q336</f>
        <v>0</v>
      </c>
      <c r="R102" s="24">
        <f>R180+R258+R336</f>
        <v>0</v>
      </c>
      <c r="S102" s="24">
        <f>S180+S258+S336</f>
        <v>0</v>
      </c>
      <c r="T102" s="24">
        <f>T180+T258+T336</f>
        <v>0</v>
      </c>
      <c r="U102" s="24">
        <f>U180+U258+U336</f>
        <v>0</v>
      </c>
      <c r="V102" s="24">
        <f>V180+V258+V336</f>
        <v>0</v>
      </c>
      <c r="W102" s="24">
        <f>W180+W258+W336</f>
        <v>0</v>
      </c>
      <c r="X102" s="24">
        <f>X180+X258+X336</f>
        <v>0</v>
      </c>
      <c r="Y102" s="24">
        <f>Y180+Y258+Y336</f>
        <v>0</v>
      </c>
      <c r="Z102" s="24">
        <f>Z180+Z258+Z336</f>
        <v>0</v>
      </c>
      <c r="AA102" s="24">
        <f>AA180+AA258+AA336</f>
        <v>0</v>
      </c>
      <c r="AB102" s="24">
        <f>AB180+AB258+AB336</f>
        <v>0</v>
      </c>
      <c r="AC102" s="14"/>
      <c r="AD102" s="16" t="str" cm="1">
        <f t="array" ref="AD102">IF(SUMPRODUCT(--_xlfn.ISFORMULA(C102:AB102))=25,"OK","CHECK")</f>
        <v>OK</v>
      </c>
      <c r="AE102" s="7"/>
      <c r="AF102" s="7"/>
      <c r="AG102" s="7"/>
    </row>
    <row r="103" spans="1:33" outlineLevel="2" x14ac:dyDescent="0.2">
      <c r="A103" s="7"/>
      <c r="B103" s="7"/>
      <c r="C103" s="19" t="str">
        <f>[1]Qty!C53</f>
        <v>Small Business Actual Monthly Demand (transition)</v>
      </c>
      <c r="D103" s="18" t="str">
        <f>[1]Qty!D53</f>
        <v>Small business</v>
      </c>
      <c r="E103" s="18" t="str">
        <f>[1]Qty!E53</f>
        <v>SBD</v>
      </c>
      <c r="F103" s="18" t="str">
        <f>[1]Qty!F53</f>
        <v>SBD</v>
      </c>
      <c r="G103" s="18">
        <f>[1]Qty!G53</f>
        <v>0</v>
      </c>
      <c r="H103" s="12"/>
      <c r="I103" s="24">
        <f>I181+I259+I337</f>
        <v>13.739700000000001</v>
      </c>
      <c r="J103" s="24">
        <f>J181+J259+J337</f>
        <v>0.11950000000000001</v>
      </c>
      <c r="K103" s="24">
        <f>K181+K259+K337</f>
        <v>0</v>
      </c>
      <c r="L103" s="24">
        <f>L181+L259+L337</f>
        <v>0</v>
      </c>
      <c r="M103" s="24">
        <f>M181+M259+M337</f>
        <v>0</v>
      </c>
      <c r="N103" s="24">
        <f>N181+N259+N337</f>
        <v>0</v>
      </c>
      <c r="O103" s="24">
        <f>O181+O259+O337</f>
        <v>0</v>
      </c>
      <c r="P103" s="24">
        <f>P181+P259+P337</f>
        <v>0</v>
      </c>
      <c r="Q103" s="24">
        <f>Q181+Q259+Q337</f>
        <v>0</v>
      </c>
      <c r="R103" s="24">
        <f>R181+R259+R337</f>
        <v>0.3962</v>
      </c>
      <c r="S103" s="24">
        <f>S181+S259+S337</f>
        <v>0.19600000000000001</v>
      </c>
      <c r="T103" s="24">
        <f>T181+T259+T337</f>
        <v>0</v>
      </c>
      <c r="U103" s="24">
        <f>U181+U259+U337</f>
        <v>0</v>
      </c>
      <c r="V103" s="24">
        <f>V181+V259+V337</f>
        <v>0</v>
      </c>
      <c r="W103" s="24">
        <f>W181+W259+W337</f>
        <v>0</v>
      </c>
      <c r="X103" s="24">
        <f>X181+X259+X337</f>
        <v>0</v>
      </c>
      <c r="Y103" s="24">
        <f>Y181+Y259+Y337</f>
        <v>0</v>
      </c>
      <c r="Z103" s="24">
        <f>Z181+Z259+Z337</f>
        <v>0</v>
      </c>
      <c r="AA103" s="24">
        <f>AA181+AA259+AA337</f>
        <v>0</v>
      </c>
      <c r="AB103" s="24">
        <f>AB181+AB259+AB337</f>
        <v>0</v>
      </c>
      <c r="AC103" s="14"/>
      <c r="AD103" s="16" t="str" cm="1">
        <f t="array" ref="AD103">IF(SUMPRODUCT(--_xlfn.ISFORMULA(C103:AB103))=25,"OK","CHECK")</f>
        <v>OK</v>
      </c>
      <c r="AE103" s="7"/>
      <c r="AF103" s="7"/>
      <c r="AG103" s="7"/>
    </row>
    <row r="104" spans="1:33" outlineLevel="2" x14ac:dyDescent="0.2">
      <c r="A104" s="7"/>
      <c r="B104" s="7"/>
      <c r="C104" s="19">
        <f>[1]Qty!C54</f>
        <v>0</v>
      </c>
      <c r="D104" s="18">
        <f>[1]Qty!D54</f>
        <v>0</v>
      </c>
      <c r="E104" s="18">
        <f>[1]Qty!E54</f>
        <v>0</v>
      </c>
      <c r="F104" s="18">
        <f>[1]Qty!F54</f>
        <v>0</v>
      </c>
      <c r="G104" s="18">
        <f>[1]Qty!G54</f>
        <v>0</v>
      </c>
      <c r="H104" s="12"/>
      <c r="I104" s="24">
        <f>I182+I260+I338</f>
        <v>0</v>
      </c>
      <c r="J104" s="24">
        <f>J182+J260+J338</f>
        <v>0</v>
      </c>
      <c r="K104" s="24">
        <f>K182+K260+K338</f>
        <v>0</v>
      </c>
      <c r="L104" s="24">
        <f>L182+L260+L338</f>
        <v>0</v>
      </c>
      <c r="M104" s="24">
        <f>M182+M260+M338</f>
        <v>0</v>
      </c>
      <c r="N104" s="24">
        <f>N182+N260+N338</f>
        <v>0</v>
      </c>
      <c r="O104" s="24">
        <f>O182+O260+O338</f>
        <v>0</v>
      </c>
      <c r="P104" s="24">
        <f>P182+P260+P338</f>
        <v>0</v>
      </c>
      <c r="Q104" s="24">
        <f>Q182+Q260+Q338</f>
        <v>0</v>
      </c>
      <c r="R104" s="24">
        <f>R182+R260+R338</f>
        <v>0</v>
      </c>
      <c r="S104" s="24">
        <f>S182+S260+S338</f>
        <v>0</v>
      </c>
      <c r="T104" s="24">
        <f>T182+T260+T338</f>
        <v>0</v>
      </c>
      <c r="U104" s="24">
        <f>U182+U260+U338</f>
        <v>0</v>
      </c>
      <c r="V104" s="24">
        <f>V182+V260+V338</f>
        <v>0</v>
      </c>
      <c r="W104" s="24">
        <f>W182+W260+W338</f>
        <v>0</v>
      </c>
      <c r="X104" s="24">
        <f>X182+X260+X338</f>
        <v>0</v>
      </c>
      <c r="Y104" s="24">
        <f>Y182+Y260+Y338</f>
        <v>0</v>
      </c>
      <c r="Z104" s="24">
        <f>Z182+Z260+Z338</f>
        <v>0</v>
      </c>
      <c r="AA104" s="24">
        <f>AA182+AA260+AA338</f>
        <v>0</v>
      </c>
      <c r="AB104" s="24">
        <f>AB182+AB260+AB338</f>
        <v>0</v>
      </c>
      <c r="AC104" s="14"/>
      <c r="AD104" s="16" t="str" cm="1">
        <f t="array" ref="AD104">IF(SUMPRODUCT(--_xlfn.ISFORMULA(C104:AB104))=25,"OK","CHECK")</f>
        <v>OK</v>
      </c>
      <c r="AE104" s="7"/>
      <c r="AF104" s="7"/>
      <c r="AG104" s="7"/>
    </row>
    <row r="105" spans="1:33" outlineLevel="2" x14ac:dyDescent="0.2">
      <c r="A105" s="7"/>
      <c r="B105" s="7"/>
      <c r="C105" s="19" t="str">
        <f>[1]Qty!C55</f>
        <v>Large LV Business Single rate</v>
      </c>
      <c r="D105" s="18" t="str">
        <f>[1]Qty!D55</f>
        <v>Large LV business</v>
      </c>
      <c r="E105" s="18" t="str">
        <f>[1]Qty!E55</f>
        <v>BSRT</v>
      </c>
      <c r="F105" s="18" t="str">
        <f>[1]Qty!F55</f>
        <v>BSRT</v>
      </c>
      <c r="G105" s="18">
        <f>[1]Qty!G55</f>
        <v>0</v>
      </c>
      <c r="H105" s="12"/>
      <c r="I105" s="24">
        <f>I183+I261+I339</f>
        <v>0.72589999999999999</v>
      </c>
      <c r="J105" s="24">
        <f>J183+J261+J339</f>
        <v>0.2056</v>
      </c>
      <c r="K105" s="24">
        <f>K183+K261+K339</f>
        <v>0</v>
      </c>
      <c r="L105" s="24">
        <f>L183+L261+L339</f>
        <v>0</v>
      </c>
      <c r="M105" s="24">
        <f>M183+M261+M339</f>
        <v>0</v>
      </c>
      <c r="N105" s="24">
        <f>N183+N261+N339</f>
        <v>0</v>
      </c>
      <c r="O105" s="24">
        <f>O183+O261+O339</f>
        <v>0</v>
      </c>
      <c r="P105" s="24">
        <f>P183+P261+P339</f>
        <v>0</v>
      </c>
      <c r="Q105" s="24">
        <f>Q183+Q261+Q339</f>
        <v>0</v>
      </c>
      <c r="R105" s="24">
        <f>R183+R261+R339</f>
        <v>0</v>
      </c>
      <c r="S105" s="24">
        <f>S183+S261+S339</f>
        <v>0</v>
      </c>
      <c r="T105" s="24">
        <f>T183+T261+T339</f>
        <v>0</v>
      </c>
      <c r="U105" s="24">
        <f>U183+U261+U339</f>
        <v>0</v>
      </c>
      <c r="V105" s="24">
        <f>V183+V261+V339</f>
        <v>7.5600000000000001E-2</v>
      </c>
      <c r="W105" s="24">
        <f>W183+W261+W339</f>
        <v>0</v>
      </c>
      <c r="X105" s="24">
        <f>X183+X261+X339</f>
        <v>0</v>
      </c>
      <c r="Y105" s="24">
        <f>Y183+Y261+Y339</f>
        <v>0</v>
      </c>
      <c r="Z105" s="24">
        <f>Z183+Z261+Z339</f>
        <v>0</v>
      </c>
      <c r="AA105" s="24">
        <f>AA183+AA261+AA339</f>
        <v>0</v>
      </c>
      <c r="AB105" s="24">
        <f>AB183+AB261+AB339</f>
        <v>0</v>
      </c>
      <c r="AC105" s="14"/>
      <c r="AD105" s="16" t="str" cm="1">
        <f t="array" ref="AD105">IF(SUMPRODUCT(--_xlfn.ISFORMULA(C105:AB105))=25,"OK","CHECK")</f>
        <v>OK</v>
      </c>
      <c r="AE105" s="7"/>
      <c r="AF105" s="7"/>
      <c r="AG105" s="7"/>
    </row>
    <row r="106" spans="1:33" outlineLevel="2" x14ac:dyDescent="0.2">
      <c r="A106" s="7"/>
      <c r="B106" s="7"/>
      <c r="C106" s="19">
        <f>[1]Qty!C56</f>
        <v>0</v>
      </c>
      <c r="D106" s="18">
        <f>[1]Qty!D56</f>
        <v>0</v>
      </c>
      <c r="E106" s="18">
        <f>[1]Qty!E56</f>
        <v>0</v>
      </c>
      <c r="F106" s="18">
        <f>[1]Qty!F56</f>
        <v>0</v>
      </c>
      <c r="G106" s="18">
        <f>[1]Qty!G56</f>
        <v>0</v>
      </c>
      <c r="H106" s="12"/>
      <c r="I106" s="24">
        <f>I184+I262+I340</f>
        <v>0</v>
      </c>
      <c r="J106" s="24">
        <f>J184+J262+J340</f>
        <v>0</v>
      </c>
      <c r="K106" s="24">
        <f>K184+K262+K340</f>
        <v>0</v>
      </c>
      <c r="L106" s="24">
        <f>L184+L262+L340</f>
        <v>0</v>
      </c>
      <c r="M106" s="24">
        <f>M184+M262+M340</f>
        <v>0</v>
      </c>
      <c r="N106" s="24">
        <f>N184+N262+N340</f>
        <v>0</v>
      </c>
      <c r="O106" s="24">
        <f>O184+O262+O340</f>
        <v>0</v>
      </c>
      <c r="P106" s="24">
        <f>P184+P262+P340</f>
        <v>0</v>
      </c>
      <c r="Q106" s="24">
        <f>Q184+Q262+Q340</f>
        <v>0</v>
      </c>
      <c r="R106" s="24">
        <f>R184+R262+R340</f>
        <v>0</v>
      </c>
      <c r="S106" s="24">
        <f>S184+S262+S340</f>
        <v>0</v>
      </c>
      <c r="T106" s="24">
        <f>T184+T262+T340</f>
        <v>0</v>
      </c>
      <c r="U106" s="24">
        <f>U184+U262+U340</f>
        <v>0</v>
      </c>
      <c r="V106" s="24">
        <f>V184+V262+V340</f>
        <v>0</v>
      </c>
      <c r="W106" s="24">
        <f>W184+W262+W340</f>
        <v>0</v>
      </c>
      <c r="X106" s="24">
        <f>X184+X262+X340</f>
        <v>0</v>
      </c>
      <c r="Y106" s="24">
        <f>Y184+Y262+Y340</f>
        <v>0</v>
      </c>
      <c r="Z106" s="24">
        <f>Z184+Z262+Z340</f>
        <v>0</v>
      </c>
      <c r="AA106" s="24">
        <f>AA184+AA262+AA340</f>
        <v>0</v>
      </c>
      <c r="AB106" s="24">
        <f>AB184+AB262+AB340</f>
        <v>0</v>
      </c>
      <c r="AC106" s="14"/>
      <c r="AD106" s="16" t="str" cm="1">
        <f t="array" ref="AD106">IF(SUMPRODUCT(--_xlfn.ISFORMULA(C106:AB106))=25,"OK","CHECK")</f>
        <v>OK</v>
      </c>
      <c r="AE106" s="7"/>
      <c r="AF106" s="7"/>
      <c r="AG106" s="7"/>
    </row>
    <row r="107" spans="1:33" outlineLevel="2" x14ac:dyDescent="0.2">
      <c r="A107" s="7"/>
      <c r="B107" s="7"/>
      <c r="C107" s="19" t="str">
        <f>[1]Qty!C57</f>
        <v>Large LV Business Two Rate</v>
      </c>
      <c r="D107" s="18" t="str">
        <f>[1]Qty!D57</f>
        <v>Large LV business</v>
      </c>
      <c r="E107" s="18" t="str">
        <f>[1]Qty!E57</f>
        <v>B2RT</v>
      </c>
      <c r="F107" s="18" t="str">
        <f>[1]Qty!F57</f>
        <v>B2RT</v>
      </c>
      <c r="G107" s="18">
        <f>[1]Qty!G57</f>
        <v>0</v>
      </c>
      <c r="H107" s="12"/>
      <c r="I107" s="24">
        <f>I185+I263+I341</f>
        <v>0.72589999999999999</v>
      </c>
      <c r="J107" s="24">
        <f>J185+J263+J341</f>
        <v>0</v>
      </c>
      <c r="K107" s="24">
        <f>K185+K263+K341</f>
        <v>0.23169999999999999</v>
      </c>
      <c r="L107" s="24">
        <f>L185+L263+L341</f>
        <v>0</v>
      </c>
      <c r="M107" s="24">
        <f>M185+M263+M341</f>
        <v>0.11589999999999999</v>
      </c>
      <c r="N107" s="24">
        <f>N185+N263+N341</f>
        <v>0</v>
      </c>
      <c r="O107" s="24">
        <f>O185+O263+O341</f>
        <v>0</v>
      </c>
      <c r="P107" s="24">
        <f>P185+P263+P341</f>
        <v>0</v>
      </c>
      <c r="Q107" s="24">
        <f>Q185+Q263+Q341</f>
        <v>0</v>
      </c>
      <c r="R107" s="24">
        <f>R185+R263+R341</f>
        <v>0</v>
      </c>
      <c r="S107" s="24">
        <f>S185+S263+S341</f>
        <v>0</v>
      </c>
      <c r="T107" s="24">
        <f>T185+T263+T341</f>
        <v>0</v>
      </c>
      <c r="U107" s="24">
        <f>U185+U263+U341</f>
        <v>0</v>
      </c>
      <c r="V107" s="24">
        <f>V185+V263+V341</f>
        <v>7.5600000000000001E-2</v>
      </c>
      <c r="W107" s="24">
        <f>W185+W263+W341</f>
        <v>0</v>
      </c>
      <c r="X107" s="24">
        <f>X185+X263+X341</f>
        <v>0</v>
      </c>
      <c r="Y107" s="24">
        <f>Y185+Y263+Y341</f>
        <v>0</v>
      </c>
      <c r="Z107" s="24">
        <f>Z185+Z263+Z341</f>
        <v>0</v>
      </c>
      <c r="AA107" s="24">
        <f>AA185+AA263+AA341</f>
        <v>0</v>
      </c>
      <c r="AB107" s="24">
        <f>AB185+AB263+AB341</f>
        <v>0</v>
      </c>
      <c r="AC107" s="14"/>
      <c r="AD107" s="16" t="str" cm="1">
        <f t="array" ref="AD107">IF(SUMPRODUCT(--_xlfn.ISFORMULA(C107:AB107))=25,"OK","CHECK")</f>
        <v>OK</v>
      </c>
      <c r="AE107" s="7"/>
      <c r="AF107" s="7"/>
      <c r="AG107" s="7"/>
    </row>
    <row r="108" spans="1:33" outlineLevel="2" x14ac:dyDescent="0.2">
      <c r="A108" s="7"/>
      <c r="B108" s="7"/>
      <c r="C108" s="19">
        <f>[1]Qty!C58</f>
        <v>0</v>
      </c>
      <c r="D108" s="18">
        <f>[1]Qty!D58</f>
        <v>0</v>
      </c>
      <c r="E108" s="18">
        <f>[1]Qty!E58</f>
        <v>0</v>
      </c>
      <c r="F108" s="18">
        <f>[1]Qty!F58</f>
        <v>0</v>
      </c>
      <c r="G108" s="18">
        <f>[1]Qty!G58</f>
        <v>0</v>
      </c>
      <c r="H108" s="12"/>
      <c r="I108" s="24">
        <f>I186+I264+I342</f>
        <v>0</v>
      </c>
      <c r="J108" s="24">
        <f>J186+J264+J342</f>
        <v>0</v>
      </c>
      <c r="K108" s="24">
        <f>K186+K264+K342</f>
        <v>0</v>
      </c>
      <c r="L108" s="24">
        <f>L186+L264+L342</f>
        <v>0</v>
      </c>
      <c r="M108" s="24">
        <f>M186+M264+M342</f>
        <v>0</v>
      </c>
      <c r="N108" s="24">
        <f>N186+N264+N342</f>
        <v>0</v>
      </c>
      <c r="O108" s="24">
        <f>O186+O264+O342</f>
        <v>0</v>
      </c>
      <c r="P108" s="24">
        <f>P186+P264+P342</f>
        <v>0</v>
      </c>
      <c r="Q108" s="24">
        <f>Q186+Q264+Q342</f>
        <v>0</v>
      </c>
      <c r="R108" s="24">
        <f>R186+R264+R342</f>
        <v>0</v>
      </c>
      <c r="S108" s="24">
        <f>S186+S264+S342</f>
        <v>0</v>
      </c>
      <c r="T108" s="24">
        <f>T186+T264+T342</f>
        <v>0</v>
      </c>
      <c r="U108" s="24">
        <f>U186+U264+U342</f>
        <v>0</v>
      </c>
      <c r="V108" s="24">
        <f>V186+V264+V342</f>
        <v>0</v>
      </c>
      <c r="W108" s="24">
        <f>W186+W264+W342</f>
        <v>0</v>
      </c>
      <c r="X108" s="24">
        <f>X186+X264+X342</f>
        <v>0</v>
      </c>
      <c r="Y108" s="24">
        <f>Y186+Y264+Y342</f>
        <v>0</v>
      </c>
      <c r="Z108" s="24">
        <f>Z186+Z264+Z342</f>
        <v>0</v>
      </c>
      <c r="AA108" s="24">
        <f>AA186+AA264+AA342</f>
        <v>0</v>
      </c>
      <c r="AB108" s="24">
        <f>AB186+AB264+AB342</f>
        <v>0</v>
      </c>
      <c r="AC108" s="14"/>
      <c r="AD108" s="16" t="str" cm="1">
        <f t="array" ref="AD108">IF(SUMPRODUCT(--_xlfn.ISFORMULA(C108:AB108))=25,"OK","CHECK")</f>
        <v>OK</v>
      </c>
      <c r="AE108" s="7"/>
      <c r="AF108" s="7"/>
      <c r="AG108" s="7"/>
    </row>
    <row r="109" spans="1:33" outlineLevel="2" x14ac:dyDescent="0.2">
      <c r="A109" s="7"/>
      <c r="B109" s="7"/>
      <c r="C109" s="19" t="str">
        <f>[1]Qty!C59</f>
        <v>Large LV Business Annual demand</v>
      </c>
      <c r="D109" s="18" t="str">
        <f>[1]Qty!D59</f>
        <v>Large LV business</v>
      </c>
      <c r="E109" s="18" t="str">
        <f>[1]Qty!E59</f>
        <v>LBAD-SA</v>
      </c>
      <c r="F109" s="18" t="str">
        <f>[1]Qty!F59</f>
        <v>LBAD-CBD</v>
      </c>
      <c r="G109" s="18">
        <f>[1]Qty!G59</f>
        <v>0</v>
      </c>
      <c r="H109" s="12"/>
      <c r="I109" s="24">
        <f>I187+I265+I343</f>
        <v>7.7331000000000003</v>
      </c>
      <c r="J109" s="24">
        <f>J187+J265+J343</f>
        <v>0</v>
      </c>
      <c r="K109" s="24">
        <f>K187+K265+K343</f>
        <v>8.0500000000000002E-2</v>
      </c>
      <c r="L109" s="24">
        <f>L187+L265+L343</f>
        <v>0</v>
      </c>
      <c r="M109" s="24">
        <f>M187+M265+M343</f>
        <v>5.0500000000000003E-2</v>
      </c>
      <c r="N109" s="24">
        <f>N187+N265+N343</f>
        <v>0</v>
      </c>
      <c r="O109" s="24">
        <f>O187+O265+O343</f>
        <v>0.32150000000000001</v>
      </c>
      <c r="P109" s="24">
        <f>P187+P265+P343</f>
        <v>0.11700000000000001</v>
      </c>
      <c r="Q109" s="24">
        <f>Q187+Q265+Q343</f>
        <v>0</v>
      </c>
      <c r="R109" s="24">
        <f>R187+R265+R343</f>
        <v>0</v>
      </c>
      <c r="S109" s="24">
        <f>S187+S265+S343</f>
        <v>0</v>
      </c>
      <c r="T109" s="24">
        <f>T187+T265+T343</f>
        <v>0</v>
      </c>
      <c r="U109" s="24">
        <f>U187+U265+U343</f>
        <v>0</v>
      </c>
      <c r="V109" s="24">
        <f>V187+V265+V343</f>
        <v>0</v>
      </c>
      <c r="W109" s="24">
        <f>W187+W265+W343</f>
        <v>0</v>
      </c>
      <c r="X109" s="24">
        <f>X187+X265+X343</f>
        <v>0</v>
      </c>
      <c r="Y109" s="24">
        <f>Y187+Y265+Y343</f>
        <v>0</v>
      </c>
      <c r="Z109" s="24">
        <f>Z187+Z265+Z343</f>
        <v>0</v>
      </c>
      <c r="AA109" s="24">
        <f>AA187+AA265+AA343</f>
        <v>0</v>
      </c>
      <c r="AB109" s="24">
        <f>AB187+AB265+AB343</f>
        <v>0</v>
      </c>
      <c r="AC109" s="14"/>
      <c r="AD109" s="16" t="str" cm="1">
        <f t="array" ref="AD109">IF(SUMPRODUCT(--_xlfn.ISFORMULA(C109:AB109))=25,"OK","CHECK")</f>
        <v>OK</v>
      </c>
      <c r="AE109" s="7"/>
      <c r="AF109" s="7"/>
      <c r="AG109" s="7"/>
    </row>
    <row r="110" spans="1:33" outlineLevel="2" x14ac:dyDescent="0.2">
      <c r="A110" s="7"/>
      <c r="B110" s="7"/>
      <c r="C110" s="19" t="str">
        <f>[1]Qty!C60</f>
        <v>Large LV Business Monthly Peak Demand</v>
      </c>
      <c r="D110" s="18" t="str">
        <f>[1]Qty!D60</f>
        <v>Large LV business</v>
      </c>
      <c r="E110" s="18" t="str">
        <f>[1]Qty!E60</f>
        <v>LBMD-SA</v>
      </c>
      <c r="F110" s="18" t="str">
        <f>[1]Qty!F60</f>
        <v>LBMD-CBD</v>
      </c>
      <c r="G110" s="18">
        <f>[1]Qty!G60</f>
        <v>0</v>
      </c>
      <c r="H110" s="12"/>
      <c r="I110" s="24">
        <f>I188+I266+I344</f>
        <v>7.7331000000000003</v>
      </c>
      <c r="J110" s="24">
        <f>J188+J266+J344</f>
        <v>0</v>
      </c>
      <c r="K110" s="24">
        <f>K188+K266+K344</f>
        <v>8.0500000000000002E-2</v>
      </c>
      <c r="L110" s="24">
        <f>L188+L266+L344</f>
        <v>0</v>
      </c>
      <c r="M110" s="24">
        <f>M188+M266+M344</f>
        <v>5.0500000000000003E-2</v>
      </c>
      <c r="N110" s="24">
        <f>N188+N266+N344</f>
        <v>0</v>
      </c>
      <c r="O110" s="24">
        <f>O188+O266+O344</f>
        <v>0</v>
      </c>
      <c r="P110" s="24">
        <f>P188+P266+P344</f>
        <v>0.11700000000000001</v>
      </c>
      <c r="Q110" s="24">
        <f>Q188+Q266+Q344</f>
        <v>1.1657</v>
      </c>
      <c r="R110" s="24">
        <f>R188+R266+R344</f>
        <v>0</v>
      </c>
      <c r="S110" s="24">
        <f>S188+S266+S344</f>
        <v>0</v>
      </c>
      <c r="T110" s="24">
        <f>T188+T266+T344</f>
        <v>0</v>
      </c>
      <c r="U110" s="24">
        <f>U188+U266+U344</f>
        <v>0</v>
      </c>
      <c r="V110" s="24">
        <f>V188+V266+V344</f>
        <v>0</v>
      </c>
      <c r="W110" s="24">
        <f>W188+W266+W344</f>
        <v>0</v>
      </c>
      <c r="X110" s="24">
        <f>X188+X266+X344</f>
        <v>0</v>
      </c>
      <c r="Y110" s="24">
        <f>Y188+Y266+Y344</f>
        <v>0</v>
      </c>
      <c r="Z110" s="24">
        <f>Z188+Z266+Z344</f>
        <v>0</v>
      </c>
      <c r="AA110" s="24">
        <f>AA188+AA266+AA344</f>
        <v>0</v>
      </c>
      <c r="AB110" s="24">
        <f>AB188+AB266+AB344</f>
        <v>0</v>
      </c>
      <c r="AC110" s="14"/>
      <c r="AD110" s="16" t="str" cm="1">
        <f t="array" ref="AD110">IF(SUMPRODUCT(--_xlfn.ISFORMULA(C110:AB110))=25,"OK","CHECK")</f>
        <v>OK</v>
      </c>
      <c r="AE110" s="7"/>
      <c r="AF110" s="7"/>
      <c r="AG110" s="7"/>
    </row>
    <row r="111" spans="1:33" outlineLevel="2" x14ac:dyDescent="0.2">
      <c r="A111" s="7"/>
      <c r="B111" s="7"/>
      <c r="C111" s="19" t="str">
        <f>[1]Qty!C61</f>
        <v>Large LV Business Actual Monthly Demand (transition)</v>
      </c>
      <c r="D111" s="18" t="str">
        <f>[1]Qty!D61</f>
        <v>Large LV business</v>
      </c>
      <c r="E111" s="18" t="str">
        <f>[1]Qty!E61</f>
        <v>BD</v>
      </c>
      <c r="F111" s="18" t="str">
        <f>[1]Qty!F61</f>
        <v>BD</v>
      </c>
      <c r="G111" s="18">
        <f>[1]Qty!G61</f>
        <v>0</v>
      </c>
      <c r="H111" s="12"/>
      <c r="I111" s="24">
        <f>I189+I267+I345</f>
        <v>13.698700000000001</v>
      </c>
      <c r="J111" s="24">
        <f>J189+J267+J345</f>
        <v>0.11760000000000001</v>
      </c>
      <c r="K111" s="24">
        <f>K189+K267+K345</f>
        <v>0</v>
      </c>
      <c r="L111" s="24">
        <f>L189+L267+L345</f>
        <v>0</v>
      </c>
      <c r="M111" s="24">
        <f>M189+M267+M345</f>
        <v>0</v>
      </c>
      <c r="N111" s="24">
        <f>N189+N267+N345</f>
        <v>0</v>
      </c>
      <c r="O111" s="24">
        <f>O189+O267+O345</f>
        <v>0</v>
      </c>
      <c r="P111" s="24">
        <f>P189+P267+P345</f>
        <v>0</v>
      </c>
      <c r="Q111" s="24">
        <f>Q189+Q267+Q345</f>
        <v>0</v>
      </c>
      <c r="R111" s="24">
        <f>R189+R267+R345</f>
        <v>0.3962</v>
      </c>
      <c r="S111" s="24">
        <f>S189+S267+S345</f>
        <v>0.19600000000000001</v>
      </c>
      <c r="T111" s="24">
        <f>T189+T267+T345</f>
        <v>0</v>
      </c>
      <c r="U111" s="24">
        <f>U189+U267+U345</f>
        <v>0</v>
      </c>
      <c r="V111" s="24">
        <f>V189+V267+V345</f>
        <v>0</v>
      </c>
      <c r="W111" s="24">
        <f>W189+W267+W345</f>
        <v>0</v>
      </c>
      <c r="X111" s="24">
        <f>X189+X267+X345</f>
        <v>0</v>
      </c>
      <c r="Y111" s="24">
        <f>Y189+Y267+Y345</f>
        <v>0</v>
      </c>
      <c r="Z111" s="24">
        <f>Z189+Z267+Z345</f>
        <v>0</v>
      </c>
      <c r="AA111" s="24">
        <f>AA189+AA267+AA345</f>
        <v>0</v>
      </c>
      <c r="AB111" s="24">
        <f>AB189+AB267+AB345</f>
        <v>0</v>
      </c>
      <c r="AC111" s="14"/>
      <c r="AD111" s="16" t="str" cm="1">
        <f t="array" ref="AD111">IF(SUMPRODUCT(--_xlfn.ISFORMULA(C111:AB111))=25,"OK","CHECK")</f>
        <v>OK</v>
      </c>
      <c r="AE111" s="7"/>
      <c r="AF111" s="7"/>
      <c r="AG111" s="7"/>
    </row>
    <row r="112" spans="1:33" outlineLevel="2" x14ac:dyDescent="0.2">
      <c r="A112" s="7"/>
      <c r="B112" s="7"/>
      <c r="C112" s="19" t="str">
        <f>[1]Qty!C62</f>
        <v>Large LV Business Generation Supplies</v>
      </c>
      <c r="D112" s="18" t="str">
        <f>[1]Qty!D62</f>
        <v>Large LV business</v>
      </c>
      <c r="E112" s="18" t="str">
        <f>[1]Qty!E62</f>
        <v>LBG-SA</v>
      </c>
      <c r="F112" s="18" t="str">
        <f>[1]Qty!F62</f>
        <v>LBG-CBD</v>
      </c>
      <c r="G112" s="18">
        <f>[1]Qty!G62</f>
        <v>0</v>
      </c>
      <c r="H112" s="12"/>
      <c r="I112" s="24">
        <f>I190+I268+I346</f>
        <v>7.7331000000000003</v>
      </c>
      <c r="J112" s="24">
        <f>J190+J268+J346</f>
        <v>0</v>
      </c>
      <c r="K112" s="24">
        <f>K190+K268+K346</f>
        <v>0</v>
      </c>
      <c r="L112" s="24">
        <f>L190+L268+L346</f>
        <v>0</v>
      </c>
      <c r="M112" s="24">
        <f>M190+M268+M346</f>
        <v>0</v>
      </c>
      <c r="N112" s="24">
        <f>N190+N268+N346</f>
        <v>0</v>
      </c>
      <c r="O112" s="24">
        <f>O190+O268+O346</f>
        <v>0.32150000000000001</v>
      </c>
      <c r="P112" s="24">
        <f>P190+P268+P346</f>
        <v>0.11700000000000001</v>
      </c>
      <c r="Q112" s="24">
        <f>Q190+Q268+Q346</f>
        <v>0</v>
      </c>
      <c r="R112" s="24">
        <f>R190+R268+R346</f>
        <v>0</v>
      </c>
      <c r="S112" s="24">
        <f>S190+S268+S346</f>
        <v>0</v>
      </c>
      <c r="T112" s="24">
        <f>T190+T268+T346</f>
        <v>0</v>
      </c>
      <c r="U112" s="24">
        <f>U190+U268+U346</f>
        <v>0</v>
      </c>
      <c r="V112" s="24">
        <f>V190+V268+V346</f>
        <v>0</v>
      </c>
      <c r="W112" s="24">
        <f>W190+W268+W346</f>
        <v>0</v>
      </c>
      <c r="X112" s="24">
        <f>X190+X268+X346</f>
        <v>0</v>
      </c>
      <c r="Y112" s="24">
        <f>Y190+Y268+Y346</f>
        <v>0</v>
      </c>
      <c r="Z112" s="24">
        <f>Z190+Z268+Z346</f>
        <v>0</v>
      </c>
      <c r="AA112" s="24">
        <f>AA190+AA268+AA346</f>
        <v>0</v>
      </c>
      <c r="AB112" s="24">
        <f>AB190+AB268+AB346</f>
        <v>0</v>
      </c>
      <c r="AC112" s="14"/>
      <c r="AD112" s="16" t="str" cm="1">
        <f t="array" ref="AD112">IF(SUMPRODUCT(--_xlfn.ISFORMULA(C112:AB112))=25,"OK","CHECK")</f>
        <v>OK</v>
      </c>
      <c r="AE112" s="7"/>
      <c r="AF112" s="7"/>
      <c r="AG112" s="7"/>
    </row>
    <row r="113" spans="1:33" outlineLevel="2" x14ac:dyDescent="0.2">
      <c r="A113" s="7"/>
      <c r="B113" s="7"/>
      <c r="C113" s="19">
        <f>[1]Qty!C63</f>
        <v>0</v>
      </c>
      <c r="D113" s="18">
        <f>[1]Qty!D63</f>
        <v>0</v>
      </c>
      <c r="E113" s="18">
        <f>[1]Qty!E63</f>
        <v>0</v>
      </c>
      <c r="F113" s="18">
        <f>[1]Qty!F63</f>
        <v>0</v>
      </c>
      <c r="G113" s="18">
        <f>[1]Qty!G63</f>
        <v>0</v>
      </c>
      <c r="H113" s="12"/>
      <c r="I113" s="24">
        <f>I191+I269+I347</f>
        <v>0</v>
      </c>
      <c r="J113" s="24">
        <f>J191+J269+J347</f>
        <v>0</v>
      </c>
      <c r="K113" s="24">
        <f>K191+K269+K347</f>
        <v>0</v>
      </c>
      <c r="L113" s="24">
        <f>L191+L269+L347</f>
        <v>0</v>
      </c>
      <c r="M113" s="24">
        <f>M191+M269+M347</f>
        <v>0</v>
      </c>
      <c r="N113" s="24">
        <f>N191+N269+N347</f>
        <v>0</v>
      </c>
      <c r="O113" s="24">
        <f>O191+O269+O347</f>
        <v>0</v>
      </c>
      <c r="P113" s="24">
        <f>P191+P269+P347</f>
        <v>0</v>
      </c>
      <c r="Q113" s="24">
        <f>Q191+Q269+Q347</f>
        <v>0</v>
      </c>
      <c r="R113" s="24">
        <f>R191+R269+R347</f>
        <v>0</v>
      </c>
      <c r="S113" s="24">
        <f>S191+S269+S347</f>
        <v>0</v>
      </c>
      <c r="T113" s="24">
        <f>T191+T269+T347</f>
        <v>0</v>
      </c>
      <c r="U113" s="24">
        <f>U191+U269+U347</f>
        <v>0</v>
      </c>
      <c r="V113" s="24">
        <f>V191+V269+V347</f>
        <v>0</v>
      </c>
      <c r="W113" s="24">
        <f>W191+W269+W347</f>
        <v>0</v>
      </c>
      <c r="X113" s="24">
        <f>X191+X269+X347</f>
        <v>0</v>
      </c>
      <c r="Y113" s="24">
        <f>Y191+Y269+Y347</f>
        <v>0</v>
      </c>
      <c r="Z113" s="24">
        <f>Z191+Z269+Z347</f>
        <v>0</v>
      </c>
      <c r="AA113" s="24">
        <f>AA191+AA269+AA347</f>
        <v>0</v>
      </c>
      <c r="AB113" s="24">
        <f>AB191+AB269+AB347</f>
        <v>0</v>
      </c>
      <c r="AC113" s="14"/>
      <c r="AD113" s="16" t="str" cm="1">
        <f t="array" ref="AD113">IF(SUMPRODUCT(--_xlfn.ISFORMULA(C113:AB113))=25,"OK","CHECK")</f>
        <v>OK</v>
      </c>
      <c r="AE113" s="7"/>
      <c r="AF113" s="7"/>
      <c r="AG113" s="7"/>
    </row>
    <row r="114" spans="1:33" outlineLevel="2" x14ac:dyDescent="0.2">
      <c r="A114" s="7"/>
      <c r="B114" s="7"/>
      <c r="C114" s="19" t="str">
        <f>[1]Qty!C64</f>
        <v>HV Business Annual demand</v>
      </c>
      <c r="D114" s="18" t="str">
        <f>[1]Qty!D64</f>
        <v>HV business</v>
      </c>
      <c r="E114" s="18" t="str">
        <f>[1]Qty!E64</f>
        <v>HVAD-SA</v>
      </c>
      <c r="F114" s="18" t="str">
        <f>[1]Qty!F64</f>
        <v>HVAD-CBD</v>
      </c>
      <c r="G114" s="18">
        <f>[1]Qty!G64</f>
        <v>0</v>
      </c>
      <c r="H114" s="12"/>
      <c r="I114" s="24">
        <f>I192+I270+I348</f>
        <v>45.452800000000003</v>
      </c>
      <c r="J114" s="24">
        <f>J192+J270+J348</f>
        <v>0</v>
      </c>
      <c r="K114" s="24">
        <f>K192+K270+K348</f>
        <v>5.0200000000000002E-2</v>
      </c>
      <c r="L114" s="24">
        <f>L192+L270+L348</f>
        <v>0</v>
      </c>
      <c r="M114" s="24">
        <f>M192+M270+M348</f>
        <v>3.1699999999999999E-2</v>
      </c>
      <c r="N114" s="24">
        <f>N192+N270+N348</f>
        <v>0</v>
      </c>
      <c r="O114" s="24">
        <f>O192+O270+O348</f>
        <v>0.27579999999999999</v>
      </c>
      <c r="P114" s="24">
        <f>P192+P270+P348</f>
        <v>0.11459999999999999</v>
      </c>
      <c r="Q114" s="24">
        <f>Q192+Q270+Q348</f>
        <v>0</v>
      </c>
      <c r="R114" s="24">
        <f>R192+R270+R348</f>
        <v>0</v>
      </c>
      <c r="S114" s="24">
        <f>S192+S270+S348</f>
        <v>0</v>
      </c>
      <c r="T114" s="24">
        <f>T192+T270+T348</f>
        <v>0</v>
      </c>
      <c r="U114" s="24">
        <f>U192+U270+U348</f>
        <v>0</v>
      </c>
      <c r="V114" s="24">
        <f>V192+V270+V348</f>
        <v>0</v>
      </c>
      <c r="W114" s="24">
        <f>W192+W270+W348</f>
        <v>0</v>
      </c>
      <c r="X114" s="24">
        <f>X192+X270+X348</f>
        <v>0</v>
      </c>
      <c r="Y114" s="24">
        <f>Y192+Y270+Y348</f>
        <v>0</v>
      </c>
      <c r="Z114" s="24">
        <f>Z192+Z270+Z348</f>
        <v>0</v>
      </c>
      <c r="AA114" s="24">
        <f>AA192+AA270+AA348</f>
        <v>0</v>
      </c>
      <c r="AB114" s="24">
        <f>AB192+AB270+AB348</f>
        <v>0</v>
      </c>
      <c r="AC114" s="14"/>
      <c r="AD114" s="16" t="str" cm="1">
        <f t="array" ref="AD114">IF(SUMPRODUCT(--_xlfn.ISFORMULA(C114:AB114))=25,"OK","CHECK")</f>
        <v>OK</v>
      </c>
      <c r="AE114" s="7"/>
      <c r="AF114" s="7"/>
      <c r="AG114" s="7"/>
    </row>
    <row r="115" spans="1:33" outlineLevel="2" x14ac:dyDescent="0.2">
      <c r="A115" s="7"/>
      <c r="B115" s="7"/>
      <c r="C115" s="19" t="str">
        <f>[1]Qty!C65</f>
        <v>HV Business Annual &lt;500 kVA</v>
      </c>
      <c r="D115" s="18" t="str">
        <f>[1]Qty!D65</f>
        <v>HV business</v>
      </c>
      <c r="E115" s="18" t="str">
        <f>[1]Qty!E65</f>
        <v>HVAD500-SA</v>
      </c>
      <c r="F115" s="18" t="str">
        <f>[1]Qty!F65</f>
        <v>HVAD500-CBD</v>
      </c>
      <c r="G115" s="18">
        <f>[1]Qty!G65</f>
        <v>0</v>
      </c>
      <c r="H115" s="12"/>
      <c r="I115" s="24">
        <f>I193+I271+I349</f>
        <v>7.7331000000000003</v>
      </c>
      <c r="J115" s="24">
        <f>J193+J271+J349</f>
        <v>0</v>
      </c>
      <c r="K115" s="24">
        <f>K193+K271+K349</f>
        <v>7.8300000000000008E-2</v>
      </c>
      <c r="L115" s="24">
        <f>L193+L271+L349</f>
        <v>0</v>
      </c>
      <c r="M115" s="24">
        <f>M193+M271+M349</f>
        <v>4.9200000000000001E-2</v>
      </c>
      <c r="N115" s="24">
        <f>N193+N271+N349</f>
        <v>0</v>
      </c>
      <c r="O115" s="24">
        <f>O193+O271+O349</f>
        <v>0.32150000000000001</v>
      </c>
      <c r="P115" s="24">
        <f>P193+P271+P349</f>
        <v>0.11700000000000001</v>
      </c>
      <c r="Q115" s="24">
        <f>Q193+Q271+Q349</f>
        <v>0</v>
      </c>
      <c r="R115" s="24">
        <f>R193+R271+R349</f>
        <v>0</v>
      </c>
      <c r="S115" s="24">
        <f>S193+S271+S349</f>
        <v>0</v>
      </c>
      <c r="T115" s="24">
        <f>T193+T271+T349</f>
        <v>0</v>
      </c>
      <c r="U115" s="24">
        <f>U193+U271+U349</f>
        <v>0</v>
      </c>
      <c r="V115" s="24">
        <f>V193+V271+V349</f>
        <v>0</v>
      </c>
      <c r="W115" s="24">
        <f>W193+W271+W349</f>
        <v>0</v>
      </c>
      <c r="X115" s="24">
        <f>X193+X271+X349</f>
        <v>0</v>
      </c>
      <c r="Y115" s="24">
        <f>Y193+Y271+Y349</f>
        <v>0</v>
      </c>
      <c r="Z115" s="24">
        <f>Z193+Z271+Z349</f>
        <v>0</v>
      </c>
      <c r="AA115" s="24">
        <f>AA193+AA271+AA349</f>
        <v>0</v>
      </c>
      <c r="AB115" s="24">
        <f>AB193+AB271+AB349</f>
        <v>0</v>
      </c>
      <c r="AC115" s="14"/>
      <c r="AD115" s="16" t="str" cm="1">
        <f t="array" ref="AD115">IF(SUMPRODUCT(--_xlfn.ISFORMULA(C115:AB115))=25,"OK","CHECK")</f>
        <v>OK</v>
      </c>
      <c r="AE115" s="7"/>
      <c r="AF115" s="7"/>
      <c r="AG115" s="7"/>
    </row>
    <row r="116" spans="1:33" outlineLevel="3" x14ac:dyDescent="0.2">
      <c r="A116" s="7"/>
      <c r="B116" s="7"/>
      <c r="C116" s="19" t="str">
        <f>[1]Qty!C66</f>
        <v>HV Business Monthly demand</v>
      </c>
      <c r="D116" s="18" t="str">
        <f>[1]Qty!D66</f>
        <v>HV business</v>
      </c>
      <c r="E116" s="18" t="str">
        <f>[1]Qty!E66</f>
        <v>HVMD-SA</v>
      </c>
      <c r="F116" s="18" t="str">
        <f>[1]Qty!F66</f>
        <v>HVMD-CBD</v>
      </c>
      <c r="G116" s="18">
        <f>[1]Qty!G66</f>
        <v>0</v>
      </c>
      <c r="H116" s="12"/>
      <c r="I116" s="24">
        <f>I194+I272+I350</f>
        <v>45.452800000000003</v>
      </c>
      <c r="J116" s="24">
        <f>J194+J272+J350</f>
        <v>0</v>
      </c>
      <c r="K116" s="24">
        <f>K194+K272+K350</f>
        <v>5.0200000000000002E-2</v>
      </c>
      <c r="L116" s="24">
        <f>L194+L272+L350</f>
        <v>0</v>
      </c>
      <c r="M116" s="24">
        <f>M194+M272+M350</f>
        <v>3.1699999999999999E-2</v>
      </c>
      <c r="N116" s="24">
        <f>N194+N272+N350</f>
        <v>0</v>
      </c>
      <c r="O116" s="24">
        <f>O194+O272+O350</f>
        <v>0</v>
      </c>
      <c r="P116" s="24">
        <f>P194+P272+P350</f>
        <v>0.11459999999999999</v>
      </c>
      <c r="Q116" s="24">
        <f>Q194+Q272+Q350</f>
        <v>1</v>
      </c>
      <c r="R116" s="24">
        <f>R194+R272+R350</f>
        <v>0</v>
      </c>
      <c r="S116" s="24">
        <f>S194+S272+S350</f>
        <v>0</v>
      </c>
      <c r="T116" s="24">
        <f>T194+T272+T350</f>
        <v>0</v>
      </c>
      <c r="U116" s="24">
        <f>U194+U272+U350</f>
        <v>0</v>
      </c>
      <c r="V116" s="24">
        <f>V194+V272+V350</f>
        <v>0</v>
      </c>
      <c r="W116" s="24">
        <f>W194+W272+W350</f>
        <v>0</v>
      </c>
      <c r="X116" s="24">
        <f>X194+X272+X350</f>
        <v>0</v>
      </c>
      <c r="Y116" s="24">
        <f>Y194+Y272+Y350</f>
        <v>0</v>
      </c>
      <c r="Z116" s="24">
        <f>Z194+Z272+Z350</f>
        <v>0</v>
      </c>
      <c r="AA116" s="24">
        <f>AA194+AA272+AA350</f>
        <v>0</v>
      </c>
      <c r="AB116" s="24">
        <f>AB194+AB272+AB350</f>
        <v>0</v>
      </c>
      <c r="AC116" s="14"/>
      <c r="AD116" s="16" t="str" cm="1">
        <f t="array" ref="AD116">IF(SUMPRODUCT(--_xlfn.ISFORMULA(C116:AB116))=25,"OK","CHECK")</f>
        <v>OK</v>
      </c>
      <c r="AE116" s="7"/>
      <c r="AF116" s="7"/>
      <c r="AG116" s="7"/>
    </row>
    <row r="117" spans="1:33" outlineLevel="3" x14ac:dyDescent="0.2">
      <c r="A117" s="7"/>
      <c r="B117" s="7"/>
      <c r="C117" s="19" t="str">
        <f>[1]Qty!C67</f>
        <v>HV Business Actual Monthly Demand (transition)</v>
      </c>
      <c r="D117" s="18" t="str">
        <f>[1]Qty!D67</f>
        <v>HV business</v>
      </c>
      <c r="E117" s="18" t="str">
        <f>[1]Qty!E67</f>
        <v>HBD</v>
      </c>
      <c r="F117" s="18" t="str">
        <f>[1]Qty!F67</f>
        <v>HBD</v>
      </c>
      <c r="G117" s="18">
        <f>[1]Qty!G67</f>
        <v>0</v>
      </c>
      <c r="H117" s="12"/>
      <c r="I117" s="24">
        <f>I195+I273+I351</f>
        <v>13.698700000000001</v>
      </c>
      <c r="J117" s="24">
        <f>J195+J273+J351</f>
        <v>0.11600000000000001</v>
      </c>
      <c r="K117" s="24">
        <f>K195+K273+K351</f>
        <v>0</v>
      </c>
      <c r="L117" s="24">
        <f>L195+L273+L351</f>
        <v>0</v>
      </c>
      <c r="M117" s="24">
        <f>M195+M273+M351</f>
        <v>0</v>
      </c>
      <c r="N117" s="24">
        <f>N195+N273+N351</f>
        <v>0</v>
      </c>
      <c r="O117" s="24">
        <f>O195+O273+O351</f>
        <v>0</v>
      </c>
      <c r="P117" s="24">
        <f>P195+P273+P351</f>
        <v>0</v>
      </c>
      <c r="Q117" s="24">
        <f>Q195+Q273+Q351</f>
        <v>0</v>
      </c>
      <c r="R117" s="24">
        <f>R195+R273+R351</f>
        <v>0.3962</v>
      </c>
      <c r="S117" s="24">
        <f>S195+S273+S351</f>
        <v>0.19600000000000001</v>
      </c>
      <c r="T117" s="24">
        <f>T195+T273+T351</f>
        <v>0</v>
      </c>
      <c r="U117" s="24">
        <f>U195+U273+U351</f>
        <v>0</v>
      </c>
      <c r="V117" s="24">
        <f>V195+V273+V351</f>
        <v>0</v>
      </c>
      <c r="W117" s="24">
        <f>W195+W273+W351</f>
        <v>0</v>
      </c>
      <c r="X117" s="24">
        <f>X195+X273+X351</f>
        <v>0</v>
      </c>
      <c r="Y117" s="24">
        <f>Y195+Y273+Y351</f>
        <v>0</v>
      </c>
      <c r="Z117" s="24">
        <f>Z195+Z273+Z351</f>
        <v>0</v>
      </c>
      <c r="AA117" s="24">
        <f>AA195+AA273+AA351</f>
        <v>0</v>
      </c>
      <c r="AB117" s="24">
        <f>AB195+AB273+AB351</f>
        <v>0</v>
      </c>
      <c r="AC117" s="14"/>
      <c r="AD117" s="16" t="str" cm="1">
        <f t="array" ref="AD117">IF(SUMPRODUCT(--_xlfn.ISFORMULA(C117:AB117))=25,"OK","CHECK")</f>
        <v>OK</v>
      </c>
      <c r="AE117" s="7"/>
      <c r="AF117" s="7"/>
      <c r="AG117" s="7"/>
    </row>
    <row r="118" spans="1:33" outlineLevel="3" x14ac:dyDescent="0.2">
      <c r="A118" s="7"/>
      <c r="B118" s="7"/>
      <c r="C118" s="19" t="str">
        <f>[1]Qty!C68</f>
        <v>HV Business Generation Supplies</v>
      </c>
      <c r="D118" s="18" t="str">
        <f>[1]Qty!D68</f>
        <v>HV business</v>
      </c>
      <c r="E118" s="18" t="str">
        <f>[1]Qty!E68</f>
        <v>HVBG-SA</v>
      </c>
      <c r="F118" s="18" t="str">
        <f>[1]Qty!F68</f>
        <v>HVBG-CBD</v>
      </c>
      <c r="G118" s="18">
        <f>[1]Qty!G68</f>
        <v>0</v>
      </c>
      <c r="H118" s="12"/>
      <c r="I118" s="24">
        <f>I196+I274+I352</f>
        <v>0</v>
      </c>
      <c r="J118" s="24">
        <f>J196+J274+J352</f>
        <v>0</v>
      </c>
      <c r="K118" s="24">
        <f>K196+K274+K352</f>
        <v>0</v>
      </c>
      <c r="L118" s="24">
        <f>L196+L274+L352</f>
        <v>0</v>
      </c>
      <c r="M118" s="24">
        <f>M196+M274+M352</f>
        <v>0</v>
      </c>
      <c r="N118" s="24">
        <f>N196+N274+N352</f>
        <v>0</v>
      </c>
      <c r="O118" s="24">
        <f>O196+O274+O352</f>
        <v>0.27579999999999999</v>
      </c>
      <c r="P118" s="24">
        <f>P196+P274+P352</f>
        <v>0.11459999999999999</v>
      </c>
      <c r="Q118" s="24">
        <f>Q196+Q274+Q352</f>
        <v>0</v>
      </c>
      <c r="R118" s="24">
        <f>R196+R274+R352</f>
        <v>0</v>
      </c>
      <c r="S118" s="24">
        <f>S196+S274+S352</f>
        <v>0</v>
      </c>
      <c r="T118" s="24">
        <f>T196+T274+T352</f>
        <v>0</v>
      </c>
      <c r="U118" s="24">
        <f>U196+U274+U352</f>
        <v>0</v>
      </c>
      <c r="V118" s="24">
        <f>V196+V274+V352</f>
        <v>0</v>
      </c>
      <c r="W118" s="24">
        <f>W196+W274+W352</f>
        <v>0</v>
      </c>
      <c r="X118" s="24">
        <f>X196+X274+X352</f>
        <v>0</v>
      </c>
      <c r="Y118" s="24">
        <f>Y196+Y274+Y352</f>
        <v>0</v>
      </c>
      <c r="Z118" s="24">
        <f>Z196+Z274+Z352</f>
        <v>0</v>
      </c>
      <c r="AA118" s="24">
        <f>AA196+AA274+AA352</f>
        <v>0</v>
      </c>
      <c r="AB118" s="24">
        <f>AB196+AB274+AB352</f>
        <v>0</v>
      </c>
      <c r="AC118" s="14"/>
      <c r="AD118" s="16" t="str" cm="1">
        <f t="array" ref="AD118">IF(SUMPRODUCT(--_xlfn.ISFORMULA(C118:AB118))=25,"OK","CHECK")</f>
        <v>OK</v>
      </c>
      <c r="AE118" s="7"/>
      <c r="AF118" s="7"/>
      <c r="AG118" s="7"/>
    </row>
    <row r="119" spans="1:33" outlineLevel="3" x14ac:dyDescent="0.2">
      <c r="A119" s="7"/>
      <c r="B119" s="7"/>
      <c r="C119" s="19">
        <f>[1]Qty!C69</f>
        <v>0</v>
      </c>
      <c r="D119" s="18">
        <f>[1]Qty!D69</f>
        <v>0</v>
      </c>
      <c r="E119" s="18">
        <f>[1]Qty!E69</f>
        <v>0</v>
      </c>
      <c r="F119" s="18">
        <f>[1]Qty!F69</f>
        <v>0</v>
      </c>
      <c r="G119" s="18">
        <f>[1]Qty!G69</f>
        <v>0</v>
      </c>
      <c r="H119" s="12"/>
      <c r="I119" s="24">
        <f>I197+I275+I353</f>
        <v>0</v>
      </c>
      <c r="J119" s="24">
        <f>J197+J275+J353</f>
        <v>0</v>
      </c>
      <c r="K119" s="24">
        <f>K197+K275+K353</f>
        <v>0</v>
      </c>
      <c r="L119" s="24">
        <f>L197+L275+L353</f>
        <v>0</v>
      </c>
      <c r="M119" s="24">
        <f>M197+M275+M353</f>
        <v>0</v>
      </c>
      <c r="N119" s="24">
        <f>N197+N275+N353</f>
        <v>0</v>
      </c>
      <c r="O119" s="24">
        <f>O197+O275+O353</f>
        <v>0</v>
      </c>
      <c r="P119" s="24">
        <f>P197+P275+P353</f>
        <v>0</v>
      </c>
      <c r="Q119" s="24">
        <f>Q197+Q275+Q353</f>
        <v>0</v>
      </c>
      <c r="R119" s="24">
        <f>R197+R275+R353</f>
        <v>0</v>
      </c>
      <c r="S119" s="24">
        <f>S197+S275+S353</f>
        <v>0</v>
      </c>
      <c r="T119" s="24">
        <f>T197+T275+T353</f>
        <v>0</v>
      </c>
      <c r="U119" s="24">
        <f>U197+U275+U353</f>
        <v>0</v>
      </c>
      <c r="V119" s="24">
        <f>V197+V275+V353</f>
        <v>0</v>
      </c>
      <c r="W119" s="24">
        <f>W197+W275+W353</f>
        <v>0</v>
      </c>
      <c r="X119" s="24">
        <f>X197+X275+X353</f>
        <v>0</v>
      </c>
      <c r="Y119" s="24">
        <f>Y197+Y275+Y353</f>
        <v>0</v>
      </c>
      <c r="Z119" s="24">
        <f>Z197+Z275+Z353</f>
        <v>0</v>
      </c>
      <c r="AA119" s="24">
        <f>AA197+AA275+AA353</f>
        <v>0</v>
      </c>
      <c r="AB119" s="24">
        <f>AB197+AB275+AB353</f>
        <v>0</v>
      </c>
      <c r="AC119" s="14"/>
      <c r="AD119" s="16" t="str" cm="1">
        <f t="array" ref="AD119">IF(SUMPRODUCT(--_xlfn.ISFORMULA(C119:AB119))=25,"OK","CHECK")</f>
        <v>OK</v>
      </c>
      <c r="AE119" s="7"/>
      <c r="AF119" s="7"/>
      <c r="AG119" s="7"/>
    </row>
    <row r="120" spans="1:33" outlineLevel="3" x14ac:dyDescent="0.2">
      <c r="A120" s="7"/>
      <c r="B120" s="7"/>
      <c r="C120" s="19" t="str">
        <f>[1]Qty!C70</f>
        <v>Zone Substation kVA</v>
      </c>
      <c r="D120" s="18" t="str">
        <f>[1]Qty!D70</f>
        <v>Major business</v>
      </c>
      <c r="E120" s="18" t="str">
        <f>[1]Qty!E70</f>
        <v>ZSN</v>
      </c>
      <c r="F120" s="18">
        <f>[1]Qty!F70</f>
        <v>0</v>
      </c>
      <c r="G120" s="18">
        <f>[1]Qty!G70</f>
        <v>0</v>
      </c>
      <c r="H120" s="12"/>
      <c r="I120" s="24">
        <f>I198+I276+I354</f>
        <v>0</v>
      </c>
      <c r="J120" s="24">
        <f>J198+J276+J354</f>
        <v>1.84E-2</v>
      </c>
      <c r="K120" s="24">
        <f>K198+K276+K354</f>
        <v>0</v>
      </c>
      <c r="L120" s="24">
        <f>L198+L276+L354</f>
        <v>0</v>
      </c>
      <c r="M120" s="24">
        <f>M198+M276+M354</f>
        <v>0</v>
      </c>
      <c r="N120" s="24">
        <f>N198+N276+N354</f>
        <v>0</v>
      </c>
      <c r="O120" s="24">
        <f>O198+O276+O354</f>
        <v>0.20400000000000001</v>
      </c>
      <c r="P120" s="24">
        <f>P198+P276+P354</f>
        <v>8.1199999999999994E-2</v>
      </c>
      <c r="Q120" s="24">
        <f>Q198+Q276+Q354</f>
        <v>0</v>
      </c>
      <c r="R120" s="24">
        <f>R198+R276+R354</f>
        <v>0</v>
      </c>
      <c r="S120" s="24">
        <f>S198+S276+S354</f>
        <v>0</v>
      </c>
      <c r="T120" s="24">
        <f>T198+T276+T354</f>
        <v>0</v>
      </c>
      <c r="U120" s="24">
        <f>U198+U276+U354</f>
        <v>0</v>
      </c>
      <c r="V120" s="24">
        <f>V198+V276+V354</f>
        <v>0</v>
      </c>
      <c r="W120" s="24">
        <f>W198+W276+W354</f>
        <v>0</v>
      </c>
      <c r="X120" s="24">
        <f>X198+X276+X354</f>
        <v>0</v>
      </c>
      <c r="Y120" s="24">
        <f>Y198+Y276+Y354</f>
        <v>0</v>
      </c>
      <c r="Z120" s="24">
        <f>Z198+Z276+Z354</f>
        <v>0</v>
      </c>
      <c r="AA120" s="24">
        <f>AA198+AA276+AA354</f>
        <v>0</v>
      </c>
      <c r="AB120" s="24">
        <f>AB198+AB276+AB354</f>
        <v>0</v>
      </c>
      <c r="AC120" s="14"/>
      <c r="AD120" s="16" t="str" cm="1">
        <f t="array" ref="AD120">IF(SUMPRODUCT(--_xlfn.ISFORMULA(C120:AB120))=25,"OK","CHECK")</f>
        <v>OK</v>
      </c>
      <c r="AE120" s="7"/>
      <c r="AF120" s="7"/>
      <c r="AG120" s="7"/>
    </row>
    <row r="121" spans="1:33" outlineLevel="3" x14ac:dyDescent="0.2">
      <c r="A121" s="7"/>
      <c r="B121" s="7"/>
      <c r="C121" s="19" t="str">
        <f>[1]Qty!C71</f>
        <v>Sub Transmission kVA</v>
      </c>
      <c r="D121" s="18" t="str">
        <f>[1]Qty!D71</f>
        <v>Major business</v>
      </c>
      <c r="E121" s="18" t="str">
        <f>[1]Qty!E71</f>
        <v>STN</v>
      </c>
      <c r="F121" s="18">
        <f>[1]Qty!F71</f>
        <v>0</v>
      </c>
      <c r="G121" s="18">
        <f>[1]Qty!G71</f>
        <v>0</v>
      </c>
      <c r="H121" s="12"/>
      <c r="I121" s="24">
        <f>I199+I277+I355</f>
        <v>0</v>
      </c>
      <c r="J121" s="24">
        <f>J199+J277+J355</f>
        <v>1.5299999999999999E-2</v>
      </c>
      <c r="K121" s="24">
        <f>K199+K277+K355</f>
        <v>0</v>
      </c>
      <c r="L121" s="24">
        <f>L199+L277+L355</f>
        <v>0</v>
      </c>
      <c r="M121" s="24">
        <f>M199+M277+M355</f>
        <v>0</v>
      </c>
      <c r="N121" s="24">
        <f>N199+N277+N355</f>
        <v>0</v>
      </c>
      <c r="O121" s="24">
        <f>O199+O277+O355</f>
        <v>0.15840000000000001</v>
      </c>
      <c r="P121" s="24">
        <f>P199+P277+P355</f>
        <v>4.4900000000000002E-2</v>
      </c>
      <c r="Q121" s="24">
        <f>Q199+Q277+Q355</f>
        <v>0</v>
      </c>
      <c r="R121" s="24">
        <f>R199+R277+R355</f>
        <v>0</v>
      </c>
      <c r="S121" s="24">
        <f>S199+S277+S355</f>
        <v>0</v>
      </c>
      <c r="T121" s="24">
        <f>T199+T277+T355</f>
        <v>0</v>
      </c>
      <c r="U121" s="24">
        <f>U199+U277+U355</f>
        <v>0</v>
      </c>
      <c r="V121" s="24">
        <f>V199+V277+V355</f>
        <v>0</v>
      </c>
      <c r="W121" s="24">
        <f>W199+W277+W355</f>
        <v>0</v>
      </c>
      <c r="X121" s="24">
        <f>X199+X277+X355</f>
        <v>0</v>
      </c>
      <c r="Y121" s="24">
        <f>Y199+Y277+Y355</f>
        <v>0</v>
      </c>
      <c r="Z121" s="24">
        <f>Z199+Z277+Z355</f>
        <v>0</v>
      </c>
      <c r="AA121" s="24">
        <f>AA199+AA277+AA355</f>
        <v>0</v>
      </c>
      <c r="AB121" s="24">
        <f>AB199+AB277+AB355</f>
        <v>0</v>
      </c>
      <c r="AC121" s="14"/>
      <c r="AD121" s="16" t="str" cm="1">
        <f t="array" ref="AD121">IF(SUMPRODUCT(--_xlfn.ISFORMULA(C121:AB121))=25,"OK","CHECK")</f>
        <v>OK</v>
      </c>
      <c r="AE121" s="7"/>
      <c r="AF121" s="7"/>
      <c r="AG121" s="7"/>
    </row>
    <row r="122" spans="1:33" outlineLevel="3" x14ac:dyDescent="0.2">
      <c r="A122" s="7"/>
      <c r="B122" s="7"/>
      <c r="C122" s="19">
        <f>[1]Qty!C72</f>
        <v>0</v>
      </c>
      <c r="D122" s="18">
        <f>[1]Qty!D72</f>
        <v>0</v>
      </c>
      <c r="E122" s="18">
        <f>[1]Qty!E72</f>
        <v>0</v>
      </c>
      <c r="F122" s="18">
        <f>[1]Qty!F72</f>
        <v>0</v>
      </c>
      <c r="G122" s="18">
        <f>[1]Qty!G72</f>
        <v>0</v>
      </c>
      <c r="H122" s="12"/>
      <c r="I122" s="24">
        <f>I200+I278+I356</f>
        <v>0</v>
      </c>
      <c r="J122" s="24">
        <f>J200+J278+J356</f>
        <v>0</v>
      </c>
      <c r="K122" s="24">
        <f>K200+K278+K356</f>
        <v>0</v>
      </c>
      <c r="L122" s="24">
        <f>L200+L278+L356</f>
        <v>0</v>
      </c>
      <c r="M122" s="24">
        <f>M200+M278+M356</f>
        <v>0</v>
      </c>
      <c r="N122" s="24">
        <f>N200+N278+N356</f>
        <v>0</v>
      </c>
      <c r="O122" s="24">
        <f>O200+O278+O356</f>
        <v>0</v>
      </c>
      <c r="P122" s="24">
        <f>P200+P278+P356</f>
        <v>0</v>
      </c>
      <c r="Q122" s="24">
        <f>Q200+Q278+Q356</f>
        <v>0</v>
      </c>
      <c r="R122" s="24">
        <f>R200+R278+R356</f>
        <v>0</v>
      </c>
      <c r="S122" s="24">
        <f>S200+S278+S356</f>
        <v>0</v>
      </c>
      <c r="T122" s="24">
        <f>T200+T278+T356</f>
        <v>0</v>
      </c>
      <c r="U122" s="24">
        <f>U200+U278+U356</f>
        <v>0</v>
      </c>
      <c r="V122" s="24">
        <f>V200+V278+V356</f>
        <v>0</v>
      </c>
      <c r="W122" s="24">
        <f>W200+W278+W356</f>
        <v>0</v>
      </c>
      <c r="X122" s="24">
        <f>X200+X278+X356</f>
        <v>0</v>
      </c>
      <c r="Y122" s="24">
        <f>Y200+Y278+Y356</f>
        <v>0</v>
      </c>
      <c r="Z122" s="24">
        <f>Z200+Z278+Z356</f>
        <v>0</v>
      </c>
      <c r="AA122" s="24">
        <f>AA200+AA278+AA356</f>
        <v>0</v>
      </c>
      <c r="AB122" s="24">
        <f>AB200+AB278+AB356</f>
        <v>0</v>
      </c>
      <c r="AC122" s="14"/>
      <c r="AD122" s="16" t="str" cm="1">
        <f t="array" ref="AD122">IF(SUMPRODUCT(--_xlfn.ISFORMULA(C122:AB122))=25,"OK","CHECK")</f>
        <v>OK</v>
      </c>
      <c r="AE122" s="7"/>
      <c r="AF122" s="7"/>
      <c r="AG122" s="7"/>
    </row>
    <row r="123" spans="1:33" outlineLevel="3" x14ac:dyDescent="0.2">
      <c r="A123" s="7"/>
      <c r="B123" s="7"/>
      <c r="C123" s="19">
        <f>[1]Qty!C73</f>
        <v>0</v>
      </c>
      <c r="D123" s="18">
        <f>[1]Qty!D73</f>
        <v>0</v>
      </c>
      <c r="E123" s="18">
        <f>[1]Qty!E73</f>
        <v>0</v>
      </c>
      <c r="F123" s="18">
        <f>[1]Qty!F73</f>
        <v>0</v>
      </c>
      <c r="G123" s="18">
        <f>[1]Qty!G73</f>
        <v>0</v>
      </c>
      <c r="H123" s="12"/>
      <c r="I123" s="24">
        <f>I201+I279+I357</f>
        <v>0</v>
      </c>
      <c r="J123" s="24">
        <f>J201+J279+J357</f>
        <v>0</v>
      </c>
      <c r="K123" s="24">
        <f>K201+K279+K357</f>
        <v>0</v>
      </c>
      <c r="L123" s="24">
        <f>L201+L279+L357</f>
        <v>0</v>
      </c>
      <c r="M123" s="24">
        <f>M201+M279+M357</f>
        <v>0</v>
      </c>
      <c r="N123" s="24">
        <f>N201+N279+N357</f>
        <v>0</v>
      </c>
      <c r="O123" s="24">
        <f>O201+O279+O357</f>
        <v>0</v>
      </c>
      <c r="P123" s="24">
        <f>P201+P279+P357</f>
        <v>0</v>
      </c>
      <c r="Q123" s="24">
        <f>Q201+Q279+Q357</f>
        <v>0</v>
      </c>
      <c r="R123" s="24">
        <f>R201+R279+R357</f>
        <v>0</v>
      </c>
      <c r="S123" s="24">
        <f>S201+S279+S357</f>
        <v>0</v>
      </c>
      <c r="T123" s="24">
        <f>T201+T279+T357</f>
        <v>0</v>
      </c>
      <c r="U123" s="24">
        <f>U201+U279+U357</f>
        <v>0</v>
      </c>
      <c r="V123" s="24">
        <f>V201+V279+V357</f>
        <v>0</v>
      </c>
      <c r="W123" s="24">
        <f>W201+W279+W357</f>
        <v>0</v>
      </c>
      <c r="X123" s="24">
        <f>X201+X279+X357</f>
        <v>0</v>
      </c>
      <c r="Y123" s="24">
        <f>Y201+Y279+Y357</f>
        <v>0</v>
      </c>
      <c r="Z123" s="24">
        <f>Z201+Z279+Z357</f>
        <v>0</v>
      </c>
      <c r="AA123" s="24">
        <f>AA201+AA279+AA357</f>
        <v>0</v>
      </c>
      <c r="AB123" s="24">
        <f>AB201+AB279+AB357</f>
        <v>0</v>
      </c>
      <c r="AC123" s="14"/>
      <c r="AD123" s="16" t="str" cm="1">
        <f t="array" ref="AD123">IF(SUMPRODUCT(--_xlfn.ISFORMULA(C123:AB123))=25,"OK","CHECK")</f>
        <v>OK</v>
      </c>
      <c r="AE123" s="7"/>
      <c r="AF123" s="7"/>
      <c r="AG123" s="7"/>
    </row>
    <row r="124" spans="1:33" outlineLevel="3" x14ac:dyDescent="0.2">
      <c r="A124" s="7"/>
      <c r="B124" s="7"/>
      <c r="C124" s="19">
        <f>[1]Qty!C74</f>
        <v>0</v>
      </c>
      <c r="D124" s="18">
        <f>[1]Qty!D74</f>
        <v>0</v>
      </c>
      <c r="E124" s="18">
        <f>[1]Qty!E74</f>
        <v>0</v>
      </c>
      <c r="F124" s="18">
        <f>[1]Qty!F74</f>
        <v>0</v>
      </c>
      <c r="G124" s="18">
        <f>[1]Qty!G74</f>
        <v>0</v>
      </c>
      <c r="H124" s="12"/>
      <c r="I124" s="24">
        <f>I202+I280+I358</f>
        <v>0</v>
      </c>
      <c r="J124" s="24">
        <f>J202+J280+J358</f>
        <v>0</v>
      </c>
      <c r="K124" s="24">
        <f>K202+K280+K358</f>
        <v>0</v>
      </c>
      <c r="L124" s="24">
        <f>L202+L280+L358</f>
        <v>0</v>
      </c>
      <c r="M124" s="24">
        <f>M202+M280+M358</f>
        <v>0</v>
      </c>
      <c r="N124" s="24">
        <f>N202+N280+N358</f>
        <v>0</v>
      </c>
      <c r="O124" s="24">
        <f>O202+O280+O358</f>
        <v>0</v>
      </c>
      <c r="P124" s="24">
        <f>P202+P280+P358</f>
        <v>0</v>
      </c>
      <c r="Q124" s="24">
        <f>Q202+Q280+Q358</f>
        <v>0</v>
      </c>
      <c r="R124" s="24">
        <f>R202+R280+R358</f>
        <v>0</v>
      </c>
      <c r="S124" s="24">
        <f>S202+S280+S358</f>
        <v>0</v>
      </c>
      <c r="T124" s="24">
        <f>T202+T280+T358</f>
        <v>0</v>
      </c>
      <c r="U124" s="24">
        <f>U202+U280+U358</f>
        <v>0</v>
      </c>
      <c r="V124" s="24">
        <f>V202+V280+V358</f>
        <v>0</v>
      </c>
      <c r="W124" s="24">
        <f>W202+W280+W358</f>
        <v>0</v>
      </c>
      <c r="X124" s="24">
        <f>X202+X280+X358</f>
        <v>0</v>
      </c>
      <c r="Y124" s="24">
        <f>Y202+Y280+Y358</f>
        <v>0</v>
      </c>
      <c r="Z124" s="24">
        <f>Z202+Z280+Z358</f>
        <v>0</v>
      </c>
      <c r="AA124" s="24">
        <f>AA202+AA280+AA358</f>
        <v>0</v>
      </c>
      <c r="AB124" s="24">
        <f>AB202+AB280+AB358</f>
        <v>0</v>
      </c>
      <c r="AC124" s="14"/>
      <c r="AD124" s="16" t="str" cm="1">
        <f t="array" ref="AD124">IF(SUMPRODUCT(--_xlfn.ISFORMULA(C124:AB124))=25,"OK","CHECK")</f>
        <v>OK</v>
      </c>
      <c r="AE124" s="7"/>
      <c r="AF124" s="7"/>
      <c r="AG124" s="7"/>
    </row>
    <row r="125" spans="1:33" outlineLevel="3" x14ac:dyDescent="0.2">
      <c r="A125" s="7"/>
      <c r="B125" s="7"/>
      <c r="C125" s="19" t="str">
        <f>[1]Qty!C75</f>
        <v>Residential Electrify</v>
      </c>
      <c r="D125" s="18" t="str">
        <f>[1]Qty!D75</f>
        <v>Residential</v>
      </c>
      <c r="E125" s="18" t="str">
        <f>[1]Qty!E75</f>
        <v>RELE</v>
      </c>
      <c r="F125" s="18" t="str">
        <f>[1]Qty!F75</f>
        <v>RELE</v>
      </c>
      <c r="G125" s="18">
        <f>[1]Qty!G75</f>
        <v>0</v>
      </c>
      <c r="H125" s="12"/>
      <c r="I125" s="24">
        <f>I203+I281+I359</f>
        <v>0</v>
      </c>
      <c r="J125" s="24">
        <f>J203+J281+J359</f>
        <v>0</v>
      </c>
      <c r="K125" s="24">
        <f>K203+K281+K359</f>
        <v>0</v>
      </c>
      <c r="L125" s="24">
        <f>L203+L281+L359</f>
        <v>0</v>
      </c>
      <c r="M125" s="24">
        <f>M203+M281+M359</f>
        <v>0</v>
      </c>
      <c r="N125" s="24">
        <f>N203+N281+N359</f>
        <v>0</v>
      </c>
      <c r="O125" s="24">
        <f>O203+O281+O359</f>
        <v>0</v>
      </c>
      <c r="P125" s="24">
        <f>P203+P281+P359</f>
        <v>0</v>
      </c>
      <c r="Q125" s="24">
        <f>Q203+Q281+Q359</f>
        <v>0</v>
      </c>
      <c r="R125" s="24">
        <f>R203+R281+R359</f>
        <v>0</v>
      </c>
      <c r="S125" s="24">
        <f>S203+S281+S359</f>
        <v>0</v>
      </c>
      <c r="T125" s="24">
        <f>T203+T281+T359</f>
        <v>0</v>
      </c>
      <c r="U125" s="24">
        <f>U203+U281+U359</f>
        <v>0</v>
      </c>
      <c r="V125" s="24">
        <f>V203+V281+V359</f>
        <v>0</v>
      </c>
      <c r="W125" s="24">
        <f>W203+W281+W359</f>
        <v>0</v>
      </c>
      <c r="X125" s="24">
        <f>X203+X281+X359</f>
        <v>0</v>
      </c>
      <c r="Y125" s="24">
        <f>Y203+Y281+Y359</f>
        <v>0</v>
      </c>
      <c r="Z125" s="24">
        <f>Z203+Z281+Z359</f>
        <v>0</v>
      </c>
      <c r="AA125" s="24">
        <f>AA203+AA281+AA359</f>
        <v>0</v>
      </c>
      <c r="AB125" s="24">
        <f>AB203+AB281+AB359</f>
        <v>0</v>
      </c>
      <c r="AC125" s="14"/>
      <c r="AD125" s="16" t="str" cm="1">
        <f t="array" ref="AD125">IF(SUMPRODUCT(--_xlfn.ISFORMULA(C125:AB125))=25,"OK","CHECK")</f>
        <v>OK</v>
      </c>
      <c r="AE125" s="7"/>
      <c r="AF125" s="7"/>
      <c r="AG125" s="7"/>
    </row>
    <row r="126" spans="1:33" outlineLevel="3" x14ac:dyDescent="0.2">
      <c r="A126" s="7"/>
      <c r="B126" s="7"/>
      <c r="C126" s="19">
        <f>[1]Qty!C76</f>
        <v>0</v>
      </c>
      <c r="D126" s="18">
        <f>[1]Qty!D76</f>
        <v>0</v>
      </c>
      <c r="E126" s="18">
        <f>[1]Qty!E76</f>
        <v>0</v>
      </c>
      <c r="F126" s="18">
        <f>[1]Qty!F76</f>
        <v>0</v>
      </c>
      <c r="G126" s="18">
        <f>[1]Qty!G76</f>
        <v>0</v>
      </c>
      <c r="H126" s="12"/>
      <c r="I126" s="24">
        <f>I204+I282+I360</f>
        <v>0</v>
      </c>
      <c r="J126" s="24">
        <f>J204+J282+J360</f>
        <v>0</v>
      </c>
      <c r="K126" s="24">
        <f>K204+K282+K360</f>
        <v>0</v>
      </c>
      <c r="L126" s="24">
        <f>L204+L282+L360</f>
        <v>0</v>
      </c>
      <c r="M126" s="24">
        <f>M204+M282+M360</f>
        <v>0</v>
      </c>
      <c r="N126" s="24">
        <f>N204+N282+N360</f>
        <v>0</v>
      </c>
      <c r="O126" s="24">
        <f>O204+O282+O360</f>
        <v>0</v>
      </c>
      <c r="P126" s="24">
        <f>P204+P282+P360</f>
        <v>0</v>
      </c>
      <c r="Q126" s="24">
        <f>Q204+Q282+Q360</f>
        <v>0</v>
      </c>
      <c r="R126" s="24">
        <f>R204+R282+R360</f>
        <v>0</v>
      </c>
      <c r="S126" s="24">
        <f>S204+S282+S360</f>
        <v>0</v>
      </c>
      <c r="T126" s="24">
        <f>T204+T282+T360</f>
        <v>0</v>
      </c>
      <c r="U126" s="24">
        <f>U204+U282+U360</f>
        <v>0</v>
      </c>
      <c r="V126" s="24">
        <f>V204+V282+V360</f>
        <v>0</v>
      </c>
      <c r="W126" s="24">
        <f>W204+W282+W360</f>
        <v>0</v>
      </c>
      <c r="X126" s="24">
        <f>X204+X282+X360</f>
        <v>0</v>
      </c>
      <c r="Y126" s="24">
        <f>Y204+Y282+Y360</f>
        <v>0</v>
      </c>
      <c r="Z126" s="24">
        <f>Z204+Z282+Z360</f>
        <v>0</v>
      </c>
      <c r="AA126" s="24">
        <f>AA204+AA282+AA360</f>
        <v>0</v>
      </c>
      <c r="AB126" s="24">
        <f>AB204+AB282+AB360</f>
        <v>0</v>
      </c>
      <c r="AC126" s="14"/>
      <c r="AD126" s="16" t="str" cm="1">
        <f t="array" ref="AD126">IF(SUMPRODUCT(--_xlfn.ISFORMULA(C126:AB126))=25,"OK","CHECK")</f>
        <v>OK</v>
      </c>
      <c r="AE126" s="7"/>
      <c r="AF126" s="7"/>
      <c r="AG126" s="7"/>
    </row>
    <row r="127" spans="1:33" outlineLevel="3" x14ac:dyDescent="0.2">
      <c r="A127" s="7"/>
      <c r="B127" s="7"/>
      <c r="C127" s="19" t="str">
        <f>[1]Qty!C77</f>
        <v>Large LV Business Agreed Demand Flexible</v>
      </c>
      <c r="D127" s="18" t="str">
        <f>[1]Qty!D77</f>
        <v>Large LV business</v>
      </c>
      <c r="E127" s="18" t="str">
        <f>[1]Qty!E77</f>
        <v>LBADF-SA</v>
      </c>
      <c r="F127" s="18" t="str">
        <f>[1]Qty!F77</f>
        <v>LBADF-CBD</v>
      </c>
      <c r="G127" s="18">
        <f>[1]Qty!G77</f>
        <v>0</v>
      </c>
      <c r="H127" s="12"/>
      <c r="I127" s="24">
        <f>I205+I283+I361</f>
        <v>0</v>
      </c>
      <c r="J127" s="24">
        <f>J205+J283+J361</f>
        <v>0</v>
      </c>
      <c r="K127" s="24">
        <f>K205+K283+K361</f>
        <v>0</v>
      </c>
      <c r="L127" s="24">
        <f>L205+L283+L361</f>
        <v>0</v>
      </c>
      <c r="M127" s="24">
        <f>M205+M283+M361</f>
        <v>0</v>
      </c>
      <c r="N127" s="24">
        <f>N205+N283+N361</f>
        <v>0</v>
      </c>
      <c r="O127" s="24">
        <f>O205+O283+O361</f>
        <v>0</v>
      </c>
      <c r="P127" s="24">
        <f>P205+P283+P361</f>
        <v>0</v>
      </c>
      <c r="Q127" s="24">
        <f>Q205+Q283+Q361</f>
        <v>0</v>
      </c>
      <c r="R127" s="24">
        <f>R205+R283+R361</f>
        <v>0</v>
      </c>
      <c r="S127" s="24">
        <f>S205+S283+S361</f>
        <v>0</v>
      </c>
      <c r="T127" s="24">
        <f>T205+T283+T361</f>
        <v>0</v>
      </c>
      <c r="U127" s="24">
        <f>U205+U283+U361</f>
        <v>0</v>
      </c>
      <c r="V127" s="24">
        <f>V205+V283+V361</f>
        <v>0</v>
      </c>
      <c r="W127" s="24">
        <f>W205+W283+W361</f>
        <v>0</v>
      </c>
      <c r="X127" s="24">
        <f>X205+X283+X361</f>
        <v>0</v>
      </c>
      <c r="Y127" s="24">
        <f>Y205+Y283+Y361</f>
        <v>0</v>
      </c>
      <c r="Z127" s="24">
        <f>Z205+Z283+Z361</f>
        <v>0</v>
      </c>
      <c r="AA127" s="24">
        <f>AA205+AA283+AA361</f>
        <v>0</v>
      </c>
      <c r="AB127" s="24">
        <f>AB205+AB283+AB361</f>
        <v>0</v>
      </c>
      <c r="AC127" s="14"/>
      <c r="AD127" s="16" t="str" cm="1">
        <f t="array" ref="AD127">IF(SUMPRODUCT(--_xlfn.ISFORMULA(C127:AB127))=25,"OK","CHECK")</f>
        <v>OK</v>
      </c>
      <c r="AE127" s="7"/>
      <c r="AF127" s="7"/>
      <c r="AG127" s="7"/>
    </row>
    <row r="128" spans="1:33" outlineLevel="3" x14ac:dyDescent="0.2">
      <c r="A128" s="7"/>
      <c r="B128" s="7"/>
      <c r="C128" s="19" t="str">
        <f>[1]Qty!C78</f>
        <v>HV Business Agreed Demand Flexible</v>
      </c>
      <c r="D128" s="18" t="str">
        <f>[1]Qty!D78</f>
        <v>HV business</v>
      </c>
      <c r="E128" s="18" t="str">
        <f>[1]Qty!E78</f>
        <v>HVADF-SA</v>
      </c>
      <c r="F128" s="18" t="str">
        <f>[1]Qty!F78</f>
        <v>HVADF-CBD</v>
      </c>
      <c r="G128" s="18">
        <f>[1]Qty!G78</f>
        <v>0</v>
      </c>
      <c r="H128" s="12"/>
      <c r="I128" s="24">
        <f>I206+I284+I362</f>
        <v>0</v>
      </c>
      <c r="J128" s="24">
        <f>J206+J284+J362</f>
        <v>0</v>
      </c>
      <c r="K128" s="24">
        <f>K206+K284+K362</f>
        <v>0</v>
      </c>
      <c r="L128" s="24">
        <f>L206+L284+L362</f>
        <v>0</v>
      </c>
      <c r="M128" s="24">
        <f>M206+M284+M362</f>
        <v>0</v>
      </c>
      <c r="N128" s="24">
        <f>N206+N284+N362</f>
        <v>0</v>
      </c>
      <c r="O128" s="24">
        <f>O206+O284+O362</f>
        <v>0</v>
      </c>
      <c r="P128" s="24">
        <f>P206+P284+P362</f>
        <v>0</v>
      </c>
      <c r="Q128" s="24">
        <f>Q206+Q284+Q362</f>
        <v>0</v>
      </c>
      <c r="R128" s="24">
        <f>R206+R284+R362</f>
        <v>0</v>
      </c>
      <c r="S128" s="24">
        <f>S206+S284+S362</f>
        <v>0</v>
      </c>
      <c r="T128" s="24">
        <f>T206+T284+T362</f>
        <v>0</v>
      </c>
      <c r="U128" s="24">
        <f>U206+U284+U362</f>
        <v>0</v>
      </c>
      <c r="V128" s="24">
        <f>V206+V284+V362</f>
        <v>0</v>
      </c>
      <c r="W128" s="24">
        <f>W206+W284+W362</f>
        <v>0</v>
      </c>
      <c r="X128" s="24">
        <f>X206+X284+X362</f>
        <v>0</v>
      </c>
      <c r="Y128" s="24">
        <f>Y206+Y284+Y362</f>
        <v>0</v>
      </c>
      <c r="Z128" s="24">
        <f>Z206+Z284+Z362</f>
        <v>0</v>
      </c>
      <c r="AA128" s="24">
        <f>AA206+AA284+AA362</f>
        <v>0</v>
      </c>
      <c r="AB128" s="24">
        <f>AB206+AB284+AB362</f>
        <v>0</v>
      </c>
      <c r="AC128" s="14"/>
      <c r="AD128" s="16" t="str" cm="1">
        <f t="array" ref="AD128">IF(SUMPRODUCT(--_xlfn.ISFORMULA(C128:AB128))=25,"OK","CHECK")</f>
        <v>OK</v>
      </c>
      <c r="AE128" s="7"/>
      <c r="AF128" s="7"/>
      <c r="AG128" s="7"/>
    </row>
    <row r="129" spans="1:33" outlineLevel="3" x14ac:dyDescent="0.2">
      <c r="A129" s="7"/>
      <c r="B129" s="7"/>
      <c r="C129" s="19" t="str">
        <f>[1]Qty!C79</f>
        <v>Zone Substation kVA Flexible</v>
      </c>
      <c r="D129" s="18" t="str">
        <f>[1]Qty!D79</f>
        <v>Major business</v>
      </c>
      <c r="E129" s="18" t="str">
        <f>[1]Qty!E79</f>
        <v>ZSNF</v>
      </c>
      <c r="F129" s="18" t="str">
        <f>[1]Qty!F79</f>
        <v>ZSNF</v>
      </c>
      <c r="G129" s="18">
        <f>[1]Qty!G79</f>
        <v>0</v>
      </c>
      <c r="H129" s="12"/>
      <c r="I129" s="24">
        <f>I207+I285+I363</f>
        <v>0</v>
      </c>
      <c r="J129" s="24">
        <f>J207+J285+J363</f>
        <v>0</v>
      </c>
      <c r="K129" s="24">
        <f>K207+K285+K363</f>
        <v>0</v>
      </c>
      <c r="L129" s="24">
        <f>L207+L285+L363</f>
        <v>0</v>
      </c>
      <c r="M129" s="24">
        <f>M207+M285+M363</f>
        <v>0</v>
      </c>
      <c r="N129" s="24">
        <f>N207+N285+N363</f>
        <v>0</v>
      </c>
      <c r="O129" s="24">
        <f>O207+O285+O363</f>
        <v>0</v>
      </c>
      <c r="P129" s="24">
        <f>P207+P285+P363</f>
        <v>0</v>
      </c>
      <c r="Q129" s="24">
        <f>Q207+Q285+Q363</f>
        <v>0</v>
      </c>
      <c r="R129" s="24">
        <f>R207+R285+R363</f>
        <v>0</v>
      </c>
      <c r="S129" s="24">
        <f>S207+S285+S363</f>
        <v>0</v>
      </c>
      <c r="T129" s="24">
        <f>T207+T285+T363</f>
        <v>0</v>
      </c>
      <c r="U129" s="24">
        <f>U207+U285+U363</f>
        <v>0</v>
      </c>
      <c r="V129" s="24">
        <f>V207+V285+V363</f>
        <v>0</v>
      </c>
      <c r="W129" s="24">
        <f>W207+W285+W363</f>
        <v>0</v>
      </c>
      <c r="X129" s="24">
        <f>X207+X285+X363</f>
        <v>0</v>
      </c>
      <c r="Y129" s="24">
        <f>Y207+Y285+Y363</f>
        <v>0</v>
      </c>
      <c r="Z129" s="24">
        <f>Z207+Z285+Z363</f>
        <v>0</v>
      </c>
      <c r="AA129" s="24">
        <f>AA207+AA285+AA363</f>
        <v>0</v>
      </c>
      <c r="AB129" s="24">
        <f>AB207+AB285+AB363</f>
        <v>0</v>
      </c>
      <c r="AC129" s="14"/>
      <c r="AD129" s="16" t="str" cm="1">
        <f t="array" ref="AD129">IF(SUMPRODUCT(--_xlfn.ISFORMULA(C129:AB129))=25,"OK","CHECK")</f>
        <v>OK</v>
      </c>
      <c r="AE129" s="7"/>
      <c r="AF129" s="7"/>
      <c r="AG129" s="7"/>
    </row>
    <row r="130" spans="1:33" outlineLevel="3" x14ac:dyDescent="0.2">
      <c r="A130" s="7"/>
      <c r="B130" s="7"/>
      <c r="C130" s="19" t="str">
        <f>[1]Qty!C80</f>
        <v>Sub Transmission kVA Flexible</v>
      </c>
      <c r="D130" s="18" t="str">
        <f>[1]Qty!D80</f>
        <v>Major business</v>
      </c>
      <c r="E130" s="18" t="str">
        <f>[1]Qty!E80</f>
        <v>STNF</v>
      </c>
      <c r="F130" s="18" t="str">
        <f>[1]Qty!F80</f>
        <v>STNF</v>
      </c>
      <c r="G130" s="18">
        <f>[1]Qty!G80</f>
        <v>0</v>
      </c>
      <c r="H130" s="12"/>
      <c r="I130" s="24">
        <f>I208+I286+I364</f>
        <v>0</v>
      </c>
      <c r="J130" s="24">
        <f>J208+J286+J364</f>
        <v>0</v>
      </c>
      <c r="K130" s="24">
        <f>K208+K286+K364</f>
        <v>0</v>
      </c>
      <c r="L130" s="24">
        <f>L208+L286+L364</f>
        <v>0</v>
      </c>
      <c r="M130" s="24">
        <f>M208+M286+M364</f>
        <v>0</v>
      </c>
      <c r="N130" s="24">
        <f>N208+N286+N364</f>
        <v>0</v>
      </c>
      <c r="O130" s="24">
        <f>O208+O286+O364</f>
        <v>0</v>
      </c>
      <c r="P130" s="24">
        <f>P208+P286+P364</f>
        <v>0</v>
      </c>
      <c r="Q130" s="24">
        <f>Q208+Q286+Q364</f>
        <v>0</v>
      </c>
      <c r="R130" s="24">
        <f>R208+R286+R364</f>
        <v>0</v>
      </c>
      <c r="S130" s="24">
        <f>S208+S286+S364</f>
        <v>0</v>
      </c>
      <c r="T130" s="24">
        <f>T208+T286+T364</f>
        <v>0</v>
      </c>
      <c r="U130" s="24">
        <f>U208+U286+U364</f>
        <v>0</v>
      </c>
      <c r="V130" s="24">
        <f>V208+V286+V364</f>
        <v>0</v>
      </c>
      <c r="W130" s="24">
        <f>W208+W286+W364</f>
        <v>0</v>
      </c>
      <c r="X130" s="24">
        <f>X208+X286+X364</f>
        <v>0</v>
      </c>
      <c r="Y130" s="24">
        <f>Y208+Y286+Y364</f>
        <v>0</v>
      </c>
      <c r="Z130" s="24">
        <f>Z208+Z286+Z364</f>
        <v>0</v>
      </c>
      <c r="AA130" s="24">
        <f>AA208+AA286+AA364</f>
        <v>0</v>
      </c>
      <c r="AB130" s="24">
        <f>AB208+AB286+AB364</f>
        <v>0</v>
      </c>
      <c r="AC130" s="14"/>
      <c r="AD130" s="16" t="str" cm="1">
        <f t="array" ref="AD130">IF(SUMPRODUCT(--_xlfn.ISFORMULA(C130:AB130))=25,"OK","CHECK")</f>
        <v>OK</v>
      </c>
      <c r="AE130" s="7"/>
      <c r="AF130" s="7"/>
      <c r="AG130" s="7"/>
    </row>
    <row r="131" spans="1:33" outlineLevel="3" x14ac:dyDescent="0.2">
      <c r="A131" s="7"/>
      <c r="B131" s="7"/>
      <c r="C131" s="19">
        <f>[1]Qty!C81</f>
        <v>0</v>
      </c>
      <c r="D131" s="18">
        <f>[1]Qty!D81</f>
        <v>0</v>
      </c>
      <c r="E131" s="18">
        <f>[1]Qty!E81</f>
        <v>0</v>
      </c>
      <c r="F131" s="18">
        <f>[1]Qty!F81</f>
        <v>0</v>
      </c>
      <c r="G131" s="18">
        <f>[1]Qty!G81</f>
        <v>0</v>
      </c>
      <c r="H131" s="12"/>
      <c r="I131" s="24">
        <f>I209+I287+I365</f>
        <v>0</v>
      </c>
      <c r="J131" s="24">
        <f>J209+J287+J365</f>
        <v>0</v>
      </c>
      <c r="K131" s="24">
        <f>K209+K287+K365</f>
        <v>0</v>
      </c>
      <c r="L131" s="24">
        <f>L209+L287+L365</f>
        <v>0</v>
      </c>
      <c r="M131" s="24">
        <f>M209+M287+M365</f>
        <v>0</v>
      </c>
      <c r="N131" s="24">
        <f>N209+N287+N365</f>
        <v>0</v>
      </c>
      <c r="O131" s="24">
        <f>O209+O287+O365</f>
        <v>0</v>
      </c>
      <c r="P131" s="24">
        <f>P209+P287+P365</f>
        <v>0</v>
      </c>
      <c r="Q131" s="24">
        <f>Q209+Q287+Q365</f>
        <v>0</v>
      </c>
      <c r="R131" s="24">
        <f>R209+R287+R365</f>
        <v>0</v>
      </c>
      <c r="S131" s="24">
        <f>S209+S287+S365</f>
        <v>0</v>
      </c>
      <c r="T131" s="24">
        <f>T209+T287+T365</f>
        <v>0</v>
      </c>
      <c r="U131" s="24">
        <f>U209+U287+U365</f>
        <v>0</v>
      </c>
      <c r="V131" s="24">
        <f>V209+V287+V365</f>
        <v>0</v>
      </c>
      <c r="W131" s="24">
        <f>W209+W287+W365</f>
        <v>0</v>
      </c>
      <c r="X131" s="24">
        <f>X209+X287+X365</f>
        <v>0</v>
      </c>
      <c r="Y131" s="24">
        <f>Y209+Y287+Y365</f>
        <v>0</v>
      </c>
      <c r="Z131" s="24">
        <f>Z209+Z287+Z365</f>
        <v>0</v>
      </c>
      <c r="AA131" s="24">
        <f>AA209+AA287+AA365</f>
        <v>0</v>
      </c>
      <c r="AB131" s="24">
        <f>AB209+AB287+AB365</f>
        <v>0</v>
      </c>
      <c r="AC131" s="14"/>
      <c r="AD131" s="16" t="str" cm="1">
        <f t="array" ref="AD131">IF(SUMPRODUCT(--_xlfn.ISFORMULA(C131:AB131))=25,"OK","CHECK")</f>
        <v>OK</v>
      </c>
      <c r="AE131" s="7"/>
      <c r="AF131" s="7"/>
      <c r="AG131" s="7"/>
    </row>
    <row r="132" spans="1:33" outlineLevel="3" x14ac:dyDescent="0.2">
      <c r="A132" s="7"/>
      <c r="B132" s="7"/>
      <c r="C132" s="19" t="str">
        <f>[1]Qty!C82</f>
        <v>Large LV Business Generation Flexible</v>
      </c>
      <c r="D132" s="18" t="str">
        <f>[1]Qty!D82</f>
        <v>Large LV business</v>
      </c>
      <c r="E132" s="18" t="str">
        <f>[1]Qty!E82</f>
        <v>LBGF-SA</v>
      </c>
      <c r="F132" s="18" t="str">
        <f>[1]Qty!F82</f>
        <v>LBGF-SA</v>
      </c>
      <c r="G132" s="18">
        <f>[1]Qty!G82</f>
        <v>0</v>
      </c>
      <c r="H132" s="12"/>
      <c r="I132" s="24">
        <f>I210+I288+I366</f>
        <v>0</v>
      </c>
      <c r="J132" s="24">
        <f>J210+J288+J366</f>
        <v>0</v>
      </c>
      <c r="K132" s="24">
        <f>K210+K288+K366</f>
        <v>0</v>
      </c>
      <c r="L132" s="24">
        <f>L210+L288+L366</f>
        <v>0</v>
      </c>
      <c r="M132" s="24">
        <f>M210+M288+M366</f>
        <v>0</v>
      </c>
      <c r="N132" s="24">
        <f>N210+N288+N366</f>
        <v>0</v>
      </c>
      <c r="O132" s="24">
        <f>O210+O288+O366</f>
        <v>0</v>
      </c>
      <c r="P132" s="24">
        <f>P210+P288+P366</f>
        <v>0</v>
      </c>
      <c r="Q132" s="24">
        <f>Q210+Q288+Q366</f>
        <v>0</v>
      </c>
      <c r="R132" s="24">
        <f>R210+R288+R366</f>
        <v>0</v>
      </c>
      <c r="S132" s="24">
        <f>S210+S288+S366</f>
        <v>0</v>
      </c>
      <c r="T132" s="24">
        <f>T210+T288+T366</f>
        <v>0</v>
      </c>
      <c r="U132" s="24">
        <f>U210+U288+U366</f>
        <v>0</v>
      </c>
      <c r="V132" s="24">
        <f>V210+V288+V366</f>
        <v>0</v>
      </c>
      <c r="W132" s="24">
        <f>W210+W288+W366</f>
        <v>0</v>
      </c>
      <c r="X132" s="24">
        <f>X210+X288+X366</f>
        <v>0</v>
      </c>
      <c r="Y132" s="24">
        <f>Y210+Y288+Y366</f>
        <v>0</v>
      </c>
      <c r="Z132" s="24">
        <f>Z210+Z288+Z366</f>
        <v>0</v>
      </c>
      <c r="AA132" s="24">
        <f>AA210+AA288+AA366</f>
        <v>0</v>
      </c>
      <c r="AB132" s="24">
        <f>AB210+AB288+AB366</f>
        <v>0</v>
      </c>
      <c r="AC132" s="14"/>
      <c r="AD132" s="16" t="str" cm="1">
        <f t="array" ref="AD132">IF(SUMPRODUCT(--_xlfn.ISFORMULA(C132:AB132))=25,"OK","CHECK")</f>
        <v>OK</v>
      </c>
      <c r="AE132" s="7"/>
      <c r="AF132" s="7"/>
      <c r="AG132" s="7"/>
    </row>
    <row r="133" spans="1:33" outlineLevel="3" x14ac:dyDescent="0.2">
      <c r="A133" s="7"/>
      <c r="B133" s="7"/>
      <c r="C133" s="19" t="str">
        <f>[1]Qty!C83</f>
        <v>HV Business Generation Flexible</v>
      </c>
      <c r="D133" s="18" t="str">
        <f>[1]Qty!D83</f>
        <v>HV business</v>
      </c>
      <c r="E133" s="18" t="str">
        <f>[1]Qty!E83</f>
        <v>HVBGF-SA</v>
      </c>
      <c r="F133" s="18" t="str">
        <f>[1]Qty!F83</f>
        <v>HVBGF-SA</v>
      </c>
      <c r="G133" s="18">
        <f>[1]Qty!G83</f>
        <v>0</v>
      </c>
      <c r="H133" s="12"/>
      <c r="I133" s="24">
        <f>I211+I289+I367</f>
        <v>0</v>
      </c>
      <c r="J133" s="24">
        <f>J211+J289+J367</f>
        <v>0</v>
      </c>
      <c r="K133" s="24">
        <f>K211+K289+K367</f>
        <v>0</v>
      </c>
      <c r="L133" s="24">
        <f>L211+L289+L367</f>
        <v>0</v>
      </c>
      <c r="M133" s="24">
        <f>M211+M289+M367</f>
        <v>0</v>
      </c>
      <c r="N133" s="24">
        <f>N211+N289+N367</f>
        <v>0</v>
      </c>
      <c r="O133" s="24">
        <f>O211+O289+O367</f>
        <v>0</v>
      </c>
      <c r="P133" s="24">
        <f>P211+P289+P367</f>
        <v>0</v>
      </c>
      <c r="Q133" s="24">
        <f>Q211+Q289+Q367</f>
        <v>0</v>
      </c>
      <c r="R133" s="24">
        <f>R211+R289+R367</f>
        <v>0</v>
      </c>
      <c r="S133" s="24">
        <f>S211+S289+S367</f>
        <v>0</v>
      </c>
      <c r="T133" s="24">
        <f>T211+T289+T367</f>
        <v>0</v>
      </c>
      <c r="U133" s="24">
        <f>U211+U289+U367</f>
        <v>0</v>
      </c>
      <c r="V133" s="24">
        <f>V211+V289+V367</f>
        <v>0</v>
      </c>
      <c r="W133" s="24">
        <f>W211+W289+W367</f>
        <v>0</v>
      </c>
      <c r="X133" s="24">
        <f>X211+X289+X367</f>
        <v>0</v>
      </c>
      <c r="Y133" s="24">
        <f>Y211+Y289+Y367</f>
        <v>0</v>
      </c>
      <c r="Z133" s="24">
        <f>Z211+Z289+Z367</f>
        <v>0</v>
      </c>
      <c r="AA133" s="24">
        <f>AA211+AA289+AA367</f>
        <v>0</v>
      </c>
      <c r="AB133" s="24">
        <f>AB211+AB289+AB367</f>
        <v>0</v>
      </c>
      <c r="AC133" s="14"/>
      <c r="AD133" s="16" t="str" cm="1">
        <f t="array" ref="AD133">IF(SUMPRODUCT(--_xlfn.ISFORMULA(C133:AB133))=25,"OK","CHECK")</f>
        <v>OK</v>
      </c>
      <c r="AE133" s="7"/>
      <c r="AF133" s="7"/>
      <c r="AG133" s="7"/>
    </row>
    <row r="134" spans="1:33" outlineLevel="3" x14ac:dyDescent="0.2">
      <c r="A134" s="7"/>
      <c r="B134" s="7"/>
      <c r="C134" s="19" t="str">
        <f>[1]Qty!C84</f>
        <v>Zone Substation Generation Flexible</v>
      </c>
      <c r="D134" s="18" t="str">
        <f>[1]Qty!D84</f>
        <v>Major business</v>
      </c>
      <c r="E134" s="18" t="str">
        <f>[1]Qty!E84</f>
        <v>ZSNGF</v>
      </c>
      <c r="F134" s="18" t="str">
        <f>[1]Qty!F84</f>
        <v>ZSNGF</v>
      </c>
      <c r="G134" s="18">
        <f>[1]Qty!G84</f>
        <v>0</v>
      </c>
      <c r="H134" s="12"/>
      <c r="I134" s="24">
        <f>I212+I290+I368</f>
        <v>0</v>
      </c>
      <c r="J134" s="24">
        <f>J212+J290+J368</f>
        <v>0</v>
      </c>
      <c r="K134" s="24">
        <f>K212+K290+K368</f>
        <v>0</v>
      </c>
      <c r="L134" s="24">
        <f>L212+L290+L368</f>
        <v>0</v>
      </c>
      <c r="M134" s="24">
        <f>M212+M290+M368</f>
        <v>0</v>
      </c>
      <c r="N134" s="24">
        <f>N212+N290+N368</f>
        <v>0</v>
      </c>
      <c r="O134" s="24">
        <f>O212+O290+O368</f>
        <v>0</v>
      </c>
      <c r="P134" s="24">
        <f>P212+P290+P368</f>
        <v>0</v>
      </c>
      <c r="Q134" s="24">
        <f>Q212+Q290+Q368</f>
        <v>0</v>
      </c>
      <c r="R134" s="24">
        <f>R212+R290+R368</f>
        <v>0</v>
      </c>
      <c r="S134" s="24">
        <f>S212+S290+S368</f>
        <v>0</v>
      </c>
      <c r="T134" s="24">
        <f>T212+T290+T368</f>
        <v>0</v>
      </c>
      <c r="U134" s="24">
        <f>U212+U290+U368</f>
        <v>0</v>
      </c>
      <c r="V134" s="24">
        <f>V212+V290+V368</f>
        <v>0</v>
      </c>
      <c r="W134" s="24">
        <f>W212+W290+W368</f>
        <v>0</v>
      </c>
      <c r="X134" s="24">
        <f>X212+X290+X368</f>
        <v>0</v>
      </c>
      <c r="Y134" s="24">
        <f>Y212+Y290+Y368</f>
        <v>0</v>
      </c>
      <c r="Z134" s="24">
        <f>Z212+Z290+Z368</f>
        <v>0</v>
      </c>
      <c r="AA134" s="24">
        <f>AA212+AA290+AA368</f>
        <v>0</v>
      </c>
      <c r="AB134" s="24">
        <f>AB212+AB290+AB368</f>
        <v>0</v>
      </c>
      <c r="AC134" s="14"/>
      <c r="AD134" s="16" t="str" cm="1">
        <f t="array" ref="AD134">IF(SUMPRODUCT(--_xlfn.ISFORMULA(C134:AB134))=25,"OK","CHECK")</f>
        <v>OK</v>
      </c>
      <c r="AE134" s="7"/>
      <c r="AF134" s="7"/>
      <c r="AG134" s="7"/>
    </row>
    <row r="135" spans="1:33" outlineLevel="3" x14ac:dyDescent="0.2">
      <c r="A135" s="7"/>
      <c r="B135" s="7"/>
      <c r="C135" s="19" t="str">
        <f>[1]Qty!C85</f>
        <v>Sub Transmission Generation Flexible</v>
      </c>
      <c r="D135" s="18" t="str">
        <f>[1]Qty!D85</f>
        <v>Major business</v>
      </c>
      <c r="E135" s="18" t="str">
        <f>[1]Qty!E85</f>
        <v>STNGF</v>
      </c>
      <c r="F135" s="18" t="str">
        <f>[1]Qty!F85</f>
        <v>STNGF</v>
      </c>
      <c r="G135" s="18">
        <f>[1]Qty!G85</f>
        <v>0</v>
      </c>
      <c r="H135" s="12"/>
      <c r="I135" s="24">
        <f>I213+I291+I369</f>
        <v>0</v>
      </c>
      <c r="J135" s="24">
        <f>J213+J291+J369</f>
        <v>0</v>
      </c>
      <c r="K135" s="24">
        <f>K213+K291+K369</f>
        <v>0</v>
      </c>
      <c r="L135" s="24">
        <f>L213+L291+L369</f>
        <v>0</v>
      </c>
      <c r="M135" s="24">
        <f>M213+M291+M369</f>
        <v>0</v>
      </c>
      <c r="N135" s="24">
        <f>N213+N291+N369</f>
        <v>0</v>
      </c>
      <c r="O135" s="24">
        <f>O213+O291+O369</f>
        <v>0</v>
      </c>
      <c r="P135" s="24">
        <f>P213+P291+P369</f>
        <v>0</v>
      </c>
      <c r="Q135" s="24">
        <f>Q213+Q291+Q369</f>
        <v>0</v>
      </c>
      <c r="R135" s="24">
        <f>R213+R291+R369</f>
        <v>0</v>
      </c>
      <c r="S135" s="24">
        <f>S213+S291+S369</f>
        <v>0</v>
      </c>
      <c r="T135" s="24">
        <f>T213+T291+T369</f>
        <v>0</v>
      </c>
      <c r="U135" s="24">
        <f>U213+U291+U369</f>
        <v>0</v>
      </c>
      <c r="V135" s="24">
        <f>V213+V291+V369</f>
        <v>0</v>
      </c>
      <c r="W135" s="24">
        <f>W213+W291+W369</f>
        <v>0</v>
      </c>
      <c r="X135" s="24">
        <f>X213+X291+X369</f>
        <v>0</v>
      </c>
      <c r="Y135" s="24">
        <f>Y213+Y291+Y369</f>
        <v>0</v>
      </c>
      <c r="Z135" s="24">
        <f>Z213+Z291+Z369</f>
        <v>0</v>
      </c>
      <c r="AA135" s="24">
        <f>AA213+AA291+AA369</f>
        <v>0</v>
      </c>
      <c r="AB135" s="24">
        <f>AB213+AB291+AB369</f>
        <v>0</v>
      </c>
      <c r="AC135" s="14"/>
      <c r="AD135" s="16" t="str" cm="1">
        <f t="array" ref="AD135">IF(SUMPRODUCT(--_xlfn.ISFORMULA(C135:AB135))=25,"OK","CHECK")</f>
        <v>OK</v>
      </c>
      <c r="AE135" s="7"/>
      <c r="AF135" s="7"/>
      <c r="AG135" s="7"/>
    </row>
    <row r="136" spans="1:33" outlineLevel="3" x14ac:dyDescent="0.2">
      <c r="A136" s="7"/>
      <c r="B136" s="7"/>
      <c r="C136" s="19">
        <f>[1]Qty!C86</f>
        <v>0</v>
      </c>
      <c r="D136" s="18">
        <f>[1]Qty!D86</f>
        <v>0</v>
      </c>
      <c r="E136" s="18">
        <f>[1]Qty!E86</f>
        <v>0</v>
      </c>
      <c r="F136" s="18">
        <f>[1]Qty!F86</f>
        <v>0</v>
      </c>
      <c r="G136" s="18">
        <f>[1]Qty!G86</f>
        <v>0</v>
      </c>
      <c r="H136" s="12"/>
      <c r="I136" s="24">
        <f>I214+I292+I370</f>
        <v>0</v>
      </c>
      <c r="J136" s="24">
        <f>J214+J292+J370</f>
        <v>0</v>
      </c>
      <c r="K136" s="24">
        <f>K214+K292+K370</f>
        <v>0</v>
      </c>
      <c r="L136" s="24">
        <f>L214+L292+L370</f>
        <v>0</v>
      </c>
      <c r="M136" s="24">
        <f>M214+M292+M370</f>
        <v>0</v>
      </c>
      <c r="N136" s="24">
        <f>N214+N292+N370</f>
        <v>0</v>
      </c>
      <c r="O136" s="24">
        <f>O214+O292+O370</f>
        <v>0</v>
      </c>
      <c r="P136" s="24">
        <f>P214+P292+P370</f>
        <v>0</v>
      </c>
      <c r="Q136" s="24">
        <f>Q214+Q292+Q370</f>
        <v>0</v>
      </c>
      <c r="R136" s="24">
        <f>R214+R292+R370</f>
        <v>0</v>
      </c>
      <c r="S136" s="24">
        <f>S214+S292+S370</f>
        <v>0</v>
      </c>
      <c r="T136" s="24">
        <f>T214+T292+T370</f>
        <v>0</v>
      </c>
      <c r="U136" s="24">
        <f>U214+U292+U370</f>
        <v>0</v>
      </c>
      <c r="V136" s="24">
        <f>V214+V292+V370</f>
        <v>0</v>
      </c>
      <c r="W136" s="24">
        <f>W214+W292+W370</f>
        <v>0</v>
      </c>
      <c r="X136" s="24">
        <f>X214+X292+X370</f>
        <v>0</v>
      </c>
      <c r="Y136" s="24">
        <f>Y214+Y292+Y370</f>
        <v>0</v>
      </c>
      <c r="Z136" s="24">
        <f>Z214+Z292+Z370</f>
        <v>0</v>
      </c>
      <c r="AA136" s="24">
        <f>AA214+AA292+AA370</f>
        <v>0</v>
      </c>
      <c r="AB136" s="24">
        <f>AB214+AB292+AB370</f>
        <v>0</v>
      </c>
      <c r="AC136" s="14"/>
      <c r="AD136" s="16" t="str" cm="1">
        <f t="array" ref="AD136">IF(SUMPRODUCT(--_xlfn.ISFORMULA(C136:AB136))=25,"OK","CHECK")</f>
        <v>OK</v>
      </c>
      <c r="AE136" s="7"/>
      <c r="AF136" s="7"/>
      <c r="AG136" s="7"/>
    </row>
    <row r="137" spans="1:33" outlineLevel="3" x14ac:dyDescent="0.2">
      <c r="A137" s="7"/>
      <c r="B137" s="7"/>
      <c r="C137" s="19" t="str">
        <f>[1]Qty!C87</f>
        <v>Electrify Two Way</v>
      </c>
      <c r="D137" s="18" t="str">
        <f>[1]Qty!D87</f>
        <v>Residential</v>
      </c>
      <c r="E137" s="18" t="str">
        <f>[1]Qty!E87</f>
        <v>RELE2W</v>
      </c>
      <c r="F137" s="18" t="str">
        <f>[1]Qty!F87</f>
        <v>RELE2W</v>
      </c>
      <c r="G137" s="18">
        <f>[1]Qty!G87</f>
        <v>0</v>
      </c>
      <c r="H137" s="12"/>
      <c r="I137" s="24">
        <f>I215+I293+I371</f>
        <v>0</v>
      </c>
      <c r="J137" s="24">
        <f>J215+J293+J371</f>
        <v>0</v>
      </c>
      <c r="K137" s="24">
        <f>K215+K293+K371</f>
        <v>0</v>
      </c>
      <c r="L137" s="24">
        <f>L215+L293+L371</f>
        <v>0</v>
      </c>
      <c r="M137" s="24">
        <f>M215+M293+M371</f>
        <v>0</v>
      </c>
      <c r="N137" s="24">
        <f>N215+N293+N371</f>
        <v>0</v>
      </c>
      <c r="O137" s="24">
        <f>O215+O293+O371</f>
        <v>0</v>
      </c>
      <c r="P137" s="24">
        <f>P215+P293+P371</f>
        <v>0</v>
      </c>
      <c r="Q137" s="24">
        <f>Q215+Q293+Q371</f>
        <v>0</v>
      </c>
      <c r="R137" s="24">
        <f>R215+R293+R371</f>
        <v>0</v>
      </c>
      <c r="S137" s="24">
        <f>S215+S293+S371</f>
        <v>0</v>
      </c>
      <c r="T137" s="24">
        <f>T215+T293+T371</f>
        <v>0</v>
      </c>
      <c r="U137" s="24">
        <f>U215+U293+U371</f>
        <v>0</v>
      </c>
      <c r="V137" s="24">
        <f>V215+V293+V371</f>
        <v>0</v>
      </c>
      <c r="W137" s="24">
        <f>W215+W293+W371</f>
        <v>0</v>
      </c>
      <c r="X137" s="24">
        <f>X215+X293+X371</f>
        <v>0</v>
      </c>
      <c r="Y137" s="24">
        <f>Y215+Y293+Y371</f>
        <v>0</v>
      </c>
      <c r="Z137" s="24">
        <f>Z215+Z293+Z371</f>
        <v>0</v>
      </c>
      <c r="AA137" s="24">
        <f>AA215+AA293+AA371</f>
        <v>0</v>
      </c>
      <c r="AB137" s="24">
        <f>AB215+AB293+AB371</f>
        <v>0</v>
      </c>
      <c r="AC137" s="14"/>
      <c r="AD137" s="16" t="str" cm="1">
        <f t="array" ref="AD137">IF(SUMPRODUCT(--_xlfn.ISFORMULA(C137:AB137))=25,"OK","CHECK")</f>
        <v>OK</v>
      </c>
      <c r="AE137" s="7"/>
      <c r="AF137" s="7"/>
      <c r="AG137" s="7"/>
    </row>
    <row r="138" spans="1:33" outlineLevel="3" x14ac:dyDescent="0.2">
      <c r="A138" s="7"/>
      <c r="B138" s="7"/>
      <c r="C138" s="19" t="str">
        <f>[1]Qty!C88</f>
        <v>Small Business Electrify</v>
      </c>
      <c r="D138" s="18" t="str">
        <f>[1]Qty!D88</f>
        <v>Small business</v>
      </c>
      <c r="E138" s="18" t="str">
        <f>[1]Qty!E88</f>
        <v>SBTOUE</v>
      </c>
      <c r="F138" s="18" t="str">
        <f>[1]Qty!F88</f>
        <v>SBTOUE</v>
      </c>
      <c r="G138" s="18">
        <f>[1]Qty!G88</f>
        <v>0</v>
      </c>
      <c r="H138" s="12"/>
      <c r="I138" s="24">
        <f>I216+I294+I372</f>
        <v>0</v>
      </c>
      <c r="J138" s="24">
        <f>J216+J294+J372</f>
        <v>0</v>
      </c>
      <c r="K138" s="24">
        <f>K216+K294+K372</f>
        <v>0</v>
      </c>
      <c r="L138" s="24">
        <f>L216+L294+L372</f>
        <v>0</v>
      </c>
      <c r="M138" s="24">
        <f>M216+M294+M372</f>
        <v>0</v>
      </c>
      <c r="N138" s="24">
        <f>N216+N294+N372</f>
        <v>0</v>
      </c>
      <c r="O138" s="24">
        <f>O216+O294+O372</f>
        <v>0</v>
      </c>
      <c r="P138" s="24">
        <f>P216+P294+P372</f>
        <v>0</v>
      </c>
      <c r="Q138" s="24">
        <f>Q216+Q294+Q372</f>
        <v>0</v>
      </c>
      <c r="R138" s="24">
        <f>R216+R294+R372</f>
        <v>0</v>
      </c>
      <c r="S138" s="24">
        <f>S216+S294+S372</f>
        <v>0</v>
      </c>
      <c r="T138" s="24">
        <f>T216+T294+T372</f>
        <v>0</v>
      </c>
      <c r="U138" s="24">
        <f>U216+U294+U372</f>
        <v>0</v>
      </c>
      <c r="V138" s="24">
        <f>V216+V294+V372</f>
        <v>0</v>
      </c>
      <c r="W138" s="24">
        <f>W216+W294+W372</f>
        <v>0</v>
      </c>
      <c r="X138" s="24">
        <f>X216+X294+X372</f>
        <v>0</v>
      </c>
      <c r="Y138" s="24">
        <f>Y216+Y294+Y372</f>
        <v>0</v>
      </c>
      <c r="Z138" s="24">
        <f>Z216+Z294+Z372</f>
        <v>0</v>
      </c>
      <c r="AA138" s="24">
        <f>AA216+AA294+AA372</f>
        <v>0</v>
      </c>
      <c r="AB138" s="24">
        <f>AB216+AB294+AB372</f>
        <v>0</v>
      </c>
      <c r="AC138" s="14"/>
      <c r="AD138" s="16" t="str" cm="1">
        <f t="array" ref="AD138">IF(SUMPRODUCT(--_xlfn.ISFORMULA(C138:AB138))=25,"OK","CHECK")</f>
        <v>OK</v>
      </c>
      <c r="AE138" s="7"/>
      <c r="AF138" s="7"/>
      <c r="AG138" s="7"/>
    </row>
    <row r="139" spans="1:33" outlineLevel="3" x14ac:dyDescent="0.2">
      <c r="A139" s="7"/>
      <c r="B139" s="7"/>
      <c r="C139" s="19">
        <f>[1]Qty!C89</f>
        <v>0</v>
      </c>
      <c r="D139" s="18">
        <f>[1]Qty!D89</f>
        <v>0</v>
      </c>
      <c r="E139" s="18">
        <f>[1]Qty!E89</f>
        <v>0</v>
      </c>
      <c r="F139" s="18">
        <f>[1]Qty!F89</f>
        <v>0</v>
      </c>
      <c r="G139" s="18">
        <f>[1]Qty!G89</f>
        <v>0</v>
      </c>
      <c r="H139" s="12"/>
      <c r="I139" s="24">
        <f>I217+I295+I373</f>
        <v>0</v>
      </c>
      <c r="J139" s="24">
        <f>J217+J295+J373</f>
        <v>0</v>
      </c>
      <c r="K139" s="24">
        <f>K217+K295+K373</f>
        <v>0</v>
      </c>
      <c r="L139" s="24">
        <f>L217+L295+L373</f>
        <v>0</v>
      </c>
      <c r="M139" s="24">
        <f>M217+M295+M373</f>
        <v>0</v>
      </c>
      <c r="N139" s="24">
        <f>N217+N295+N373</f>
        <v>0</v>
      </c>
      <c r="O139" s="24">
        <f>O217+O295+O373</f>
        <v>0</v>
      </c>
      <c r="P139" s="24">
        <f>P217+P295+P373</f>
        <v>0</v>
      </c>
      <c r="Q139" s="24">
        <f>Q217+Q295+Q373</f>
        <v>0</v>
      </c>
      <c r="R139" s="24">
        <f>R217+R295+R373</f>
        <v>0</v>
      </c>
      <c r="S139" s="24">
        <f>S217+S295+S373</f>
        <v>0</v>
      </c>
      <c r="T139" s="24">
        <f>T217+T295+T373</f>
        <v>0</v>
      </c>
      <c r="U139" s="24">
        <f>U217+U295+U373</f>
        <v>0</v>
      </c>
      <c r="V139" s="24">
        <f>V217+V295+V373</f>
        <v>0</v>
      </c>
      <c r="W139" s="24">
        <f>W217+W295+W373</f>
        <v>0</v>
      </c>
      <c r="X139" s="24">
        <f>X217+X295+X373</f>
        <v>0</v>
      </c>
      <c r="Y139" s="24">
        <f>Y217+Y295+Y373</f>
        <v>0</v>
      </c>
      <c r="Z139" s="24">
        <f>Z217+Z295+Z373</f>
        <v>0</v>
      </c>
      <c r="AA139" s="24">
        <f>AA217+AA295+AA373</f>
        <v>0</v>
      </c>
      <c r="AB139" s="24">
        <f>AB217+AB295+AB373</f>
        <v>0</v>
      </c>
      <c r="AC139" s="14"/>
      <c r="AD139" s="16" t="str" cm="1">
        <f t="array" ref="AD139">IF(SUMPRODUCT(--_xlfn.ISFORMULA(C139:AB139))=25,"OK","CHECK")</f>
        <v>OK</v>
      </c>
      <c r="AE139" s="7"/>
      <c r="AF139" s="7"/>
      <c r="AG139" s="7"/>
    </row>
    <row r="140" spans="1:33" outlineLevel="3" x14ac:dyDescent="0.2">
      <c r="A140" s="7"/>
      <c r="B140" s="7"/>
      <c r="C140" s="19">
        <f>[1]Qty!C90</f>
        <v>0</v>
      </c>
      <c r="D140" s="18">
        <f>[1]Qty!D90</f>
        <v>0</v>
      </c>
      <c r="E140" s="18">
        <f>[1]Qty!E90</f>
        <v>0</v>
      </c>
      <c r="F140" s="18">
        <f>[1]Qty!F90</f>
        <v>0</v>
      </c>
      <c r="G140" s="18">
        <f>[1]Qty!G90</f>
        <v>0</v>
      </c>
      <c r="H140" s="12"/>
      <c r="I140" s="24">
        <f>I218+I296+I374</f>
        <v>0</v>
      </c>
      <c r="J140" s="24">
        <f>J218+J296+J374</f>
        <v>0</v>
      </c>
      <c r="K140" s="24">
        <f>K218+K296+K374</f>
        <v>0</v>
      </c>
      <c r="L140" s="24">
        <f>L218+L296+L374</f>
        <v>0</v>
      </c>
      <c r="M140" s="24">
        <f>M218+M296+M374</f>
        <v>0</v>
      </c>
      <c r="N140" s="24">
        <f>N218+N296+N374</f>
        <v>0</v>
      </c>
      <c r="O140" s="24">
        <f>O218+O296+O374</f>
        <v>0</v>
      </c>
      <c r="P140" s="24">
        <f>P218+P296+P374</f>
        <v>0</v>
      </c>
      <c r="Q140" s="24">
        <f>Q218+Q296+Q374</f>
        <v>0</v>
      </c>
      <c r="R140" s="24">
        <f>R218+R296+R374</f>
        <v>0</v>
      </c>
      <c r="S140" s="24">
        <f>S218+S296+S374</f>
        <v>0</v>
      </c>
      <c r="T140" s="24">
        <f>T218+T296+T374</f>
        <v>0</v>
      </c>
      <c r="U140" s="24">
        <f>U218+U296+U374</f>
        <v>0</v>
      </c>
      <c r="V140" s="24">
        <f>V218+V296+V374</f>
        <v>0</v>
      </c>
      <c r="W140" s="24">
        <f>W218+W296+W374</f>
        <v>0</v>
      </c>
      <c r="X140" s="24">
        <f>X218+X296+X374</f>
        <v>0</v>
      </c>
      <c r="Y140" s="24">
        <f>Y218+Y296+Y374</f>
        <v>0</v>
      </c>
      <c r="Z140" s="24">
        <f>Z218+Z296+Z374</f>
        <v>0</v>
      </c>
      <c r="AA140" s="24">
        <f>AA218+AA296+AA374</f>
        <v>0</v>
      </c>
      <c r="AB140" s="24">
        <f>AB218+AB296+AB374</f>
        <v>0</v>
      </c>
      <c r="AC140" s="14"/>
      <c r="AD140" s="16" t="str" cm="1">
        <f t="array" ref="AD140">IF(SUMPRODUCT(--_xlfn.ISFORMULA(C140:AB140))=25,"OK","CHECK")</f>
        <v>OK</v>
      </c>
      <c r="AE140" s="7"/>
      <c r="AF140" s="7"/>
      <c r="AG140" s="7"/>
    </row>
    <row r="141" spans="1:33" outlineLevel="3" x14ac:dyDescent="0.2">
      <c r="A141" s="7"/>
      <c r="B141" s="7"/>
      <c r="C141" s="19">
        <f>[1]Qty!C91</f>
        <v>0</v>
      </c>
      <c r="D141" s="18">
        <f>[1]Qty!D91</f>
        <v>0</v>
      </c>
      <c r="E141" s="18">
        <f>[1]Qty!E91</f>
        <v>0</v>
      </c>
      <c r="F141" s="18">
        <f>[1]Qty!F91</f>
        <v>0</v>
      </c>
      <c r="G141" s="18">
        <f>[1]Qty!G91</f>
        <v>0</v>
      </c>
      <c r="H141" s="12"/>
      <c r="I141" s="24">
        <f>I219+I297+I375</f>
        <v>0</v>
      </c>
      <c r="J141" s="24">
        <f>J219+J297+J375</f>
        <v>0</v>
      </c>
      <c r="K141" s="24">
        <f>K219+K297+K375</f>
        <v>0</v>
      </c>
      <c r="L141" s="24">
        <f>L219+L297+L375</f>
        <v>0</v>
      </c>
      <c r="M141" s="24">
        <f>M219+M297+M375</f>
        <v>0</v>
      </c>
      <c r="N141" s="24">
        <f>N219+N297+N375</f>
        <v>0</v>
      </c>
      <c r="O141" s="24">
        <f>O219+O297+O375</f>
        <v>0</v>
      </c>
      <c r="P141" s="24">
        <f>P219+P297+P375</f>
        <v>0</v>
      </c>
      <c r="Q141" s="24">
        <f>Q219+Q297+Q375</f>
        <v>0</v>
      </c>
      <c r="R141" s="24">
        <f>R219+R297+R375</f>
        <v>0</v>
      </c>
      <c r="S141" s="24">
        <f>S219+S297+S375</f>
        <v>0</v>
      </c>
      <c r="T141" s="24">
        <f>T219+T297+T375</f>
        <v>0</v>
      </c>
      <c r="U141" s="24">
        <f>U219+U297+U375</f>
        <v>0</v>
      </c>
      <c r="V141" s="24">
        <f>V219+V297+V375</f>
        <v>0</v>
      </c>
      <c r="W141" s="24">
        <f>W219+W297+W375</f>
        <v>0</v>
      </c>
      <c r="X141" s="24">
        <f>X219+X297+X375</f>
        <v>0</v>
      </c>
      <c r="Y141" s="24">
        <f>Y219+Y297+Y375</f>
        <v>0</v>
      </c>
      <c r="Z141" s="24">
        <f>Z219+Z297+Z375</f>
        <v>0</v>
      </c>
      <c r="AA141" s="24">
        <f>AA219+AA297+AA375</f>
        <v>0</v>
      </c>
      <c r="AB141" s="24">
        <f>AB219+AB297+AB375</f>
        <v>0</v>
      </c>
      <c r="AC141" s="14"/>
      <c r="AD141" s="16" t="str" cm="1">
        <f t="array" ref="AD141">IF(SUMPRODUCT(--_xlfn.ISFORMULA(C141:AB141))=25,"OK","CHECK")</f>
        <v>OK</v>
      </c>
      <c r="AE141" s="7"/>
      <c r="AF141" s="7"/>
      <c r="AG141" s="7"/>
    </row>
    <row r="142" spans="1:33" outlineLevel="3" x14ac:dyDescent="0.2">
      <c r="A142" s="7"/>
      <c r="B142" s="7"/>
      <c r="C142" s="19">
        <f>[1]Qty!C92</f>
        <v>0</v>
      </c>
      <c r="D142" s="18">
        <f>[1]Qty!D92</f>
        <v>0</v>
      </c>
      <c r="E142" s="18">
        <f>[1]Qty!E92</f>
        <v>0</v>
      </c>
      <c r="F142" s="18">
        <f>[1]Qty!F92</f>
        <v>0</v>
      </c>
      <c r="G142" s="18">
        <f>[1]Qty!G92</f>
        <v>0</v>
      </c>
      <c r="H142" s="12"/>
      <c r="I142" s="24">
        <f>I220+I298+I376</f>
        <v>0</v>
      </c>
      <c r="J142" s="24">
        <f>J220+J298+J376</f>
        <v>0</v>
      </c>
      <c r="K142" s="24">
        <f>K220+K298+K376</f>
        <v>0</v>
      </c>
      <c r="L142" s="24">
        <f>L220+L298+L376</f>
        <v>0</v>
      </c>
      <c r="M142" s="24">
        <f>M220+M298+M376</f>
        <v>0</v>
      </c>
      <c r="N142" s="24">
        <f>N220+N298+N376</f>
        <v>0</v>
      </c>
      <c r="O142" s="24">
        <f>O220+O298+O376</f>
        <v>0</v>
      </c>
      <c r="P142" s="24">
        <f>P220+P298+P376</f>
        <v>0</v>
      </c>
      <c r="Q142" s="24">
        <f>Q220+Q298+Q376</f>
        <v>0</v>
      </c>
      <c r="R142" s="24">
        <f>R220+R298+R376</f>
        <v>0</v>
      </c>
      <c r="S142" s="24">
        <f>S220+S298+S376</f>
        <v>0</v>
      </c>
      <c r="T142" s="24">
        <f>T220+T298+T376</f>
        <v>0</v>
      </c>
      <c r="U142" s="24">
        <f>U220+U298+U376</f>
        <v>0</v>
      </c>
      <c r="V142" s="24">
        <f>V220+V298+V376</f>
        <v>0</v>
      </c>
      <c r="W142" s="24">
        <f>W220+W298+W376</f>
        <v>0</v>
      </c>
      <c r="X142" s="24">
        <f>X220+X298+X376</f>
        <v>0</v>
      </c>
      <c r="Y142" s="24">
        <f>Y220+Y298+Y376</f>
        <v>0</v>
      </c>
      <c r="Z142" s="24">
        <f>Z220+Z298+Z376</f>
        <v>0</v>
      </c>
      <c r="AA142" s="24">
        <f>AA220+AA298+AA376</f>
        <v>0</v>
      </c>
      <c r="AB142" s="24">
        <f>AB220+AB298+AB376</f>
        <v>0</v>
      </c>
      <c r="AC142" s="14"/>
      <c r="AD142" s="16" t="str" cm="1">
        <f t="array" ref="AD142">IF(SUMPRODUCT(--_xlfn.ISFORMULA(C142:AB142))=25,"OK","CHECK")</f>
        <v>OK</v>
      </c>
      <c r="AE142" s="7"/>
      <c r="AF142" s="7"/>
      <c r="AG142" s="7"/>
    </row>
    <row r="143" spans="1:33" outlineLevel="3" x14ac:dyDescent="0.2">
      <c r="A143" s="7"/>
      <c r="B143" s="7"/>
      <c r="C143" s="19">
        <f>[1]Qty!C93</f>
        <v>0</v>
      </c>
      <c r="D143" s="18">
        <f>[1]Qty!D93</f>
        <v>0</v>
      </c>
      <c r="E143" s="18">
        <f>[1]Qty!E93</f>
        <v>0</v>
      </c>
      <c r="F143" s="18">
        <f>[1]Qty!F93</f>
        <v>0</v>
      </c>
      <c r="G143" s="18">
        <f>[1]Qty!G93</f>
        <v>0</v>
      </c>
      <c r="H143" s="12"/>
      <c r="I143" s="24">
        <f>I221+I299+I377</f>
        <v>0</v>
      </c>
      <c r="J143" s="24">
        <f>J221+J299+J377</f>
        <v>0</v>
      </c>
      <c r="K143" s="24">
        <f>K221+K299+K377</f>
        <v>0</v>
      </c>
      <c r="L143" s="24">
        <f>L221+L299+L377</f>
        <v>0</v>
      </c>
      <c r="M143" s="24">
        <f>M221+M299+M377</f>
        <v>0</v>
      </c>
      <c r="N143" s="24">
        <f>N221+N299+N377</f>
        <v>0</v>
      </c>
      <c r="O143" s="24">
        <f>O221+O299+O377</f>
        <v>0</v>
      </c>
      <c r="P143" s="24">
        <f>P221+P299+P377</f>
        <v>0</v>
      </c>
      <c r="Q143" s="24">
        <f>Q221+Q299+Q377</f>
        <v>0</v>
      </c>
      <c r="R143" s="24">
        <f>R221+R299+R377</f>
        <v>0</v>
      </c>
      <c r="S143" s="24">
        <f>S221+S299+S377</f>
        <v>0</v>
      </c>
      <c r="T143" s="24">
        <f>T221+T299+T377</f>
        <v>0</v>
      </c>
      <c r="U143" s="24">
        <f>U221+U299+U377</f>
        <v>0</v>
      </c>
      <c r="V143" s="24">
        <f>V221+V299+V377</f>
        <v>0</v>
      </c>
      <c r="W143" s="24">
        <f>W221+W299+W377</f>
        <v>0</v>
      </c>
      <c r="X143" s="24">
        <f>X221+X299+X377</f>
        <v>0</v>
      </c>
      <c r="Y143" s="24">
        <f>Y221+Y299+Y377</f>
        <v>0</v>
      </c>
      <c r="Z143" s="24">
        <f>Z221+Z299+Z377</f>
        <v>0</v>
      </c>
      <c r="AA143" s="24">
        <f>AA221+AA299+AA377</f>
        <v>0</v>
      </c>
      <c r="AB143" s="24">
        <f>AB221+AB299+AB377</f>
        <v>0</v>
      </c>
      <c r="AC143" s="14"/>
      <c r="AD143" s="16" t="str" cm="1">
        <f t="array" ref="AD143">IF(SUMPRODUCT(--_xlfn.ISFORMULA(C143:AB143))=25,"OK","CHECK")</f>
        <v>OK</v>
      </c>
      <c r="AE143" s="7"/>
      <c r="AF143" s="7"/>
      <c r="AG143" s="7"/>
    </row>
    <row r="144" spans="1:33" outlineLevel="3" x14ac:dyDescent="0.2">
      <c r="A144" s="7"/>
      <c r="B144" s="7"/>
      <c r="C144" s="19">
        <f>[1]Qty!C94</f>
        <v>0</v>
      </c>
      <c r="D144" s="18">
        <f>[1]Qty!D94</f>
        <v>0</v>
      </c>
      <c r="E144" s="18">
        <f>[1]Qty!E94</f>
        <v>0</v>
      </c>
      <c r="F144" s="18">
        <f>[1]Qty!F94</f>
        <v>0</v>
      </c>
      <c r="G144" s="18">
        <f>[1]Qty!G94</f>
        <v>0</v>
      </c>
      <c r="H144" s="12"/>
      <c r="I144" s="24">
        <f>I222+I300+I378</f>
        <v>0</v>
      </c>
      <c r="J144" s="24">
        <f>J222+J300+J378</f>
        <v>0</v>
      </c>
      <c r="K144" s="24">
        <f>K222+K300+K378</f>
        <v>0</v>
      </c>
      <c r="L144" s="24">
        <f>L222+L300+L378</f>
        <v>0</v>
      </c>
      <c r="M144" s="24">
        <f>M222+M300+M378</f>
        <v>0</v>
      </c>
      <c r="N144" s="24">
        <f>N222+N300+N378</f>
        <v>0</v>
      </c>
      <c r="O144" s="24">
        <f>O222+O300+O378</f>
        <v>0</v>
      </c>
      <c r="P144" s="24">
        <f>P222+P300+P378</f>
        <v>0</v>
      </c>
      <c r="Q144" s="24">
        <f>Q222+Q300+Q378</f>
        <v>0</v>
      </c>
      <c r="R144" s="24">
        <f>R222+R300+R378</f>
        <v>0</v>
      </c>
      <c r="S144" s="24">
        <f>S222+S300+S378</f>
        <v>0</v>
      </c>
      <c r="T144" s="24">
        <f>T222+T300+T378</f>
        <v>0</v>
      </c>
      <c r="U144" s="24">
        <f>U222+U300+U378</f>
        <v>0</v>
      </c>
      <c r="V144" s="24">
        <f>V222+V300+V378</f>
        <v>0</v>
      </c>
      <c r="W144" s="24">
        <f>W222+W300+W378</f>
        <v>0</v>
      </c>
      <c r="X144" s="24">
        <f>X222+X300+X378</f>
        <v>0</v>
      </c>
      <c r="Y144" s="24">
        <f>Y222+Y300+Y378</f>
        <v>0</v>
      </c>
      <c r="Z144" s="24">
        <f>Z222+Z300+Z378</f>
        <v>0</v>
      </c>
      <c r="AA144" s="24">
        <f>AA222+AA300+AA378</f>
        <v>0</v>
      </c>
      <c r="AB144" s="24">
        <f>AB222+AB300+AB378</f>
        <v>0</v>
      </c>
      <c r="AC144" s="14"/>
      <c r="AD144" s="16" t="str" cm="1">
        <f t="array" ref="AD144">IF(SUMPRODUCT(--_xlfn.ISFORMULA(C144:AB144))=25,"OK","CHECK")</f>
        <v>OK</v>
      </c>
      <c r="AE144" s="7"/>
      <c r="AF144" s="7"/>
      <c r="AG144" s="7"/>
    </row>
    <row r="145" spans="1:33" outlineLevel="3" x14ac:dyDescent="0.2">
      <c r="A145" s="7"/>
      <c r="B145" s="7"/>
      <c r="C145" s="19">
        <f>[1]Qty!C95</f>
        <v>0</v>
      </c>
      <c r="D145" s="18">
        <f>[1]Qty!D95</f>
        <v>0</v>
      </c>
      <c r="E145" s="18">
        <f>[1]Qty!E95</f>
        <v>0</v>
      </c>
      <c r="F145" s="18">
        <f>[1]Qty!F95</f>
        <v>0</v>
      </c>
      <c r="G145" s="18">
        <f>[1]Qty!G95</f>
        <v>0</v>
      </c>
      <c r="H145" s="12"/>
      <c r="I145" s="24">
        <f>I223+I301+I379</f>
        <v>0</v>
      </c>
      <c r="J145" s="24">
        <f>J223+J301+J379</f>
        <v>0</v>
      </c>
      <c r="K145" s="24">
        <f>K223+K301+K379</f>
        <v>0</v>
      </c>
      <c r="L145" s="24">
        <f>L223+L301+L379</f>
        <v>0</v>
      </c>
      <c r="M145" s="24">
        <f>M223+M301+M379</f>
        <v>0</v>
      </c>
      <c r="N145" s="24">
        <f>N223+N301+N379</f>
        <v>0</v>
      </c>
      <c r="O145" s="24">
        <f>O223+O301+O379</f>
        <v>0</v>
      </c>
      <c r="P145" s="24">
        <f>P223+P301+P379</f>
        <v>0</v>
      </c>
      <c r="Q145" s="24">
        <f>Q223+Q301+Q379</f>
        <v>0</v>
      </c>
      <c r="R145" s="24">
        <f>R223+R301+R379</f>
        <v>0</v>
      </c>
      <c r="S145" s="24">
        <f>S223+S301+S379</f>
        <v>0</v>
      </c>
      <c r="T145" s="24">
        <f>T223+T301+T379</f>
        <v>0</v>
      </c>
      <c r="U145" s="24">
        <f>U223+U301+U379</f>
        <v>0</v>
      </c>
      <c r="V145" s="24">
        <f>V223+V301+V379</f>
        <v>0</v>
      </c>
      <c r="W145" s="24">
        <f>W223+W301+W379</f>
        <v>0</v>
      </c>
      <c r="X145" s="24">
        <f>X223+X301+X379</f>
        <v>0</v>
      </c>
      <c r="Y145" s="24">
        <f>Y223+Y301+Y379</f>
        <v>0</v>
      </c>
      <c r="Z145" s="24">
        <f>Z223+Z301+Z379</f>
        <v>0</v>
      </c>
      <c r="AA145" s="24">
        <f>AA223+AA301+AA379</f>
        <v>0</v>
      </c>
      <c r="AB145" s="24">
        <f>AB223+AB301+AB379</f>
        <v>0</v>
      </c>
      <c r="AC145" s="14"/>
      <c r="AD145" s="16" t="str" cm="1">
        <f t="array" ref="AD145">IF(SUMPRODUCT(--_xlfn.ISFORMULA(C145:AB145))=25,"OK","CHECK")</f>
        <v>OK</v>
      </c>
      <c r="AE145" s="7"/>
      <c r="AF145" s="7"/>
      <c r="AG145" s="7"/>
    </row>
    <row r="146" spans="1:33" outlineLevel="3" x14ac:dyDescent="0.2">
      <c r="A146" s="7"/>
      <c r="B146" s="7"/>
      <c r="C146" s="19">
        <f>[1]Qty!C96</f>
        <v>0</v>
      </c>
      <c r="D146" s="18">
        <f>[1]Qty!D96</f>
        <v>0</v>
      </c>
      <c r="E146" s="18">
        <f>[1]Qty!E96</f>
        <v>0</v>
      </c>
      <c r="F146" s="18">
        <f>[1]Qty!F96</f>
        <v>0</v>
      </c>
      <c r="G146" s="18">
        <f>[1]Qty!G96</f>
        <v>0</v>
      </c>
      <c r="H146" s="12"/>
      <c r="I146" s="24">
        <f>I224+I302+I380</f>
        <v>0</v>
      </c>
      <c r="J146" s="24">
        <f>J224+J302+J380</f>
        <v>0</v>
      </c>
      <c r="K146" s="24">
        <f>K224+K302+K380</f>
        <v>0</v>
      </c>
      <c r="L146" s="24">
        <f>L224+L302+L380</f>
        <v>0</v>
      </c>
      <c r="M146" s="24">
        <f>M224+M302+M380</f>
        <v>0</v>
      </c>
      <c r="N146" s="24">
        <f>N224+N302+N380</f>
        <v>0</v>
      </c>
      <c r="O146" s="24">
        <f>O224+O302+O380</f>
        <v>0</v>
      </c>
      <c r="P146" s="24">
        <f>P224+P302+P380</f>
        <v>0</v>
      </c>
      <c r="Q146" s="24">
        <f>Q224+Q302+Q380</f>
        <v>0</v>
      </c>
      <c r="R146" s="24">
        <f>R224+R302+R380</f>
        <v>0</v>
      </c>
      <c r="S146" s="24">
        <f>S224+S302+S380</f>
        <v>0</v>
      </c>
      <c r="T146" s="24">
        <f>T224+T302+T380</f>
        <v>0</v>
      </c>
      <c r="U146" s="24">
        <f>U224+U302+U380</f>
        <v>0</v>
      </c>
      <c r="V146" s="24">
        <f>V224+V302+V380</f>
        <v>0</v>
      </c>
      <c r="W146" s="24">
        <f>W224+W302+W380</f>
        <v>0</v>
      </c>
      <c r="X146" s="24">
        <f>X224+X302+X380</f>
        <v>0</v>
      </c>
      <c r="Y146" s="24">
        <f>Y224+Y302+Y380</f>
        <v>0</v>
      </c>
      <c r="Z146" s="24">
        <f>Z224+Z302+Z380</f>
        <v>0</v>
      </c>
      <c r="AA146" s="24">
        <f>AA224+AA302+AA380</f>
        <v>0</v>
      </c>
      <c r="AB146" s="24">
        <f>AB224+AB302+AB380</f>
        <v>0</v>
      </c>
      <c r="AC146" s="14"/>
      <c r="AD146" s="16" t="str" cm="1">
        <f t="array" ref="AD146">IF(SUMPRODUCT(--_xlfn.ISFORMULA(C146:AB146))=25,"OK","CHECK")</f>
        <v>OK</v>
      </c>
      <c r="AE146" s="7"/>
      <c r="AF146" s="7"/>
      <c r="AG146" s="7"/>
    </row>
    <row r="147" spans="1:33" outlineLevel="3" x14ac:dyDescent="0.2">
      <c r="A147" s="7"/>
      <c r="B147" s="7"/>
      <c r="C147" s="19">
        <f>[1]Qty!C97</f>
        <v>0</v>
      </c>
      <c r="D147" s="18">
        <f>[1]Qty!D97</f>
        <v>0</v>
      </c>
      <c r="E147" s="18">
        <f>[1]Qty!E97</f>
        <v>0</v>
      </c>
      <c r="F147" s="18">
        <f>[1]Qty!F97</f>
        <v>0</v>
      </c>
      <c r="G147" s="18">
        <f>[1]Qty!G97</f>
        <v>0</v>
      </c>
      <c r="H147" s="12"/>
      <c r="I147" s="24">
        <f>I225+I303+I381</f>
        <v>0</v>
      </c>
      <c r="J147" s="24">
        <f>J225+J303+J381</f>
        <v>0</v>
      </c>
      <c r="K147" s="24">
        <f>K225+K303+K381</f>
        <v>0</v>
      </c>
      <c r="L147" s="24">
        <f>L225+L303+L381</f>
        <v>0</v>
      </c>
      <c r="M147" s="24">
        <f>M225+M303+M381</f>
        <v>0</v>
      </c>
      <c r="N147" s="24">
        <f>N225+N303+N381</f>
        <v>0</v>
      </c>
      <c r="O147" s="24">
        <f>O225+O303+O381</f>
        <v>0</v>
      </c>
      <c r="P147" s="24">
        <f>P225+P303+P381</f>
        <v>0</v>
      </c>
      <c r="Q147" s="24">
        <f>Q225+Q303+Q381</f>
        <v>0</v>
      </c>
      <c r="R147" s="24">
        <f>R225+R303+R381</f>
        <v>0</v>
      </c>
      <c r="S147" s="24">
        <f>S225+S303+S381</f>
        <v>0</v>
      </c>
      <c r="T147" s="24">
        <f>T225+T303+T381</f>
        <v>0</v>
      </c>
      <c r="U147" s="24">
        <f>U225+U303+U381</f>
        <v>0</v>
      </c>
      <c r="V147" s="24">
        <f>V225+V303+V381</f>
        <v>0</v>
      </c>
      <c r="W147" s="24">
        <f>W225+W303+W381</f>
        <v>0</v>
      </c>
      <c r="X147" s="24">
        <f>X225+X303+X381</f>
        <v>0</v>
      </c>
      <c r="Y147" s="24">
        <f>Y225+Y303+Y381</f>
        <v>0</v>
      </c>
      <c r="Z147" s="24">
        <f>Z225+Z303+Z381</f>
        <v>0</v>
      </c>
      <c r="AA147" s="24">
        <f>AA225+AA303+AA381</f>
        <v>0</v>
      </c>
      <c r="AB147" s="24">
        <f>AB225+AB303+AB381</f>
        <v>0</v>
      </c>
      <c r="AC147" s="14"/>
      <c r="AD147" s="16" t="str" cm="1">
        <f t="array" ref="AD147">IF(SUMPRODUCT(--_xlfn.ISFORMULA(C147:AB147))=25,"OK","CHECK")</f>
        <v>OK</v>
      </c>
      <c r="AE147" s="7"/>
      <c r="AF147" s="7"/>
      <c r="AG147" s="7"/>
    </row>
    <row r="148" spans="1:33" outlineLevel="3" x14ac:dyDescent="0.2">
      <c r="A148" s="7"/>
      <c r="B148" s="7"/>
      <c r="C148" s="19">
        <f>[1]Qty!C98</f>
        <v>0</v>
      </c>
      <c r="D148" s="18">
        <f>[1]Qty!D98</f>
        <v>0</v>
      </c>
      <c r="E148" s="18">
        <f>[1]Qty!E98</f>
        <v>0</v>
      </c>
      <c r="F148" s="18">
        <f>[1]Qty!F98</f>
        <v>0</v>
      </c>
      <c r="G148" s="18">
        <f>[1]Qty!G98</f>
        <v>0</v>
      </c>
      <c r="H148" s="12"/>
      <c r="I148" s="24">
        <f>I226+I304+I382</f>
        <v>0</v>
      </c>
      <c r="J148" s="24">
        <f>J226+J304+J382</f>
        <v>0</v>
      </c>
      <c r="K148" s="24">
        <f>K226+K304+K382</f>
        <v>0</v>
      </c>
      <c r="L148" s="24">
        <f>L226+L304+L382</f>
        <v>0</v>
      </c>
      <c r="M148" s="24">
        <f>M226+M304+M382</f>
        <v>0</v>
      </c>
      <c r="N148" s="24">
        <f>N226+N304+N382</f>
        <v>0</v>
      </c>
      <c r="O148" s="24">
        <f>O226+O304+O382</f>
        <v>0</v>
      </c>
      <c r="P148" s="24">
        <f>P226+P304+P382</f>
        <v>0</v>
      </c>
      <c r="Q148" s="24">
        <f>Q226+Q304+Q382</f>
        <v>0</v>
      </c>
      <c r="R148" s="24">
        <f>R226+R304+R382</f>
        <v>0</v>
      </c>
      <c r="S148" s="24">
        <f>S226+S304+S382</f>
        <v>0</v>
      </c>
      <c r="T148" s="24">
        <f>T226+T304+T382</f>
        <v>0</v>
      </c>
      <c r="U148" s="24">
        <f>U226+U304+U382</f>
        <v>0</v>
      </c>
      <c r="V148" s="24">
        <f>V226+V304+V382</f>
        <v>0</v>
      </c>
      <c r="W148" s="24">
        <f>W226+W304+W382</f>
        <v>0</v>
      </c>
      <c r="X148" s="24">
        <f>X226+X304+X382</f>
        <v>0</v>
      </c>
      <c r="Y148" s="24">
        <f>Y226+Y304+Y382</f>
        <v>0</v>
      </c>
      <c r="Z148" s="24">
        <f>Z226+Z304+Z382</f>
        <v>0</v>
      </c>
      <c r="AA148" s="24">
        <f>AA226+AA304+AA382</f>
        <v>0</v>
      </c>
      <c r="AB148" s="24">
        <f>AB226+AB304+AB382</f>
        <v>0</v>
      </c>
      <c r="AC148" s="14"/>
      <c r="AD148" s="16" t="str" cm="1">
        <f t="array" ref="AD148">IF(SUMPRODUCT(--_xlfn.ISFORMULA(C148:AB148))=25,"OK","CHECK")</f>
        <v>OK</v>
      </c>
      <c r="AE148" s="7"/>
      <c r="AF148" s="7"/>
      <c r="AG148" s="7"/>
    </row>
    <row r="149" spans="1:33" outlineLevel="3" x14ac:dyDescent="0.2">
      <c r="A149" s="7"/>
      <c r="B149" s="7"/>
      <c r="C149" s="19">
        <f>[1]Qty!C99</f>
        <v>0</v>
      </c>
      <c r="D149" s="18">
        <f>[1]Qty!D99</f>
        <v>0</v>
      </c>
      <c r="E149" s="18">
        <f>[1]Qty!E99</f>
        <v>0</v>
      </c>
      <c r="F149" s="18">
        <f>[1]Qty!F99</f>
        <v>0</v>
      </c>
      <c r="G149" s="18">
        <f>[1]Qty!G99</f>
        <v>0</v>
      </c>
      <c r="H149" s="12"/>
      <c r="I149" s="24">
        <f>I227+I305+I383</f>
        <v>0</v>
      </c>
      <c r="J149" s="24">
        <f>J227+J305+J383</f>
        <v>0</v>
      </c>
      <c r="K149" s="24">
        <f>K227+K305+K383</f>
        <v>0</v>
      </c>
      <c r="L149" s="24">
        <f>L227+L305+L383</f>
        <v>0</v>
      </c>
      <c r="M149" s="24">
        <f>M227+M305+M383</f>
        <v>0</v>
      </c>
      <c r="N149" s="24">
        <f>N227+N305+N383</f>
        <v>0</v>
      </c>
      <c r="O149" s="24">
        <f>O227+O305+O383</f>
        <v>0</v>
      </c>
      <c r="P149" s="24">
        <f>P227+P305+P383</f>
        <v>0</v>
      </c>
      <c r="Q149" s="24">
        <f>Q227+Q305+Q383</f>
        <v>0</v>
      </c>
      <c r="R149" s="24">
        <f>R227+R305+R383</f>
        <v>0</v>
      </c>
      <c r="S149" s="24">
        <f>S227+S305+S383</f>
        <v>0</v>
      </c>
      <c r="T149" s="24">
        <f>T227+T305+T383</f>
        <v>0</v>
      </c>
      <c r="U149" s="24">
        <f>U227+U305+U383</f>
        <v>0</v>
      </c>
      <c r="V149" s="24">
        <f>V227+V305+V383</f>
        <v>0</v>
      </c>
      <c r="W149" s="24">
        <f>W227+W305+W383</f>
        <v>0</v>
      </c>
      <c r="X149" s="24">
        <f>X227+X305+X383</f>
        <v>0</v>
      </c>
      <c r="Y149" s="24">
        <f>Y227+Y305+Y383</f>
        <v>0</v>
      </c>
      <c r="Z149" s="24">
        <f>Z227+Z305+Z383</f>
        <v>0</v>
      </c>
      <c r="AA149" s="24">
        <f>AA227+AA305+AA383</f>
        <v>0</v>
      </c>
      <c r="AB149" s="24">
        <f>AB227+AB305+AB383</f>
        <v>0</v>
      </c>
      <c r="AC149" s="14"/>
      <c r="AD149" s="16" t="str" cm="1">
        <f t="array" ref="AD149">IF(SUMPRODUCT(--_xlfn.ISFORMULA(C149:AB149))=25,"OK","CHECK")</f>
        <v>OK</v>
      </c>
      <c r="AE149" s="7"/>
      <c r="AF149" s="7"/>
      <c r="AG149" s="7"/>
    </row>
    <row r="150" spans="1:33" outlineLevel="3" x14ac:dyDescent="0.2">
      <c r="A150" s="7"/>
      <c r="B150" s="7"/>
      <c r="C150" s="19">
        <f>[1]Qty!C100</f>
        <v>0</v>
      </c>
      <c r="D150" s="18">
        <f>[1]Qty!D100</f>
        <v>0</v>
      </c>
      <c r="E150" s="18">
        <f>[1]Qty!E100</f>
        <v>0</v>
      </c>
      <c r="F150" s="18">
        <f>[1]Qty!F100</f>
        <v>0</v>
      </c>
      <c r="G150" s="18">
        <f>[1]Qty!G100</f>
        <v>0</v>
      </c>
      <c r="H150" s="12"/>
      <c r="I150" s="24">
        <f>I228+I306+I384</f>
        <v>0</v>
      </c>
      <c r="J150" s="24">
        <f>J228+J306+J384</f>
        <v>0</v>
      </c>
      <c r="K150" s="24">
        <f>K228+K306+K384</f>
        <v>0</v>
      </c>
      <c r="L150" s="24">
        <f>L228+L306+L384</f>
        <v>0</v>
      </c>
      <c r="M150" s="24">
        <f>M228+M306+M384</f>
        <v>0</v>
      </c>
      <c r="N150" s="24">
        <f>N228+N306+N384</f>
        <v>0</v>
      </c>
      <c r="O150" s="24">
        <f>O228+O306+O384</f>
        <v>0</v>
      </c>
      <c r="P150" s="24">
        <f>P228+P306+P384</f>
        <v>0</v>
      </c>
      <c r="Q150" s="24">
        <f>Q228+Q306+Q384</f>
        <v>0</v>
      </c>
      <c r="R150" s="24">
        <f>R228+R306+R384</f>
        <v>0</v>
      </c>
      <c r="S150" s="24">
        <f>S228+S306+S384</f>
        <v>0</v>
      </c>
      <c r="T150" s="24">
        <f>T228+T306+T384</f>
        <v>0</v>
      </c>
      <c r="U150" s="24">
        <f>U228+U306+U384</f>
        <v>0</v>
      </c>
      <c r="V150" s="24">
        <f>V228+V306+V384</f>
        <v>0</v>
      </c>
      <c r="W150" s="24">
        <f>W228+W306+W384</f>
        <v>0</v>
      </c>
      <c r="X150" s="24">
        <f>X228+X306+X384</f>
        <v>0</v>
      </c>
      <c r="Y150" s="24">
        <f>Y228+Y306+Y384</f>
        <v>0</v>
      </c>
      <c r="Z150" s="24">
        <f>Z228+Z306+Z384</f>
        <v>0</v>
      </c>
      <c r="AA150" s="24">
        <f>AA228+AA306+AA384</f>
        <v>0</v>
      </c>
      <c r="AB150" s="24">
        <f>AB228+AB306+AB384</f>
        <v>0</v>
      </c>
      <c r="AC150" s="14"/>
      <c r="AD150" s="16" t="str" cm="1">
        <f t="array" ref="AD150">IF(SUMPRODUCT(--_xlfn.ISFORMULA(C150:AB150))=25,"OK","CHECK")</f>
        <v>OK</v>
      </c>
      <c r="AE150" s="7"/>
      <c r="AF150" s="7"/>
      <c r="AG150" s="7"/>
    </row>
    <row r="151" spans="1:33" outlineLevel="3" x14ac:dyDescent="0.2">
      <c r="A151" s="7"/>
      <c r="B151" s="7"/>
      <c r="C151" s="19">
        <f>[1]Qty!C101</f>
        <v>0</v>
      </c>
      <c r="D151" s="18">
        <f>[1]Qty!D101</f>
        <v>0</v>
      </c>
      <c r="E151" s="18">
        <f>[1]Qty!E101</f>
        <v>0</v>
      </c>
      <c r="F151" s="18">
        <f>[1]Qty!F101</f>
        <v>0</v>
      </c>
      <c r="G151" s="18">
        <f>[1]Qty!G101</f>
        <v>0</v>
      </c>
      <c r="H151" s="12"/>
      <c r="I151" s="24">
        <f>I229+I307+I385</f>
        <v>0</v>
      </c>
      <c r="J151" s="24">
        <f>J229+J307+J385</f>
        <v>0</v>
      </c>
      <c r="K151" s="24">
        <f>K229+K307+K385</f>
        <v>0</v>
      </c>
      <c r="L151" s="24">
        <f>L229+L307+L385</f>
        <v>0</v>
      </c>
      <c r="M151" s="24">
        <f>M229+M307+M385</f>
        <v>0</v>
      </c>
      <c r="N151" s="24">
        <f>N229+N307+N385</f>
        <v>0</v>
      </c>
      <c r="O151" s="24">
        <f>O229+O307+O385</f>
        <v>0</v>
      </c>
      <c r="P151" s="24">
        <f>P229+P307+P385</f>
        <v>0</v>
      </c>
      <c r="Q151" s="24">
        <f>Q229+Q307+Q385</f>
        <v>0</v>
      </c>
      <c r="R151" s="24">
        <f>R229+R307+R385</f>
        <v>0</v>
      </c>
      <c r="S151" s="24">
        <f>S229+S307+S385</f>
        <v>0</v>
      </c>
      <c r="T151" s="24">
        <f>T229+T307+T385</f>
        <v>0</v>
      </c>
      <c r="U151" s="24">
        <f>U229+U307+U385</f>
        <v>0</v>
      </c>
      <c r="V151" s="24">
        <f>V229+V307+V385</f>
        <v>0</v>
      </c>
      <c r="W151" s="24">
        <f>W229+W307+W385</f>
        <v>0</v>
      </c>
      <c r="X151" s="24">
        <f>X229+X307+X385</f>
        <v>0</v>
      </c>
      <c r="Y151" s="24">
        <f>Y229+Y307+Y385</f>
        <v>0</v>
      </c>
      <c r="Z151" s="24">
        <f>Z229+Z307+Z385</f>
        <v>0</v>
      </c>
      <c r="AA151" s="24">
        <f>AA229+AA307+AA385</f>
        <v>0</v>
      </c>
      <c r="AB151" s="24">
        <f>AB229+AB307+AB385</f>
        <v>0</v>
      </c>
      <c r="AC151" s="14"/>
      <c r="AD151" s="16" t="str" cm="1">
        <f t="array" ref="AD151">IF(SUMPRODUCT(--_xlfn.ISFORMULA(C151:AB151))=25,"OK","CHECK")</f>
        <v>OK</v>
      </c>
      <c r="AE151" s="7"/>
      <c r="AF151" s="7"/>
      <c r="AG151" s="7"/>
    </row>
    <row r="152" spans="1:33" outlineLevel="3" x14ac:dyDescent="0.2">
      <c r="A152" s="7"/>
      <c r="B152" s="7"/>
      <c r="C152" s="19">
        <f>[1]Qty!C102</f>
        <v>0</v>
      </c>
      <c r="D152" s="18">
        <f>[1]Qty!D102</f>
        <v>0</v>
      </c>
      <c r="E152" s="18">
        <f>[1]Qty!E102</f>
        <v>0</v>
      </c>
      <c r="F152" s="18">
        <f>[1]Qty!F102</f>
        <v>0</v>
      </c>
      <c r="G152" s="18">
        <f>[1]Qty!G102</f>
        <v>0</v>
      </c>
      <c r="H152" s="12"/>
      <c r="I152" s="24">
        <f>I230+I308+I386</f>
        <v>0</v>
      </c>
      <c r="J152" s="24">
        <f>J230+J308+J386</f>
        <v>0</v>
      </c>
      <c r="K152" s="24">
        <f>K230+K308+K386</f>
        <v>0</v>
      </c>
      <c r="L152" s="24">
        <f>L230+L308+L386</f>
        <v>0</v>
      </c>
      <c r="M152" s="24">
        <f>M230+M308+M386</f>
        <v>0</v>
      </c>
      <c r="N152" s="24">
        <f>N230+N308+N386</f>
        <v>0</v>
      </c>
      <c r="O152" s="24">
        <f>O230+O308+O386</f>
        <v>0</v>
      </c>
      <c r="P152" s="24">
        <f>P230+P308+P386</f>
        <v>0</v>
      </c>
      <c r="Q152" s="24">
        <f>Q230+Q308+Q386</f>
        <v>0</v>
      </c>
      <c r="R152" s="24">
        <f>R230+R308+R386</f>
        <v>0</v>
      </c>
      <c r="S152" s="24">
        <f>S230+S308+S386</f>
        <v>0</v>
      </c>
      <c r="T152" s="24">
        <f>T230+T308+T386</f>
        <v>0</v>
      </c>
      <c r="U152" s="24">
        <f>U230+U308+U386</f>
        <v>0</v>
      </c>
      <c r="V152" s="24">
        <f>V230+V308+V386</f>
        <v>0</v>
      </c>
      <c r="W152" s="24">
        <f>W230+W308+W386</f>
        <v>0</v>
      </c>
      <c r="X152" s="24">
        <f>X230+X308+X386</f>
        <v>0</v>
      </c>
      <c r="Y152" s="24">
        <f>Y230+Y308+Y386</f>
        <v>0</v>
      </c>
      <c r="Z152" s="24">
        <f>Z230+Z308+Z386</f>
        <v>0</v>
      </c>
      <c r="AA152" s="24">
        <f>AA230+AA308+AA386</f>
        <v>0</v>
      </c>
      <c r="AB152" s="24">
        <f>AB230+AB308+AB386</f>
        <v>0</v>
      </c>
      <c r="AC152" s="14"/>
      <c r="AD152" s="16" t="str" cm="1">
        <f t="array" ref="AD152">IF(SUMPRODUCT(--_xlfn.ISFORMULA(C152:AB152))=25,"OK","CHECK")</f>
        <v>OK</v>
      </c>
      <c r="AE152" s="7"/>
      <c r="AF152" s="7"/>
      <c r="AG152" s="7"/>
    </row>
    <row r="153" spans="1:33" outlineLevel="3" x14ac:dyDescent="0.2">
      <c r="A153" s="7"/>
      <c r="B153" s="7"/>
      <c r="C153" s="19">
        <f>[1]Qty!C103</f>
        <v>0</v>
      </c>
      <c r="D153" s="18">
        <f>[1]Qty!D103</f>
        <v>0</v>
      </c>
      <c r="E153" s="18">
        <f>[1]Qty!E103</f>
        <v>0</v>
      </c>
      <c r="F153" s="18">
        <f>[1]Qty!F103</f>
        <v>0</v>
      </c>
      <c r="G153" s="18">
        <f>[1]Qty!G103</f>
        <v>0</v>
      </c>
      <c r="H153" s="12"/>
      <c r="I153" s="24">
        <f>I231+I309+I387</f>
        <v>0</v>
      </c>
      <c r="J153" s="24">
        <f>J231+J309+J387</f>
        <v>0</v>
      </c>
      <c r="K153" s="24">
        <f>K231+K309+K387</f>
        <v>0</v>
      </c>
      <c r="L153" s="24">
        <f>L231+L309+L387</f>
        <v>0</v>
      </c>
      <c r="M153" s="24">
        <f>M231+M309+M387</f>
        <v>0</v>
      </c>
      <c r="N153" s="24">
        <f>N231+N309+N387</f>
        <v>0</v>
      </c>
      <c r="O153" s="24">
        <f>O231+O309+O387</f>
        <v>0</v>
      </c>
      <c r="P153" s="24">
        <f>P231+P309+P387</f>
        <v>0</v>
      </c>
      <c r="Q153" s="24">
        <f>Q231+Q309+Q387</f>
        <v>0</v>
      </c>
      <c r="R153" s="24">
        <f>R231+R309+R387</f>
        <v>0</v>
      </c>
      <c r="S153" s="24">
        <f>S231+S309+S387</f>
        <v>0</v>
      </c>
      <c r="T153" s="24">
        <f>T231+T309+T387</f>
        <v>0</v>
      </c>
      <c r="U153" s="24">
        <f>U231+U309+U387</f>
        <v>0</v>
      </c>
      <c r="V153" s="24">
        <f>V231+V309+V387</f>
        <v>0</v>
      </c>
      <c r="W153" s="24">
        <f>W231+W309+W387</f>
        <v>0</v>
      </c>
      <c r="X153" s="24">
        <f>X231+X309+X387</f>
        <v>0</v>
      </c>
      <c r="Y153" s="24">
        <f>Y231+Y309+Y387</f>
        <v>0</v>
      </c>
      <c r="Z153" s="24">
        <f>Z231+Z309+Z387</f>
        <v>0</v>
      </c>
      <c r="AA153" s="24">
        <f>AA231+AA309+AA387</f>
        <v>0</v>
      </c>
      <c r="AB153" s="24">
        <f>AB231+AB309+AB387</f>
        <v>0</v>
      </c>
      <c r="AC153" s="14"/>
      <c r="AD153" s="16" t="str" cm="1">
        <f t="array" ref="AD153">IF(SUMPRODUCT(--_xlfn.ISFORMULA(C153:AB153))=25,"OK","CHECK")</f>
        <v>OK</v>
      </c>
      <c r="AE153" s="7"/>
      <c r="AF153" s="7"/>
      <c r="AG153" s="7"/>
    </row>
    <row r="154" spans="1:33" outlineLevel="3" x14ac:dyDescent="0.2">
      <c r="A154" s="7"/>
      <c r="B154" s="7"/>
      <c r="C154" s="19">
        <f>[1]Qty!C104</f>
        <v>0</v>
      </c>
      <c r="D154" s="18">
        <f>[1]Qty!D104</f>
        <v>0</v>
      </c>
      <c r="E154" s="18">
        <f>[1]Qty!E104</f>
        <v>0</v>
      </c>
      <c r="F154" s="18">
        <f>[1]Qty!F104</f>
        <v>0</v>
      </c>
      <c r="G154" s="18">
        <f>[1]Qty!G104</f>
        <v>0</v>
      </c>
      <c r="H154" s="12"/>
      <c r="I154" s="24">
        <f>I232+I310+I388</f>
        <v>0</v>
      </c>
      <c r="J154" s="24">
        <f>J232+J310+J388</f>
        <v>0</v>
      </c>
      <c r="K154" s="24">
        <f>K232+K310+K388</f>
        <v>0</v>
      </c>
      <c r="L154" s="24">
        <f>L232+L310+L388</f>
        <v>0</v>
      </c>
      <c r="M154" s="24">
        <f>M232+M310+M388</f>
        <v>0</v>
      </c>
      <c r="N154" s="24">
        <f>N232+N310+N388</f>
        <v>0</v>
      </c>
      <c r="O154" s="24">
        <f>O232+O310+O388</f>
        <v>0</v>
      </c>
      <c r="P154" s="24">
        <f>P232+P310+P388</f>
        <v>0</v>
      </c>
      <c r="Q154" s="24">
        <f>Q232+Q310+Q388</f>
        <v>0</v>
      </c>
      <c r="R154" s="24">
        <f>R232+R310+R388</f>
        <v>0</v>
      </c>
      <c r="S154" s="24">
        <f>S232+S310+S388</f>
        <v>0</v>
      </c>
      <c r="T154" s="24">
        <f>T232+T310+T388</f>
        <v>0</v>
      </c>
      <c r="U154" s="24">
        <f>U232+U310+U388</f>
        <v>0</v>
      </c>
      <c r="V154" s="24">
        <f>V232+V310+V388</f>
        <v>0</v>
      </c>
      <c r="W154" s="24">
        <f>W232+W310+W388</f>
        <v>0</v>
      </c>
      <c r="X154" s="24">
        <f>X232+X310+X388</f>
        <v>0</v>
      </c>
      <c r="Y154" s="24">
        <f>Y232+Y310+Y388</f>
        <v>0</v>
      </c>
      <c r="Z154" s="24">
        <f>Z232+Z310+Z388</f>
        <v>0</v>
      </c>
      <c r="AA154" s="24">
        <f>AA232+AA310+AA388</f>
        <v>0</v>
      </c>
      <c r="AB154" s="24">
        <f>AB232+AB310+AB388</f>
        <v>0</v>
      </c>
      <c r="AC154" s="14"/>
      <c r="AD154" s="16" t="str" cm="1">
        <f t="array" ref="AD154">IF(SUMPRODUCT(--_xlfn.ISFORMULA(C154:AB154))=25,"OK","CHECK")</f>
        <v>OK</v>
      </c>
      <c r="AE154" s="7"/>
      <c r="AF154" s="7"/>
      <c r="AG154" s="7"/>
    </row>
    <row r="155" spans="1:33" outlineLevel="3" x14ac:dyDescent="0.2">
      <c r="A155" s="7"/>
      <c r="B155" s="7"/>
      <c r="C155" s="19">
        <f>[1]Qty!C105</f>
        <v>0</v>
      </c>
      <c r="D155" s="18">
        <f>[1]Qty!D105</f>
        <v>0</v>
      </c>
      <c r="E155" s="18">
        <f>[1]Qty!E105</f>
        <v>0</v>
      </c>
      <c r="F155" s="18">
        <f>[1]Qty!F105</f>
        <v>0</v>
      </c>
      <c r="G155" s="18">
        <f>[1]Qty!G105</f>
        <v>0</v>
      </c>
      <c r="H155" s="12"/>
      <c r="I155" s="24">
        <f>I233+I311+I389</f>
        <v>0</v>
      </c>
      <c r="J155" s="24">
        <f>J233+J311+J389</f>
        <v>0</v>
      </c>
      <c r="K155" s="24">
        <f>K233+K311+K389</f>
        <v>0</v>
      </c>
      <c r="L155" s="24">
        <f>L233+L311+L389</f>
        <v>0</v>
      </c>
      <c r="M155" s="24">
        <f>M233+M311+M389</f>
        <v>0</v>
      </c>
      <c r="N155" s="24">
        <f>N233+N311+N389</f>
        <v>0</v>
      </c>
      <c r="O155" s="24">
        <f>O233+O311+O389</f>
        <v>0</v>
      </c>
      <c r="P155" s="24">
        <f>P233+P311+P389</f>
        <v>0</v>
      </c>
      <c r="Q155" s="24">
        <f>Q233+Q311+Q389</f>
        <v>0</v>
      </c>
      <c r="R155" s="24">
        <f>R233+R311+R389</f>
        <v>0</v>
      </c>
      <c r="S155" s="24">
        <f>S233+S311+S389</f>
        <v>0</v>
      </c>
      <c r="T155" s="24">
        <f>T233+T311+T389</f>
        <v>0</v>
      </c>
      <c r="U155" s="24">
        <f>U233+U311+U389</f>
        <v>0</v>
      </c>
      <c r="V155" s="24">
        <f>V233+V311+V389</f>
        <v>0</v>
      </c>
      <c r="W155" s="24">
        <f>W233+W311+W389</f>
        <v>0</v>
      </c>
      <c r="X155" s="24">
        <f>X233+X311+X389</f>
        <v>0</v>
      </c>
      <c r="Y155" s="24">
        <f>Y233+Y311+Y389</f>
        <v>0</v>
      </c>
      <c r="Z155" s="24">
        <f>Z233+Z311+Z389</f>
        <v>0</v>
      </c>
      <c r="AA155" s="24">
        <f>AA233+AA311+AA389</f>
        <v>0</v>
      </c>
      <c r="AB155" s="24">
        <f>AB233+AB311+AB389</f>
        <v>0</v>
      </c>
      <c r="AC155" s="14"/>
      <c r="AD155" s="16" t="str" cm="1">
        <f t="array" ref="AD155">IF(SUMPRODUCT(--_xlfn.ISFORMULA(C155:AB155))=25,"OK","CHECK")</f>
        <v>OK</v>
      </c>
      <c r="AE155" s="7"/>
      <c r="AF155" s="7"/>
      <c r="AG155" s="7"/>
    </row>
    <row r="156" spans="1:33" outlineLevel="3" x14ac:dyDescent="0.2">
      <c r="A156" s="7"/>
      <c r="B156" s="7"/>
      <c r="C156" s="19">
        <f>[1]Qty!C106</f>
        <v>0</v>
      </c>
      <c r="D156" s="18">
        <f>[1]Qty!D106</f>
        <v>0</v>
      </c>
      <c r="E156" s="18">
        <f>[1]Qty!E106</f>
        <v>0</v>
      </c>
      <c r="F156" s="18">
        <f>[1]Qty!F106</f>
        <v>0</v>
      </c>
      <c r="G156" s="18">
        <f>[1]Qty!G106</f>
        <v>0</v>
      </c>
      <c r="H156" s="12"/>
      <c r="I156" s="24">
        <f>I234+I312+I390</f>
        <v>0</v>
      </c>
      <c r="J156" s="24">
        <f>J234+J312+J390</f>
        <v>0</v>
      </c>
      <c r="K156" s="24">
        <f>K234+K312+K390</f>
        <v>0</v>
      </c>
      <c r="L156" s="24">
        <f>L234+L312+L390</f>
        <v>0</v>
      </c>
      <c r="M156" s="24">
        <f>M234+M312+M390</f>
        <v>0</v>
      </c>
      <c r="N156" s="24">
        <f>N234+N312+N390</f>
        <v>0</v>
      </c>
      <c r="O156" s="24">
        <f>O234+O312+O390</f>
        <v>0</v>
      </c>
      <c r="P156" s="24">
        <f>P234+P312+P390</f>
        <v>0</v>
      </c>
      <c r="Q156" s="24">
        <f>Q234+Q312+Q390</f>
        <v>0</v>
      </c>
      <c r="R156" s="24">
        <f>R234+R312+R390</f>
        <v>0</v>
      </c>
      <c r="S156" s="24">
        <f>S234+S312+S390</f>
        <v>0</v>
      </c>
      <c r="T156" s="24">
        <f>T234+T312+T390</f>
        <v>0</v>
      </c>
      <c r="U156" s="24">
        <f>U234+U312+U390</f>
        <v>0</v>
      </c>
      <c r="V156" s="24">
        <f>V234+V312+V390</f>
        <v>0</v>
      </c>
      <c r="W156" s="24">
        <f>W234+W312+W390</f>
        <v>0</v>
      </c>
      <c r="X156" s="24">
        <f>X234+X312+X390</f>
        <v>0</v>
      </c>
      <c r="Y156" s="24">
        <f>Y234+Y312+Y390</f>
        <v>0</v>
      </c>
      <c r="Z156" s="24">
        <f>Z234+Z312+Z390</f>
        <v>0</v>
      </c>
      <c r="AA156" s="24">
        <f>AA234+AA312+AA390</f>
        <v>0</v>
      </c>
      <c r="AB156" s="24">
        <f>AB234+AB312+AB390</f>
        <v>0</v>
      </c>
      <c r="AC156" s="14"/>
      <c r="AD156" s="16" t="str" cm="1">
        <f t="array" ref="AD156">IF(SUMPRODUCT(--_xlfn.ISFORMULA(C156:AB156))=25,"OK","CHECK")</f>
        <v>OK</v>
      </c>
      <c r="AE156" s="7"/>
      <c r="AF156" s="7"/>
      <c r="AG156" s="7"/>
    </row>
    <row r="157" spans="1:33" outlineLevel="3" x14ac:dyDescent="0.2">
      <c r="A157" s="7"/>
      <c r="B157" s="7"/>
      <c r="C157" s="19">
        <f>[1]Qty!C107</f>
        <v>0</v>
      </c>
      <c r="D157" s="18">
        <f>[1]Qty!D107</f>
        <v>0</v>
      </c>
      <c r="E157" s="18">
        <f>[1]Qty!E107</f>
        <v>0</v>
      </c>
      <c r="F157" s="18">
        <f>[1]Qty!F107</f>
        <v>0</v>
      </c>
      <c r="G157" s="18">
        <f>[1]Qty!G107</f>
        <v>0</v>
      </c>
      <c r="H157" s="12"/>
      <c r="I157" s="24">
        <f>I235+I313+I391</f>
        <v>0</v>
      </c>
      <c r="J157" s="24">
        <f>J235+J313+J391</f>
        <v>0</v>
      </c>
      <c r="K157" s="24">
        <f>K235+K313+K391</f>
        <v>0</v>
      </c>
      <c r="L157" s="24">
        <f>L235+L313+L391</f>
        <v>0</v>
      </c>
      <c r="M157" s="24">
        <f>M235+M313+M391</f>
        <v>0</v>
      </c>
      <c r="N157" s="24">
        <f>N235+N313+N391</f>
        <v>0</v>
      </c>
      <c r="O157" s="24">
        <f>O235+O313+O391</f>
        <v>0</v>
      </c>
      <c r="P157" s="24">
        <f>P235+P313+P391</f>
        <v>0</v>
      </c>
      <c r="Q157" s="24">
        <f>Q235+Q313+Q391</f>
        <v>0</v>
      </c>
      <c r="R157" s="24">
        <f>R235+R313+R391</f>
        <v>0</v>
      </c>
      <c r="S157" s="24">
        <f>S235+S313+S391</f>
        <v>0</v>
      </c>
      <c r="T157" s="24">
        <f>T235+T313+T391</f>
        <v>0</v>
      </c>
      <c r="U157" s="24">
        <f>U235+U313+U391</f>
        <v>0</v>
      </c>
      <c r="V157" s="24">
        <f>V235+V313+V391</f>
        <v>0</v>
      </c>
      <c r="W157" s="24">
        <f>W235+W313+W391</f>
        <v>0</v>
      </c>
      <c r="X157" s="24">
        <f>X235+X313+X391</f>
        <v>0</v>
      </c>
      <c r="Y157" s="24">
        <f>Y235+Y313+Y391</f>
        <v>0</v>
      </c>
      <c r="Z157" s="24">
        <f>Z235+Z313+Z391</f>
        <v>0</v>
      </c>
      <c r="AA157" s="24">
        <f>AA235+AA313+AA391</f>
        <v>0</v>
      </c>
      <c r="AB157" s="24">
        <f>AB235+AB313+AB391</f>
        <v>0</v>
      </c>
      <c r="AC157" s="14"/>
      <c r="AD157" s="16" t="str" cm="1">
        <f t="array" ref="AD157">IF(SUMPRODUCT(--_xlfn.ISFORMULA(C157:AB157))=25,"OK","CHECK")</f>
        <v>OK</v>
      </c>
      <c r="AE157" s="7"/>
      <c r="AF157" s="7"/>
      <c r="AG157" s="7"/>
    </row>
    <row r="158" spans="1:33" outlineLevel="3" x14ac:dyDescent="0.2">
      <c r="A158" s="7"/>
      <c r="B158" s="7"/>
      <c r="C158" s="19">
        <f>[1]Qty!C108</f>
        <v>0</v>
      </c>
      <c r="D158" s="18">
        <f>[1]Qty!D108</f>
        <v>0</v>
      </c>
      <c r="E158" s="18">
        <f>[1]Qty!E108</f>
        <v>0</v>
      </c>
      <c r="F158" s="18">
        <f>[1]Qty!F108</f>
        <v>0</v>
      </c>
      <c r="G158" s="18">
        <f>[1]Qty!G108</f>
        <v>0</v>
      </c>
      <c r="H158" s="12"/>
      <c r="I158" s="24">
        <f>I236+I314+I392</f>
        <v>0</v>
      </c>
      <c r="J158" s="24">
        <f>J236+J314+J392</f>
        <v>0</v>
      </c>
      <c r="K158" s="24">
        <f>K236+K314+K392</f>
        <v>0</v>
      </c>
      <c r="L158" s="24">
        <f>L236+L314+L392</f>
        <v>0</v>
      </c>
      <c r="M158" s="24">
        <f>M236+M314+M392</f>
        <v>0</v>
      </c>
      <c r="N158" s="24">
        <f>N236+N314+N392</f>
        <v>0</v>
      </c>
      <c r="O158" s="24">
        <f>O236+O314+O392</f>
        <v>0</v>
      </c>
      <c r="P158" s="24">
        <f>P236+P314+P392</f>
        <v>0</v>
      </c>
      <c r="Q158" s="24">
        <f>Q236+Q314+Q392</f>
        <v>0</v>
      </c>
      <c r="R158" s="24">
        <f>R236+R314+R392</f>
        <v>0</v>
      </c>
      <c r="S158" s="24">
        <f>S236+S314+S392</f>
        <v>0</v>
      </c>
      <c r="T158" s="24">
        <f>T236+T314+T392</f>
        <v>0</v>
      </c>
      <c r="U158" s="24">
        <f>U236+U314+U392</f>
        <v>0</v>
      </c>
      <c r="V158" s="24">
        <f>V236+V314+V392</f>
        <v>0</v>
      </c>
      <c r="W158" s="24">
        <f>W236+W314+W392</f>
        <v>0</v>
      </c>
      <c r="X158" s="24">
        <f>X236+X314+X392</f>
        <v>0</v>
      </c>
      <c r="Y158" s="24">
        <f>Y236+Y314+Y392</f>
        <v>0</v>
      </c>
      <c r="Z158" s="24">
        <f>Z236+Z314+Z392</f>
        <v>0</v>
      </c>
      <c r="AA158" s="24">
        <f>AA236+AA314+AA392</f>
        <v>0</v>
      </c>
      <c r="AB158" s="24">
        <f>AB236+AB314+AB392</f>
        <v>0</v>
      </c>
      <c r="AC158" s="14"/>
      <c r="AD158" s="16" t="str" cm="1">
        <f t="array" ref="AD158">IF(SUMPRODUCT(--_xlfn.ISFORMULA(C158:AB158))=25,"OK","CHECK")</f>
        <v>OK</v>
      </c>
      <c r="AE158" s="7"/>
      <c r="AF158" s="7"/>
      <c r="AG158" s="7"/>
    </row>
    <row r="159" spans="1:33" outlineLevel="3" x14ac:dyDescent="0.2">
      <c r="A159" s="7"/>
      <c r="B159" s="7"/>
      <c r="C159" s="19">
        <f>[1]Qty!C109</f>
        <v>0</v>
      </c>
      <c r="D159" s="18">
        <f>[1]Qty!D109</f>
        <v>0</v>
      </c>
      <c r="E159" s="18">
        <f>[1]Qty!E109</f>
        <v>0</v>
      </c>
      <c r="F159" s="18">
        <f>[1]Qty!F109</f>
        <v>0</v>
      </c>
      <c r="G159" s="18">
        <f>[1]Qty!G109</f>
        <v>0</v>
      </c>
      <c r="H159" s="12"/>
      <c r="I159" s="24">
        <f>I237+I315+I393</f>
        <v>0</v>
      </c>
      <c r="J159" s="24">
        <f>J237+J315+J393</f>
        <v>0</v>
      </c>
      <c r="K159" s="24">
        <f>K237+K315+K393</f>
        <v>0</v>
      </c>
      <c r="L159" s="24">
        <f>L237+L315+L393</f>
        <v>0</v>
      </c>
      <c r="M159" s="24">
        <f>M237+M315+M393</f>
        <v>0</v>
      </c>
      <c r="N159" s="24">
        <f>N237+N315+N393</f>
        <v>0</v>
      </c>
      <c r="O159" s="24">
        <f>O237+O315+O393</f>
        <v>0</v>
      </c>
      <c r="P159" s="24">
        <f>P237+P315+P393</f>
        <v>0</v>
      </c>
      <c r="Q159" s="24">
        <f>Q237+Q315+Q393</f>
        <v>0</v>
      </c>
      <c r="R159" s="24">
        <f>R237+R315+R393</f>
        <v>0</v>
      </c>
      <c r="S159" s="24">
        <f>S237+S315+S393</f>
        <v>0</v>
      </c>
      <c r="T159" s="24">
        <f>T237+T315+T393</f>
        <v>0</v>
      </c>
      <c r="U159" s="24">
        <f>U237+U315+U393</f>
        <v>0</v>
      </c>
      <c r="V159" s="24">
        <f>V237+V315+V393</f>
        <v>0</v>
      </c>
      <c r="W159" s="24">
        <f>W237+W315+W393</f>
        <v>0</v>
      </c>
      <c r="X159" s="24">
        <f>X237+X315+X393</f>
        <v>0</v>
      </c>
      <c r="Y159" s="24">
        <f>Y237+Y315+Y393</f>
        <v>0</v>
      </c>
      <c r="Z159" s="24">
        <f>Z237+Z315+Z393</f>
        <v>0</v>
      </c>
      <c r="AA159" s="24">
        <f>AA237+AA315+AA393</f>
        <v>0</v>
      </c>
      <c r="AB159" s="24">
        <f>AB237+AB315+AB393</f>
        <v>0</v>
      </c>
      <c r="AC159" s="14"/>
      <c r="AD159" s="16" t="str" cm="1">
        <f t="array" ref="AD159">IF(SUMPRODUCT(--_xlfn.ISFORMULA(C159:AB159))=25,"OK","CHECK")</f>
        <v>OK</v>
      </c>
      <c r="AE159" s="7"/>
      <c r="AF159" s="7"/>
      <c r="AG159" s="7"/>
    </row>
    <row r="160" spans="1:33" outlineLevel="3" x14ac:dyDescent="0.2">
      <c r="A160" s="7"/>
      <c r="B160" s="7"/>
      <c r="C160" s="19">
        <f>[1]Qty!C110</f>
        <v>0</v>
      </c>
      <c r="D160" s="18">
        <f>[1]Qty!D110</f>
        <v>0</v>
      </c>
      <c r="E160" s="18">
        <f>[1]Qty!E110</f>
        <v>0</v>
      </c>
      <c r="F160" s="18">
        <f>[1]Qty!F110</f>
        <v>0</v>
      </c>
      <c r="G160" s="18">
        <f>[1]Qty!G110</f>
        <v>0</v>
      </c>
      <c r="H160" s="12"/>
      <c r="I160" s="24">
        <f>I238+I316+I394</f>
        <v>0</v>
      </c>
      <c r="J160" s="24">
        <f>J238+J316+J394</f>
        <v>0</v>
      </c>
      <c r="K160" s="24">
        <f>K238+K316+K394</f>
        <v>0</v>
      </c>
      <c r="L160" s="24">
        <f>L238+L316+L394</f>
        <v>0</v>
      </c>
      <c r="M160" s="24">
        <f>M238+M316+M394</f>
        <v>0</v>
      </c>
      <c r="N160" s="24">
        <f>N238+N316+N394</f>
        <v>0</v>
      </c>
      <c r="O160" s="24">
        <f>O238+O316+O394</f>
        <v>0</v>
      </c>
      <c r="P160" s="24">
        <f>P238+P316+P394</f>
        <v>0</v>
      </c>
      <c r="Q160" s="24">
        <f>Q238+Q316+Q394</f>
        <v>0</v>
      </c>
      <c r="R160" s="24">
        <f>R238+R316+R394</f>
        <v>0</v>
      </c>
      <c r="S160" s="24">
        <f>S238+S316+S394</f>
        <v>0</v>
      </c>
      <c r="T160" s="24">
        <f>T238+T316+T394</f>
        <v>0</v>
      </c>
      <c r="U160" s="24">
        <f>U238+U316+U394</f>
        <v>0</v>
      </c>
      <c r="V160" s="24">
        <f>V238+V316+V394</f>
        <v>0</v>
      </c>
      <c r="W160" s="24">
        <f>W238+W316+W394</f>
        <v>0</v>
      </c>
      <c r="X160" s="24">
        <f>X238+X316+X394</f>
        <v>0</v>
      </c>
      <c r="Y160" s="24">
        <f>Y238+Y316+Y394</f>
        <v>0</v>
      </c>
      <c r="Z160" s="24">
        <f>Z238+Z316+Z394</f>
        <v>0</v>
      </c>
      <c r="AA160" s="24">
        <f>AA238+AA316+AA394</f>
        <v>0</v>
      </c>
      <c r="AB160" s="24">
        <f>AB238+AB316+AB394</f>
        <v>0</v>
      </c>
      <c r="AC160" s="14"/>
      <c r="AD160" s="16" t="str" cm="1">
        <f t="array" ref="AD160">IF(SUMPRODUCT(--_xlfn.ISFORMULA(C160:AB160))=25,"OK","CHECK")</f>
        <v>OK</v>
      </c>
      <c r="AE160" s="7"/>
      <c r="AF160" s="7"/>
      <c r="AG160" s="7"/>
    </row>
    <row r="161" spans="1:33" outlineLevel="2" x14ac:dyDescent="0.2">
      <c r="A161" s="7"/>
      <c r="B161" s="7"/>
      <c r="C161" s="23"/>
      <c r="D161" s="22"/>
      <c r="E161" s="12"/>
      <c r="F161" s="12"/>
      <c r="G161" s="12"/>
      <c r="H161" s="12"/>
      <c r="I161" s="15"/>
      <c r="J161" s="15"/>
      <c r="K161" s="14"/>
      <c r="L161" s="14"/>
      <c r="M161" s="14"/>
      <c r="N161" s="21"/>
      <c r="O161" s="21"/>
      <c r="P161" s="21"/>
      <c r="Q161" s="21"/>
      <c r="R161" s="21"/>
      <c r="S161" s="14"/>
      <c r="T161" s="14"/>
      <c r="U161" s="14"/>
      <c r="V161" s="14"/>
      <c r="W161" s="14"/>
      <c r="X161" s="14"/>
      <c r="Y161" s="14"/>
      <c r="Z161" s="14"/>
      <c r="AA161" s="14"/>
      <c r="AB161" s="14"/>
      <c r="AC161" s="14"/>
      <c r="AD161" s="16"/>
      <c r="AE161" s="7"/>
      <c r="AF161" s="7"/>
      <c r="AG161" s="7"/>
    </row>
    <row r="162" spans="1:33" outlineLevel="1" x14ac:dyDescent="0.2">
      <c r="A162" s="7"/>
      <c r="B162" s="7"/>
      <c r="C162" s="13"/>
      <c r="D162" s="12"/>
      <c r="E162" s="12"/>
      <c r="F162" s="12"/>
      <c r="G162" s="12"/>
      <c r="H162" s="12"/>
      <c r="I162" s="15"/>
      <c r="J162" s="15"/>
      <c r="K162" s="14"/>
      <c r="L162" s="14"/>
      <c r="M162" s="14"/>
      <c r="N162" s="21"/>
      <c r="O162" s="21"/>
      <c r="P162" s="21"/>
      <c r="Q162" s="21"/>
      <c r="R162" s="21"/>
      <c r="S162" s="14"/>
      <c r="T162" s="14"/>
      <c r="U162" s="14"/>
      <c r="V162" s="14"/>
      <c r="W162" s="14"/>
      <c r="X162" s="14"/>
      <c r="Y162" s="14"/>
      <c r="Z162" s="14"/>
      <c r="AA162" s="14"/>
      <c r="AB162" s="14"/>
      <c r="AC162" s="14"/>
      <c r="AD162" s="16"/>
      <c r="AE162" s="7"/>
      <c r="AF162" s="7"/>
      <c r="AG162" s="7"/>
    </row>
    <row r="163" spans="1:33" outlineLevel="1" x14ac:dyDescent="0.2">
      <c r="A163" s="7"/>
      <c r="B163" s="7"/>
      <c r="C163" s="20" t="s">
        <v>3</v>
      </c>
      <c r="D163" s="9"/>
      <c r="E163" s="9"/>
      <c r="F163" s="9"/>
      <c r="G163" s="10"/>
      <c r="H163" s="10"/>
      <c r="I163" s="10"/>
      <c r="J163" s="10"/>
      <c r="K163" s="10"/>
      <c r="L163" s="10"/>
      <c r="M163" s="10"/>
      <c r="N163" s="10"/>
      <c r="O163" s="10"/>
      <c r="P163" s="10"/>
      <c r="Q163" s="10"/>
      <c r="R163" s="10"/>
      <c r="S163" s="10"/>
      <c r="T163" s="10"/>
      <c r="U163" s="10"/>
      <c r="V163" s="10"/>
      <c r="W163" s="10"/>
      <c r="X163" s="10"/>
      <c r="Y163" s="10"/>
      <c r="Z163" s="10"/>
      <c r="AA163" s="10"/>
      <c r="AB163" s="10"/>
      <c r="AC163" s="7"/>
      <c r="AD163" s="16"/>
      <c r="AE163" s="7"/>
      <c r="AF163" s="7"/>
      <c r="AG163" s="7"/>
    </row>
    <row r="164" spans="1:33" outlineLevel="2" x14ac:dyDescent="0.2">
      <c r="A164" s="7"/>
      <c r="B164" s="7"/>
      <c r="C164" s="19" t="str">
        <f>C86</f>
        <v>Residential Single Rate</v>
      </c>
      <c r="D164" s="18" t="str">
        <f>D86</f>
        <v>Residential</v>
      </c>
      <c r="E164" s="18" t="str">
        <f>E86</f>
        <v>RSR</v>
      </c>
      <c r="F164" s="18" t="str">
        <f>F86</f>
        <v>RSR</v>
      </c>
      <c r="G164" s="18">
        <f>G86</f>
        <v>0</v>
      </c>
      <c r="H164" s="10"/>
      <c r="I164" s="17">
        <f>'[1]Prop. prices'!I8</f>
        <v>0.53420000000000001</v>
      </c>
      <c r="J164" s="17">
        <f>'[1]Prop. prices'!J8</f>
        <v>9.06E-2</v>
      </c>
      <c r="K164" s="17">
        <f>'[1]Prop. prices'!K8</f>
        <v>0</v>
      </c>
      <c r="L164" s="17">
        <f>'[1]Prop. prices'!L8</f>
        <v>0</v>
      </c>
      <c r="M164" s="17">
        <f>'[1]Prop. prices'!M8</f>
        <v>0</v>
      </c>
      <c r="N164" s="17">
        <f>'[1]Prop. prices'!N8</f>
        <v>0</v>
      </c>
      <c r="O164" s="17">
        <f>'[1]Prop. prices'!O8</f>
        <v>0</v>
      </c>
      <c r="P164" s="17">
        <f>'[1]Prop. prices'!P8</f>
        <v>0</v>
      </c>
      <c r="Q164" s="17">
        <f>'[1]Prop. prices'!Q8</f>
        <v>0</v>
      </c>
      <c r="R164" s="17">
        <f>'[1]Prop. prices'!R8</f>
        <v>0</v>
      </c>
      <c r="S164" s="17">
        <f>'[1]Prop. prices'!S8</f>
        <v>0</v>
      </c>
      <c r="T164" s="17">
        <f>'[1]Prop. prices'!T8</f>
        <v>0</v>
      </c>
      <c r="U164" s="17">
        <f>'[1]Prop. prices'!U8</f>
        <v>0</v>
      </c>
      <c r="V164" s="17">
        <f>'[1]Prop. prices'!V8</f>
        <v>4.53E-2</v>
      </c>
      <c r="W164" s="17">
        <f>'[1]Prop. prices'!W8</f>
        <v>0</v>
      </c>
      <c r="X164" s="17">
        <f>'[1]Prop. prices'!X8</f>
        <v>0</v>
      </c>
      <c r="Y164" s="17">
        <f>'[1]Prop. prices'!Y8</f>
        <v>0</v>
      </c>
      <c r="Z164" s="17">
        <f>'[1]Prop. prices'!Z8</f>
        <v>0</v>
      </c>
      <c r="AA164" s="17">
        <f>'[1]Prop. prices'!AA8</f>
        <v>0</v>
      </c>
      <c r="AB164" s="17">
        <f>'[1]Prop. prices'!AB8</f>
        <v>0</v>
      </c>
      <c r="AC164" s="14"/>
      <c r="AD164" s="16" t="str" cm="1">
        <f t="array" ref="AD164">IF(SUMPRODUCT(--_xlfn.ISFORMULA(C164:AB164))=25,"OK","CHECK")</f>
        <v>OK</v>
      </c>
      <c r="AE164" s="7"/>
      <c r="AF164" s="7"/>
      <c r="AG164" s="7"/>
    </row>
    <row r="165" spans="1:33" s="28" customFormat="1" outlineLevel="2" x14ac:dyDescent="0.2">
      <c r="A165" s="29"/>
      <c r="B165" s="29"/>
      <c r="C165" s="19">
        <f>C87</f>
        <v>0</v>
      </c>
      <c r="D165" s="18">
        <f>D87</f>
        <v>0</v>
      </c>
      <c r="E165" s="18">
        <f>E87</f>
        <v>0</v>
      </c>
      <c r="F165" s="18">
        <f>F87</f>
        <v>0</v>
      </c>
      <c r="G165" s="18">
        <f>G87</f>
        <v>0</v>
      </c>
      <c r="H165" s="12"/>
      <c r="I165" s="17">
        <f>'[1]Prop. prices'!I9</f>
        <v>0</v>
      </c>
      <c r="J165" s="17">
        <f>'[1]Prop. prices'!J9</f>
        <v>0</v>
      </c>
      <c r="K165" s="17">
        <f>'[1]Prop. prices'!K9</f>
        <v>0</v>
      </c>
      <c r="L165" s="17">
        <f>'[1]Prop. prices'!L9</f>
        <v>0</v>
      </c>
      <c r="M165" s="17">
        <f>'[1]Prop. prices'!M9</f>
        <v>0</v>
      </c>
      <c r="N165" s="17">
        <f>'[1]Prop. prices'!N9</f>
        <v>0</v>
      </c>
      <c r="O165" s="17">
        <f>'[1]Prop. prices'!O9</f>
        <v>0</v>
      </c>
      <c r="P165" s="17">
        <f>'[1]Prop. prices'!P9</f>
        <v>0</v>
      </c>
      <c r="Q165" s="17">
        <f>'[1]Prop. prices'!Q9</f>
        <v>0</v>
      </c>
      <c r="R165" s="17">
        <f>'[1]Prop. prices'!R9</f>
        <v>0</v>
      </c>
      <c r="S165" s="17">
        <f>'[1]Prop. prices'!S9</f>
        <v>0</v>
      </c>
      <c r="T165" s="17">
        <f>'[1]Prop. prices'!T9</f>
        <v>0</v>
      </c>
      <c r="U165" s="17">
        <f>'[1]Prop. prices'!U9</f>
        <v>0</v>
      </c>
      <c r="V165" s="17">
        <f>'[1]Prop. prices'!V9</f>
        <v>0</v>
      </c>
      <c r="W165" s="17">
        <f>'[1]Prop. prices'!W9</f>
        <v>0</v>
      </c>
      <c r="X165" s="17">
        <f>'[1]Prop. prices'!X9</f>
        <v>0</v>
      </c>
      <c r="Y165" s="17">
        <f>'[1]Prop. prices'!Y9</f>
        <v>0</v>
      </c>
      <c r="Z165" s="17">
        <f>'[1]Prop. prices'!Z9</f>
        <v>0</v>
      </c>
      <c r="AA165" s="17">
        <f>'[1]Prop. prices'!AA9</f>
        <v>0</v>
      </c>
      <c r="AB165" s="17">
        <f>'[1]Prop. prices'!AB9</f>
        <v>0</v>
      </c>
      <c r="AC165" s="14"/>
      <c r="AD165" s="16" t="str" cm="1">
        <f t="array" ref="AD165">IF(SUMPRODUCT(--_xlfn.ISFORMULA(C165:AB165))=25,"OK","CHECK")</f>
        <v>OK</v>
      </c>
      <c r="AE165" s="29"/>
      <c r="AF165" s="29"/>
      <c r="AG165" s="29"/>
    </row>
    <row r="166" spans="1:33" outlineLevel="2" x14ac:dyDescent="0.2">
      <c r="A166" s="7"/>
      <c r="B166" s="7"/>
      <c r="C166" s="19" t="str">
        <f>C88</f>
        <v>Residential Time of Use</v>
      </c>
      <c r="D166" s="18" t="str">
        <f>D88</f>
        <v>Residential</v>
      </c>
      <c r="E166" s="18" t="str">
        <f>E88</f>
        <v>RTOU</v>
      </c>
      <c r="F166" s="18" t="str">
        <f>F88</f>
        <v>RTOU</v>
      </c>
      <c r="G166" s="18">
        <f>G88</f>
        <v>0</v>
      </c>
      <c r="H166" s="12"/>
      <c r="I166" s="17">
        <f>'[1]Prop. prices'!I10</f>
        <v>0.53420000000000001</v>
      </c>
      <c r="J166" s="17">
        <f>'[1]Prop. prices'!J10</f>
        <v>0</v>
      </c>
      <c r="K166" s="17">
        <f>'[1]Prop. prices'!K10</f>
        <v>0.1133</v>
      </c>
      <c r="L166" s="17">
        <f>'[1]Prop. prices'!L10</f>
        <v>0</v>
      </c>
      <c r="M166" s="17">
        <f>'[1]Prop. prices'!M10</f>
        <v>4.53E-2</v>
      </c>
      <c r="N166" s="17">
        <f>'[1]Prop. prices'!N10</f>
        <v>2.2700000000000001E-2</v>
      </c>
      <c r="O166" s="17">
        <f>'[1]Prop. prices'!O10</f>
        <v>0</v>
      </c>
      <c r="P166" s="17">
        <f>'[1]Prop. prices'!P10</f>
        <v>0</v>
      </c>
      <c r="Q166" s="17">
        <f>'[1]Prop. prices'!Q10</f>
        <v>0</v>
      </c>
      <c r="R166" s="17">
        <f>'[1]Prop. prices'!R10</f>
        <v>0</v>
      </c>
      <c r="S166" s="17">
        <f>'[1]Prop. prices'!S10</f>
        <v>0</v>
      </c>
      <c r="T166" s="17">
        <f>'[1]Prop. prices'!T10</f>
        <v>0</v>
      </c>
      <c r="U166" s="17">
        <f>'[1]Prop. prices'!U10</f>
        <v>0</v>
      </c>
      <c r="V166" s="17">
        <f>'[1]Prop. prices'!V10</f>
        <v>0</v>
      </c>
      <c r="W166" s="17">
        <f>'[1]Prop. prices'!W10</f>
        <v>0.1133</v>
      </c>
      <c r="X166" s="17">
        <f>'[1]Prop. prices'!X10</f>
        <v>4.53E-2</v>
      </c>
      <c r="Y166" s="17">
        <f>'[1]Prop. prices'!Y10</f>
        <v>2.2700000000000001E-2</v>
      </c>
      <c r="Z166" s="17">
        <f>'[1]Prop. prices'!Z10</f>
        <v>0</v>
      </c>
      <c r="AA166" s="17">
        <f>'[1]Prop. prices'!AA10</f>
        <v>0</v>
      </c>
      <c r="AB166" s="17">
        <f>'[1]Prop. prices'!AB10</f>
        <v>0</v>
      </c>
      <c r="AC166" s="14"/>
      <c r="AD166" s="16" t="str" cm="1">
        <f t="array" ref="AD166">IF(SUMPRODUCT(--_xlfn.ISFORMULA(C166:AB166))=25,"OK","CHECK")</f>
        <v>OK</v>
      </c>
      <c r="AE166" s="7"/>
      <c r="AF166" s="7"/>
      <c r="AG166" s="7"/>
    </row>
    <row r="167" spans="1:33" outlineLevel="2" x14ac:dyDescent="0.2">
      <c r="A167" s="7"/>
      <c r="B167" s="7"/>
      <c r="C167" s="19">
        <f>C89</f>
        <v>0</v>
      </c>
      <c r="D167" s="18">
        <f>D89</f>
        <v>0</v>
      </c>
      <c r="E167" s="18">
        <f>E89</f>
        <v>0</v>
      </c>
      <c r="F167" s="18">
        <f>F89</f>
        <v>0</v>
      </c>
      <c r="G167" s="18">
        <f>G89</f>
        <v>0</v>
      </c>
      <c r="H167" s="12"/>
      <c r="I167" s="17">
        <f>'[1]Prop. prices'!I11</f>
        <v>0</v>
      </c>
      <c r="J167" s="17">
        <f>'[1]Prop. prices'!J11</f>
        <v>0</v>
      </c>
      <c r="K167" s="17">
        <f>'[1]Prop. prices'!K11</f>
        <v>0</v>
      </c>
      <c r="L167" s="17">
        <f>'[1]Prop. prices'!L11</f>
        <v>0</v>
      </c>
      <c r="M167" s="17">
        <f>'[1]Prop. prices'!M11</f>
        <v>0</v>
      </c>
      <c r="N167" s="17">
        <f>'[1]Prop. prices'!N11</f>
        <v>0</v>
      </c>
      <c r="O167" s="17">
        <f>'[1]Prop. prices'!O11</f>
        <v>0</v>
      </c>
      <c r="P167" s="17">
        <f>'[1]Prop. prices'!P11</f>
        <v>0</v>
      </c>
      <c r="Q167" s="17">
        <f>'[1]Prop. prices'!Q11</f>
        <v>0</v>
      </c>
      <c r="R167" s="17">
        <f>'[1]Prop. prices'!R11</f>
        <v>0</v>
      </c>
      <c r="S167" s="17">
        <f>'[1]Prop. prices'!S11</f>
        <v>0</v>
      </c>
      <c r="T167" s="17">
        <f>'[1]Prop. prices'!T11</f>
        <v>0</v>
      </c>
      <c r="U167" s="17">
        <f>'[1]Prop. prices'!U11</f>
        <v>0</v>
      </c>
      <c r="V167" s="17">
        <f>'[1]Prop. prices'!V11</f>
        <v>0</v>
      </c>
      <c r="W167" s="17">
        <f>'[1]Prop. prices'!W11</f>
        <v>0</v>
      </c>
      <c r="X167" s="17">
        <f>'[1]Prop. prices'!X11</f>
        <v>0</v>
      </c>
      <c r="Y167" s="17">
        <f>'[1]Prop. prices'!Y11</f>
        <v>0</v>
      </c>
      <c r="Z167" s="17">
        <f>'[1]Prop. prices'!Z11</f>
        <v>0</v>
      </c>
      <c r="AA167" s="17">
        <f>'[1]Prop. prices'!AA11</f>
        <v>0</v>
      </c>
      <c r="AB167" s="17">
        <f>'[1]Prop. prices'!AB11</f>
        <v>0</v>
      </c>
      <c r="AC167" s="14"/>
      <c r="AD167" s="16" t="str" cm="1">
        <f t="array" ref="AD167">IF(SUMPRODUCT(--_xlfn.ISFORMULA(C167:AB167))=25,"OK","CHECK")</f>
        <v>OK</v>
      </c>
      <c r="AE167" s="7"/>
      <c r="AF167" s="7"/>
      <c r="AG167" s="7"/>
    </row>
    <row r="168" spans="1:33" outlineLevel="2" x14ac:dyDescent="0.2">
      <c r="A168" s="7"/>
      <c r="B168" s="7"/>
      <c r="C168" s="19" t="str">
        <f>C90</f>
        <v>Residential Prosumer</v>
      </c>
      <c r="D168" s="18" t="str">
        <f>D90</f>
        <v>Residential</v>
      </c>
      <c r="E168" s="18" t="str">
        <f>E90</f>
        <v>RPRO</v>
      </c>
      <c r="F168" s="18" t="str">
        <f>F90</f>
        <v>RPRO</v>
      </c>
      <c r="G168" s="18">
        <f>G90</f>
        <v>0</v>
      </c>
      <c r="H168" s="12"/>
      <c r="I168" s="17">
        <f>'[1]Prop. prices'!I12</f>
        <v>0.53420000000000001</v>
      </c>
      <c r="J168" s="17">
        <f>'[1]Prop. prices'!J12</f>
        <v>0</v>
      </c>
      <c r="K168" s="17">
        <f>'[1]Prop. prices'!K12</f>
        <v>6.8000000000000005E-2</v>
      </c>
      <c r="L168" s="17">
        <f>'[1]Prop. prices'!L12</f>
        <v>0</v>
      </c>
      <c r="M168" s="17">
        <f>'[1]Prop. prices'!M12</f>
        <v>2.7199999999999998E-2</v>
      </c>
      <c r="N168" s="17">
        <f>'[1]Prop. prices'!N12</f>
        <v>1.3599999999999999E-2</v>
      </c>
      <c r="O168" s="17">
        <f>'[1]Prop. prices'!O12</f>
        <v>0</v>
      </c>
      <c r="P168" s="17">
        <f>'[1]Prop. prices'!P12</f>
        <v>0</v>
      </c>
      <c r="Q168" s="17">
        <f>'[1]Prop. prices'!Q12</f>
        <v>0</v>
      </c>
      <c r="R168" s="17">
        <f>'[1]Prop. prices'!R12</f>
        <v>0</v>
      </c>
      <c r="S168" s="17">
        <f>'[1]Prop. prices'!S12</f>
        <v>0</v>
      </c>
      <c r="T168" s="17">
        <f>'[1]Prop. prices'!T12</f>
        <v>0.504</v>
      </c>
      <c r="U168" s="17">
        <f>'[1]Prop. prices'!U12</f>
        <v>0</v>
      </c>
      <c r="V168" s="17">
        <f>'[1]Prop. prices'!V12</f>
        <v>0</v>
      </c>
      <c r="W168" s="17">
        <f>'[1]Prop. prices'!W12</f>
        <v>0.1133</v>
      </c>
      <c r="X168" s="17">
        <f>'[1]Prop. prices'!X12</f>
        <v>4.53E-2</v>
      </c>
      <c r="Y168" s="17">
        <f>'[1]Prop. prices'!Y12</f>
        <v>2.2700000000000001E-2</v>
      </c>
      <c r="Z168" s="17">
        <f>'[1]Prop. prices'!Z12</f>
        <v>0</v>
      </c>
      <c r="AA168" s="17">
        <f>'[1]Prop. prices'!AA12</f>
        <v>0</v>
      </c>
      <c r="AB168" s="17">
        <f>'[1]Prop. prices'!AB12</f>
        <v>0</v>
      </c>
      <c r="AC168" s="14"/>
      <c r="AD168" s="16" t="str" cm="1">
        <f t="array" ref="AD168">IF(SUMPRODUCT(--_xlfn.ISFORMULA(C168:AB168))=25,"OK","CHECK")</f>
        <v>OK</v>
      </c>
      <c r="AE168" s="7"/>
      <c r="AF168" s="7"/>
      <c r="AG168" s="7"/>
    </row>
    <row r="169" spans="1:33" outlineLevel="2" x14ac:dyDescent="0.2">
      <c r="A169" s="7"/>
      <c r="B169" s="7"/>
      <c r="C169" s="19">
        <f>C91</f>
        <v>0</v>
      </c>
      <c r="D169" s="18">
        <f>D91</f>
        <v>0</v>
      </c>
      <c r="E169" s="18">
        <f>E91</f>
        <v>0</v>
      </c>
      <c r="F169" s="18">
        <f>F91</f>
        <v>0</v>
      </c>
      <c r="G169" s="18">
        <f>G91</f>
        <v>0</v>
      </c>
      <c r="H169" s="12"/>
      <c r="I169" s="17">
        <f>'[1]Prop. prices'!I13</f>
        <v>0</v>
      </c>
      <c r="J169" s="17">
        <f>'[1]Prop. prices'!J13</f>
        <v>0</v>
      </c>
      <c r="K169" s="17">
        <f>'[1]Prop. prices'!K13</f>
        <v>0</v>
      </c>
      <c r="L169" s="17">
        <f>'[1]Prop. prices'!L13</f>
        <v>0</v>
      </c>
      <c r="M169" s="17">
        <f>'[1]Prop. prices'!M13</f>
        <v>0</v>
      </c>
      <c r="N169" s="17">
        <f>'[1]Prop. prices'!N13</f>
        <v>0</v>
      </c>
      <c r="O169" s="17">
        <f>'[1]Prop. prices'!O13</f>
        <v>0</v>
      </c>
      <c r="P169" s="17">
        <f>'[1]Prop. prices'!P13</f>
        <v>0</v>
      </c>
      <c r="Q169" s="17">
        <f>'[1]Prop. prices'!Q13</f>
        <v>0</v>
      </c>
      <c r="R169" s="17">
        <f>'[1]Prop. prices'!R13</f>
        <v>0</v>
      </c>
      <c r="S169" s="17">
        <f>'[1]Prop. prices'!S13</f>
        <v>0</v>
      </c>
      <c r="T169" s="17">
        <f>'[1]Prop. prices'!T13</f>
        <v>0</v>
      </c>
      <c r="U169" s="17">
        <f>'[1]Prop. prices'!U13</f>
        <v>0</v>
      </c>
      <c r="V169" s="17">
        <f>'[1]Prop. prices'!V13</f>
        <v>0</v>
      </c>
      <c r="W169" s="17">
        <f>'[1]Prop. prices'!W13</f>
        <v>0</v>
      </c>
      <c r="X169" s="17">
        <f>'[1]Prop. prices'!X13</f>
        <v>0</v>
      </c>
      <c r="Y169" s="17">
        <f>'[1]Prop. prices'!Y13</f>
        <v>0</v>
      </c>
      <c r="Z169" s="17">
        <f>'[1]Prop. prices'!Z13</f>
        <v>0</v>
      </c>
      <c r="AA169" s="17">
        <f>'[1]Prop. prices'!AA13</f>
        <v>0</v>
      </c>
      <c r="AB169" s="17">
        <f>'[1]Prop. prices'!AB13</f>
        <v>0</v>
      </c>
      <c r="AC169" s="14"/>
      <c r="AD169" s="16" t="str" cm="1">
        <f t="array" ref="AD169">IF(SUMPRODUCT(--_xlfn.ISFORMULA(C169:AB169))=25,"OK","CHECK")</f>
        <v>OK</v>
      </c>
      <c r="AE169" s="7"/>
      <c r="AF169" s="7"/>
      <c r="AG169" s="7"/>
    </row>
    <row r="170" spans="1:33" outlineLevel="2" x14ac:dyDescent="0.2">
      <c r="A170" s="7"/>
      <c r="B170" s="7"/>
      <c r="C170" s="19">
        <f>C92</f>
        <v>0</v>
      </c>
      <c r="D170" s="18">
        <f>D92</f>
        <v>0</v>
      </c>
      <c r="E170" s="18">
        <f>E92</f>
        <v>0</v>
      </c>
      <c r="F170" s="18">
        <f>F92</f>
        <v>0</v>
      </c>
      <c r="G170" s="18">
        <f>G92</f>
        <v>0</v>
      </c>
      <c r="H170" s="12"/>
      <c r="I170" s="17">
        <f>'[1]Prop. prices'!I14</f>
        <v>0</v>
      </c>
      <c r="J170" s="17">
        <f>'[1]Prop. prices'!J14</f>
        <v>0</v>
      </c>
      <c r="K170" s="17">
        <f>'[1]Prop. prices'!K14</f>
        <v>0</v>
      </c>
      <c r="L170" s="17">
        <f>'[1]Prop. prices'!L14</f>
        <v>0</v>
      </c>
      <c r="M170" s="17">
        <f>'[1]Prop. prices'!M14</f>
        <v>0</v>
      </c>
      <c r="N170" s="17">
        <f>'[1]Prop. prices'!N14</f>
        <v>0</v>
      </c>
      <c r="O170" s="17">
        <f>'[1]Prop. prices'!O14</f>
        <v>0</v>
      </c>
      <c r="P170" s="17">
        <f>'[1]Prop. prices'!P14</f>
        <v>0</v>
      </c>
      <c r="Q170" s="17">
        <f>'[1]Prop. prices'!Q14</f>
        <v>0</v>
      </c>
      <c r="R170" s="17">
        <f>'[1]Prop. prices'!R14</f>
        <v>0</v>
      </c>
      <c r="S170" s="17">
        <f>'[1]Prop. prices'!S14</f>
        <v>0</v>
      </c>
      <c r="T170" s="17">
        <f>'[1]Prop. prices'!T14</f>
        <v>0</v>
      </c>
      <c r="U170" s="17">
        <f>'[1]Prop. prices'!U14</f>
        <v>0</v>
      </c>
      <c r="V170" s="17">
        <f>'[1]Prop. prices'!V14</f>
        <v>0</v>
      </c>
      <c r="W170" s="17">
        <f>'[1]Prop. prices'!W14</f>
        <v>0</v>
      </c>
      <c r="X170" s="17">
        <f>'[1]Prop. prices'!X14</f>
        <v>0</v>
      </c>
      <c r="Y170" s="17">
        <f>'[1]Prop. prices'!Y14</f>
        <v>0</v>
      </c>
      <c r="Z170" s="17">
        <f>'[1]Prop. prices'!Z14</f>
        <v>0</v>
      </c>
      <c r="AA170" s="17">
        <f>'[1]Prop. prices'!AA14</f>
        <v>0</v>
      </c>
      <c r="AB170" s="17">
        <f>'[1]Prop. prices'!AB14</f>
        <v>0</v>
      </c>
      <c r="AC170" s="14"/>
      <c r="AD170" s="16" t="str" cm="1">
        <f t="array" ref="AD170">IF(SUMPRODUCT(--_xlfn.ISFORMULA(C170:AB170))=25,"OK","CHECK")</f>
        <v>OK</v>
      </c>
      <c r="AE170" s="7"/>
      <c r="AF170" s="7"/>
      <c r="AG170" s="7"/>
    </row>
    <row r="171" spans="1:33" outlineLevel="2" x14ac:dyDescent="0.2">
      <c r="A171" s="7"/>
      <c r="B171" s="7"/>
      <c r="C171" s="19">
        <f>C93</f>
        <v>0</v>
      </c>
      <c r="D171" s="18">
        <f>D93</f>
        <v>0</v>
      </c>
      <c r="E171" s="18">
        <f>E93</f>
        <v>0</v>
      </c>
      <c r="F171" s="18">
        <f>F93</f>
        <v>0</v>
      </c>
      <c r="G171" s="18">
        <f>G93</f>
        <v>0</v>
      </c>
      <c r="H171" s="12"/>
      <c r="I171" s="17">
        <f>'[1]Prop. prices'!I15</f>
        <v>0</v>
      </c>
      <c r="J171" s="17">
        <f>'[1]Prop. prices'!J15</f>
        <v>0</v>
      </c>
      <c r="K171" s="17">
        <f>'[1]Prop. prices'!K15</f>
        <v>0</v>
      </c>
      <c r="L171" s="17">
        <f>'[1]Prop. prices'!L15</f>
        <v>0</v>
      </c>
      <c r="M171" s="17">
        <f>'[1]Prop. prices'!M15</f>
        <v>0</v>
      </c>
      <c r="N171" s="17">
        <f>'[1]Prop. prices'!N15</f>
        <v>0</v>
      </c>
      <c r="O171" s="17">
        <f>'[1]Prop. prices'!O15</f>
        <v>0</v>
      </c>
      <c r="P171" s="17">
        <f>'[1]Prop. prices'!P15</f>
        <v>0</v>
      </c>
      <c r="Q171" s="17">
        <f>'[1]Prop. prices'!Q15</f>
        <v>0</v>
      </c>
      <c r="R171" s="17">
        <f>'[1]Prop. prices'!R15</f>
        <v>0</v>
      </c>
      <c r="S171" s="17">
        <f>'[1]Prop. prices'!S15</f>
        <v>0</v>
      </c>
      <c r="T171" s="17">
        <f>'[1]Prop. prices'!T15</f>
        <v>0</v>
      </c>
      <c r="U171" s="17">
        <f>'[1]Prop. prices'!U15</f>
        <v>0</v>
      </c>
      <c r="V171" s="17">
        <f>'[1]Prop. prices'!V15</f>
        <v>0</v>
      </c>
      <c r="W171" s="17">
        <f>'[1]Prop. prices'!W15</f>
        <v>0</v>
      </c>
      <c r="X171" s="17">
        <f>'[1]Prop. prices'!X15</f>
        <v>0</v>
      </c>
      <c r="Y171" s="17">
        <f>'[1]Prop. prices'!Y15</f>
        <v>0</v>
      </c>
      <c r="Z171" s="17">
        <f>'[1]Prop. prices'!Z15</f>
        <v>0</v>
      </c>
      <c r="AA171" s="17">
        <f>'[1]Prop. prices'!AA15</f>
        <v>0</v>
      </c>
      <c r="AB171" s="17">
        <f>'[1]Prop. prices'!AB15</f>
        <v>0</v>
      </c>
      <c r="AC171" s="14"/>
      <c r="AD171" s="16" t="str" cm="1">
        <f t="array" ref="AD171">IF(SUMPRODUCT(--_xlfn.ISFORMULA(C171:AB171))=25,"OK","CHECK")</f>
        <v>OK</v>
      </c>
      <c r="AE171" s="7"/>
      <c r="AF171" s="7"/>
      <c r="AG171" s="7"/>
    </row>
    <row r="172" spans="1:33" outlineLevel="2" x14ac:dyDescent="0.2">
      <c r="A172" s="7"/>
      <c r="B172" s="7"/>
      <c r="C172" s="19" t="str">
        <f>C94</f>
        <v>Overnight Unmetered</v>
      </c>
      <c r="D172" s="18" t="str">
        <f>D94</f>
        <v>Small business</v>
      </c>
      <c r="E172" s="18" t="str">
        <f>E94</f>
        <v>LVUU</v>
      </c>
      <c r="F172" s="18" t="str">
        <f>F94</f>
        <v>LVUU</v>
      </c>
      <c r="G172" s="18">
        <f>G94</f>
        <v>0</v>
      </c>
      <c r="H172" s="12"/>
      <c r="I172" s="17">
        <f>'[1]Prop. prices'!I16</f>
        <v>0</v>
      </c>
      <c r="J172" s="17">
        <f>'[1]Prop. prices'!J16</f>
        <v>7.0800000000000002E-2</v>
      </c>
      <c r="K172" s="17">
        <f>'[1]Prop. prices'!K16</f>
        <v>0</v>
      </c>
      <c r="L172" s="17">
        <f>'[1]Prop. prices'!L16</f>
        <v>0</v>
      </c>
      <c r="M172" s="17">
        <f>'[1]Prop. prices'!M16</f>
        <v>0</v>
      </c>
      <c r="N172" s="17">
        <f>'[1]Prop. prices'!N16</f>
        <v>0</v>
      </c>
      <c r="O172" s="17">
        <f>'[1]Prop. prices'!O16</f>
        <v>0</v>
      </c>
      <c r="P172" s="17">
        <f>'[1]Prop. prices'!P16</f>
        <v>0</v>
      </c>
      <c r="Q172" s="17">
        <f>'[1]Prop. prices'!Q16</f>
        <v>0</v>
      </c>
      <c r="R172" s="17">
        <f>'[1]Prop. prices'!R16</f>
        <v>0</v>
      </c>
      <c r="S172" s="17">
        <f>'[1]Prop. prices'!S16</f>
        <v>0</v>
      </c>
      <c r="T172" s="17">
        <f>'[1]Prop. prices'!T16</f>
        <v>0</v>
      </c>
      <c r="U172" s="17">
        <f>'[1]Prop. prices'!U16</f>
        <v>0</v>
      </c>
      <c r="V172" s="17">
        <f>'[1]Prop. prices'!V16</f>
        <v>0</v>
      </c>
      <c r="W172" s="17">
        <f>'[1]Prop. prices'!W16</f>
        <v>0</v>
      </c>
      <c r="X172" s="17">
        <f>'[1]Prop. prices'!X16</f>
        <v>0</v>
      </c>
      <c r="Y172" s="17">
        <f>'[1]Prop. prices'!Y16</f>
        <v>0</v>
      </c>
      <c r="Z172" s="17">
        <f>'[1]Prop. prices'!Z16</f>
        <v>0</v>
      </c>
      <c r="AA172" s="17">
        <f>'[1]Prop. prices'!AA16</f>
        <v>0</v>
      </c>
      <c r="AB172" s="17">
        <f>'[1]Prop. prices'!AB16</f>
        <v>0</v>
      </c>
      <c r="AC172" s="14"/>
      <c r="AD172" s="16" t="str" cm="1">
        <f t="array" ref="AD172">IF(SUMPRODUCT(--_xlfn.ISFORMULA(C172:AB172))=25,"OK","CHECK")</f>
        <v>OK</v>
      </c>
      <c r="AE172" s="7"/>
      <c r="AF172" s="7"/>
      <c r="AG172" s="7"/>
    </row>
    <row r="173" spans="1:33" outlineLevel="2" x14ac:dyDescent="0.2">
      <c r="A173" s="7"/>
      <c r="B173" s="7"/>
      <c r="C173" s="19" t="str">
        <f>C95</f>
        <v>24 hour Unmetered</v>
      </c>
      <c r="D173" s="18" t="str">
        <f>D95</f>
        <v>Small business</v>
      </c>
      <c r="E173" s="18" t="str">
        <f>E95</f>
        <v>LVUU24</v>
      </c>
      <c r="F173" s="18" t="str">
        <f>F95</f>
        <v>LVUU24</v>
      </c>
      <c r="G173" s="18">
        <f>G95</f>
        <v>0</v>
      </c>
      <c r="H173" s="12"/>
      <c r="I173" s="17">
        <f>'[1]Prop. prices'!I17</f>
        <v>0</v>
      </c>
      <c r="J173" s="17">
        <f>'[1]Prop. prices'!J17</f>
        <v>7.0800000000000002E-2</v>
      </c>
      <c r="K173" s="17">
        <f>'[1]Prop. prices'!K17</f>
        <v>0</v>
      </c>
      <c r="L173" s="17">
        <f>'[1]Prop. prices'!L17</f>
        <v>0</v>
      </c>
      <c r="M173" s="17">
        <f>'[1]Prop. prices'!M17</f>
        <v>0</v>
      </c>
      <c r="N173" s="17">
        <f>'[1]Prop. prices'!N17</f>
        <v>0</v>
      </c>
      <c r="O173" s="17">
        <f>'[1]Prop. prices'!O17</f>
        <v>0</v>
      </c>
      <c r="P173" s="17">
        <f>'[1]Prop. prices'!P17</f>
        <v>0</v>
      </c>
      <c r="Q173" s="17">
        <f>'[1]Prop. prices'!Q17</f>
        <v>0</v>
      </c>
      <c r="R173" s="17">
        <f>'[1]Prop. prices'!R17</f>
        <v>0</v>
      </c>
      <c r="S173" s="17">
        <f>'[1]Prop. prices'!S17</f>
        <v>0</v>
      </c>
      <c r="T173" s="17">
        <f>'[1]Prop. prices'!T17</f>
        <v>0</v>
      </c>
      <c r="U173" s="17">
        <f>'[1]Prop. prices'!U17</f>
        <v>0</v>
      </c>
      <c r="V173" s="17">
        <f>'[1]Prop. prices'!V17</f>
        <v>0</v>
      </c>
      <c r="W173" s="17">
        <f>'[1]Prop. prices'!W17</f>
        <v>0</v>
      </c>
      <c r="X173" s="17">
        <f>'[1]Prop. prices'!X17</f>
        <v>0</v>
      </c>
      <c r="Y173" s="17">
        <f>'[1]Prop. prices'!Y17</f>
        <v>0</v>
      </c>
      <c r="Z173" s="17">
        <f>'[1]Prop. prices'!Z17</f>
        <v>0</v>
      </c>
      <c r="AA173" s="17">
        <f>'[1]Prop. prices'!AA17</f>
        <v>0</v>
      </c>
      <c r="AB173" s="17">
        <f>'[1]Prop. prices'!AB17</f>
        <v>0</v>
      </c>
      <c r="AC173" s="14"/>
      <c r="AD173" s="16" t="str" cm="1">
        <f t="array" ref="AD173">IF(SUMPRODUCT(--_xlfn.ISFORMULA(C173:AB173))=25,"OK","CHECK")</f>
        <v>OK</v>
      </c>
      <c r="AE173" s="7"/>
      <c r="AF173" s="7"/>
      <c r="AG173" s="7"/>
    </row>
    <row r="174" spans="1:33" outlineLevel="2" x14ac:dyDescent="0.2">
      <c r="A174" s="7"/>
      <c r="B174" s="7"/>
      <c r="C174" s="19" t="str">
        <f>C96</f>
        <v>Business Single rate</v>
      </c>
      <c r="D174" s="18" t="str">
        <f>D96</f>
        <v>Small business</v>
      </c>
      <c r="E174" s="18" t="str">
        <f>E96</f>
        <v>BSR</v>
      </c>
      <c r="F174" s="18" t="str">
        <f>F96</f>
        <v>BSR</v>
      </c>
      <c r="G174" s="18">
        <f>G96</f>
        <v>0</v>
      </c>
      <c r="H174" s="12"/>
      <c r="I174" s="17">
        <f>'[1]Prop. prices'!I18</f>
        <v>0.68479999999999996</v>
      </c>
      <c r="J174" s="17">
        <f>'[1]Prop. prices'!J18</f>
        <v>0.10829999999999999</v>
      </c>
      <c r="K174" s="17">
        <f>'[1]Prop. prices'!K18</f>
        <v>0</v>
      </c>
      <c r="L174" s="17">
        <f>'[1]Prop. prices'!L18</f>
        <v>0</v>
      </c>
      <c r="M174" s="17">
        <f>'[1]Prop. prices'!M18</f>
        <v>0</v>
      </c>
      <c r="N174" s="17">
        <f>'[1]Prop. prices'!N18</f>
        <v>0</v>
      </c>
      <c r="O174" s="17">
        <f>'[1]Prop. prices'!O18</f>
        <v>0</v>
      </c>
      <c r="P174" s="17">
        <f>'[1]Prop. prices'!P18</f>
        <v>0</v>
      </c>
      <c r="Q174" s="17">
        <f>'[1]Prop. prices'!Q18</f>
        <v>0</v>
      </c>
      <c r="R174" s="17">
        <f>'[1]Prop. prices'!R18</f>
        <v>0</v>
      </c>
      <c r="S174" s="17">
        <f>'[1]Prop. prices'!S18</f>
        <v>0</v>
      </c>
      <c r="T174" s="17">
        <f>'[1]Prop. prices'!T18</f>
        <v>0</v>
      </c>
      <c r="U174" s="17">
        <f>'[1]Prop. prices'!U18</f>
        <v>0</v>
      </c>
      <c r="V174" s="17">
        <f>'[1]Prop. prices'!V18</f>
        <v>4.53E-2</v>
      </c>
      <c r="W174" s="17">
        <f>'[1]Prop. prices'!W18</f>
        <v>0</v>
      </c>
      <c r="X174" s="17">
        <f>'[1]Prop. prices'!X18</f>
        <v>0</v>
      </c>
      <c r="Y174" s="17">
        <f>'[1]Prop. prices'!Y18</f>
        <v>0</v>
      </c>
      <c r="Z174" s="17">
        <f>'[1]Prop. prices'!Z18</f>
        <v>0</v>
      </c>
      <c r="AA174" s="17">
        <f>'[1]Prop. prices'!AA18</f>
        <v>0</v>
      </c>
      <c r="AB174" s="17">
        <f>'[1]Prop. prices'!AB18</f>
        <v>0</v>
      </c>
      <c r="AC174" s="14"/>
      <c r="AD174" s="16" t="str" cm="1">
        <f t="array" ref="AD174">IF(SUMPRODUCT(--_xlfn.ISFORMULA(C174:AB174))=25,"OK","CHECK")</f>
        <v>OK</v>
      </c>
      <c r="AE174" s="7"/>
      <c r="AF174" s="7"/>
      <c r="AG174" s="7"/>
    </row>
    <row r="175" spans="1:33" outlineLevel="2" x14ac:dyDescent="0.2">
      <c r="A175" s="7"/>
      <c r="B175" s="7"/>
      <c r="C175" s="19">
        <f>C97</f>
        <v>0</v>
      </c>
      <c r="D175" s="18">
        <f>D97</f>
        <v>0</v>
      </c>
      <c r="E175" s="18">
        <f>E97</f>
        <v>0</v>
      </c>
      <c r="F175" s="18">
        <f>F97</f>
        <v>0</v>
      </c>
      <c r="G175" s="18">
        <f>G97</f>
        <v>0</v>
      </c>
      <c r="H175" s="12"/>
      <c r="I175" s="17">
        <f>'[1]Prop. prices'!I19</f>
        <v>0</v>
      </c>
      <c r="J175" s="17">
        <f>'[1]Prop. prices'!J19</f>
        <v>0</v>
      </c>
      <c r="K175" s="17">
        <f>'[1]Prop. prices'!K19</f>
        <v>0</v>
      </c>
      <c r="L175" s="17">
        <f>'[1]Prop. prices'!L19</f>
        <v>0</v>
      </c>
      <c r="M175" s="17">
        <f>'[1]Prop. prices'!M19</f>
        <v>0</v>
      </c>
      <c r="N175" s="17">
        <f>'[1]Prop. prices'!N19</f>
        <v>0</v>
      </c>
      <c r="O175" s="17">
        <f>'[1]Prop. prices'!O19</f>
        <v>0</v>
      </c>
      <c r="P175" s="17">
        <f>'[1]Prop. prices'!P19</f>
        <v>0</v>
      </c>
      <c r="Q175" s="17">
        <f>'[1]Prop. prices'!Q19</f>
        <v>0</v>
      </c>
      <c r="R175" s="17">
        <f>'[1]Prop. prices'!R19</f>
        <v>0</v>
      </c>
      <c r="S175" s="17">
        <f>'[1]Prop. prices'!S19</f>
        <v>0</v>
      </c>
      <c r="T175" s="17">
        <f>'[1]Prop. prices'!T19</f>
        <v>0</v>
      </c>
      <c r="U175" s="17">
        <f>'[1]Prop. prices'!U19</f>
        <v>0</v>
      </c>
      <c r="V175" s="17">
        <f>'[1]Prop. prices'!V19</f>
        <v>0</v>
      </c>
      <c r="W175" s="17">
        <f>'[1]Prop. prices'!W19</f>
        <v>0</v>
      </c>
      <c r="X175" s="17">
        <f>'[1]Prop. prices'!X19</f>
        <v>0</v>
      </c>
      <c r="Y175" s="17">
        <f>'[1]Prop. prices'!Y19</f>
        <v>0</v>
      </c>
      <c r="Z175" s="17">
        <f>'[1]Prop. prices'!Z19</f>
        <v>0</v>
      </c>
      <c r="AA175" s="17">
        <f>'[1]Prop. prices'!AA19</f>
        <v>0</v>
      </c>
      <c r="AB175" s="17">
        <f>'[1]Prop. prices'!AB19</f>
        <v>0</v>
      </c>
      <c r="AC175" s="14"/>
      <c r="AD175" s="16" t="str" cm="1">
        <f t="array" ref="AD175">IF(SUMPRODUCT(--_xlfn.ISFORMULA(C175:AB175))=25,"OK","CHECK")</f>
        <v>OK</v>
      </c>
      <c r="AE175" s="7"/>
      <c r="AF175" s="7"/>
      <c r="AG175" s="7"/>
    </row>
    <row r="176" spans="1:33" outlineLevel="2" x14ac:dyDescent="0.2">
      <c r="A176" s="7"/>
      <c r="B176" s="7"/>
      <c r="C176" s="19" t="str">
        <f>C98</f>
        <v>Business Two Rate</v>
      </c>
      <c r="D176" s="18" t="str">
        <f>D98</f>
        <v>Small business</v>
      </c>
      <c r="E176" s="18" t="str">
        <f>E98</f>
        <v>B2R</v>
      </c>
      <c r="F176" s="18" t="str">
        <f>F98</f>
        <v>B2R</v>
      </c>
      <c r="G176" s="18">
        <f>G98</f>
        <v>0</v>
      </c>
      <c r="H176" s="12"/>
      <c r="I176" s="17">
        <f>'[1]Prop. prices'!I20</f>
        <v>0.68479999999999996</v>
      </c>
      <c r="J176" s="17">
        <f>'[1]Prop. prices'!J20</f>
        <v>0</v>
      </c>
      <c r="K176" s="17">
        <f>'[1]Prop. prices'!K20</f>
        <v>0.1221</v>
      </c>
      <c r="L176" s="17">
        <f>'[1]Prop. prices'!L20</f>
        <v>0</v>
      </c>
      <c r="M176" s="17">
        <f>'[1]Prop. prices'!M20</f>
        <v>6.0999999999999999E-2</v>
      </c>
      <c r="N176" s="17">
        <f>'[1]Prop. prices'!N20</f>
        <v>0</v>
      </c>
      <c r="O176" s="17">
        <f>'[1]Prop. prices'!O20</f>
        <v>0</v>
      </c>
      <c r="P176" s="17">
        <f>'[1]Prop. prices'!P20</f>
        <v>0</v>
      </c>
      <c r="Q176" s="17">
        <f>'[1]Prop. prices'!Q20</f>
        <v>0</v>
      </c>
      <c r="R176" s="17">
        <f>'[1]Prop. prices'!R20</f>
        <v>0</v>
      </c>
      <c r="S176" s="17">
        <f>'[1]Prop. prices'!S20</f>
        <v>0</v>
      </c>
      <c r="T176" s="17">
        <f>'[1]Prop. prices'!T20</f>
        <v>0</v>
      </c>
      <c r="U176" s="17">
        <f>'[1]Prop. prices'!U20</f>
        <v>0</v>
      </c>
      <c r="V176" s="17">
        <f>'[1]Prop. prices'!V20</f>
        <v>4.53E-2</v>
      </c>
      <c r="W176" s="17">
        <f>'[1]Prop. prices'!W20</f>
        <v>0</v>
      </c>
      <c r="X176" s="17">
        <f>'[1]Prop. prices'!X20</f>
        <v>0</v>
      </c>
      <c r="Y176" s="17">
        <f>'[1]Prop. prices'!Y20</f>
        <v>0</v>
      </c>
      <c r="Z176" s="17">
        <f>'[1]Prop. prices'!Z20</f>
        <v>0</v>
      </c>
      <c r="AA176" s="17">
        <f>'[1]Prop. prices'!AA20</f>
        <v>0</v>
      </c>
      <c r="AB176" s="17">
        <f>'[1]Prop. prices'!AB20</f>
        <v>0</v>
      </c>
      <c r="AC176" s="14"/>
      <c r="AD176" s="16" t="str" cm="1">
        <f t="array" ref="AD176">IF(SUMPRODUCT(--_xlfn.ISFORMULA(C176:AB176))=25,"OK","CHECK")</f>
        <v>OK</v>
      </c>
      <c r="AE176" s="7"/>
      <c r="AF176" s="7"/>
      <c r="AG176" s="7"/>
    </row>
    <row r="177" spans="1:33" outlineLevel="2" x14ac:dyDescent="0.2">
      <c r="A177" s="7"/>
      <c r="B177" s="7"/>
      <c r="C177" s="19">
        <f>C99</f>
        <v>0</v>
      </c>
      <c r="D177" s="18">
        <f>D99</f>
        <v>0</v>
      </c>
      <c r="E177" s="18">
        <f>E99</f>
        <v>0</v>
      </c>
      <c r="F177" s="18">
        <f>F99</f>
        <v>0</v>
      </c>
      <c r="G177" s="18">
        <f>G99</f>
        <v>0</v>
      </c>
      <c r="H177" s="12"/>
      <c r="I177" s="17">
        <f>'[1]Prop. prices'!I21</f>
        <v>0</v>
      </c>
      <c r="J177" s="17">
        <f>'[1]Prop. prices'!J21</f>
        <v>0</v>
      </c>
      <c r="K177" s="17">
        <f>'[1]Prop. prices'!K21</f>
        <v>0</v>
      </c>
      <c r="L177" s="17">
        <f>'[1]Prop. prices'!L21</f>
        <v>0</v>
      </c>
      <c r="M177" s="17">
        <f>'[1]Prop. prices'!M21</f>
        <v>0</v>
      </c>
      <c r="N177" s="17">
        <f>'[1]Prop. prices'!N21</f>
        <v>0</v>
      </c>
      <c r="O177" s="17">
        <f>'[1]Prop. prices'!O21</f>
        <v>0</v>
      </c>
      <c r="P177" s="17">
        <f>'[1]Prop. prices'!P21</f>
        <v>0</v>
      </c>
      <c r="Q177" s="17">
        <f>'[1]Prop. prices'!Q21</f>
        <v>0</v>
      </c>
      <c r="R177" s="17">
        <f>'[1]Prop. prices'!R21</f>
        <v>0</v>
      </c>
      <c r="S177" s="17">
        <f>'[1]Prop. prices'!S21</f>
        <v>0</v>
      </c>
      <c r="T177" s="17">
        <f>'[1]Prop. prices'!T21</f>
        <v>0</v>
      </c>
      <c r="U177" s="17">
        <f>'[1]Prop. prices'!U21</f>
        <v>0</v>
      </c>
      <c r="V177" s="17">
        <f>'[1]Prop. prices'!V21</f>
        <v>0</v>
      </c>
      <c r="W177" s="17">
        <f>'[1]Prop. prices'!W21</f>
        <v>0</v>
      </c>
      <c r="X177" s="17">
        <f>'[1]Prop. prices'!X21</f>
        <v>0</v>
      </c>
      <c r="Y177" s="17">
        <f>'[1]Prop. prices'!Y21</f>
        <v>0</v>
      </c>
      <c r="Z177" s="17">
        <f>'[1]Prop. prices'!Z21</f>
        <v>0</v>
      </c>
      <c r="AA177" s="17">
        <f>'[1]Prop. prices'!AA21</f>
        <v>0</v>
      </c>
      <c r="AB177" s="17">
        <f>'[1]Prop. prices'!AB21</f>
        <v>0</v>
      </c>
      <c r="AC177" s="14"/>
      <c r="AD177" s="16" t="str" cm="1">
        <f t="array" ref="AD177">IF(SUMPRODUCT(--_xlfn.ISFORMULA(C177:AB177))=25,"OK","CHECK")</f>
        <v>OK</v>
      </c>
      <c r="AE177" s="7"/>
      <c r="AF177" s="7"/>
      <c r="AG177" s="7"/>
    </row>
    <row r="178" spans="1:33" outlineLevel="2" x14ac:dyDescent="0.2">
      <c r="A178" s="7"/>
      <c r="B178" s="7"/>
      <c r="C178" s="19" t="str">
        <f>C100</f>
        <v>Business Controlled Load only</v>
      </c>
      <c r="D178" s="18" t="str">
        <f>D100</f>
        <v>Small business</v>
      </c>
      <c r="E178" s="18" t="str">
        <f>E100</f>
        <v>BCL</v>
      </c>
      <c r="F178" s="18" t="str">
        <f>F100</f>
        <v>BCL</v>
      </c>
      <c r="G178" s="18">
        <f>G100</f>
        <v>0</v>
      </c>
      <c r="H178" s="12"/>
      <c r="I178" s="17">
        <f>'[1]Prop. prices'!I22</f>
        <v>0</v>
      </c>
      <c r="J178" s="17">
        <f>'[1]Prop. prices'!J22</f>
        <v>0</v>
      </c>
      <c r="K178" s="17">
        <f>'[1]Prop. prices'!K22</f>
        <v>0</v>
      </c>
      <c r="L178" s="17">
        <f>'[1]Prop. prices'!L22</f>
        <v>0</v>
      </c>
      <c r="M178" s="17">
        <f>'[1]Prop. prices'!M22</f>
        <v>0</v>
      </c>
      <c r="N178" s="17">
        <f>'[1]Prop. prices'!N22</f>
        <v>0</v>
      </c>
      <c r="O178" s="17">
        <f>'[1]Prop. prices'!O22</f>
        <v>0</v>
      </c>
      <c r="P178" s="17">
        <f>'[1]Prop. prices'!P22</f>
        <v>0</v>
      </c>
      <c r="Q178" s="17">
        <f>'[1]Prop. prices'!Q22</f>
        <v>0</v>
      </c>
      <c r="R178" s="17">
        <f>'[1]Prop. prices'!R22</f>
        <v>0</v>
      </c>
      <c r="S178" s="17">
        <f>'[1]Prop. prices'!S22</f>
        <v>0</v>
      </c>
      <c r="T178" s="17">
        <f>'[1]Prop. prices'!T22</f>
        <v>0</v>
      </c>
      <c r="U178" s="17">
        <f>'[1]Prop. prices'!U22</f>
        <v>0</v>
      </c>
      <c r="V178" s="17">
        <f>'[1]Prop. prices'!V22</f>
        <v>4.53E-2</v>
      </c>
      <c r="W178" s="17">
        <f>'[1]Prop. prices'!W22</f>
        <v>0</v>
      </c>
      <c r="X178" s="17">
        <f>'[1]Prop. prices'!X22</f>
        <v>0</v>
      </c>
      <c r="Y178" s="17">
        <f>'[1]Prop. prices'!Y22</f>
        <v>0</v>
      </c>
      <c r="Z178" s="17">
        <f>'[1]Prop. prices'!Z22</f>
        <v>0</v>
      </c>
      <c r="AA178" s="17">
        <f>'[1]Prop. prices'!AA22</f>
        <v>0</v>
      </c>
      <c r="AB178" s="17">
        <f>'[1]Prop. prices'!AB22</f>
        <v>0</v>
      </c>
      <c r="AC178" s="14"/>
      <c r="AD178" s="16" t="str" cm="1">
        <f t="array" ref="AD178">IF(SUMPRODUCT(--_xlfn.ISFORMULA(C178:AB178))=25,"OK","CHECK")</f>
        <v>OK</v>
      </c>
      <c r="AE178" s="7"/>
      <c r="AF178" s="7"/>
      <c r="AG178" s="7"/>
    </row>
    <row r="179" spans="1:33" outlineLevel="2" x14ac:dyDescent="0.2">
      <c r="A179" s="7"/>
      <c r="B179" s="7"/>
      <c r="C179" s="19" t="str">
        <f>C101</f>
        <v>Small Business Time of Use</v>
      </c>
      <c r="D179" s="18" t="str">
        <f>D101</f>
        <v>Small business</v>
      </c>
      <c r="E179" s="18" t="str">
        <f>E101</f>
        <v>SBTOU</v>
      </c>
      <c r="F179" s="18" t="str">
        <f>F101</f>
        <v>SBTOU</v>
      </c>
      <c r="G179" s="18">
        <f>G101</f>
        <v>0</v>
      </c>
      <c r="H179" s="12"/>
      <c r="I179" s="17">
        <f>'[1]Prop. prices'!I23</f>
        <v>0.68479999999999996</v>
      </c>
      <c r="J179" s="17">
        <f>'[1]Prop. prices'!J23</f>
        <v>0</v>
      </c>
      <c r="K179" s="17">
        <f>'[1]Prop. prices'!K23</f>
        <v>0.16250000000000001</v>
      </c>
      <c r="L179" s="17">
        <f>'[1]Prop. prices'!L23</f>
        <v>0.11310000000000001</v>
      </c>
      <c r="M179" s="17">
        <f>'[1]Prop. prices'!M23</f>
        <v>6.1100000000000002E-2</v>
      </c>
      <c r="N179" s="17">
        <f>'[1]Prop. prices'!N23</f>
        <v>0</v>
      </c>
      <c r="O179" s="17">
        <f>'[1]Prop. prices'!O23</f>
        <v>0</v>
      </c>
      <c r="P179" s="17">
        <f>'[1]Prop. prices'!P23</f>
        <v>0</v>
      </c>
      <c r="Q179" s="17">
        <f>'[1]Prop. prices'!Q23</f>
        <v>0</v>
      </c>
      <c r="R179" s="17">
        <f>'[1]Prop. prices'!R23</f>
        <v>0</v>
      </c>
      <c r="S179" s="17">
        <f>'[1]Prop. prices'!S23</f>
        <v>0</v>
      </c>
      <c r="T179" s="17">
        <f>'[1]Prop. prices'!T23</f>
        <v>0</v>
      </c>
      <c r="U179" s="17">
        <f>'[1]Prop. prices'!U23</f>
        <v>0</v>
      </c>
      <c r="V179" s="17">
        <f>'[1]Prop. prices'!V23</f>
        <v>0</v>
      </c>
      <c r="W179" s="17">
        <f>'[1]Prop. prices'!W23</f>
        <v>0</v>
      </c>
      <c r="X179" s="17">
        <f>'[1]Prop. prices'!X23</f>
        <v>0</v>
      </c>
      <c r="Y179" s="17">
        <f>'[1]Prop. prices'!Y23</f>
        <v>0</v>
      </c>
      <c r="Z179" s="17">
        <f>'[1]Prop. prices'!Z23</f>
        <v>0</v>
      </c>
      <c r="AA179" s="17">
        <f>'[1]Prop. prices'!AA23</f>
        <v>0</v>
      </c>
      <c r="AB179" s="17">
        <f>'[1]Prop. prices'!AB23</f>
        <v>0</v>
      </c>
      <c r="AC179" s="14"/>
      <c r="AD179" s="16" t="str" cm="1">
        <f t="array" ref="AD179">IF(SUMPRODUCT(--_xlfn.ISFORMULA(C179:AB179))=25,"OK","CHECK")</f>
        <v>OK</v>
      </c>
      <c r="AE179" s="7"/>
      <c r="AF179" s="7"/>
      <c r="AG179" s="7"/>
    </row>
    <row r="180" spans="1:33" outlineLevel="2" x14ac:dyDescent="0.2">
      <c r="A180" s="7"/>
      <c r="B180" s="7"/>
      <c r="C180" s="19" t="str">
        <f>C102</f>
        <v>Small Business Time of Use with Demand</v>
      </c>
      <c r="D180" s="18" t="str">
        <f>D102</f>
        <v>Small business</v>
      </c>
      <c r="E180" s="18" t="str">
        <f>E102</f>
        <v>SBTOUD</v>
      </c>
      <c r="F180" s="18" t="str">
        <f>F102</f>
        <v>SBTOUD</v>
      </c>
      <c r="G180" s="18">
        <f>G102</f>
        <v>0</v>
      </c>
      <c r="H180" s="12"/>
      <c r="I180" s="17">
        <f>'[1]Prop. prices'!I24</f>
        <v>0.68479999999999996</v>
      </c>
      <c r="J180" s="17">
        <f>'[1]Prop. prices'!J24</f>
        <v>0</v>
      </c>
      <c r="K180" s="17">
        <f>'[1]Prop. prices'!K24</f>
        <v>0.13</v>
      </c>
      <c r="L180" s="17">
        <f>'[1]Prop. prices'!L24</f>
        <v>9.0499999999999997E-2</v>
      </c>
      <c r="M180" s="17">
        <f>'[1]Prop. prices'!M24</f>
        <v>4.8899999999999999E-2</v>
      </c>
      <c r="N180" s="17">
        <f>'[1]Prop. prices'!N24</f>
        <v>0</v>
      </c>
      <c r="O180" s="17">
        <f>'[1]Prop. prices'!O24</f>
        <v>0</v>
      </c>
      <c r="P180" s="17">
        <f>'[1]Prop. prices'!P24</f>
        <v>8.4199999999999997E-2</v>
      </c>
      <c r="Q180" s="17">
        <f>'[1]Prop. prices'!Q24</f>
        <v>0</v>
      </c>
      <c r="R180" s="17">
        <f>'[1]Prop. prices'!R24</f>
        <v>0</v>
      </c>
      <c r="S180" s="17">
        <f>'[1]Prop. prices'!S24</f>
        <v>0</v>
      </c>
      <c r="T180" s="17">
        <f>'[1]Prop. prices'!T24</f>
        <v>0</v>
      </c>
      <c r="U180" s="17">
        <f>'[1]Prop. prices'!U24</f>
        <v>0</v>
      </c>
      <c r="V180" s="17">
        <f>'[1]Prop. prices'!V24</f>
        <v>0</v>
      </c>
      <c r="W180" s="17">
        <f>'[1]Prop. prices'!W24</f>
        <v>0</v>
      </c>
      <c r="X180" s="17">
        <f>'[1]Prop. prices'!X24</f>
        <v>0</v>
      </c>
      <c r="Y180" s="17">
        <f>'[1]Prop. prices'!Y24</f>
        <v>0</v>
      </c>
      <c r="Z180" s="17">
        <f>'[1]Prop. prices'!Z24</f>
        <v>0</v>
      </c>
      <c r="AA180" s="17">
        <f>'[1]Prop. prices'!AA24</f>
        <v>0</v>
      </c>
      <c r="AB180" s="17">
        <f>'[1]Prop. prices'!AB24</f>
        <v>0</v>
      </c>
      <c r="AC180" s="14"/>
      <c r="AD180" s="16" t="str" cm="1">
        <f t="array" ref="AD180">IF(SUMPRODUCT(--_xlfn.ISFORMULA(C180:AB180))=25,"OK","CHECK")</f>
        <v>OK</v>
      </c>
      <c r="AE180" s="7"/>
      <c r="AF180" s="7"/>
      <c r="AG180" s="7"/>
    </row>
    <row r="181" spans="1:33" outlineLevel="2" x14ac:dyDescent="0.2">
      <c r="A181" s="7"/>
      <c r="B181" s="7"/>
      <c r="C181" s="19" t="str">
        <f>C103</f>
        <v>Small Business Actual Monthly Demand (transition)</v>
      </c>
      <c r="D181" s="18" t="str">
        <f>D103</f>
        <v>Small business</v>
      </c>
      <c r="E181" s="18" t="str">
        <f>E103</f>
        <v>SBD</v>
      </c>
      <c r="F181" s="18" t="str">
        <f>F103</f>
        <v>SBD</v>
      </c>
      <c r="G181" s="18">
        <f>G103</f>
        <v>0</v>
      </c>
      <c r="H181" s="12"/>
      <c r="I181" s="17">
        <f>'[1]Prop. prices'!I25</f>
        <v>13.698600000000001</v>
      </c>
      <c r="J181" s="17">
        <f>'[1]Prop. prices'!J25</f>
        <v>8.5900000000000004E-2</v>
      </c>
      <c r="K181" s="17">
        <f>'[1]Prop. prices'!K25</f>
        <v>0</v>
      </c>
      <c r="L181" s="17">
        <f>'[1]Prop. prices'!L25</f>
        <v>0</v>
      </c>
      <c r="M181" s="17">
        <f>'[1]Prop. prices'!M25</f>
        <v>0</v>
      </c>
      <c r="N181" s="17">
        <f>'[1]Prop. prices'!N25</f>
        <v>0</v>
      </c>
      <c r="O181" s="17">
        <f>'[1]Prop. prices'!O25</f>
        <v>0</v>
      </c>
      <c r="P181" s="17">
        <f>'[1]Prop. prices'!P25</f>
        <v>0</v>
      </c>
      <c r="Q181" s="17">
        <f>'[1]Prop. prices'!Q25</f>
        <v>0</v>
      </c>
      <c r="R181" s="17">
        <f>'[1]Prop. prices'!R25</f>
        <v>0.30940000000000001</v>
      </c>
      <c r="S181" s="17">
        <f>'[1]Prop. prices'!S25</f>
        <v>0.15310000000000001</v>
      </c>
      <c r="T181" s="17">
        <f>'[1]Prop. prices'!T25</f>
        <v>0</v>
      </c>
      <c r="U181" s="17">
        <f>'[1]Prop. prices'!U25</f>
        <v>0</v>
      </c>
      <c r="V181" s="17">
        <f>'[1]Prop. prices'!V25</f>
        <v>0</v>
      </c>
      <c r="W181" s="17">
        <f>'[1]Prop. prices'!W25</f>
        <v>0</v>
      </c>
      <c r="X181" s="17">
        <f>'[1]Prop. prices'!X25</f>
        <v>0</v>
      </c>
      <c r="Y181" s="17">
        <f>'[1]Prop. prices'!Y25</f>
        <v>0</v>
      </c>
      <c r="Z181" s="17">
        <f>'[1]Prop. prices'!Z25</f>
        <v>0</v>
      </c>
      <c r="AA181" s="17">
        <f>'[1]Prop. prices'!AA25</f>
        <v>0</v>
      </c>
      <c r="AB181" s="17">
        <f>'[1]Prop. prices'!AB25</f>
        <v>0</v>
      </c>
      <c r="AC181" s="14"/>
      <c r="AD181" s="16" t="str" cm="1">
        <f t="array" ref="AD181">IF(SUMPRODUCT(--_xlfn.ISFORMULA(C181:AB181))=25,"OK","CHECK")</f>
        <v>OK</v>
      </c>
      <c r="AE181" s="7"/>
      <c r="AF181" s="7"/>
      <c r="AG181" s="7"/>
    </row>
    <row r="182" spans="1:33" outlineLevel="2" x14ac:dyDescent="0.2">
      <c r="A182" s="7"/>
      <c r="B182" s="7"/>
      <c r="C182" s="19">
        <f>C104</f>
        <v>0</v>
      </c>
      <c r="D182" s="18">
        <f>D104</f>
        <v>0</v>
      </c>
      <c r="E182" s="18">
        <f>E104</f>
        <v>0</v>
      </c>
      <c r="F182" s="18">
        <f>F104</f>
        <v>0</v>
      </c>
      <c r="G182" s="18">
        <f>G104</f>
        <v>0</v>
      </c>
      <c r="H182" s="12"/>
      <c r="I182" s="17">
        <f>'[1]Prop. prices'!I26</f>
        <v>0</v>
      </c>
      <c r="J182" s="17">
        <f>'[1]Prop. prices'!J26</f>
        <v>0</v>
      </c>
      <c r="K182" s="17">
        <f>'[1]Prop. prices'!K26</f>
        <v>0</v>
      </c>
      <c r="L182" s="17">
        <f>'[1]Prop. prices'!L26</f>
        <v>0</v>
      </c>
      <c r="M182" s="17">
        <f>'[1]Prop. prices'!M26</f>
        <v>0</v>
      </c>
      <c r="N182" s="17">
        <f>'[1]Prop. prices'!N26</f>
        <v>0</v>
      </c>
      <c r="O182" s="17">
        <f>'[1]Prop. prices'!O26</f>
        <v>0</v>
      </c>
      <c r="P182" s="17">
        <f>'[1]Prop. prices'!P26</f>
        <v>0</v>
      </c>
      <c r="Q182" s="17">
        <f>'[1]Prop. prices'!Q26</f>
        <v>0</v>
      </c>
      <c r="R182" s="17">
        <f>'[1]Prop. prices'!R26</f>
        <v>0</v>
      </c>
      <c r="S182" s="17">
        <f>'[1]Prop. prices'!S26</f>
        <v>0</v>
      </c>
      <c r="T182" s="17">
        <f>'[1]Prop. prices'!T26</f>
        <v>0</v>
      </c>
      <c r="U182" s="17">
        <f>'[1]Prop. prices'!U26</f>
        <v>0</v>
      </c>
      <c r="V182" s="17">
        <f>'[1]Prop. prices'!V26</f>
        <v>0</v>
      </c>
      <c r="W182" s="17">
        <f>'[1]Prop. prices'!W26</f>
        <v>0</v>
      </c>
      <c r="X182" s="17">
        <f>'[1]Prop. prices'!X26</f>
        <v>0</v>
      </c>
      <c r="Y182" s="17">
        <f>'[1]Prop. prices'!Y26</f>
        <v>0</v>
      </c>
      <c r="Z182" s="17">
        <f>'[1]Prop. prices'!Z26</f>
        <v>0</v>
      </c>
      <c r="AA182" s="17">
        <f>'[1]Prop. prices'!AA26</f>
        <v>0</v>
      </c>
      <c r="AB182" s="17">
        <f>'[1]Prop. prices'!AB26</f>
        <v>0</v>
      </c>
      <c r="AC182" s="14"/>
      <c r="AD182" s="16" t="str" cm="1">
        <f t="array" ref="AD182">IF(SUMPRODUCT(--_xlfn.ISFORMULA(C182:AB182))=25,"OK","CHECK")</f>
        <v>OK</v>
      </c>
      <c r="AE182" s="7"/>
      <c r="AF182" s="7"/>
      <c r="AG182" s="7"/>
    </row>
    <row r="183" spans="1:33" outlineLevel="2" x14ac:dyDescent="0.2">
      <c r="A183" s="7"/>
      <c r="B183" s="7"/>
      <c r="C183" s="19" t="str">
        <f>C105</f>
        <v>Large LV Business Single rate</v>
      </c>
      <c r="D183" s="18" t="str">
        <f>D105</f>
        <v>Large LV business</v>
      </c>
      <c r="E183" s="18" t="str">
        <f>E105</f>
        <v>BSRT</v>
      </c>
      <c r="F183" s="18" t="str">
        <f>F105</f>
        <v>BSRT</v>
      </c>
      <c r="G183" s="18">
        <f>G105</f>
        <v>0</v>
      </c>
      <c r="H183" s="12"/>
      <c r="I183" s="17">
        <f>'[1]Prop. prices'!I27</f>
        <v>0.68479999999999996</v>
      </c>
      <c r="J183" s="17">
        <f>'[1]Prop. prices'!J27</f>
        <v>0.13</v>
      </c>
      <c r="K183" s="17">
        <f>'[1]Prop. prices'!K27</f>
        <v>0</v>
      </c>
      <c r="L183" s="17">
        <f>'[1]Prop. prices'!L27</f>
        <v>0</v>
      </c>
      <c r="M183" s="17">
        <f>'[1]Prop. prices'!M27</f>
        <v>0</v>
      </c>
      <c r="N183" s="17">
        <f>'[1]Prop. prices'!N27</f>
        <v>0</v>
      </c>
      <c r="O183" s="17">
        <f>'[1]Prop. prices'!O27</f>
        <v>0</v>
      </c>
      <c r="P183" s="17">
        <f>'[1]Prop. prices'!P27</f>
        <v>0</v>
      </c>
      <c r="Q183" s="17">
        <f>'[1]Prop. prices'!Q27</f>
        <v>0</v>
      </c>
      <c r="R183" s="17">
        <f>'[1]Prop. prices'!R27</f>
        <v>0</v>
      </c>
      <c r="S183" s="17">
        <f>'[1]Prop. prices'!S27</f>
        <v>0</v>
      </c>
      <c r="T183" s="17">
        <f>'[1]Prop. prices'!T27</f>
        <v>0</v>
      </c>
      <c r="U183" s="17">
        <f>'[1]Prop. prices'!U27</f>
        <v>0</v>
      </c>
      <c r="V183" s="17">
        <f>'[1]Prop. prices'!V27</f>
        <v>4.53E-2</v>
      </c>
      <c r="W183" s="17">
        <f>'[1]Prop. prices'!W27</f>
        <v>0</v>
      </c>
      <c r="X183" s="17">
        <f>'[1]Prop. prices'!X27</f>
        <v>0</v>
      </c>
      <c r="Y183" s="17">
        <f>'[1]Prop. prices'!Y27</f>
        <v>0</v>
      </c>
      <c r="Z183" s="17">
        <f>'[1]Prop. prices'!Z27</f>
        <v>0</v>
      </c>
      <c r="AA183" s="17">
        <f>'[1]Prop. prices'!AA27</f>
        <v>0</v>
      </c>
      <c r="AB183" s="17">
        <f>'[1]Prop. prices'!AB27</f>
        <v>0</v>
      </c>
      <c r="AC183" s="14"/>
      <c r="AD183" s="16" t="str" cm="1">
        <f t="array" ref="AD183">IF(SUMPRODUCT(--_xlfn.ISFORMULA(C183:AB183))=25,"OK","CHECK")</f>
        <v>OK</v>
      </c>
      <c r="AE183" s="7"/>
      <c r="AF183" s="7"/>
      <c r="AG183" s="7"/>
    </row>
    <row r="184" spans="1:33" outlineLevel="2" x14ac:dyDescent="0.2">
      <c r="A184" s="7"/>
      <c r="B184" s="7"/>
      <c r="C184" s="19">
        <f>C106</f>
        <v>0</v>
      </c>
      <c r="D184" s="18">
        <f>D106</f>
        <v>0</v>
      </c>
      <c r="E184" s="18">
        <f>E106</f>
        <v>0</v>
      </c>
      <c r="F184" s="18">
        <f>F106</f>
        <v>0</v>
      </c>
      <c r="G184" s="18">
        <f>G106</f>
        <v>0</v>
      </c>
      <c r="H184" s="12"/>
      <c r="I184" s="17">
        <f>'[1]Prop. prices'!I28</f>
        <v>0</v>
      </c>
      <c r="J184" s="17">
        <f>'[1]Prop. prices'!J28</f>
        <v>0</v>
      </c>
      <c r="K184" s="17">
        <f>'[1]Prop. prices'!K28</f>
        <v>0</v>
      </c>
      <c r="L184" s="17">
        <f>'[1]Prop. prices'!L28</f>
        <v>0</v>
      </c>
      <c r="M184" s="17">
        <f>'[1]Prop. prices'!M28</f>
        <v>0</v>
      </c>
      <c r="N184" s="17">
        <f>'[1]Prop. prices'!N28</f>
        <v>0</v>
      </c>
      <c r="O184" s="17">
        <f>'[1]Prop. prices'!O28</f>
        <v>0</v>
      </c>
      <c r="P184" s="17">
        <f>'[1]Prop. prices'!P28</f>
        <v>0</v>
      </c>
      <c r="Q184" s="17">
        <f>'[1]Prop. prices'!Q28</f>
        <v>0</v>
      </c>
      <c r="R184" s="17">
        <f>'[1]Prop. prices'!R28</f>
        <v>0</v>
      </c>
      <c r="S184" s="17">
        <f>'[1]Prop. prices'!S28</f>
        <v>0</v>
      </c>
      <c r="T184" s="17">
        <f>'[1]Prop. prices'!T28</f>
        <v>0</v>
      </c>
      <c r="U184" s="17">
        <f>'[1]Prop. prices'!U28</f>
        <v>0</v>
      </c>
      <c r="V184" s="17">
        <f>'[1]Prop. prices'!V28</f>
        <v>0</v>
      </c>
      <c r="W184" s="17">
        <f>'[1]Prop. prices'!W28</f>
        <v>0</v>
      </c>
      <c r="X184" s="17">
        <f>'[1]Prop. prices'!X28</f>
        <v>0</v>
      </c>
      <c r="Y184" s="17">
        <f>'[1]Prop. prices'!Y28</f>
        <v>0</v>
      </c>
      <c r="Z184" s="17">
        <f>'[1]Prop. prices'!Z28</f>
        <v>0</v>
      </c>
      <c r="AA184" s="17">
        <f>'[1]Prop. prices'!AA28</f>
        <v>0</v>
      </c>
      <c r="AB184" s="17">
        <f>'[1]Prop. prices'!AB28</f>
        <v>0</v>
      </c>
      <c r="AC184" s="14"/>
      <c r="AD184" s="16" t="str" cm="1">
        <f t="array" ref="AD184">IF(SUMPRODUCT(--_xlfn.ISFORMULA(C184:AB184))=25,"OK","CHECK")</f>
        <v>OK</v>
      </c>
      <c r="AE184" s="7"/>
      <c r="AF184" s="7"/>
      <c r="AG184" s="7"/>
    </row>
    <row r="185" spans="1:33" outlineLevel="2" x14ac:dyDescent="0.2">
      <c r="A185" s="7"/>
      <c r="B185" s="7"/>
      <c r="C185" s="19" t="str">
        <f>C107</f>
        <v>Large LV Business Two Rate</v>
      </c>
      <c r="D185" s="18" t="str">
        <f>D107</f>
        <v>Large LV business</v>
      </c>
      <c r="E185" s="18" t="str">
        <f>E107</f>
        <v>B2RT</v>
      </c>
      <c r="F185" s="18" t="str">
        <f>F107</f>
        <v>B2RT</v>
      </c>
      <c r="G185" s="18">
        <f>G107</f>
        <v>0</v>
      </c>
      <c r="H185" s="12"/>
      <c r="I185" s="17">
        <f>'[1]Prop. prices'!I29</f>
        <v>0.68479999999999996</v>
      </c>
      <c r="J185" s="17">
        <f>'[1]Prop. prices'!J29</f>
        <v>0</v>
      </c>
      <c r="K185" s="17">
        <f>'[1]Prop. prices'!K29</f>
        <v>0.14649999999999999</v>
      </c>
      <c r="L185" s="17">
        <f>'[1]Prop. prices'!L29</f>
        <v>0</v>
      </c>
      <c r="M185" s="17">
        <f>'[1]Prop. prices'!M29</f>
        <v>7.3200000000000001E-2</v>
      </c>
      <c r="N185" s="17">
        <f>'[1]Prop. prices'!N29</f>
        <v>0</v>
      </c>
      <c r="O185" s="17">
        <f>'[1]Prop. prices'!O29</f>
        <v>0</v>
      </c>
      <c r="P185" s="17">
        <f>'[1]Prop. prices'!P29</f>
        <v>0</v>
      </c>
      <c r="Q185" s="17">
        <f>'[1]Prop. prices'!Q29</f>
        <v>0</v>
      </c>
      <c r="R185" s="17">
        <f>'[1]Prop. prices'!R29</f>
        <v>0</v>
      </c>
      <c r="S185" s="17">
        <f>'[1]Prop. prices'!S29</f>
        <v>0</v>
      </c>
      <c r="T185" s="17">
        <f>'[1]Prop. prices'!T29</f>
        <v>0</v>
      </c>
      <c r="U185" s="17">
        <f>'[1]Prop. prices'!U29</f>
        <v>0</v>
      </c>
      <c r="V185" s="17">
        <f>'[1]Prop. prices'!V29</f>
        <v>4.53E-2</v>
      </c>
      <c r="W185" s="17">
        <f>'[1]Prop. prices'!W29</f>
        <v>0</v>
      </c>
      <c r="X185" s="17">
        <f>'[1]Prop. prices'!X29</f>
        <v>0</v>
      </c>
      <c r="Y185" s="17">
        <f>'[1]Prop. prices'!Y29</f>
        <v>0</v>
      </c>
      <c r="Z185" s="17">
        <f>'[1]Prop. prices'!Z29</f>
        <v>0</v>
      </c>
      <c r="AA185" s="17">
        <f>'[1]Prop. prices'!AA29</f>
        <v>0</v>
      </c>
      <c r="AB185" s="17">
        <f>'[1]Prop. prices'!AB29</f>
        <v>0</v>
      </c>
      <c r="AC185" s="14"/>
      <c r="AD185" s="16" t="str" cm="1">
        <f t="array" ref="AD185">IF(SUMPRODUCT(--_xlfn.ISFORMULA(C185:AB185))=25,"OK","CHECK")</f>
        <v>OK</v>
      </c>
      <c r="AE185" s="7"/>
      <c r="AF185" s="7"/>
      <c r="AG185" s="7"/>
    </row>
    <row r="186" spans="1:33" outlineLevel="2" x14ac:dyDescent="0.2">
      <c r="A186" s="7"/>
      <c r="B186" s="7"/>
      <c r="C186" s="19">
        <f>C108</f>
        <v>0</v>
      </c>
      <c r="D186" s="18">
        <f>D108</f>
        <v>0</v>
      </c>
      <c r="E186" s="18">
        <f>E108</f>
        <v>0</v>
      </c>
      <c r="F186" s="18">
        <f>F108</f>
        <v>0</v>
      </c>
      <c r="G186" s="18">
        <f>G108</f>
        <v>0</v>
      </c>
      <c r="H186" s="12"/>
      <c r="I186" s="17">
        <f>'[1]Prop. prices'!I30</f>
        <v>0</v>
      </c>
      <c r="J186" s="17">
        <f>'[1]Prop. prices'!J30</f>
        <v>0</v>
      </c>
      <c r="K186" s="17">
        <f>'[1]Prop. prices'!K30</f>
        <v>0</v>
      </c>
      <c r="L186" s="17">
        <f>'[1]Prop. prices'!L30</f>
        <v>0</v>
      </c>
      <c r="M186" s="17">
        <f>'[1]Prop. prices'!M30</f>
        <v>0</v>
      </c>
      <c r="N186" s="17">
        <f>'[1]Prop. prices'!N30</f>
        <v>0</v>
      </c>
      <c r="O186" s="17">
        <f>'[1]Prop. prices'!O30</f>
        <v>0</v>
      </c>
      <c r="P186" s="17">
        <f>'[1]Prop. prices'!P30</f>
        <v>0</v>
      </c>
      <c r="Q186" s="17">
        <f>'[1]Prop. prices'!Q30</f>
        <v>0</v>
      </c>
      <c r="R186" s="17">
        <f>'[1]Prop. prices'!R30</f>
        <v>0</v>
      </c>
      <c r="S186" s="17">
        <f>'[1]Prop. prices'!S30</f>
        <v>0</v>
      </c>
      <c r="T186" s="17">
        <f>'[1]Prop. prices'!T30</f>
        <v>0</v>
      </c>
      <c r="U186" s="17">
        <f>'[1]Prop. prices'!U30</f>
        <v>0</v>
      </c>
      <c r="V186" s="17">
        <f>'[1]Prop. prices'!V30</f>
        <v>0</v>
      </c>
      <c r="W186" s="17">
        <f>'[1]Prop. prices'!W30</f>
        <v>0</v>
      </c>
      <c r="X186" s="17">
        <f>'[1]Prop. prices'!X30</f>
        <v>0</v>
      </c>
      <c r="Y186" s="17">
        <f>'[1]Prop. prices'!Y30</f>
        <v>0</v>
      </c>
      <c r="Z186" s="17">
        <f>'[1]Prop. prices'!Z30</f>
        <v>0</v>
      </c>
      <c r="AA186" s="17">
        <f>'[1]Prop. prices'!AA30</f>
        <v>0</v>
      </c>
      <c r="AB186" s="17">
        <f>'[1]Prop. prices'!AB30</f>
        <v>0</v>
      </c>
      <c r="AC186" s="14"/>
      <c r="AD186" s="16" t="str" cm="1">
        <f t="array" ref="AD186">IF(SUMPRODUCT(--_xlfn.ISFORMULA(C186:AB186))=25,"OK","CHECK")</f>
        <v>OK</v>
      </c>
      <c r="AE186" s="7"/>
      <c r="AF186" s="7"/>
      <c r="AG186" s="7"/>
    </row>
    <row r="187" spans="1:33" outlineLevel="2" x14ac:dyDescent="0.2">
      <c r="A187" s="7"/>
      <c r="B187" s="7"/>
      <c r="C187" s="19" t="str">
        <f>C109</f>
        <v>Large LV Business Annual demand</v>
      </c>
      <c r="D187" s="18" t="str">
        <f>D109</f>
        <v>Large LV business</v>
      </c>
      <c r="E187" s="18" t="str">
        <f>E109</f>
        <v>LBAD-SA</v>
      </c>
      <c r="F187" s="18" t="str">
        <f>F109</f>
        <v>LBAD-CBD</v>
      </c>
      <c r="G187" s="18">
        <f>G109</f>
        <v>0</v>
      </c>
      <c r="H187" s="12"/>
      <c r="I187" s="17">
        <f>'[1]Prop. prices'!I31</f>
        <v>7.7331000000000003</v>
      </c>
      <c r="J187" s="17">
        <f>'[1]Prop. prices'!J31</f>
        <v>0</v>
      </c>
      <c r="K187" s="17">
        <f>'[1]Prop. prices'!K31</f>
        <v>4.7500000000000001E-2</v>
      </c>
      <c r="L187" s="17">
        <f>'[1]Prop. prices'!L31</f>
        <v>0</v>
      </c>
      <c r="M187" s="17">
        <f>'[1]Prop. prices'!M31</f>
        <v>2.9700000000000001E-2</v>
      </c>
      <c r="N187" s="17">
        <f>'[1]Prop. prices'!N31</f>
        <v>0</v>
      </c>
      <c r="O187" s="17">
        <f>'[1]Prop. prices'!O31</f>
        <v>0.1636</v>
      </c>
      <c r="P187" s="17">
        <f>'[1]Prop. prices'!P31</f>
        <v>0.11700000000000001</v>
      </c>
      <c r="Q187" s="17">
        <f>'[1]Prop. prices'!Q31</f>
        <v>0</v>
      </c>
      <c r="R187" s="17">
        <f>'[1]Prop. prices'!R31</f>
        <v>0</v>
      </c>
      <c r="S187" s="17">
        <f>'[1]Prop. prices'!S31</f>
        <v>0</v>
      </c>
      <c r="T187" s="17">
        <f>'[1]Prop. prices'!T31</f>
        <v>0</v>
      </c>
      <c r="U187" s="17">
        <f>'[1]Prop. prices'!U31</f>
        <v>0</v>
      </c>
      <c r="V187" s="17">
        <f>'[1]Prop. prices'!V31</f>
        <v>0</v>
      </c>
      <c r="W187" s="17">
        <f>'[1]Prop. prices'!W31</f>
        <v>0</v>
      </c>
      <c r="X187" s="17">
        <f>'[1]Prop. prices'!X31</f>
        <v>0</v>
      </c>
      <c r="Y187" s="17">
        <f>'[1]Prop. prices'!Y31</f>
        <v>0</v>
      </c>
      <c r="Z187" s="17">
        <f>'[1]Prop. prices'!Z31</f>
        <v>0</v>
      </c>
      <c r="AA187" s="17">
        <f>'[1]Prop. prices'!AA31</f>
        <v>0</v>
      </c>
      <c r="AB187" s="17">
        <f>'[1]Prop. prices'!AB31</f>
        <v>0</v>
      </c>
      <c r="AC187" s="14"/>
      <c r="AD187" s="16" t="str" cm="1">
        <f t="array" ref="AD187">IF(SUMPRODUCT(--_xlfn.ISFORMULA(C187:AB187))=25,"OK","CHECK")</f>
        <v>OK</v>
      </c>
      <c r="AE187" s="7"/>
      <c r="AF187" s="7"/>
      <c r="AG187" s="7"/>
    </row>
    <row r="188" spans="1:33" outlineLevel="2" x14ac:dyDescent="0.2">
      <c r="A188" s="7"/>
      <c r="B188" s="7"/>
      <c r="C188" s="19" t="str">
        <f>C110</f>
        <v>Large LV Business Monthly Peak Demand</v>
      </c>
      <c r="D188" s="18" t="str">
        <f>D110</f>
        <v>Large LV business</v>
      </c>
      <c r="E188" s="18" t="str">
        <f>E110</f>
        <v>LBMD-SA</v>
      </c>
      <c r="F188" s="18" t="str">
        <f>F110</f>
        <v>LBMD-CBD</v>
      </c>
      <c r="G188" s="18">
        <f>G110</f>
        <v>0</v>
      </c>
      <c r="H188" s="12"/>
      <c r="I188" s="17">
        <f>'[1]Prop. prices'!I32</f>
        <v>7.7331000000000003</v>
      </c>
      <c r="J188" s="17">
        <f>'[1]Prop. prices'!J32</f>
        <v>0</v>
      </c>
      <c r="K188" s="17">
        <f>'[1]Prop. prices'!K32</f>
        <v>4.7500000000000001E-2</v>
      </c>
      <c r="L188" s="17">
        <f>'[1]Prop. prices'!L32</f>
        <v>0</v>
      </c>
      <c r="M188" s="17">
        <f>'[1]Prop. prices'!M32</f>
        <v>2.9700000000000001E-2</v>
      </c>
      <c r="N188" s="17">
        <f>'[1]Prop. prices'!N32</f>
        <v>0</v>
      </c>
      <c r="O188" s="17">
        <f>'[1]Prop. prices'!O32</f>
        <v>0</v>
      </c>
      <c r="P188" s="17">
        <f>'[1]Prop. prices'!P32</f>
        <v>0.11700000000000001</v>
      </c>
      <c r="Q188" s="17">
        <f>'[1]Prop. prices'!Q32</f>
        <v>0.59319999999999995</v>
      </c>
      <c r="R188" s="17">
        <f>'[1]Prop. prices'!R32</f>
        <v>0</v>
      </c>
      <c r="S188" s="17">
        <f>'[1]Prop. prices'!S32</f>
        <v>0</v>
      </c>
      <c r="T188" s="17">
        <f>'[1]Prop. prices'!T32</f>
        <v>0</v>
      </c>
      <c r="U188" s="17">
        <f>'[1]Prop. prices'!U32</f>
        <v>0</v>
      </c>
      <c r="V188" s="17">
        <f>'[1]Prop. prices'!V32</f>
        <v>0</v>
      </c>
      <c r="W188" s="17">
        <f>'[1]Prop. prices'!W32</f>
        <v>0</v>
      </c>
      <c r="X188" s="17">
        <f>'[1]Prop. prices'!X32</f>
        <v>0</v>
      </c>
      <c r="Y188" s="17">
        <f>'[1]Prop. prices'!Y32</f>
        <v>0</v>
      </c>
      <c r="Z188" s="17">
        <f>'[1]Prop. prices'!Z32</f>
        <v>0</v>
      </c>
      <c r="AA188" s="17">
        <f>'[1]Prop. prices'!AA32</f>
        <v>0</v>
      </c>
      <c r="AB188" s="17">
        <f>'[1]Prop. prices'!AB32</f>
        <v>0</v>
      </c>
      <c r="AC188" s="14"/>
      <c r="AD188" s="16" t="str" cm="1">
        <f t="array" ref="AD188">IF(SUMPRODUCT(--_xlfn.ISFORMULA(C188:AB188))=25,"OK","CHECK")</f>
        <v>OK</v>
      </c>
      <c r="AE188" s="7"/>
      <c r="AF188" s="7"/>
      <c r="AG188" s="7"/>
    </row>
    <row r="189" spans="1:33" outlineLevel="2" x14ac:dyDescent="0.2">
      <c r="A189" s="7"/>
      <c r="B189" s="7"/>
      <c r="C189" s="19" t="str">
        <f>C111</f>
        <v>Large LV Business Actual Monthly Demand (transition)</v>
      </c>
      <c r="D189" s="18" t="str">
        <f>D111</f>
        <v>Large LV business</v>
      </c>
      <c r="E189" s="18" t="str">
        <f>E111</f>
        <v>BD</v>
      </c>
      <c r="F189" s="18" t="str">
        <f>F111</f>
        <v>BD</v>
      </c>
      <c r="G189" s="18">
        <f>G111</f>
        <v>0</v>
      </c>
      <c r="H189" s="12"/>
      <c r="I189" s="17">
        <f>'[1]Prop. prices'!I33</f>
        <v>13.698700000000001</v>
      </c>
      <c r="J189" s="17">
        <f>'[1]Prop. prices'!J33</f>
        <v>8.5900000000000004E-2</v>
      </c>
      <c r="K189" s="17">
        <f>'[1]Prop. prices'!K33</f>
        <v>0</v>
      </c>
      <c r="L189" s="17">
        <f>'[1]Prop. prices'!L33</f>
        <v>0</v>
      </c>
      <c r="M189" s="17">
        <f>'[1]Prop. prices'!M33</f>
        <v>0</v>
      </c>
      <c r="N189" s="17">
        <f>'[1]Prop. prices'!N33</f>
        <v>0</v>
      </c>
      <c r="O189" s="17">
        <f>'[1]Prop. prices'!O33</f>
        <v>0</v>
      </c>
      <c r="P189" s="17">
        <f>'[1]Prop. prices'!P33</f>
        <v>0</v>
      </c>
      <c r="Q189" s="17">
        <f>'[1]Prop. prices'!Q33</f>
        <v>0</v>
      </c>
      <c r="R189" s="17">
        <f>'[1]Prop. prices'!R33</f>
        <v>0.30940000000000001</v>
      </c>
      <c r="S189" s="17">
        <f>'[1]Prop. prices'!S33</f>
        <v>0.15310000000000001</v>
      </c>
      <c r="T189" s="17">
        <f>'[1]Prop. prices'!T33</f>
        <v>0</v>
      </c>
      <c r="U189" s="17">
        <f>'[1]Prop. prices'!U33</f>
        <v>0</v>
      </c>
      <c r="V189" s="17">
        <f>'[1]Prop. prices'!V33</f>
        <v>0</v>
      </c>
      <c r="W189" s="17">
        <f>'[1]Prop. prices'!W33</f>
        <v>0</v>
      </c>
      <c r="X189" s="17">
        <f>'[1]Prop. prices'!X33</f>
        <v>0</v>
      </c>
      <c r="Y189" s="17">
        <f>'[1]Prop. prices'!Y33</f>
        <v>0</v>
      </c>
      <c r="Z189" s="17">
        <f>'[1]Prop. prices'!Z33</f>
        <v>0</v>
      </c>
      <c r="AA189" s="17">
        <f>'[1]Prop. prices'!AA33</f>
        <v>0</v>
      </c>
      <c r="AB189" s="17">
        <f>'[1]Prop. prices'!AB33</f>
        <v>0</v>
      </c>
      <c r="AC189" s="14"/>
      <c r="AD189" s="16" t="str" cm="1">
        <f t="array" ref="AD189">IF(SUMPRODUCT(--_xlfn.ISFORMULA(C189:AB189))=25,"OK","CHECK")</f>
        <v>OK</v>
      </c>
      <c r="AE189" s="7"/>
      <c r="AF189" s="7"/>
      <c r="AG189" s="7"/>
    </row>
    <row r="190" spans="1:33" outlineLevel="2" x14ac:dyDescent="0.2">
      <c r="A190" s="7"/>
      <c r="B190" s="7"/>
      <c r="C190" s="19" t="str">
        <f>C112</f>
        <v>Large LV Business Generation Supplies</v>
      </c>
      <c r="D190" s="18" t="str">
        <f>D112</f>
        <v>Large LV business</v>
      </c>
      <c r="E190" s="18" t="str">
        <f>E112</f>
        <v>LBG-SA</v>
      </c>
      <c r="F190" s="18" t="str">
        <f>F112</f>
        <v>LBG-CBD</v>
      </c>
      <c r="G190" s="18">
        <f>G112</f>
        <v>0</v>
      </c>
      <c r="H190" s="12"/>
      <c r="I190" s="17">
        <f>'[1]Prop. prices'!I34</f>
        <v>7.7331000000000003</v>
      </c>
      <c r="J190" s="17">
        <f>'[1]Prop. prices'!J34</f>
        <v>0</v>
      </c>
      <c r="K190" s="17">
        <f>'[1]Prop. prices'!K34</f>
        <v>0</v>
      </c>
      <c r="L190" s="17">
        <f>'[1]Prop. prices'!L34</f>
        <v>0</v>
      </c>
      <c r="M190" s="17">
        <f>'[1]Prop. prices'!M34</f>
        <v>0</v>
      </c>
      <c r="N190" s="17">
        <f>'[1]Prop. prices'!N34</f>
        <v>0</v>
      </c>
      <c r="O190" s="17">
        <f>'[1]Prop. prices'!O34</f>
        <v>0.1636</v>
      </c>
      <c r="P190" s="17">
        <f>'[1]Prop. prices'!P34</f>
        <v>0.11700000000000001</v>
      </c>
      <c r="Q190" s="17">
        <f>'[1]Prop. prices'!Q34</f>
        <v>0</v>
      </c>
      <c r="R190" s="17">
        <f>'[1]Prop. prices'!R34</f>
        <v>0</v>
      </c>
      <c r="S190" s="17">
        <f>'[1]Prop. prices'!S34</f>
        <v>0</v>
      </c>
      <c r="T190" s="17">
        <f>'[1]Prop. prices'!T34</f>
        <v>0</v>
      </c>
      <c r="U190" s="17">
        <f>'[1]Prop. prices'!U34</f>
        <v>0</v>
      </c>
      <c r="V190" s="17">
        <f>'[1]Prop. prices'!V34</f>
        <v>0</v>
      </c>
      <c r="W190" s="17">
        <f>'[1]Prop. prices'!W34</f>
        <v>0</v>
      </c>
      <c r="X190" s="17">
        <f>'[1]Prop. prices'!X34</f>
        <v>0</v>
      </c>
      <c r="Y190" s="17">
        <f>'[1]Prop. prices'!Y34</f>
        <v>0</v>
      </c>
      <c r="Z190" s="17">
        <f>'[1]Prop. prices'!Z34</f>
        <v>0</v>
      </c>
      <c r="AA190" s="17">
        <f>'[1]Prop. prices'!AA34</f>
        <v>0</v>
      </c>
      <c r="AB190" s="17">
        <f>'[1]Prop. prices'!AB34</f>
        <v>0</v>
      </c>
      <c r="AC190" s="14"/>
      <c r="AD190" s="16" t="str" cm="1">
        <f t="array" ref="AD190">IF(SUMPRODUCT(--_xlfn.ISFORMULA(C190:AB190))=25,"OK","CHECK")</f>
        <v>OK</v>
      </c>
      <c r="AE190" s="7"/>
      <c r="AF190" s="7"/>
      <c r="AG190" s="7"/>
    </row>
    <row r="191" spans="1:33" outlineLevel="2" x14ac:dyDescent="0.2">
      <c r="A191" s="7"/>
      <c r="B191" s="7"/>
      <c r="C191" s="19">
        <f>C113</f>
        <v>0</v>
      </c>
      <c r="D191" s="18">
        <f>D113</f>
        <v>0</v>
      </c>
      <c r="E191" s="18">
        <f>E113</f>
        <v>0</v>
      </c>
      <c r="F191" s="18">
        <f>F113</f>
        <v>0</v>
      </c>
      <c r="G191" s="18">
        <f>G113</f>
        <v>0</v>
      </c>
      <c r="H191" s="12"/>
      <c r="I191" s="17">
        <f>'[1]Prop. prices'!I35</f>
        <v>0</v>
      </c>
      <c r="J191" s="17">
        <f>'[1]Prop. prices'!J35</f>
        <v>0</v>
      </c>
      <c r="K191" s="17">
        <f>'[1]Prop. prices'!K35</f>
        <v>0</v>
      </c>
      <c r="L191" s="17">
        <f>'[1]Prop. prices'!L35</f>
        <v>0</v>
      </c>
      <c r="M191" s="17">
        <f>'[1]Prop. prices'!M35</f>
        <v>0</v>
      </c>
      <c r="N191" s="17">
        <f>'[1]Prop. prices'!N35</f>
        <v>0</v>
      </c>
      <c r="O191" s="17">
        <f>'[1]Prop. prices'!O35</f>
        <v>0</v>
      </c>
      <c r="P191" s="17">
        <f>'[1]Prop. prices'!P35</f>
        <v>0</v>
      </c>
      <c r="Q191" s="17">
        <f>'[1]Prop. prices'!Q35</f>
        <v>0</v>
      </c>
      <c r="R191" s="17">
        <f>'[1]Prop. prices'!R35</f>
        <v>0</v>
      </c>
      <c r="S191" s="17">
        <f>'[1]Prop. prices'!S35</f>
        <v>0</v>
      </c>
      <c r="T191" s="17">
        <f>'[1]Prop. prices'!T35</f>
        <v>0</v>
      </c>
      <c r="U191" s="17">
        <f>'[1]Prop. prices'!U35</f>
        <v>0</v>
      </c>
      <c r="V191" s="17">
        <f>'[1]Prop. prices'!V35</f>
        <v>0</v>
      </c>
      <c r="W191" s="17">
        <f>'[1]Prop. prices'!W35</f>
        <v>0</v>
      </c>
      <c r="X191" s="17">
        <f>'[1]Prop. prices'!X35</f>
        <v>0</v>
      </c>
      <c r="Y191" s="17">
        <f>'[1]Prop. prices'!Y35</f>
        <v>0</v>
      </c>
      <c r="Z191" s="17">
        <f>'[1]Prop. prices'!Z35</f>
        <v>0</v>
      </c>
      <c r="AA191" s="17">
        <f>'[1]Prop. prices'!AA35</f>
        <v>0</v>
      </c>
      <c r="AB191" s="17">
        <f>'[1]Prop. prices'!AB35</f>
        <v>0</v>
      </c>
      <c r="AC191" s="14"/>
      <c r="AD191" s="16" t="str" cm="1">
        <f t="array" ref="AD191">IF(SUMPRODUCT(--_xlfn.ISFORMULA(C191:AB191))=25,"OK","CHECK")</f>
        <v>OK</v>
      </c>
      <c r="AE191" s="7"/>
      <c r="AF191" s="7"/>
      <c r="AG191" s="7"/>
    </row>
    <row r="192" spans="1:33" outlineLevel="2" x14ac:dyDescent="0.2">
      <c r="A192" s="7"/>
      <c r="B192" s="7"/>
      <c r="C192" s="19" t="str">
        <f>C114</f>
        <v>HV Business Annual demand</v>
      </c>
      <c r="D192" s="18" t="str">
        <f>D114</f>
        <v>HV business</v>
      </c>
      <c r="E192" s="18" t="str">
        <f>E114</f>
        <v>HVAD-SA</v>
      </c>
      <c r="F192" s="18" t="str">
        <f>F114</f>
        <v>HVAD-CBD</v>
      </c>
      <c r="G192" s="18">
        <f>G114</f>
        <v>0</v>
      </c>
      <c r="H192" s="12"/>
      <c r="I192" s="17">
        <f>'[1]Prop. prices'!I36</f>
        <v>45.452800000000003</v>
      </c>
      <c r="J192" s="17">
        <f>'[1]Prop. prices'!J36</f>
        <v>0</v>
      </c>
      <c r="K192" s="17">
        <f>'[1]Prop. prices'!K36</f>
        <v>2.6200000000000001E-2</v>
      </c>
      <c r="L192" s="17">
        <f>'[1]Prop. prices'!L36</f>
        <v>0</v>
      </c>
      <c r="M192" s="17">
        <f>'[1]Prop. prices'!M36</f>
        <v>1.6400000000000001E-2</v>
      </c>
      <c r="N192" s="17">
        <f>'[1]Prop. prices'!N36</f>
        <v>0</v>
      </c>
      <c r="O192" s="17">
        <f>'[1]Prop. prices'!O36</f>
        <v>0.1178</v>
      </c>
      <c r="P192" s="17">
        <f>'[1]Prop. prices'!P36</f>
        <v>0.11459999999999999</v>
      </c>
      <c r="Q192" s="17">
        <f>'[1]Prop. prices'!Q36</f>
        <v>0</v>
      </c>
      <c r="R192" s="17">
        <f>'[1]Prop. prices'!R36</f>
        <v>0</v>
      </c>
      <c r="S192" s="17">
        <f>'[1]Prop. prices'!S36</f>
        <v>0</v>
      </c>
      <c r="T192" s="17">
        <f>'[1]Prop. prices'!T36</f>
        <v>0</v>
      </c>
      <c r="U192" s="17">
        <f>'[1]Prop. prices'!U36</f>
        <v>0</v>
      </c>
      <c r="V192" s="17">
        <f>'[1]Prop. prices'!V36</f>
        <v>0</v>
      </c>
      <c r="W192" s="17">
        <f>'[1]Prop. prices'!W36</f>
        <v>0</v>
      </c>
      <c r="X192" s="17">
        <f>'[1]Prop. prices'!X36</f>
        <v>0</v>
      </c>
      <c r="Y192" s="17">
        <f>'[1]Prop. prices'!Y36</f>
        <v>0</v>
      </c>
      <c r="Z192" s="17">
        <f>'[1]Prop. prices'!Z36</f>
        <v>0</v>
      </c>
      <c r="AA192" s="17">
        <f>'[1]Prop. prices'!AA36</f>
        <v>0</v>
      </c>
      <c r="AB192" s="17">
        <f>'[1]Prop. prices'!AB36</f>
        <v>0</v>
      </c>
      <c r="AC192" s="14"/>
      <c r="AD192" s="16" t="str" cm="1">
        <f t="array" ref="AD192">IF(SUMPRODUCT(--_xlfn.ISFORMULA(C192:AB192))=25,"OK","CHECK")</f>
        <v>OK</v>
      </c>
      <c r="AE192" s="7"/>
      <c r="AF192" s="7"/>
      <c r="AG192" s="7"/>
    </row>
    <row r="193" spans="1:33" outlineLevel="2" x14ac:dyDescent="0.2">
      <c r="A193" s="7"/>
      <c r="B193" s="7"/>
      <c r="C193" s="19" t="str">
        <f>C115</f>
        <v>HV Business Annual &lt;500 kVA</v>
      </c>
      <c r="D193" s="18" t="str">
        <f>D115</f>
        <v>HV business</v>
      </c>
      <c r="E193" s="18" t="str">
        <f>E115</f>
        <v>HVAD500-SA</v>
      </c>
      <c r="F193" s="18" t="str">
        <f>F115</f>
        <v>HVAD500-CBD</v>
      </c>
      <c r="G193" s="18">
        <f>G115</f>
        <v>0</v>
      </c>
      <c r="H193" s="12"/>
      <c r="I193" s="17">
        <f>'[1]Prop. prices'!I37</f>
        <v>7.7331000000000003</v>
      </c>
      <c r="J193" s="17">
        <f>'[1]Prop. prices'!J37</f>
        <v>0</v>
      </c>
      <c r="K193" s="17">
        <f>'[1]Prop. prices'!K37</f>
        <v>4.7500000000000001E-2</v>
      </c>
      <c r="L193" s="17">
        <f>'[1]Prop. prices'!L37</f>
        <v>0</v>
      </c>
      <c r="M193" s="17">
        <f>'[1]Prop. prices'!M37</f>
        <v>2.9700000000000001E-2</v>
      </c>
      <c r="N193" s="17">
        <f>'[1]Prop. prices'!N37</f>
        <v>0</v>
      </c>
      <c r="O193" s="17">
        <f>'[1]Prop. prices'!O37</f>
        <v>0.1636</v>
      </c>
      <c r="P193" s="17">
        <f>'[1]Prop. prices'!P37</f>
        <v>0.11700000000000001</v>
      </c>
      <c r="Q193" s="17">
        <f>'[1]Prop. prices'!Q37</f>
        <v>0</v>
      </c>
      <c r="R193" s="17">
        <f>'[1]Prop. prices'!R37</f>
        <v>0</v>
      </c>
      <c r="S193" s="17">
        <f>'[1]Prop. prices'!S37</f>
        <v>0</v>
      </c>
      <c r="T193" s="17">
        <f>'[1]Prop. prices'!T37</f>
        <v>0</v>
      </c>
      <c r="U193" s="17">
        <f>'[1]Prop. prices'!U37</f>
        <v>0</v>
      </c>
      <c r="V193" s="17">
        <f>'[1]Prop. prices'!V37</f>
        <v>0</v>
      </c>
      <c r="W193" s="17">
        <f>'[1]Prop. prices'!W37</f>
        <v>0</v>
      </c>
      <c r="X193" s="17">
        <f>'[1]Prop. prices'!X37</f>
        <v>0</v>
      </c>
      <c r="Y193" s="17">
        <f>'[1]Prop. prices'!Y37</f>
        <v>0</v>
      </c>
      <c r="Z193" s="17">
        <f>'[1]Prop. prices'!Z37</f>
        <v>0</v>
      </c>
      <c r="AA193" s="17">
        <f>'[1]Prop. prices'!AA37</f>
        <v>0</v>
      </c>
      <c r="AB193" s="17">
        <f>'[1]Prop. prices'!AB37</f>
        <v>0</v>
      </c>
      <c r="AC193" s="14"/>
      <c r="AD193" s="16" t="str" cm="1">
        <f t="array" ref="AD193">IF(SUMPRODUCT(--_xlfn.ISFORMULA(C193:AB193))=25,"OK","CHECK")</f>
        <v>OK</v>
      </c>
      <c r="AE193" s="7"/>
      <c r="AF193" s="7"/>
      <c r="AG193" s="7"/>
    </row>
    <row r="194" spans="1:33" outlineLevel="3" x14ac:dyDescent="0.2">
      <c r="A194" s="7"/>
      <c r="B194" s="7"/>
      <c r="C194" s="19" t="str">
        <f>C116</f>
        <v>HV Business Monthly demand</v>
      </c>
      <c r="D194" s="18" t="str">
        <f>D116</f>
        <v>HV business</v>
      </c>
      <c r="E194" s="18" t="str">
        <f>E116</f>
        <v>HVMD-SA</v>
      </c>
      <c r="F194" s="18" t="str">
        <f>F116</f>
        <v>HVMD-CBD</v>
      </c>
      <c r="G194" s="18">
        <f>G116</f>
        <v>0</v>
      </c>
      <c r="H194" s="12"/>
      <c r="I194" s="17">
        <f>'[1]Prop. prices'!I38</f>
        <v>45.452800000000003</v>
      </c>
      <c r="J194" s="17">
        <f>'[1]Prop. prices'!J38</f>
        <v>0</v>
      </c>
      <c r="K194" s="17">
        <f>'[1]Prop. prices'!K38</f>
        <v>2.6200000000000001E-2</v>
      </c>
      <c r="L194" s="17">
        <f>'[1]Prop. prices'!L38</f>
        <v>0</v>
      </c>
      <c r="M194" s="17">
        <f>'[1]Prop. prices'!M38</f>
        <v>1.6400000000000001E-2</v>
      </c>
      <c r="N194" s="17">
        <f>'[1]Prop. prices'!N38</f>
        <v>0</v>
      </c>
      <c r="O194" s="17">
        <f>'[1]Prop. prices'!O38</f>
        <v>0</v>
      </c>
      <c r="P194" s="17">
        <f>'[1]Prop. prices'!P38</f>
        <v>0.11459999999999999</v>
      </c>
      <c r="Q194" s="17">
        <f>'[1]Prop. prices'!Q38</f>
        <v>0.42709999999999998</v>
      </c>
      <c r="R194" s="17">
        <f>'[1]Prop. prices'!R38</f>
        <v>0</v>
      </c>
      <c r="S194" s="17">
        <f>'[1]Prop. prices'!S38</f>
        <v>0</v>
      </c>
      <c r="T194" s="17">
        <f>'[1]Prop. prices'!T38</f>
        <v>0</v>
      </c>
      <c r="U194" s="17">
        <f>'[1]Prop. prices'!U38</f>
        <v>0</v>
      </c>
      <c r="V194" s="17">
        <f>'[1]Prop. prices'!V38</f>
        <v>0</v>
      </c>
      <c r="W194" s="17">
        <f>'[1]Prop. prices'!W38</f>
        <v>0</v>
      </c>
      <c r="X194" s="17">
        <f>'[1]Prop. prices'!X38</f>
        <v>0</v>
      </c>
      <c r="Y194" s="17">
        <f>'[1]Prop. prices'!Y38</f>
        <v>0</v>
      </c>
      <c r="Z194" s="17">
        <f>'[1]Prop. prices'!Z38</f>
        <v>0</v>
      </c>
      <c r="AA194" s="17">
        <f>'[1]Prop. prices'!AA38</f>
        <v>0</v>
      </c>
      <c r="AB194" s="17">
        <f>'[1]Prop. prices'!AB38</f>
        <v>0</v>
      </c>
      <c r="AC194" s="14"/>
      <c r="AD194" s="16" t="str" cm="1">
        <f t="array" ref="AD194">IF(SUMPRODUCT(--_xlfn.ISFORMULA(C194:AB194))=25,"OK","CHECK")</f>
        <v>OK</v>
      </c>
      <c r="AE194" s="7"/>
      <c r="AF194" s="7"/>
      <c r="AG194" s="7"/>
    </row>
    <row r="195" spans="1:33" outlineLevel="3" x14ac:dyDescent="0.2">
      <c r="A195" s="7"/>
      <c r="B195" s="7"/>
      <c r="C195" s="19" t="str">
        <f>C117</f>
        <v>HV Business Actual Monthly Demand (transition)</v>
      </c>
      <c r="D195" s="18" t="str">
        <f>D117</f>
        <v>HV business</v>
      </c>
      <c r="E195" s="18" t="str">
        <f>E117</f>
        <v>HBD</v>
      </c>
      <c r="F195" s="18" t="str">
        <f>F117</f>
        <v>HBD</v>
      </c>
      <c r="G195" s="18">
        <f>G117</f>
        <v>0</v>
      </c>
      <c r="H195" s="12"/>
      <c r="I195" s="17">
        <f>'[1]Prop. prices'!I39</f>
        <v>13.698700000000001</v>
      </c>
      <c r="J195" s="17">
        <f>'[1]Prop. prices'!J39</f>
        <v>8.5900000000000004E-2</v>
      </c>
      <c r="K195" s="17">
        <f>'[1]Prop. prices'!K39</f>
        <v>0</v>
      </c>
      <c r="L195" s="17">
        <f>'[1]Prop. prices'!L39</f>
        <v>0</v>
      </c>
      <c r="M195" s="17">
        <f>'[1]Prop. prices'!M39</f>
        <v>0</v>
      </c>
      <c r="N195" s="17">
        <f>'[1]Prop. prices'!N39</f>
        <v>0</v>
      </c>
      <c r="O195" s="17">
        <f>'[1]Prop. prices'!O39</f>
        <v>0</v>
      </c>
      <c r="P195" s="17">
        <f>'[1]Prop. prices'!P39</f>
        <v>0</v>
      </c>
      <c r="Q195" s="17">
        <f>'[1]Prop. prices'!Q39</f>
        <v>0</v>
      </c>
      <c r="R195" s="17">
        <f>'[1]Prop. prices'!R39</f>
        <v>0.30940000000000001</v>
      </c>
      <c r="S195" s="17">
        <f>'[1]Prop. prices'!S39</f>
        <v>0.15310000000000001</v>
      </c>
      <c r="T195" s="17">
        <f>'[1]Prop. prices'!T39</f>
        <v>0</v>
      </c>
      <c r="U195" s="17">
        <f>'[1]Prop. prices'!U39</f>
        <v>0</v>
      </c>
      <c r="V195" s="17">
        <f>'[1]Prop. prices'!V39</f>
        <v>0</v>
      </c>
      <c r="W195" s="17">
        <f>'[1]Prop. prices'!W39</f>
        <v>0</v>
      </c>
      <c r="X195" s="17">
        <f>'[1]Prop. prices'!X39</f>
        <v>0</v>
      </c>
      <c r="Y195" s="17">
        <f>'[1]Prop. prices'!Y39</f>
        <v>0</v>
      </c>
      <c r="Z195" s="17">
        <f>'[1]Prop. prices'!Z39</f>
        <v>0</v>
      </c>
      <c r="AA195" s="17">
        <f>'[1]Prop. prices'!AA39</f>
        <v>0</v>
      </c>
      <c r="AB195" s="17">
        <f>'[1]Prop. prices'!AB39</f>
        <v>0</v>
      </c>
      <c r="AC195" s="14"/>
      <c r="AD195" s="16" t="str" cm="1">
        <f t="array" ref="AD195">IF(SUMPRODUCT(--_xlfn.ISFORMULA(C195:AB195))=25,"OK","CHECK")</f>
        <v>OK</v>
      </c>
      <c r="AE195" s="7"/>
      <c r="AF195" s="7"/>
      <c r="AG195" s="7"/>
    </row>
    <row r="196" spans="1:33" outlineLevel="3" x14ac:dyDescent="0.2">
      <c r="A196" s="7"/>
      <c r="B196" s="7"/>
      <c r="C196" s="19" t="str">
        <f>C118</f>
        <v>HV Business Generation Supplies</v>
      </c>
      <c r="D196" s="18" t="str">
        <f>D118</f>
        <v>HV business</v>
      </c>
      <c r="E196" s="18" t="str">
        <f>E118</f>
        <v>HVBG-SA</v>
      </c>
      <c r="F196" s="18" t="str">
        <f>F118</f>
        <v>HVBG-CBD</v>
      </c>
      <c r="G196" s="18">
        <f>G118</f>
        <v>0</v>
      </c>
      <c r="H196" s="12"/>
      <c r="I196" s="17">
        <f>'[1]Prop. prices'!I40</f>
        <v>0</v>
      </c>
      <c r="J196" s="17">
        <f>'[1]Prop. prices'!J40</f>
        <v>0</v>
      </c>
      <c r="K196" s="17">
        <f>'[1]Prop. prices'!K40</f>
        <v>0</v>
      </c>
      <c r="L196" s="17">
        <f>'[1]Prop. prices'!L40</f>
        <v>0</v>
      </c>
      <c r="M196" s="17">
        <f>'[1]Prop. prices'!M40</f>
        <v>0</v>
      </c>
      <c r="N196" s="17">
        <f>'[1]Prop. prices'!N40</f>
        <v>0</v>
      </c>
      <c r="O196" s="17">
        <f>'[1]Prop. prices'!O40</f>
        <v>0.1178</v>
      </c>
      <c r="P196" s="17">
        <f>'[1]Prop. prices'!P40</f>
        <v>0.11459999999999999</v>
      </c>
      <c r="Q196" s="17">
        <f>'[1]Prop. prices'!Q40</f>
        <v>0</v>
      </c>
      <c r="R196" s="17">
        <f>'[1]Prop. prices'!R40</f>
        <v>0</v>
      </c>
      <c r="S196" s="17">
        <f>'[1]Prop. prices'!S40</f>
        <v>0</v>
      </c>
      <c r="T196" s="17">
        <f>'[1]Prop. prices'!T40</f>
        <v>0</v>
      </c>
      <c r="U196" s="17">
        <f>'[1]Prop. prices'!U40</f>
        <v>0</v>
      </c>
      <c r="V196" s="17">
        <f>'[1]Prop. prices'!V40</f>
        <v>0</v>
      </c>
      <c r="W196" s="17">
        <f>'[1]Prop. prices'!W40</f>
        <v>0</v>
      </c>
      <c r="X196" s="17">
        <f>'[1]Prop. prices'!X40</f>
        <v>0</v>
      </c>
      <c r="Y196" s="17">
        <f>'[1]Prop. prices'!Y40</f>
        <v>0</v>
      </c>
      <c r="Z196" s="17">
        <f>'[1]Prop. prices'!Z40</f>
        <v>0</v>
      </c>
      <c r="AA196" s="17">
        <f>'[1]Prop. prices'!AA40</f>
        <v>0</v>
      </c>
      <c r="AB196" s="17">
        <f>'[1]Prop. prices'!AB40</f>
        <v>0</v>
      </c>
      <c r="AC196" s="14"/>
      <c r="AD196" s="16" t="str" cm="1">
        <f t="array" ref="AD196">IF(SUMPRODUCT(--_xlfn.ISFORMULA(C196:AB196))=25,"OK","CHECK")</f>
        <v>OK</v>
      </c>
      <c r="AE196" s="7"/>
      <c r="AF196" s="7"/>
      <c r="AG196" s="7"/>
    </row>
    <row r="197" spans="1:33" outlineLevel="3" x14ac:dyDescent="0.2">
      <c r="A197" s="7"/>
      <c r="B197" s="7"/>
      <c r="C197" s="19">
        <f>C119</f>
        <v>0</v>
      </c>
      <c r="D197" s="18">
        <f>D119</f>
        <v>0</v>
      </c>
      <c r="E197" s="18">
        <f>E119</f>
        <v>0</v>
      </c>
      <c r="F197" s="18">
        <f>F119</f>
        <v>0</v>
      </c>
      <c r="G197" s="18">
        <f>G119</f>
        <v>0</v>
      </c>
      <c r="H197" s="12"/>
      <c r="I197" s="17">
        <f>'[1]Prop. prices'!I41</f>
        <v>0</v>
      </c>
      <c r="J197" s="17">
        <f>'[1]Prop. prices'!J41</f>
        <v>0</v>
      </c>
      <c r="K197" s="17">
        <f>'[1]Prop. prices'!K41</f>
        <v>0</v>
      </c>
      <c r="L197" s="17">
        <f>'[1]Prop. prices'!L41</f>
        <v>0</v>
      </c>
      <c r="M197" s="17">
        <f>'[1]Prop. prices'!M41</f>
        <v>0</v>
      </c>
      <c r="N197" s="17">
        <f>'[1]Prop. prices'!N41</f>
        <v>0</v>
      </c>
      <c r="O197" s="17">
        <f>'[1]Prop. prices'!O41</f>
        <v>0</v>
      </c>
      <c r="P197" s="17">
        <f>'[1]Prop. prices'!P41</f>
        <v>0</v>
      </c>
      <c r="Q197" s="17">
        <f>'[1]Prop. prices'!Q41</f>
        <v>0</v>
      </c>
      <c r="R197" s="17">
        <f>'[1]Prop. prices'!R41</f>
        <v>0</v>
      </c>
      <c r="S197" s="17">
        <f>'[1]Prop. prices'!S41</f>
        <v>0</v>
      </c>
      <c r="T197" s="17">
        <f>'[1]Prop. prices'!T41</f>
        <v>0</v>
      </c>
      <c r="U197" s="17">
        <f>'[1]Prop. prices'!U41</f>
        <v>0</v>
      </c>
      <c r="V197" s="17">
        <f>'[1]Prop. prices'!V41</f>
        <v>0</v>
      </c>
      <c r="W197" s="17">
        <f>'[1]Prop. prices'!W41</f>
        <v>0</v>
      </c>
      <c r="X197" s="17">
        <f>'[1]Prop. prices'!X41</f>
        <v>0</v>
      </c>
      <c r="Y197" s="17">
        <f>'[1]Prop. prices'!Y41</f>
        <v>0</v>
      </c>
      <c r="Z197" s="17">
        <f>'[1]Prop. prices'!Z41</f>
        <v>0</v>
      </c>
      <c r="AA197" s="17">
        <f>'[1]Prop. prices'!AA41</f>
        <v>0</v>
      </c>
      <c r="AB197" s="17">
        <f>'[1]Prop. prices'!AB41</f>
        <v>0</v>
      </c>
      <c r="AC197" s="14"/>
      <c r="AD197" s="16" t="str" cm="1">
        <f t="array" ref="AD197">IF(SUMPRODUCT(--_xlfn.ISFORMULA(C197:AB197))=25,"OK","CHECK")</f>
        <v>OK</v>
      </c>
      <c r="AE197" s="7"/>
      <c r="AF197" s="7"/>
      <c r="AG197" s="7"/>
    </row>
    <row r="198" spans="1:33" outlineLevel="3" x14ac:dyDescent="0.2">
      <c r="A198" s="7"/>
      <c r="B198" s="7"/>
      <c r="C198" s="19" t="str">
        <f>C120</f>
        <v>Zone Substation kVA</v>
      </c>
      <c r="D198" s="18" t="str">
        <f>D120</f>
        <v>Major business</v>
      </c>
      <c r="E198" s="18" t="str">
        <f>E120</f>
        <v>ZSN</v>
      </c>
      <c r="F198" s="18">
        <f>F120</f>
        <v>0</v>
      </c>
      <c r="G198" s="18">
        <f>G120</f>
        <v>0</v>
      </c>
      <c r="H198" s="12"/>
      <c r="I198" s="17">
        <f>'[1]Prop. prices'!I42</f>
        <v>0</v>
      </c>
      <c r="J198" s="17">
        <f>'[1]Prop. prices'!J42</f>
        <v>4.8999999999999998E-3</v>
      </c>
      <c r="K198" s="17">
        <f>'[1]Prop. prices'!K42</f>
        <v>0</v>
      </c>
      <c r="L198" s="17">
        <f>'[1]Prop. prices'!L42</f>
        <v>0</v>
      </c>
      <c r="M198" s="17">
        <f>'[1]Prop. prices'!M42</f>
        <v>0</v>
      </c>
      <c r="N198" s="17">
        <f>'[1]Prop. prices'!N42</f>
        <v>0</v>
      </c>
      <c r="O198" s="17">
        <f>'[1]Prop. prices'!O42</f>
        <v>4.5600000000000002E-2</v>
      </c>
      <c r="P198" s="17">
        <f>'[1]Prop. prices'!P42</f>
        <v>8.1199999999999994E-2</v>
      </c>
      <c r="Q198" s="17">
        <f>'[1]Prop. prices'!Q42</f>
        <v>0</v>
      </c>
      <c r="R198" s="17">
        <f>'[1]Prop. prices'!R42</f>
        <v>0</v>
      </c>
      <c r="S198" s="17">
        <f>'[1]Prop. prices'!S42</f>
        <v>0</v>
      </c>
      <c r="T198" s="17">
        <f>'[1]Prop. prices'!T42</f>
        <v>0</v>
      </c>
      <c r="U198" s="17">
        <f>'[1]Prop. prices'!U42</f>
        <v>0</v>
      </c>
      <c r="V198" s="17">
        <f>'[1]Prop. prices'!V42</f>
        <v>0</v>
      </c>
      <c r="W198" s="17">
        <f>'[1]Prop. prices'!W42</f>
        <v>0</v>
      </c>
      <c r="X198" s="17">
        <f>'[1]Prop. prices'!X42</f>
        <v>0</v>
      </c>
      <c r="Y198" s="17">
        <f>'[1]Prop. prices'!Y42</f>
        <v>0</v>
      </c>
      <c r="Z198" s="17">
        <f>'[1]Prop. prices'!Z42</f>
        <v>0</v>
      </c>
      <c r="AA198" s="17">
        <f>'[1]Prop. prices'!AA42</f>
        <v>0</v>
      </c>
      <c r="AB198" s="17">
        <f>'[1]Prop. prices'!AB42</f>
        <v>0</v>
      </c>
      <c r="AC198" s="14"/>
      <c r="AD198" s="16" t="str" cm="1">
        <f t="array" ref="AD198">IF(SUMPRODUCT(--_xlfn.ISFORMULA(C198:AB198))=25,"OK","CHECK")</f>
        <v>OK</v>
      </c>
      <c r="AE198" s="7"/>
      <c r="AF198" s="7"/>
      <c r="AG198" s="7"/>
    </row>
    <row r="199" spans="1:33" outlineLevel="3" x14ac:dyDescent="0.2">
      <c r="A199" s="7"/>
      <c r="B199" s="7"/>
      <c r="C199" s="19" t="str">
        <f>C121</f>
        <v>Sub Transmission kVA</v>
      </c>
      <c r="D199" s="18" t="str">
        <f>D121</f>
        <v>Major business</v>
      </c>
      <c r="E199" s="18" t="str">
        <f>E121</f>
        <v>STN</v>
      </c>
      <c r="F199" s="18">
        <f>F121</f>
        <v>0</v>
      </c>
      <c r="G199" s="18">
        <f>G121</f>
        <v>0</v>
      </c>
      <c r="H199" s="12"/>
      <c r="I199" s="17">
        <f>'[1]Prop. prices'!I43</f>
        <v>0</v>
      </c>
      <c r="J199" s="17">
        <f>'[1]Prop. prices'!J43</f>
        <v>1.8E-3</v>
      </c>
      <c r="K199" s="17">
        <f>'[1]Prop. prices'!K43</f>
        <v>0</v>
      </c>
      <c r="L199" s="17">
        <f>'[1]Prop. prices'!L43</f>
        <v>0</v>
      </c>
      <c r="M199" s="17">
        <f>'[1]Prop. prices'!M43</f>
        <v>0</v>
      </c>
      <c r="N199" s="17">
        <f>'[1]Prop. prices'!N43</f>
        <v>0</v>
      </c>
      <c r="O199" s="17">
        <f>'[1]Prop. prices'!O43</f>
        <v>0</v>
      </c>
      <c r="P199" s="17">
        <f>'[1]Prop. prices'!P43</f>
        <v>4.4900000000000002E-2</v>
      </c>
      <c r="Q199" s="17">
        <f>'[1]Prop. prices'!Q43</f>
        <v>0</v>
      </c>
      <c r="R199" s="17">
        <f>'[1]Prop. prices'!R43</f>
        <v>0</v>
      </c>
      <c r="S199" s="17">
        <f>'[1]Prop. prices'!S43</f>
        <v>0</v>
      </c>
      <c r="T199" s="17">
        <f>'[1]Prop. prices'!T43</f>
        <v>0</v>
      </c>
      <c r="U199" s="17">
        <f>'[1]Prop. prices'!U43</f>
        <v>0</v>
      </c>
      <c r="V199" s="17">
        <f>'[1]Prop. prices'!V43</f>
        <v>0</v>
      </c>
      <c r="W199" s="17">
        <f>'[1]Prop. prices'!W43</f>
        <v>0</v>
      </c>
      <c r="X199" s="17">
        <f>'[1]Prop. prices'!X43</f>
        <v>0</v>
      </c>
      <c r="Y199" s="17">
        <f>'[1]Prop. prices'!Y43</f>
        <v>0</v>
      </c>
      <c r="Z199" s="17">
        <f>'[1]Prop. prices'!Z43</f>
        <v>0</v>
      </c>
      <c r="AA199" s="17">
        <f>'[1]Prop. prices'!AA43</f>
        <v>0</v>
      </c>
      <c r="AB199" s="17">
        <f>'[1]Prop. prices'!AB43</f>
        <v>0</v>
      </c>
      <c r="AC199" s="14"/>
      <c r="AD199" s="16" t="str" cm="1">
        <f t="array" ref="AD199">IF(SUMPRODUCT(--_xlfn.ISFORMULA(C199:AB199))=25,"OK","CHECK")</f>
        <v>OK</v>
      </c>
      <c r="AE199" s="7"/>
      <c r="AF199" s="7"/>
      <c r="AG199" s="7"/>
    </row>
    <row r="200" spans="1:33" outlineLevel="3" x14ac:dyDescent="0.2">
      <c r="A200" s="7"/>
      <c r="B200" s="7"/>
      <c r="C200" s="19">
        <f>C122</f>
        <v>0</v>
      </c>
      <c r="D200" s="18">
        <f>D122</f>
        <v>0</v>
      </c>
      <c r="E200" s="18">
        <f>E122</f>
        <v>0</v>
      </c>
      <c r="F200" s="18">
        <f>F122</f>
        <v>0</v>
      </c>
      <c r="G200" s="18">
        <f>G122</f>
        <v>0</v>
      </c>
      <c r="H200" s="12"/>
      <c r="I200" s="17">
        <f>'[1]Prop. prices'!I44</f>
        <v>0</v>
      </c>
      <c r="J200" s="17">
        <f>'[1]Prop. prices'!J44</f>
        <v>0</v>
      </c>
      <c r="K200" s="17">
        <f>'[1]Prop. prices'!K44</f>
        <v>0</v>
      </c>
      <c r="L200" s="17">
        <f>'[1]Prop. prices'!L44</f>
        <v>0</v>
      </c>
      <c r="M200" s="17">
        <f>'[1]Prop. prices'!M44</f>
        <v>0</v>
      </c>
      <c r="N200" s="17">
        <f>'[1]Prop. prices'!N44</f>
        <v>0</v>
      </c>
      <c r="O200" s="17">
        <f>'[1]Prop. prices'!O44</f>
        <v>0</v>
      </c>
      <c r="P200" s="17">
        <f>'[1]Prop. prices'!P44</f>
        <v>0</v>
      </c>
      <c r="Q200" s="17">
        <f>'[1]Prop. prices'!Q44</f>
        <v>0</v>
      </c>
      <c r="R200" s="17">
        <f>'[1]Prop. prices'!R44</f>
        <v>0</v>
      </c>
      <c r="S200" s="17">
        <f>'[1]Prop. prices'!S44</f>
        <v>0</v>
      </c>
      <c r="T200" s="17">
        <f>'[1]Prop. prices'!T44</f>
        <v>0</v>
      </c>
      <c r="U200" s="17">
        <f>'[1]Prop. prices'!U44</f>
        <v>0</v>
      </c>
      <c r="V200" s="17">
        <f>'[1]Prop. prices'!V44</f>
        <v>0</v>
      </c>
      <c r="W200" s="17">
        <f>'[1]Prop. prices'!W44</f>
        <v>0</v>
      </c>
      <c r="X200" s="17">
        <f>'[1]Prop. prices'!X44</f>
        <v>0</v>
      </c>
      <c r="Y200" s="17">
        <f>'[1]Prop. prices'!Y44</f>
        <v>0</v>
      </c>
      <c r="Z200" s="17">
        <f>'[1]Prop. prices'!Z44</f>
        <v>0</v>
      </c>
      <c r="AA200" s="17">
        <f>'[1]Prop. prices'!AA44</f>
        <v>0</v>
      </c>
      <c r="AB200" s="17">
        <f>'[1]Prop. prices'!AB44</f>
        <v>0</v>
      </c>
      <c r="AC200" s="14"/>
      <c r="AD200" s="16" t="str" cm="1">
        <f t="array" ref="AD200">IF(SUMPRODUCT(--_xlfn.ISFORMULA(C200:AB200))=25,"OK","CHECK")</f>
        <v>OK</v>
      </c>
      <c r="AE200" s="7"/>
      <c r="AF200" s="7"/>
      <c r="AG200" s="7"/>
    </row>
    <row r="201" spans="1:33" outlineLevel="3" x14ac:dyDescent="0.2">
      <c r="A201" s="7"/>
      <c r="B201" s="7"/>
      <c r="C201" s="19">
        <f>C123</f>
        <v>0</v>
      </c>
      <c r="D201" s="18">
        <f>D123</f>
        <v>0</v>
      </c>
      <c r="E201" s="18">
        <f>E123</f>
        <v>0</v>
      </c>
      <c r="F201" s="18">
        <f>F123</f>
        <v>0</v>
      </c>
      <c r="G201" s="18">
        <f>G123</f>
        <v>0</v>
      </c>
      <c r="H201" s="12"/>
      <c r="I201" s="17">
        <f>'[1]Prop. prices'!I45</f>
        <v>0</v>
      </c>
      <c r="J201" s="17">
        <f>'[1]Prop. prices'!J45</f>
        <v>0</v>
      </c>
      <c r="K201" s="17">
        <f>'[1]Prop. prices'!K45</f>
        <v>0</v>
      </c>
      <c r="L201" s="17">
        <f>'[1]Prop. prices'!L45</f>
        <v>0</v>
      </c>
      <c r="M201" s="17">
        <f>'[1]Prop. prices'!M45</f>
        <v>0</v>
      </c>
      <c r="N201" s="17">
        <f>'[1]Prop. prices'!N45</f>
        <v>0</v>
      </c>
      <c r="O201" s="17">
        <f>'[1]Prop. prices'!O45</f>
        <v>0</v>
      </c>
      <c r="P201" s="17">
        <f>'[1]Prop. prices'!P45</f>
        <v>0</v>
      </c>
      <c r="Q201" s="17">
        <f>'[1]Prop. prices'!Q45</f>
        <v>0</v>
      </c>
      <c r="R201" s="17">
        <f>'[1]Prop. prices'!R45</f>
        <v>0</v>
      </c>
      <c r="S201" s="17">
        <f>'[1]Prop. prices'!S45</f>
        <v>0</v>
      </c>
      <c r="T201" s="17">
        <f>'[1]Prop. prices'!T45</f>
        <v>0</v>
      </c>
      <c r="U201" s="17">
        <f>'[1]Prop. prices'!U45</f>
        <v>0</v>
      </c>
      <c r="V201" s="17">
        <f>'[1]Prop. prices'!V45</f>
        <v>0</v>
      </c>
      <c r="W201" s="17">
        <f>'[1]Prop. prices'!W45</f>
        <v>0</v>
      </c>
      <c r="X201" s="17">
        <f>'[1]Prop. prices'!X45</f>
        <v>0</v>
      </c>
      <c r="Y201" s="17">
        <f>'[1]Prop. prices'!Y45</f>
        <v>0</v>
      </c>
      <c r="Z201" s="17">
        <f>'[1]Prop. prices'!Z45</f>
        <v>0</v>
      </c>
      <c r="AA201" s="17">
        <f>'[1]Prop. prices'!AA45</f>
        <v>0</v>
      </c>
      <c r="AB201" s="17">
        <f>'[1]Prop. prices'!AB45</f>
        <v>0</v>
      </c>
      <c r="AC201" s="14"/>
      <c r="AD201" s="16" t="str" cm="1">
        <f t="array" ref="AD201">IF(SUMPRODUCT(--_xlfn.ISFORMULA(C201:AB201))=25,"OK","CHECK")</f>
        <v>OK</v>
      </c>
      <c r="AE201" s="7"/>
      <c r="AF201" s="7"/>
      <c r="AG201" s="7"/>
    </row>
    <row r="202" spans="1:33" outlineLevel="3" x14ac:dyDescent="0.2">
      <c r="A202" s="7"/>
      <c r="B202" s="7"/>
      <c r="C202" s="19">
        <f>C124</f>
        <v>0</v>
      </c>
      <c r="D202" s="18">
        <f>D124</f>
        <v>0</v>
      </c>
      <c r="E202" s="18">
        <f>E124</f>
        <v>0</v>
      </c>
      <c r="F202" s="18">
        <f>F124</f>
        <v>0</v>
      </c>
      <c r="G202" s="18">
        <f>G124</f>
        <v>0</v>
      </c>
      <c r="H202" s="12"/>
      <c r="I202" s="17">
        <f>'[1]Prop. prices'!I46</f>
        <v>0</v>
      </c>
      <c r="J202" s="17">
        <f>'[1]Prop. prices'!J46</f>
        <v>0</v>
      </c>
      <c r="K202" s="17">
        <f>'[1]Prop. prices'!K46</f>
        <v>0</v>
      </c>
      <c r="L202" s="17">
        <f>'[1]Prop. prices'!L46</f>
        <v>0</v>
      </c>
      <c r="M202" s="17">
        <f>'[1]Prop. prices'!M46</f>
        <v>0</v>
      </c>
      <c r="N202" s="17">
        <f>'[1]Prop. prices'!N46</f>
        <v>0</v>
      </c>
      <c r="O202" s="17">
        <f>'[1]Prop. prices'!O46</f>
        <v>0</v>
      </c>
      <c r="P202" s="17">
        <f>'[1]Prop. prices'!P46</f>
        <v>0</v>
      </c>
      <c r="Q202" s="17">
        <f>'[1]Prop. prices'!Q46</f>
        <v>0</v>
      </c>
      <c r="R202" s="17">
        <f>'[1]Prop. prices'!R46</f>
        <v>0</v>
      </c>
      <c r="S202" s="17">
        <f>'[1]Prop. prices'!S46</f>
        <v>0</v>
      </c>
      <c r="T202" s="17">
        <f>'[1]Prop. prices'!T46</f>
        <v>0</v>
      </c>
      <c r="U202" s="17">
        <f>'[1]Prop. prices'!U46</f>
        <v>0</v>
      </c>
      <c r="V202" s="17">
        <f>'[1]Prop. prices'!V46</f>
        <v>0</v>
      </c>
      <c r="W202" s="17">
        <f>'[1]Prop. prices'!W46</f>
        <v>0</v>
      </c>
      <c r="X202" s="17">
        <f>'[1]Prop. prices'!X46</f>
        <v>0</v>
      </c>
      <c r="Y202" s="17">
        <f>'[1]Prop. prices'!Y46</f>
        <v>0</v>
      </c>
      <c r="Z202" s="17">
        <f>'[1]Prop. prices'!Z46</f>
        <v>0</v>
      </c>
      <c r="AA202" s="17">
        <f>'[1]Prop. prices'!AA46</f>
        <v>0</v>
      </c>
      <c r="AB202" s="17">
        <f>'[1]Prop. prices'!AB46</f>
        <v>0</v>
      </c>
      <c r="AC202" s="14"/>
      <c r="AD202" s="16" t="str" cm="1">
        <f t="array" ref="AD202">IF(SUMPRODUCT(--_xlfn.ISFORMULA(C202:AB202))=25,"OK","CHECK")</f>
        <v>OK</v>
      </c>
      <c r="AE202" s="7"/>
      <c r="AF202" s="7"/>
      <c r="AG202" s="7"/>
    </row>
    <row r="203" spans="1:33" outlineLevel="3" x14ac:dyDescent="0.2">
      <c r="A203" s="7"/>
      <c r="B203" s="7"/>
      <c r="C203" s="19" t="str">
        <f>C125</f>
        <v>Residential Electrify</v>
      </c>
      <c r="D203" s="18" t="str">
        <f>D125</f>
        <v>Residential</v>
      </c>
      <c r="E203" s="18" t="str">
        <f>E125</f>
        <v>RELE</v>
      </c>
      <c r="F203" s="18" t="str">
        <f>F125</f>
        <v>RELE</v>
      </c>
      <c r="G203" s="18">
        <f>G125</f>
        <v>0</v>
      </c>
      <c r="H203" s="12"/>
      <c r="I203" s="17">
        <f>'[1]Prop. prices'!I47</f>
        <v>0</v>
      </c>
      <c r="J203" s="17">
        <f>'[1]Prop. prices'!J47</f>
        <v>0</v>
      </c>
      <c r="K203" s="17">
        <f>'[1]Prop. prices'!K47</f>
        <v>0</v>
      </c>
      <c r="L203" s="17">
        <f>'[1]Prop. prices'!L47</f>
        <v>0</v>
      </c>
      <c r="M203" s="17">
        <f>'[1]Prop. prices'!M47</f>
        <v>0</v>
      </c>
      <c r="N203" s="17">
        <f>'[1]Prop. prices'!N47</f>
        <v>0</v>
      </c>
      <c r="O203" s="17">
        <f>'[1]Prop. prices'!O47</f>
        <v>0</v>
      </c>
      <c r="P203" s="17">
        <f>'[1]Prop. prices'!P47</f>
        <v>0</v>
      </c>
      <c r="Q203" s="17">
        <f>'[1]Prop. prices'!Q47</f>
        <v>0</v>
      </c>
      <c r="R203" s="17">
        <f>'[1]Prop. prices'!R47</f>
        <v>0</v>
      </c>
      <c r="S203" s="17">
        <f>'[1]Prop. prices'!S47</f>
        <v>0</v>
      </c>
      <c r="T203" s="17">
        <f>'[1]Prop. prices'!T47</f>
        <v>0</v>
      </c>
      <c r="U203" s="17">
        <f>'[1]Prop. prices'!U47</f>
        <v>0</v>
      </c>
      <c r="V203" s="17">
        <f>'[1]Prop. prices'!V47</f>
        <v>0</v>
      </c>
      <c r="W203" s="17">
        <f>'[1]Prop. prices'!W47</f>
        <v>0</v>
      </c>
      <c r="X203" s="17">
        <f>'[1]Prop. prices'!X47</f>
        <v>0</v>
      </c>
      <c r="Y203" s="17">
        <f>'[1]Prop. prices'!Y47</f>
        <v>0</v>
      </c>
      <c r="Z203" s="17">
        <f>'[1]Prop. prices'!Z47</f>
        <v>0</v>
      </c>
      <c r="AA203" s="17">
        <f>'[1]Prop. prices'!AA47</f>
        <v>0</v>
      </c>
      <c r="AB203" s="17">
        <f>'[1]Prop. prices'!AB47</f>
        <v>0</v>
      </c>
      <c r="AC203" s="14"/>
      <c r="AD203" s="16" t="str" cm="1">
        <f t="array" ref="AD203">IF(SUMPRODUCT(--_xlfn.ISFORMULA(C203:AB203))=25,"OK","CHECK")</f>
        <v>OK</v>
      </c>
      <c r="AE203" s="7"/>
      <c r="AF203" s="7"/>
      <c r="AG203" s="7"/>
    </row>
    <row r="204" spans="1:33" outlineLevel="3" x14ac:dyDescent="0.2">
      <c r="A204" s="7"/>
      <c r="B204" s="7"/>
      <c r="C204" s="19">
        <f>C126</f>
        <v>0</v>
      </c>
      <c r="D204" s="18">
        <f>D126</f>
        <v>0</v>
      </c>
      <c r="E204" s="18">
        <f>E126</f>
        <v>0</v>
      </c>
      <c r="F204" s="18">
        <f>F126</f>
        <v>0</v>
      </c>
      <c r="G204" s="18">
        <f>G126</f>
        <v>0</v>
      </c>
      <c r="H204" s="12"/>
      <c r="I204" s="17">
        <f>'[1]Prop. prices'!I48</f>
        <v>0</v>
      </c>
      <c r="J204" s="17">
        <f>'[1]Prop. prices'!J48</f>
        <v>0</v>
      </c>
      <c r="K204" s="17">
        <f>'[1]Prop. prices'!K48</f>
        <v>0</v>
      </c>
      <c r="L204" s="17">
        <f>'[1]Prop. prices'!L48</f>
        <v>0</v>
      </c>
      <c r="M204" s="17">
        <f>'[1]Prop. prices'!M48</f>
        <v>0</v>
      </c>
      <c r="N204" s="17">
        <f>'[1]Prop. prices'!N48</f>
        <v>0</v>
      </c>
      <c r="O204" s="17">
        <f>'[1]Prop. prices'!O48</f>
        <v>0</v>
      </c>
      <c r="P204" s="17">
        <f>'[1]Prop. prices'!P48</f>
        <v>0</v>
      </c>
      <c r="Q204" s="17">
        <f>'[1]Prop. prices'!Q48</f>
        <v>0</v>
      </c>
      <c r="R204" s="17">
        <f>'[1]Prop. prices'!R48</f>
        <v>0</v>
      </c>
      <c r="S204" s="17">
        <f>'[1]Prop. prices'!S48</f>
        <v>0</v>
      </c>
      <c r="T204" s="17">
        <f>'[1]Prop. prices'!T48</f>
        <v>0</v>
      </c>
      <c r="U204" s="17">
        <f>'[1]Prop. prices'!U48</f>
        <v>0</v>
      </c>
      <c r="V204" s="17">
        <f>'[1]Prop. prices'!V48</f>
        <v>0</v>
      </c>
      <c r="W204" s="17">
        <f>'[1]Prop. prices'!W48</f>
        <v>0</v>
      </c>
      <c r="X204" s="17">
        <f>'[1]Prop. prices'!X48</f>
        <v>0</v>
      </c>
      <c r="Y204" s="17">
        <f>'[1]Prop. prices'!Y48</f>
        <v>0</v>
      </c>
      <c r="Z204" s="17">
        <f>'[1]Prop. prices'!Z48</f>
        <v>0</v>
      </c>
      <c r="AA204" s="17">
        <f>'[1]Prop. prices'!AA48</f>
        <v>0</v>
      </c>
      <c r="AB204" s="17">
        <f>'[1]Prop. prices'!AB48</f>
        <v>0</v>
      </c>
      <c r="AC204" s="14"/>
      <c r="AD204" s="16" t="str" cm="1">
        <f t="array" ref="AD204">IF(SUMPRODUCT(--_xlfn.ISFORMULA(C204:AB204))=25,"OK","CHECK")</f>
        <v>OK</v>
      </c>
      <c r="AE204" s="7"/>
      <c r="AF204" s="7"/>
      <c r="AG204" s="7"/>
    </row>
    <row r="205" spans="1:33" outlineLevel="3" x14ac:dyDescent="0.2">
      <c r="A205" s="7"/>
      <c r="B205" s="7"/>
      <c r="C205" s="19" t="str">
        <f>C127</f>
        <v>Large LV Business Agreed Demand Flexible</v>
      </c>
      <c r="D205" s="18" t="str">
        <f>D127</f>
        <v>Large LV business</v>
      </c>
      <c r="E205" s="18" t="str">
        <f>E127</f>
        <v>LBADF-SA</v>
      </c>
      <c r="F205" s="18" t="str">
        <f>F127</f>
        <v>LBADF-CBD</v>
      </c>
      <c r="G205" s="18">
        <f>G127</f>
        <v>0</v>
      </c>
      <c r="H205" s="12"/>
      <c r="I205" s="17">
        <f>'[1]Prop. prices'!I49</f>
        <v>0</v>
      </c>
      <c r="J205" s="17">
        <f>'[1]Prop. prices'!J49</f>
        <v>0</v>
      </c>
      <c r="K205" s="17">
        <f>'[1]Prop. prices'!K49</f>
        <v>0</v>
      </c>
      <c r="L205" s="17">
        <f>'[1]Prop. prices'!L49</f>
        <v>0</v>
      </c>
      <c r="M205" s="17">
        <f>'[1]Prop. prices'!M49</f>
        <v>0</v>
      </c>
      <c r="N205" s="17">
        <f>'[1]Prop. prices'!N49</f>
        <v>0</v>
      </c>
      <c r="O205" s="17">
        <f>'[1]Prop. prices'!O49</f>
        <v>0</v>
      </c>
      <c r="P205" s="17">
        <f>'[1]Prop. prices'!P49</f>
        <v>0</v>
      </c>
      <c r="Q205" s="17">
        <f>'[1]Prop. prices'!Q49</f>
        <v>0</v>
      </c>
      <c r="R205" s="17">
        <f>'[1]Prop. prices'!R49</f>
        <v>0</v>
      </c>
      <c r="S205" s="17">
        <f>'[1]Prop. prices'!S49</f>
        <v>0</v>
      </c>
      <c r="T205" s="17">
        <f>'[1]Prop. prices'!T49</f>
        <v>0</v>
      </c>
      <c r="U205" s="17">
        <f>'[1]Prop. prices'!U49</f>
        <v>0</v>
      </c>
      <c r="V205" s="17">
        <f>'[1]Prop. prices'!V49</f>
        <v>0</v>
      </c>
      <c r="W205" s="17">
        <f>'[1]Prop. prices'!W49</f>
        <v>0</v>
      </c>
      <c r="X205" s="17">
        <f>'[1]Prop. prices'!X49</f>
        <v>0</v>
      </c>
      <c r="Y205" s="17">
        <f>'[1]Prop. prices'!Y49</f>
        <v>0</v>
      </c>
      <c r="Z205" s="17">
        <f>'[1]Prop. prices'!Z49</f>
        <v>0</v>
      </c>
      <c r="AA205" s="17">
        <f>'[1]Prop. prices'!AA49</f>
        <v>0</v>
      </c>
      <c r="AB205" s="17">
        <f>'[1]Prop. prices'!AB49</f>
        <v>0</v>
      </c>
      <c r="AC205" s="14"/>
      <c r="AD205" s="16" t="str" cm="1">
        <f t="array" ref="AD205">IF(SUMPRODUCT(--_xlfn.ISFORMULA(C205:AB205))=25,"OK","CHECK")</f>
        <v>OK</v>
      </c>
      <c r="AE205" s="7"/>
      <c r="AF205" s="7"/>
      <c r="AG205" s="7"/>
    </row>
    <row r="206" spans="1:33" outlineLevel="3" x14ac:dyDescent="0.2">
      <c r="A206" s="7"/>
      <c r="B206" s="7"/>
      <c r="C206" s="19" t="str">
        <f>C128</f>
        <v>HV Business Agreed Demand Flexible</v>
      </c>
      <c r="D206" s="18" t="str">
        <f>D128</f>
        <v>HV business</v>
      </c>
      <c r="E206" s="18" t="str">
        <f>E128</f>
        <v>HVADF-SA</v>
      </c>
      <c r="F206" s="18" t="str">
        <f>F128</f>
        <v>HVADF-CBD</v>
      </c>
      <c r="G206" s="18">
        <f>G128</f>
        <v>0</v>
      </c>
      <c r="H206" s="12"/>
      <c r="I206" s="17">
        <f>'[1]Prop. prices'!I50</f>
        <v>0</v>
      </c>
      <c r="J206" s="17">
        <f>'[1]Prop. prices'!J50</f>
        <v>0</v>
      </c>
      <c r="K206" s="17">
        <f>'[1]Prop. prices'!K50</f>
        <v>0</v>
      </c>
      <c r="L206" s="17">
        <f>'[1]Prop. prices'!L50</f>
        <v>0</v>
      </c>
      <c r="M206" s="17">
        <f>'[1]Prop. prices'!M50</f>
        <v>0</v>
      </c>
      <c r="N206" s="17">
        <f>'[1]Prop. prices'!N50</f>
        <v>0</v>
      </c>
      <c r="O206" s="17">
        <f>'[1]Prop. prices'!O50</f>
        <v>0</v>
      </c>
      <c r="P206" s="17">
        <f>'[1]Prop. prices'!P50</f>
        <v>0</v>
      </c>
      <c r="Q206" s="17">
        <f>'[1]Prop. prices'!Q50</f>
        <v>0</v>
      </c>
      <c r="R206" s="17">
        <f>'[1]Prop. prices'!R50</f>
        <v>0</v>
      </c>
      <c r="S206" s="17">
        <f>'[1]Prop. prices'!S50</f>
        <v>0</v>
      </c>
      <c r="T206" s="17">
        <f>'[1]Prop. prices'!T50</f>
        <v>0</v>
      </c>
      <c r="U206" s="17">
        <f>'[1]Prop. prices'!U50</f>
        <v>0</v>
      </c>
      <c r="V206" s="17">
        <f>'[1]Prop. prices'!V50</f>
        <v>0</v>
      </c>
      <c r="W206" s="17">
        <f>'[1]Prop. prices'!W50</f>
        <v>0</v>
      </c>
      <c r="X206" s="17">
        <f>'[1]Prop. prices'!X50</f>
        <v>0</v>
      </c>
      <c r="Y206" s="17">
        <f>'[1]Prop. prices'!Y50</f>
        <v>0</v>
      </c>
      <c r="Z206" s="17">
        <f>'[1]Prop. prices'!Z50</f>
        <v>0</v>
      </c>
      <c r="AA206" s="17">
        <f>'[1]Prop. prices'!AA50</f>
        <v>0</v>
      </c>
      <c r="AB206" s="17">
        <f>'[1]Prop. prices'!AB50</f>
        <v>0</v>
      </c>
      <c r="AC206" s="14"/>
      <c r="AD206" s="16" t="str" cm="1">
        <f t="array" ref="AD206">IF(SUMPRODUCT(--_xlfn.ISFORMULA(C206:AB206))=25,"OK","CHECK")</f>
        <v>OK</v>
      </c>
      <c r="AE206" s="7"/>
      <c r="AF206" s="7"/>
      <c r="AG206" s="7"/>
    </row>
    <row r="207" spans="1:33" outlineLevel="3" x14ac:dyDescent="0.2">
      <c r="A207" s="7"/>
      <c r="B207" s="7"/>
      <c r="C207" s="19" t="str">
        <f>C129</f>
        <v>Zone Substation kVA Flexible</v>
      </c>
      <c r="D207" s="18" t="str">
        <f>D129</f>
        <v>Major business</v>
      </c>
      <c r="E207" s="18" t="str">
        <f>E129</f>
        <v>ZSNF</v>
      </c>
      <c r="F207" s="18" t="str">
        <f>F129</f>
        <v>ZSNF</v>
      </c>
      <c r="G207" s="18">
        <f>G129</f>
        <v>0</v>
      </c>
      <c r="H207" s="12"/>
      <c r="I207" s="17">
        <f>'[1]Prop. prices'!I51</f>
        <v>0</v>
      </c>
      <c r="J207" s="17">
        <f>'[1]Prop. prices'!J51</f>
        <v>0</v>
      </c>
      <c r="K207" s="17">
        <f>'[1]Prop. prices'!K51</f>
        <v>0</v>
      </c>
      <c r="L207" s="17">
        <f>'[1]Prop. prices'!L51</f>
        <v>0</v>
      </c>
      <c r="M207" s="17">
        <f>'[1]Prop. prices'!M51</f>
        <v>0</v>
      </c>
      <c r="N207" s="17">
        <f>'[1]Prop. prices'!N51</f>
        <v>0</v>
      </c>
      <c r="O207" s="17">
        <f>'[1]Prop. prices'!O51</f>
        <v>0</v>
      </c>
      <c r="P207" s="17">
        <f>'[1]Prop. prices'!P51</f>
        <v>0</v>
      </c>
      <c r="Q207" s="17">
        <f>'[1]Prop. prices'!Q51</f>
        <v>0</v>
      </c>
      <c r="R207" s="17">
        <f>'[1]Prop. prices'!R51</f>
        <v>0</v>
      </c>
      <c r="S207" s="17">
        <f>'[1]Prop. prices'!S51</f>
        <v>0</v>
      </c>
      <c r="T207" s="17">
        <f>'[1]Prop. prices'!T51</f>
        <v>0</v>
      </c>
      <c r="U207" s="17">
        <f>'[1]Prop. prices'!U51</f>
        <v>0</v>
      </c>
      <c r="V207" s="17">
        <f>'[1]Prop. prices'!V51</f>
        <v>0</v>
      </c>
      <c r="W207" s="17">
        <f>'[1]Prop. prices'!W51</f>
        <v>0</v>
      </c>
      <c r="X207" s="17">
        <f>'[1]Prop. prices'!X51</f>
        <v>0</v>
      </c>
      <c r="Y207" s="17">
        <f>'[1]Prop. prices'!Y51</f>
        <v>0</v>
      </c>
      <c r="Z207" s="17">
        <f>'[1]Prop. prices'!Z51</f>
        <v>0</v>
      </c>
      <c r="AA207" s="17">
        <f>'[1]Prop. prices'!AA51</f>
        <v>0</v>
      </c>
      <c r="AB207" s="17">
        <f>'[1]Prop. prices'!AB51</f>
        <v>0</v>
      </c>
      <c r="AC207" s="14"/>
      <c r="AD207" s="16" t="str" cm="1">
        <f t="array" ref="AD207">IF(SUMPRODUCT(--_xlfn.ISFORMULA(C207:AB207))=25,"OK","CHECK")</f>
        <v>OK</v>
      </c>
      <c r="AE207" s="7"/>
      <c r="AF207" s="7"/>
      <c r="AG207" s="7"/>
    </row>
    <row r="208" spans="1:33" outlineLevel="3" x14ac:dyDescent="0.2">
      <c r="A208" s="7"/>
      <c r="B208" s="7"/>
      <c r="C208" s="19" t="str">
        <f>C130</f>
        <v>Sub Transmission kVA Flexible</v>
      </c>
      <c r="D208" s="18" t="str">
        <f>D130</f>
        <v>Major business</v>
      </c>
      <c r="E208" s="18" t="str">
        <f>E130</f>
        <v>STNF</v>
      </c>
      <c r="F208" s="18" t="str">
        <f>F130</f>
        <v>STNF</v>
      </c>
      <c r="G208" s="18">
        <f>G130</f>
        <v>0</v>
      </c>
      <c r="H208" s="12"/>
      <c r="I208" s="17">
        <f>'[1]Prop. prices'!I52</f>
        <v>0</v>
      </c>
      <c r="J208" s="17">
        <f>'[1]Prop. prices'!J52</f>
        <v>0</v>
      </c>
      <c r="K208" s="17">
        <f>'[1]Prop. prices'!K52</f>
        <v>0</v>
      </c>
      <c r="L208" s="17">
        <f>'[1]Prop. prices'!L52</f>
        <v>0</v>
      </c>
      <c r="M208" s="17">
        <f>'[1]Prop. prices'!M52</f>
        <v>0</v>
      </c>
      <c r="N208" s="17">
        <f>'[1]Prop. prices'!N52</f>
        <v>0</v>
      </c>
      <c r="O208" s="17">
        <f>'[1]Prop. prices'!O52</f>
        <v>0</v>
      </c>
      <c r="P208" s="17">
        <f>'[1]Prop. prices'!P52</f>
        <v>0</v>
      </c>
      <c r="Q208" s="17">
        <f>'[1]Prop. prices'!Q52</f>
        <v>0</v>
      </c>
      <c r="R208" s="17">
        <f>'[1]Prop. prices'!R52</f>
        <v>0</v>
      </c>
      <c r="S208" s="17">
        <f>'[1]Prop. prices'!S52</f>
        <v>0</v>
      </c>
      <c r="T208" s="17">
        <f>'[1]Prop. prices'!T52</f>
        <v>0</v>
      </c>
      <c r="U208" s="17">
        <f>'[1]Prop. prices'!U52</f>
        <v>0</v>
      </c>
      <c r="V208" s="17">
        <f>'[1]Prop. prices'!V52</f>
        <v>0</v>
      </c>
      <c r="W208" s="17">
        <f>'[1]Prop. prices'!W52</f>
        <v>0</v>
      </c>
      <c r="X208" s="17">
        <f>'[1]Prop. prices'!X52</f>
        <v>0</v>
      </c>
      <c r="Y208" s="17">
        <f>'[1]Prop. prices'!Y52</f>
        <v>0</v>
      </c>
      <c r="Z208" s="17">
        <f>'[1]Prop. prices'!Z52</f>
        <v>0</v>
      </c>
      <c r="AA208" s="17">
        <f>'[1]Prop. prices'!AA52</f>
        <v>0</v>
      </c>
      <c r="AB208" s="17">
        <f>'[1]Prop. prices'!AB52</f>
        <v>0</v>
      </c>
      <c r="AC208" s="14"/>
      <c r="AD208" s="16" t="str" cm="1">
        <f t="array" ref="AD208">IF(SUMPRODUCT(--_xlfn.ISFORMULA(C208:AB208))=25,"OK","CHECK")</f>
        <v>OK</v>
      </c>
      <c r="AE208" s="7"/>
      <c r="AF208" s="7"/>
      <c r="AG208" s="7"/>
    </row>
    <row r="209" spans="1:33" outlineLevel="3" x14ac:dyDescent="0.2">
      <c r="A209" s="7"/>
      <c r="B209" s="7"/>
      <c r="C209" s="19">
        <f>C131</f>
        <v>0</v>
      </c>
      <c r="D209" s="18">
        <f>D131</f>
        <v>0</v>
      </c>
      <c r="E209" s="18">
        <f>E131</f>
        <v>0</v>
      </c>
      <c r="F209" s="18">
        <f>F131</f>
        <v>0</v>
      </c>
      <c r="G209" s="18">
        <f>G131</f>
        <v>0</v>
      </c>
      <c r="H209" s="12"/>
      <c r="I209" s="17">
        <f>'[1]Prop. prices'!I53</f>
        <v>0</v>
      </c>
      <c r="J209" s="17">
        <f>'[1]Prop. prices'!J53</f>
        <v>0</v>
      </c>
      <c r="K209" s="17">
        <f>'[1]Prop. prices'!K53</f>
        <v>0</v>
      </c>
      <c r="L209" s="17">
        <f>'[1]Prop. prices'!L53</f>
        <v>0</v>
      </c>
      <c r="M209" s="17">
        <f>'[1]Prop. prices'!M53</f>
        <v>0</v>
      </c>
      <c r="N209" s="17">
        <f>'[1]Prop. prices'!N53</f>
        <v>0</v>
      </c>
      <c r="O209" s="17">
        <f>'[1]Prop. prices'!O53</f>
        <v>0</v>
      </c>
      <c r="P209" s="17">
        <f>'[1]Prop. prices'!P53</f>
        <v>0</v>
      </c>
      <c r="Q209" s="17">
        <f>'[1]Prop. prices'!Q53</f>
        <v>0</v>
      </c>
      <c r="R209" s="17">
        <f>'[1]Prop. prices'!R53</f>
        <v>0</v>
      </c>
      <c r="S209" s="17">
        <f>'[1]Prop. prices'!S53</f>
        <v>0</v>
      </c>
      <c r="T209" s="17">
        <f>'[1]Prop. prices'!T53</f>
        <v>0</v>
      </c>
      <c r="U209" s="17">
        <f>'[1]Prop. prices'!U53</f>
        <v>0</v>
      </c>
      <c r="V209" s="17">
        <f>'[1]Prop. prices'!V53</f>
        <v>0</v>
      </c>
      <c r="W209" s="17">
        <f>'[1]Prop. prices'!W53</f>
        <v>0</v>
      </c>
      <c r="X209" s="17">
        <f>'[1]Prop. prices'!X53</f>
        <v>0</v>
      </c>
      <c r="Y209" s="17">
        <f>'[1]Prop. prices'!Y53</f>
        <v>0</v>
      </c>
      <c r="Z209" s="17">
        <f>'[1]Prop. prices'!Z53</f>
        <v>0</v>
      </c>
      <c r="AA209" s="17">
        <f>'[1]Prop. prices'!AA53</f>
        <v>0</v>
      </c>
      <c r="AB209" s="17">
        <f>'[1]Prop. prices'!AB53</f>
        <v>0</v>
      </c>
      <c r="AC209" s="14"/>
      <c r="AD209" s="16" t="str" cm="1">
        <f t="array" ref="AD209">IF(SUMPRODUCT(--_xlfn.ISFORMULA(C209:AB209))=25,"OK","CHECK")</f>
        <v>OK</v>
      </c>
      <c r="AE209" s="7"/>
      <c r="AF209" s="7"/>
      <c r="AG209" s="7"/>
    </row>
    <row r="210" spans="1:33" outlineLevel="3" x14ac:dyDescent="0.2">
      <c r="A210" s="7"/>
      <c r="B210" s="7"/>
      <c r="C210" s="19" t="str">
        <f>C132</f>
        <v>Large LV Business Generation Flexible</v>
      </c>
      <c r="D210" s="18" t="str">
        <f>D132</f>
        <v>Large LV business</v>
      </c>
      <c r="E210" s="18" t="str">
        <f>E132</f>
        <v>LBGF-SA</v>
      </c>
      <c r="F210" s="18" t="str">
        <f>F132</f>
        <v>LBGF-SA</v>
      </c>
      <c r="G210" s="18">
        <f>G132</f>
        <v>0</v>
      </c>
      <c r="H210" s="12"/>
      <c r="I210" s="17">
        <f>'[1]Prop. prices'!I54</f>
        <v>0</v>
      </c>
      <c r="J210" s="17">
        <f>'[1]Prop. prices'!J54</f>
        <v>0</v>
      </c>
      <c r="K210" s="17">
        <f>'[1]Prop. prices'!K54</f>
        <v>0</v>
      </c>
      <c r="L210" s="17">
        <f>'[1]Prop. prices'!L54</f>
        <v>0</v>
      </c>
      <c r="M210" s="17">
        <f>'[1]Prop. prices'!M54</f>
        <v>0</v>
      </c>
      <c r="N210" s="17">
        <f>'[1]Prop. prices'!N54</f>
        <v>0</v>
      </c>
      <c r="O210" s="17">
        <f>'[1]Prop. prices'!O54</f>
        <v>0</v>
      </c>
      <c r="P210" s="17">
        <f>'[1]Prop. prices'!P54</f>
        <v>0</v>
      </c>
      <c r="Q210" s="17">
        <f>'[1]Prop. prices'!Q54</f>
        <v>0</v>
      </c>
      <c r="R210" s="17">
        <f>'[1]Prop. prices'!R54</f>
        <v>0</v>
      </c>
      <c r="S210" s="17">
        <f>'[1]Prop. prices'!S54</f>
        <v>0</v>
      </c>
      <c r="T210" s="17">
        <f>'[1]Prop. prices'!T54</f>
        <v>0</v>
      </c>
      <c r="U210" s="17">
        <f>'[1]Prop. prices'!U54</f>
        <v>0</v>
      </c>
      <c r="V210" s="17">
        <f>'[1]Prop. prices'!V54</f>
        <v>0</v>
      </c>
      <c r="W210" s="17">
        <f>'[1]Prop. prices'!W54</f>
        <v>0</v>
      </c>
      <c r="X210" s="17">
        <f>'[1]Prop. prices'!X54</f>
        <v>0</v>
      </c>
      <c r="Y210" s="17">
        <f>'[1]Prop. prices'!Y54</f>
        <v>0</v>
      </c>
      <c r="Z210" s="17">
        <f>'[1]Prop. prices'!Z54</f>
        <v>0</v>
      </c>
      <c r="AA210" s="17">
        <f>'[1]Prop. prices'!AA54</f>
        <v>0</v>
      </c>
      <c r="AB210" s="17">
        <f>'[1]Prop. prices'!AB54</f>
        <v>0</v>
      </c>
      <c r="AC210" s="14"/>
      <c r="AD210" s="16" t="str" cm="1">
        <f t="array" ref="AD210">IF(SUMPRODUCT(--_xlfn.ISFORMULA(C210:AB210))=25,"OK","CHECK")</f>
        <v>OK</v>
      </c>
      <c r="AE210" s="7"/>
      <c r="AF210" s="7"/>
      <c r="AG210" s="7"/>
    </row>
    <row r="211" spans="1:33" outlineLevel="3" x14ac:dyDescent="0.2">
      <c r="A211" s="7"/>
      <c r="B211" s="7"/>
      <c r="C211" s="19" t="str">
        <f>C133</f>
        <v>HV Business Generation Flexible</v>
      </c>
      <c r="D211" s="18" t="str">
        <f>D133</f>
        <v>HV business</v>
      </c>
      <c r="E211" s="18" t="str">
        <f>E133</f>
        <v>HVBGF-SA</v>
      </c>
      <c r="F211" s="18" t="str">
        <f>F133</f>
        <v>HVBGF-SA</v>
      </c>
      <c r="G211" s="18">
        <f>G133</f>
        <v>0</v>
      </c>
      <c r="H211" s="12"/>
      <c r="I211" s="17">
        <f>'[1]Prop. prices'!I55</f>
        <v>0</v>
      </c>
      <c r="J211" s="17">
        <f>'[1]Prop. prices'!J55</f>
        <v>0</v>
      </c>
      <c r="K211" s="17">
        <f>'[1]Prop. prices'!K55</f>
        <v>0</v>
      </c>
      <c r="L211" s="17">
        <f>'[1]Prop. prices'!L55</f>
        <v>0</v>
      </c>
      <c r="M211" s="17">
        <f>'[1]Prop. prices'!M55</f>
        <v>0</v>
      </c>
      <c r="N211" s="17">
        <f>'[1]Prop. prices'!N55</f>
        <v>0</v>
      </c>
      <c r="O211" s="17">
        <f>'[1]Prop. prices'!O55</f>
        <v>0</v>
      </c>
      <c r="P211" s="17">
        <f>'[1]Prop. prices'!P55</f>
        <v>0</v>
      </c>
      <c r="Q211" s="17">
        <f>'[1]Prop. prices'!Q55</f>
        <v>0</v>
      </c>
      <c r="R211" s="17">
        <f>'[1]Prop. prices'!R55</f>
        <v>0</v>
      </c>
      <c r="S211" s="17">
        <f>'[1]Prop. prices'!S55</f>
        <v>0</v>
      </c>
      <c r="T211" s="17">
        <f>'[1]Prop. prices'!T55</f>
        <v>0</v>
      </c>
      <c r="U211" s="17">
        <f>'[1]Prop. prices'!U55</f>
        <v>0</v>
      </c>
      <c r="V211" s="17">
        <f>'[1]Prop. prices'!V55</f>
        <v>0</v>
      </c>
      <c r="W211" s="17">
        <f>'[1]Prop. prices'!W55</f>
        <v>0</v>
      </c>
      <c r="X211" s="17">
        <f>'[1]Prop. prices'!X55</f>
        <v>0</v>
      </c>
      <c r="Y211" s="17">
        <f>'[1]Prop. prices'!Y55</f>
        <v>0</v>
      </c>
      <c r="Z211" s="17">
        <f>'[1]Prop. prices'!Z55</f>
        <v>0</v>
      </c>
      <c r="AA211" s="17">
        <f>'[1]Prop. prices'!AA55</f>
        <v>0</v>
      </c>
      <c r="AB211" s="17">
        <f>'[1]Prop. prices'!AB55</f>
        <v>0</v>
      </c>
      <c r="AC211" s="14"/>
      <c r="AD211" s="16" t="str" cm="1">
        <f t="array" ref="AD211">IF(SUMPRODUCT(--_xlfn.ISFORMULA(C211:AB211))=25,"OK","CHECK")</f>
        <v>OK</v>
      </c>
      <c r="AE211" s="7"/>
      <c r="AF211" s="7"/>
      <c r="AG211" s="7"/>
    </row>
    <row r="212" spans="1:33" outlineLevel="3" x14ac:dyDescent="0.2">
      <c r="A212" s="7"/>
      <c r="B212" s="7"/>
      <c r="C212" s="19" t="str">
        <f>C134</f>
        <v>Zone Substation Generation Flexible</v>
      </c>
      <c r="D212" s="18" t="str">
        <f>D134</f>
        <v>Major business</v>
      </c>
      <c r="E212" s="18" t="str">
        <f>E134</f>
        <v>ZSNGF</v>
      </c>
      <c r="F212" s="18" t="str">
        <f>F134</f>
        <v>ZSNGF</v>
      </c>
      <c r="G212" s="18">
        <f>G134</f>
        <v>0</v>
      </c>
      <c r="H212" s="12"/>
      <c r="I212" s="17">
        <f>'[1]Prop. prices'!I56</f>
        <v>0</v>
      </c>
      <c r="J212" s="17">
        <f>'[1]Prop. prices'!J56</f>
        <v>0</v>
      </c>
      <c r="K212" s="17">
        <f>'[1]Prop. prices'!K56</f>
        <v>0</v>
      </c>
      <c r="L212" s="17">
        <f>'[1]Prop. prices'!L56</f>
        <v>0</v>
      </c>
      <c r="M212" s="17">
        <f>'[1]Prop. prices'!M56</f>
        <v>0</v>
      </c>
      <c r="N212" s="17">
        <f>'[1]Prop. prices'!N56</f>
        <v>0</v>
      </c>
      <c r="O212" s="17">
        <f>'[1]Prop. prices'!O56</f>
        <v>0</v>
      </c>
      <c r="P212" s="17">
        <f>'[1]Prop. prices'!P56</f>
        <v>0</v>
      </c>
      <c r="Q212" s="17">
        <f>'[1]Prop. prices'!Q56</f>
        <v>0</v>
      </c>
      <c r="R212" s="17">
        <f>'[1]Prop. prices'!R56</f>
        <v>0</v>
      </c>
      <c r="S212" s="17">
        <f>'[1]Prop. prices'!S56</f>
        <v>0</v>
      </c>
      <c r="T212" s="17">
        <f>'[1]Prop. prices'!T56</f>
        <v>0</v>
      </c>
      <c r="U212" s="17">
        <f>'[1]Prop. prices'!U56</f>
        <v>0</v>
      </c>
      <c r="V212" s="17">
        <f>'[1]Prop. prices'!V56</f>
        <v>0</v>
      </c>
      <c r="W212" s="17">
        <f>'[1]Prop. prices'!W56</f>
        <v>0</v>
      </c>
      <c r="X212" s="17">
        <f>'[1]Prop. prices'!X56</f>
        <v>0</v>
      </c>
      <c r="Y212" s="17">
        <f>'[1]Prop. prices'!Y56</f>
        <v>0</v>
      </c>
      <c r="Z212" s="17">
        <f>'[1]Prop. prices'!Z56</f>
        <v>0</v>
      </c>
      <c r="AA212" s="17">
        <f>'[1]Prop. prices'!AA56</f>
        <v>0</v>
      </c>
      <c r="AB212" s="17">
        <f>'[1]Prop. prices'!AB56</f>
        <v>0</v>
      </c>
      <c r="AC212" s="14"/>
      <c r="AD212" s="16" t="str" cm="1">
        <f t="array" ref="AD212">IF(SUMPRODUCT(--_xlfn.ISFORMULA(C212:AB212))=25,"OK","CHECK")</f>
        <v>OK</v>
      </c>
      <c r="AE212" s="7"/>
      <c r="AF212" s="7"/>
      <c r="AG212" s="7"/>
    </row>
    <row r="213" spans="1:33" outlineLevel="3" x14ac:dyDescent="0.2">
      <c r="A213" s="7"/>
      <c r="B213" s="7"/>
      <c r="C213" s="19" t="str">
        <f>C135</f>
        <v>Sub Transmission Generation Flexible</v>
      </c>
      <c r="D213" s="18" t="str">
        <f>D135</f>
        <v>Major business</v>
      </c>
      <c r="E213" s="18" t="str">
        <f>E135</f>
        <v>STNGF</v>
      </c>
      <c r="F213" s="18" t="str">
        <f>F135</f>
        <v>STNGF</v>
      </c>
      <c r="G213" s="18">
        <f>G135</f>
        <v>0</v>
      </c>
      <c r="H213" s="12"/>
      <c r="I213" s="17">
        <f>'[1]Prop. prices'!I57</f>
        <v>0</v>
      </c>
      <c r="J213" s="17">
        <f>'[1]Prop. prices'!J57</f>
        <v>0</v>
      </c>
      <c r="K213" s="17">
        <f>'[1]Prop. prices'!K57</f>
        <v>0</v>
      </c>
      <c r="L213" s="17">
        <f>'[1]Prop. prices'!L57</f>
        <v>0</v>
      </c>
      <c r="M213" s="17">
        <f>'[1]Prop. prices'!M57</f>
        <v>0</v>
      </c>
      <c r="N213" s="17">
        <f>'[1]Prop. prices'!N57</f>
        <v>0</v>
      </c>
      <c r="O213" s="17">
        <f>'[1]Prop. prices'!O57</f>
        <v>0</v>
      </c>
      <c r="P213" s="17">
        <f>'[1]Prop. prices'!P57</f>
        <v>0</v>
      </c>
      <c r="Q213" s="17">
        <f>'[1]Prop. prices'!Q57</f>
        <v>0</v>
      </c>
      <c r="R213" s="17">
        <f>'[1]Prop. prices'!R57</f>
        <v>0</v>
      </c>
      <c r="S213" s="17">
        <f>'[1]Prop. prices'!S57</f>
        <v>0</v>
      </c>
      <c r="T213" s="17">
        <f>'[1]Prop. prices'!T57</f>
        <v>0</v>
      </c>
      <c r="U213" s="17">
        <f>'[1]Prop. prices'!U57</f>
        <v>0</v>
      </c>
      <c r="V213" s="17">
        <f>'[1]Prop. prices'!V57</f>
        <v>0</v>
      </c>
      <c r="W213" s="17">
        <f>'[1]Prop. prices'!W57</f>
        <v>0</v>
      </c>
      <c r="X213" s="17">
        <f>'[1]Prop. prices'!X57</f>
        <v>0</v>
      </c>
      <c r="Y213" s="17">
        <f>'[1]Prop. prices'!Y57</f>
        <v>0</v>
      </c>
      <c r="Z213" s="17">
        <f>'[1]Prop. prices'!Z57</f>
        <v>0</v>
      </c>
      <c r="AA213" s="17">
        <f>'[1]Prop. prices'!AA57</f>
        <v>0</v>
      </c>
      <c r="AB213" s="17">
        <f>'[1]Prop. prices'!AB57</f>
        <v>0</v>
      </c>
      <c r="AC213" s="14"/>
      <c r="AD213" s="16" t="str" cm="1">
        <f t="array" ref="AD213">IF(SUMPRODUCT(--_xlfn.ISFORMULA(C213:AB213))=25,"OK","CHECK")</f>
        <v>OK</v>
      </c>
      <c r="AE213" s="7"/>
      <c r="AF213" s="7"/>
      <c r="AG213" s="7"/>
    </row>
    <row r="214" spans="1:33" outlineLevel="3" x14ac:dyDescent="0.2">
      <c r="A214" s="7"/>
      <c r="B214" s="7"/>
      <c r="C214" s="19">
        <f>C136</f>
        <v>0</v>
      </c>
      <c r="D214" s="18">
        <f>D136</f>
        <v>0</v>
      </c>
      <c r="E214" s="18">
        <f>E136</f>
        <v>0</v>
      </c>
      <c r="F214" s="18">
        <f>F136</f>
        <v>0</v>
      </c>
      <c r="G214" s="18">
        <f>G136</f>
        <v>0</v>
      </c>
      <c r="H214" s="12"/>
      <c r="I214" s="17">
        <f>'[1]Prop. prices'!I58</f>
        <v>0</v>
      </c>
      <c r="J214" s="17">
        <f>'[1]Prop. prices'!J58</f>
        <v>0</v>
      </c>
      <c r="K214" s="17">
        <f>'[1]Prop. prices'!K58</f>
        <v>0</v>
      </c>
      <c r="L214" s="17">
        <f>'[1]Prop. prices'!L58</f>
        <v>0</v>
      </c>
      <c r="M214" s="17">
        <f>'[1]Prop. prices'!M58</f>
        <v>0</v>
      </c>
      <c r="N214" s="17">
        <f>'[1]Prop. prices'!N58</f>
        <v>0</v>
      </c>
      <c r="O214" s="17">
        <f>'[1]Prop. prices'!O58</f>
        <v>0</v>
      </c>
      <c r="P214" s="17">
        <f>'[1]Prop. prices'!P58</f>
        <v>0</v>
      </c>
      <c r="Q214" s="17">
        <f>'[1]Prop. prices'!Q58</f>
        <v>0</v>
      </c>
      <c r="R214" s="17">
        <f>'[1]Prop. prices'!R58</f>
        <v>0</v>
      </c>
      <c r="S214" s="17">
        <f>'[1]Prop. prices'!S58</f>
        <v>0</v>
      </c>
      <c r="T214" s="17">
        <f>'[1]Prop. prices'!T58</f>
        <v>0</v>
      </c>
      <c r="U214" s="17">
        <f>'[1]Prop. prices'!U58</f>
        <v>0</v>
      </c>
      <c r="V214" s="17">
        <f>'[1]Prop. prices'!V58</f>
        <v>0</v>
      </c>
      <c r="W214" s="17">
        <f>'[1]Prop. prices'!W58</f>
        <v>0</v>
      </c>
      <c r="X214" s="17">
        <f>'[1]Prop. prices'!X58</f>
        <v>0</v>
      </c>
      <c r="Y214" s="17">
        <f>'[1]Prop. prices'!Y58</f>
        <v>0</v>
      </c>
      <c r="Z214" s="17">
        <f>'[1]Prop. prices'!Z58</f>
        <v>0</v>
      </c>
      <c r="AA214" s="17">
        <f>'[1]Prop. prices'!AA58</f>
        <v>0</v>
      </c>
      <c r="AB214" s="17">
        <f>'[1]Prop. prices'!AB58</f>
        <v>0</v>
      </c>
      <c r="AC214" s="14"/>
      <c r="AD214" s="16" t="str" cm="1">
        <f t="array" ref="AD214">IF(SUMPRODUCT(--_xlfn.ISFORMULA(C214:AB214))=25,"OK","CHECK")</f>
        <v>OK</v>
      </c>
      <c r="AE214" s="7"/>
      <c r="AF214" s="7"/>
      <c r="AG214" s="7"/>
    </row>
    <row r="215" spans="1:33" outlineLevel="3" x14ac:dyDescent="0.2">
      <c r="A215" s="7"/>
      <c r="B215" s="7"/>
      <c r="C215" s="19" t="str">
        <f>C137</f>
        <v>Electrify Two Way</v>
      </c>
      <c r="D215" s="18" t="str">
        <f>D137</f>
        <v>Residential</v>
      </c>
      <c r="E215" s="18" t="str">
        <f>E137</f>
        <v>RELE2W</v>
      </c>
      <c r="F215" s="18" t="str">
        <f>F137</f>
        <v>RELE2W</v>
      </c>
      <c r="G215" s="18">
        <f>G137</f>
        <v>0</v>
      </c>
      <c r="H215" s="12"/>
      <c r="I215" s="17">
        <f>'[1]Prop. prices'!I59</f>
        <v>0</v>
      </c>
      <c r="J215" s="17">
        <f>'[1]Prop. prices'!J59</f>
        <v>0</v>
      </c>
      <c r="K215" s="17">
        <f>'[1]Prop. prices'!K59</f>
        <v>0</v>
      </c>
      <c r="L215" s="17">
        <f>'[1]Prop. prices'!L59</f>
        <v>0</v>
      </c>
      <c r="M215" s="17">
        <f>'[1]Prop. prices'!M59</f>
        <v>0</v>
      </c>
      <c r="N215" s="17">
        <f>'[1]Prop. prices'!N59</f>
        <v>0</v>
      </c>
      <c r="O215" s="17">
        <f>'[1]Prop. prices'!O59</f>
        <v>0</v>
      </c>
      <c r="P215" s="17">
        <f>'[1]Prop. prices'!P59</f>
        <v>0</v>
      </c>
      <c r="Q215" s="17">
        <f>'[1]Prop. prices'!Q59</f>
        <v>0</v>
      </c>
      <c r="R215" s="17">
        <f>'[1]Prop. prices'!R59</f>
        <v>0</v>
      </c>
      <c r="S215" s="17">
        <f>'[1]Prop. prices'!S59</f>
        <v>0</v>
      </c>
      <c r="T215" s="17">
        <f>'[1]Prop. prices'!T59</f>
        <v>0</v>
      </c>
      <c r="U215" s="17">
        <f>'[1]Prop. prices'!U59</f>
        <v>0</v>
      </c>
      <c r="V215" s="17">
        <f>'[1]Prop. prices'!V59</f>
        <v>0</v>
      </c>
      <c r="W215" s="17">
        <f>'[1]Prop. prices'!W59</f>
        <v>0</v>
      </c>
      <c r="X215" s="17">
        <f>'[1]Prop. prices'!X59</f>
        <v>0</v>
      </c>
      <c r="Y215" s="17">
        <f>'[1]Prop. prices'!Y59</f>
        <v>0</v>
      </c>
      <c r="Z215" s="17">
        <f>'[1]Prop. prices'!Z59</f>
        <v>0</v>
      </c>
      <c r="AA215" s="17">
        <f>'[1]Prop. prices'!AA59</f>
        <v>0</v>
      </c>
      <c r="AB215" s="17">
        <f>'[1]Prop. prices'!AB59</f>
        <v>0</v>
      </c>
      <c r="AC215" s="14"/>
      <c r="AD215" s="16" t="str" cm="1">
        <f t="array" ref="AD215">IF(SUMPRODUCT(--_xlfn.ISFORMULA(C215:AB215))=25,"OK","CHECK")</f>
        <v>OK</v>
      </c>
      <c r="AE215" s="7"/>
      <c r="AF215" s="7"/>
      <c r="AG215" s="7"/>
    </row>
    <row r="216" spans="1:33" outlineLevel="3" x14ac:dyDescent="0.2">
      <c r="A216" s="7"/>
      <c r="B216" s="7"/>
      <c r="C216" s="19" t="str">
        <f>C138</f>
        <v>Small Business Electrify</v>
      </c>
      <c r="D216" s="18" t="str">
        <f>D138</f>
        <v>Small business</v>
      </c>
      <c r="E216" s="18" t="str">
        <f>E138</f>
        <v>SBTOUE</v>
      </c>
      <c r="F216" s="18" t="str">
        <f>F138</f>
        <v>SBTOUE</v>
      </c>
      <c r="G216" s="18">
        <f>G138</f>
        <v>0</v>
      </c>
      <c r="H216" s="12"/>
      <c r="I216" s="17">
        <f>'[1]Prop. prices'!I60</f>
        <v>0</v>
      </c>
      <c r="J216" s="17">
        <f>'[1]Prop. prices'!J60</f>
        <v>0</v>
      </c>
      <c r="K216" s="17">
        <f>'[1]Prop. prices'!K60</f>
        <v>0</v>
      </c>
      <c r="L216" s="17">
        <f>'[1]Prop. prices'!L60</f>
        <v>0</v>
      </c>
      <c r="M216" s="17">
        <f>'[1]Prop. prices'!M60</f>
        <v>0</v>
      </c>
      <c r="N216" s="17">
        <f>'[1]Prop. prices'!N60</f>
        <v>0</v>
      </c>
      <c r="O216" s="17">
        <f>'[1]Prop. prices'!O60</f>
        <v>0</v>
      </c>
      <c r="P216" s="17">
        <f>'[1]Prop. prices'!P60</f>
        <v>0</v>
      </c>
      <c r="Q216" s="17">
        <f>'[1]Prop. prices'!Q60</f>
        <v>0</v>
      </c>
      <c r="R216" s="17">
        <f>'[1]Prop. prices'!R60</f>
        <v>0</v>
      </c>
      <c r="S216" s="17">
        <f>'[1]Prop. prices'!S60</f>
        <v>0</v>
      </c>
      <c r="T216" s="17">
        <f>'[1]Prop. prices'!T60</f>
        <v>0</v>
      </c>
      <c r="U216" s="17">
        <f>'[1]Prop. prices'!U60</f>
        <v>0</v>
      </c>
      <c r="V216" s="17">
        <f>'[1]Prop. prices'!V60</f>
        <v>0</v>
      </c>
      <c r="W216" s="17">
        <f>'[1]Prop. prices'!W60</f>
        <v>0</v>
      </c>
      <c r="X216" s="17">
        <f>'[1]Prop. prices'!X60</f>
        <v>0</v>
      </c>
      <c r="Y216" s="17">
        <f>'[1]Prop. prices'!Y60</f>
        <v>0</v>
      </c>
      <c r="Z216" s="17">
        <f>'[1]Prop. prices'!Z60</f>
        <v>0</v>
      </c>
      <c r="AA216" s="17">
        <f>'[1]Prop. prices'!AA60</f>
        <v>0</v>
      </c>
      <c r="AB216" s="17">
        <f>'[1]Prop. prices'!AB60</f>
        <v>0</v>
      </c>
      <c r="AC216" s="14"/>
      <c r="AD216" s="16" t="str" cm="1">
        <f t="array" ref="AD216">IF(SUMPRODUCT(--_xlfn.ISFORMULA(C216:AB216))=25,"OK","CHECK")</f>
        <v>OK</v>
      </c>
      <c r="AE216" s="7"/>
      <c r="AF216" s="7"/>
      <c r="AG216" s="7"/>
    </row>
    <row r="217" spans="1:33" outlineLevel="3" x14ac:dyDescent="0.2">
      <c r="A217" s="7"/>
      <c r="B217" s="7"/>
      <c r="C217" s="19">
        <f>C139</f>
        <v>0</v>
      </c>
      <c r="D217" s="18">
        <f>D139</f>
        <v>0</v>
      </c>
      <c r="E217" s="18">
        <f>E139</f>
        <v>0</v>
      </c>
      <c r="F217" s="18">
        <f>F139</f>
        <v>0</v>
      </c>
      <c r="G217" s="18">
        <f>G139</f>
        <v>0</v>
      </c>
      <c r="H217" s="12"/>
      <c r="I217" s="17">
        <f>'[1]Prop. prices'!I61</f>
        <v>0</v>
      </c>
      <c r="J217" s="17">
        <f>'[1]Prop. prices'!J61</f>
        <v>0</v>
      </c>
      <c r="K217" s="17">
        <f>'[1]Prop. prices'!K61</f>
        <v>0</v>
      </c>
      <c r="L217" s="17">
        <f>'[1]Prop. prices'!L61</f>
        <v>0</v>
      </c>
      <c r="M217" s="17">
        <f>'[1]Prop. prices'!M61</f>
        <v>0</v>
      </c>
      <c r="N217" s="17">
        <f>'[1]Prop. prices'!N61</f>
        <v>0</v>
      </c>
      <c r="O217" s="17">
        <f>'[1]Prop. prices'!O61</f>
        <v>0</v>
      </c>
      <c r="P217" s="17">
        <f>'[1]Prop. prices'!P61</f>
        <v>0</v>
      </c>
      <c r="Q217" s="17">
        <f>'[1]Prop. prices'!Q61</f>
        <v>0</v>
      </c>
      <c r="R217" s="17">
        <f>'[1]Prop. prices'!R61</f>
        <v>0</v>
      </c>
      <c r="S217" s="17">
        <f>'[1]Prop. prices'!S61</f>
        <v>0</v>
      </c>
      <c r="T217" s="17">
        <f>'[1]Prop. prices'!T61</f>
        <v>0</v>
      </c>
      <c r="U217" s="17">
        <f>'[1]Prop. prices'!U61</f>
        <v>0</v>
      </c>
      <c r="V217" s="17">
        <f>'[1]Prop. prices'!V61</f>
        <v>0</v>
      </c>
      <c r="W217" s="17">
        <f>'[1]Prop. prices'!W61</f>
        <v>0</v>
      </c>
      <c r="X217" s="17">
        <f>'[1]Prop. prices'!X61</f>
        <v>0</v>
      </c>
      <c r="Y217" s="17">
        <f>'[1]Prop. prices'!Y61</f>
        <v>0</v>
      </c>
      <c r="Z217" s="17">
        <f>'[1]Prop. prices'!Z61</f>
        <v>0</v>
      </c>
      <c r="AA217" s="17">
        <f>'[1]Prop. prices'!AA61</f>
        <v>0</v>
      </c>
      <c r="AB217" s="17">
        <f>'[1]Prop. prices'!AB61</f>
        <v>0</v>
      </c>
      <c r="AC217" s="14"/>
      <c r="AD217" s="16" t="str" cm="1">
        <f t="array" ref="AD217">IF(SUMPRODUCT(--_xlfn.ISFORMULA(C217:AB217))=25,"OK","CHECK")</f>
        <v>OK</v>
      </c>
      <c r="AE217" s="7"/>
      <c r="AF217" s="7"/>
      <c r="AG217" s="7"/>
    </row>
    <row r="218" spans="1:33" outlineLevel="3" x14ac:dyDescent="0.2">
      <c r="A218" s="7"/>
      <c r="B218" s="7"/>
      <c r="C218" s="19">
        <f>C140</f>
        <v>0</v>
      </c>
      <c r="D218" s="18">
        <f>D140</f>
        <v>0</v>
      </c>
      <c r="E218" s="18">
        <f>E140</f>
        <v>0</v>
      </c>
      <c r="F218" s="18">
        <f>F140</f>
        <v>0</v>
      </c>
      <c r="G218" s="18">
        <f>G140</f>
        <v>0</v>
      </c>
      <c r="H218" s="12"/>
      <c r="I218" s="17">
        <f>'[1]Prop. prices'!I62</f>
        <v>0</v>
      </c>
      <c r="J218" s="17">
        <f>'[1]Prop. prices'!J62</f>
        <v>0</v>
      </c>
      <c r="K218" s="17">
        <f>'[1]Prop. prices'!K62</f>
        <v>0</v>
      </c>
      <c r="L218" s="17">
        <f>'[1]Prop. prices'!L62</f>
        <v>0</v>
      </c>
      <c r="M218" s="17">
        <f>'[1]Prop. prices'!M62</f>
        <v>0</v>
      </c>
      <c r="N218" s="17">
        <f>'[1]Prop. prices'!N62</f>
        <v>0</v>
      </c>
      <c r="O218" s="17">
        <f>'[1]Prop. prices'!O62</f>
        <v>0</v>
      </c>
      <c r="P218" s="17">
        <f>'[1]Prop. prices'!P62</f>
        <v>0</v>
      </c>
      <c r="Q218" s="17">
        <f>'[1]Prop. prices'!Q62</f>
        <v>0</v>
      </c>
      <c r="R218" s="17">
        <f>'[1]Prop. prices'!R62</f>
        <v>0</v>
      </c>
      <c r="S218" s="17">
        <f>'[1]Prop. prices'!S62</f>
        <v>0</v>
      </c>
      <c r="T218" s="17">
        <f>'[1]Prop. prices'!T62</f>
        <v>0</v>
      </c>
      <c r="U218" s="17">
        <f>'[1]Prop. prices'!U62</f>
        <v>0</v>
      </c>
      <c r="V218" s="17">
        <f>'[1]Prop. prices'!V62</f>
        <v>0</v>
      </c>
      <c r="W218" s="17">
        <f>'[1]Prop. prices'!W62</f>
        <v>0</v>
      </c>
      <c r="X218" s="17">
        <f>'[1]Prop. prices'!X62</f>
        <v>0</v>
      </c>
      <c r="Y218" s="17">
        <f>'[1]Prop. prices'!Y62</f>
        <v>0</v>
      </c>
      <c r="Z218" s="17">
        <f>'[1]Prop. prices'!Z62</f>
        <v>0</v>
      </c>
      <c r="AA218" s="17">
        <f>'[1]Prop. prices'!AA62</f>
        <v>0</v>
      </c>
      <c r="AB218" s="17">
        <f>'[1]Prop. prices'!AB62</f>
        <v>0</v>
      </c>
      <c r="AC218" s="14"/>
      <c r="AD218" s="16" t="str" cm="1">
        <f t="array" ref="AD218">IF(SUMPRODUCT(--_xlfn.ISFORMULA(C218:AB218))=25,"OK","CHECK")</f>
        <v>OK</v>
      </c>
      <c r="AE218" s="7"/>
      <c r="AF218" s="7"/>
      <c r="AG218" s="7"/>
    </row>
    <row r="219" spans="1:33" outlineLevel="3" x14ac:dyDescent="0.2">
      <c r="A219" s="7"/>
      <c r="B219" s="7"/>
      <c r="C219" s="19">
        <f>C141</f>
        <v>0</v>
      </c>
      <c r="D219" s="18">
        <f>D141</f>
        <v>0</v>
      </c>
      <c r="E219" s="18">
        <f>E141</f>
        <v>0</v>
      </c>
      <c r="F219" s="18">
        <f>F141</f>
        <v>0</v>
      </c>
      <c r="G219" s="18">
        <f>G141</f>
        <v>0</v>
      </c>
      <c r="H219" s="12"/>
      <c r="I219" s="17">
        <f>'[1]Prop. prices'!I63</f>
        <v>0</v>
      </c>
      <c r="J219" s="17">
        <f>'[1]Prop. prices'!J63</f>
        <v>0</v>
      </c>
      <c r="K219" s="17">
        <f>'[1]Prop. prices'!K63</f>
        <v>0</v>
      </c>
      <c r="L219" s="17">
        <f>'[1]Prop. prices'!L63</f>
        <v>0</v>
      </c>
      <c r="M219" s="17">
        <f>'[1]Prop. prices'!M63</f>
        <v>0</v>
      </c>
      <c r="N219" s="17">
        <f>'[1]Prop. prices'!N63</f>
        <v>0</v>
      </c>
      <c r="O219" s="17">
        <f>'[1]Prop. prices'!O63</f>
        <v>0</v>
      </c>
      <c r="P219" s="17">
        <f>'[1]Prop. prices'!P63</f>
        <v>0</v>
      </c>
      <c r="Q219" s="17">
        <f>'[1]Prop. prices'!Q63</f>
        <v>0</v>
      </c>
      <c r="R219" s="17">
        <f>'[1]Prop. prices'!R63</f>
        <v>0</v>
      </c>
      <c r="S219" s="17">
        <f>'[1]Prop. prices'!S63</f>
        <v>0</v>
      </c>
      <c r="T219" s="17">
        <f>'[1]Prop. prices'!T63</f>
        <v>0</v>
      </c>
      <c r="U219" s="17">
        <f>'[1]Prop. prices'!U63</f>
        <v>0</v>
      </c>
      <c r="V219" s="17">
        <f>'[1]Prop. prices'!V63</f>
        <v>0</v>
      </c>
      <c r="W219" s="17">
        <f>'[1]Prop. prices'!W63</f>
        <v>0</v>
      </c>
      <c r="X219" s="17">
        <f>'[1]Prop. prices'!X63</f>
        <v>0</v>
      </c>
      <c r="Y219" s="17">
        <f>'[1]Prop. prices'!Y63</f>
        <v>0</v>
      </c>
      <c r="Z219" s="17">
        <f>'[1]Prop. prices'!Z63</f>
        <v>0</v>
      </c>
      <c r="AA219" s="17">
        <f>'[1]Prop. prices'!AA63</f>
        <v>0</v>
      </c>
      <c r="AB219" s="17">
        <f>'[1]Prop. prices'!AB63</f>
        <v>0</v>
      </c>
      <c r="AC219" s="14"/>
      <c r="AD219" s="16" t="str" cm="1">
        <f t="array" ref="AD219">IF(SUMPRODUCT(--_xlfn.ISFORMULA(C219:AB219))=25,"OK","CHECK")</f>
        <v>OK</v>
      </c>
      <c r="AE219" s="7"/>
      <c r="AF219" s="7"/>
      <c r="AG219" s="7"/>
    </row>
    <row r="220" spans="1:33" outlineLevel="3" x14ac:dyDescent="0.2">
      <c r="A220" s="7"/>
      <c r="B220" s="7"/>
      <c r="C220" s="19">
        <f>C142</f>
        <v>0</v>
      </c>
      <c r="D220" s="18">
        <f>D142</f>
        <v>0</v>
      </c>
      <c r="E220" s="18">
        <f>E142</f>
        <v>0</v>
      </c>
      <c r="F220" s="18">
        <f>F142</f>
        <v>0</v>
      </c>
      <c r="G220" s="18">
        <f>G142</f>
        <v>0</v>
      </c>
      <c r="H220" s="12"/>
      <c r="I220" s="17">
        <f>'[1]Prop. prices'!I64</f>
        <v>0</v>
      </c>
      <c r="J220" s="17">
        <f>'[1]Prop. prices'!J64</f>
        <v>0</v>
      </c>
      <c r="K220" s="17">
        <f>'[1]Prop. prices'!K64</f>
        <v>0</v>
      </c>
      <c r="L220" s="17">
        <f>'[1]Prop. prices'!L64</f>
        <v>0</v>
      </c>
      <c r="M220" s="17">
        <f>'[1]Prop. prices'!M64</f>
        <v>0</v>
      </c>
      <c r="N220" s="17">
        <f>'[1]Prop. prices'!N64</f>
        <v>0</v>
      </c>
      <c r="O220" s="17">
        <f>'[1]Prop. prices'!O64</f>
        <v>0</v>
      </c>
      <c r="P220" s="17">
        <f>'[1]Prop. prices'!P64</f>
        <v>0</v>
      </c>
      <c r="Q220" s="17">
        <f>'[1]Prop. prices'!Q64</f>
        <v>0</v>
      </c>
      <c r="R220" s="17">
        <f>'[1]Prop. prices'!R64</f>
        <v>0</v>
      </c>
      <c r="S220" s="17">
        <f>'[1]Prop. prices'!S64</f>
        <v>0</v>
      </c>
      <c r="T220" s="17">
        <f>'[1]Prop. prices'!T64</f>
        <v>0</v>
      </c>
      <c r="U220" s="17">
        <f>'[1]Prop. prices'!U64</f>
        <v>0</v>
      </c>
      <c r="V220" s="17">
        <f>'[1]Prop. prices'!V64</f>
        <v>0</v>
      </c>
      <c r="W220" s="17">
        <f>'[1]Prop. prices'!W64</f>
        <v>0</v>
      </c>
      <c r="X220" s="17">
        <f>'[1]Prop. prices'!X64</f>
        <v>0</v>
      </c>
      <c r="Y220" s="17">
        <f>'[1]Prop. prices'!Y64</f>
        <v>0</v>
      </c>
      <c r="Z220" s="17">
        <f>'[1]Prop. prices'!Z64</f>
        <v>0</v>
      </c>
      <c r="AA220" s="17">
        <f>'[1]Prop. prices'!AA64</f>
        <v>0</v>
      </c>
      <c r="AB220" s="17">
        <f>'[1]Prop. prices'!AB64</f>
        <v>0</v>
      </c>
      <c r="AC220" s="14"/>
      <c r="AD220" s="16" t="str" cm="1">
        <f t="array" ref="AD220">IF(SUMPRODUCT(--_xlfn.ISFORMULA(C220:AB220))=25,"OK","CHECK")</f>
        <v>OK</v>
      </c>
      <c r="AE220" s="7"/>
      <c r="AF220" s="7"/>
      <c r="AG220" s="7"/>
    </row>
    <row r="221" spans="1:33" outlineLevel="3" x14ac:dyDescent="0.2">
      <c r="A221" s="7"/>
      <c r="B221" s="7"/>
      <c r="C221" s="19">
        <f>C143</f>
        <v>0</v>
      </c>
      <c r="D221" s="18">
        <f>D143</f>
        <v>0</v>
      </c>
      <c r="E221" s="18">
        <f>E143</f>
        <v>0</v>
      </c>
      <c r="F221" s="18">
        <f>F143</f>
        <v>0</v>
      </c>
      <c r="G221" s="18">
        <f>G143</f>
        <v>0</v>
      </c>
      <c r="H221" s="12"/>
      <c r="I221" s="17">
        <f>'[1]Prop. prices'!I65</f>
        <v>0</v>
      </c>
      <c r="J221" s="17">
        <f>'[1]Prop. prices'!J65</f>
        <v>0</v>
      </c>
      <c r="K221" s="17">
        <f>'[1]Prop. prices'!K65</f>
        <v>0</v>
      </c>
      <c r="L221" s="17">
        <f>'[1]Prop. prices'!L65</f>
        <v>0</v>
      </c>
      <c r="M221" s="17">
        <f>'[1]Prop. prices'!M65</f>
        <v>0</v>
      </c>
      <c r="N221" s="17">
        <f>'[1]Prop. prices'!N65</f>
        <v>0</v>
      </c>
      <c r="O221" s="17">
        <f>'[1]Prop. prices'!O65</f>
        <v>0</v>
      </c>
      <c r="P221" s="17">
        <f>'[1]Prop. prices'!P65</f>
        <v>0</v>
      </c>
      <c r="Q221" s="17">
        <f>'[1]Prop. prices'!Q65</f>
        <v>0</v>
      </c>
      <c r="R221" s="17">
        <f>'[1]Prop. prices'!R65</f>
        <v>0</v>
      </c>
      <c r="S221" s="17">
        <f>'[1]Prop. prices'!S65</f>
        <v>0</v>
      </c>
      <c r="T221" s="17">
        <f>'[1]Prop. prices'!T65</f>
        <v>0</v>
      </c>
      <c r="U221" s="17">
        <f>'[1]Prop. prices'!U65</f>
        <v>0</v>
      </c>
      <c r="V221" s="17">
        <f>'[1]Prop. prices'!V65</f>
        <v>0</v>
      </c>
      <c r="W221" s="17">
        <f>'[1]Prop. prices'!W65</f>
        <v>0</v>
      </c>
      <c r="X221" s="17">
        <f>'[1]Prop. prices'!X65</f>
        <v>0</v>
      </c>
      <c r="Y221" s="17">
        <f>'[1]Prop. prices'!Y65</f>
        <v>0</v>
      </c>
      <c r="Z221" s="17">
        <f>'[1]Prop. prices'!Z65</f>
        <v>0</v>
      </c>
      <c r="AA221" s="17">
        <f>'[1]Prop. prices'!AA65</f>
        <v>0</v>
      </c>
      <c r="AB221" s="17">
        <f>'[1]Prop. prices'!AB65</f>
        <v>0</v>
      </c>
      <c r="AC221" s="14"/>
      <c r="AD221" s="16" t="str" cm="1">
        <f t="array" ref="AD221">IF(SUMPRODUCT(--_xlfn.ISFORMULA(C221:AB221))=25,"OK","CHECK")</f>
        <v>OK</v>
      </c>
      <c r="AE221" s="7"/>
      <c r="AF221" s="7"/>
      <c r="AG221" s="7"/>
    </row>
    <row r="222" spans="1:33" outlineLevel="3" x14ac:dyDescent="0.2">
      <c r="A222" s="7"/>
      <c r="B222" s="7"/>
      <c r="C222" s="19">
        <f>C144</f>
        <v>0</v>
      </c>
      <c r="D222" s="18">
        <f>D144</f>
        <v>0</v>
      </c>
      <c r="E222" s="18">
        <f>E144</f>
        <v>0</v>
      </c>
      <c r="F222" s="18">
        <f>F144</f>
        <v>0</v>
      </c>
      <c r="G222" s="18">
        <f>G144</f>
        <v>0</v>
      </c>
      <c r="H222" s="12"/>
      <c r="I222" s="17">
        <f>'[1]Prop. prices'!I66</f>
        <v>0</v>
      </c>
      <c r="J222" s="17">
        <f>'[1]Prop. prices'!J66</f>
        <v>0</v>
      </c>
      <c r="K222" s="17">
        <f>'[1]Prop. prices'!K66</f>
        <v>0</v>
      </c>
      <c r="L222" s="17">
        <f>'[1]Prop. prices'!L66</f>
        <v>0</v>
      </c>
      <c r="M222" s="17">
        <f>'[1]Prop. prices'!M66</f>
        <v>0</v>
      </c>
      <c r="N222" s="17">
        <f>'[1]Prop. prices'!N66</f>
        <v>0</v>
      </c>
      <c r="O222" s="17">
        <f>'[1]Prop. prices'!O66</f>
        <v>0</v>
      </c>
      <c r="P222" s="17">
        <f>'[1]Prop. prices'!P66</f>
        <v>0</v>
      </c>
      <c r="Q222" s="17">
        <f>'[1]Prop. prices'!Q66</f>
        <v>0</v>
      </c>
      <c r="R222" s="17">
        <f>'[1]Prop. prices'!R66</f>
        <v>0</v>
      </c>
      <c r="S222" s="17">
        <f>'[1]Prop. prices'!S66</f>
        <v>0</v>
      </c>
      <c r="T222" s="17">
        <f>'[1]Prop. prices'!T66</f>
        <v>0</v>
      </c>
      <c r="U222" s="17">
        <f>'[1]Prop. prices'!U66</f>
        <v>0</v>
      </c>
      <c r="V222" s="17">
        <f>'[1]Prop. prices'!V66</f>
        <v>0</v>
      </c>
      <c r="W222" s="17">
        <f>'[1]Prop. prices'!W66</f>
        <v>0</v>
      </c>
      <c r="X222" s="17">
        <f>'[1]Prop. prices'!X66</f>
        <v>0</v>
      </c>
      <c r="Y222" s="17">
        <f>'[1]Prop. prices'!Y66</f>
        <v>0</v>
      </c>
      <c r="Z222" s="17">
        <f>'[1]Prop. prices'!Z66</f>
        <v>0</v>
      </c>
      <c r="AA222" s="17">
        <f>'[1]Prop. prices'!AA66</f>
        <v>0</v>
      </c>
      <c r="AB222" s="17">
        <f>'[1]Prop. prices'!AB66</f>
        <v>0</v>
      </c>
      <c r="AC222" s="14"/>
      <c r="AD222" s="16" t="str" cm="1">
        <f t="array" ref="AD222">IF(SUMPRODUCT(--_xlfn.ISFORMULA(C222:AB222))=25,"OK","CHECK")</f>
        <v>OK</v>
      </c>
      <c r="AE222" s="7"/>
      <c r="AF222" s="7"/>
      <c r="AG222" s="7"/>
    </row>
    <row r="223" spans="1:33" outlineLevel="3" x14ac:dyDescent="0.2">
      <c r="A223" s="7"/>
      <c r="B223" s="7"/>
      <c r="C223" s="19">
        <f>C145</f>
        <v>0</v>
      </c>
      <c r="D223" s="18">
        <f>D145</f>
        <v>0</v>
      </c>
      <c r="E223" s="18">
        <f>E145</f>
        <v>0</v>
      </c>
      <c r="F223" s="18">
        <f>F145</f>
        <v>0</v>
      </c>
      <c r="G223" s="18">
        <f>G145</f>
        <v>0</v>
      </c>
      <c r="H223" s="12"/>
      <c r="I223" s="17">
        <f>'[1]Prop. prices'!I67</f>
        <v>0</v>
      </c>
      <c r="J223" s="17">
        <f>'[1]Prop. prices'!J67</f>
        <v>0</v>
      </c>
      <c r="K223" s="17">
        <f>'[1]Prop. prices'!K67</f>
        <v>0</v>
      </c>
      <c r="L223" s="17">
        <f>'[1]Prop. prices'!L67</f>
        <v>0</v>
      </c>
      <c r="M223" s="17">
        <f>'[1]Prop. prices'!M67</f>
        <v>0</v>
      </c>
      <c r="N223" s="17">
        <f>'[1]Prop. prices'!N67</f>
        <v>0</v>
      </c>
      <c r="O223" s="17">
        <f>'[1]Prop. prices'!O67</f>
        <v>0</v>
      </c>
      <c r="P223" s="17">
        <f>'[1]Prop. prices'!P67</f>
        <v>0</v>
      </c>
      <c r="Q223" s="17">
        <f>'[1]Prop. prices'!Q67</f>
        <v>0</v>
      </c>
      <c r="R223" s="17">
        <f>'[1]Prop. prices'!R67</f>
        <v>0</v>
      </c>
      <c r="S223" s="17">
        <f>'[1]Prop. prices'!S67</f>
        <v>0</v>
      </c>
      <c r="T223" s="17">
        <f>'[1]Prop. prices'!T67</f>
        <v>0</v>
      </c>
      <c r="U223" s="17">
        <f>'[1]Prop. prices'!U67</f>
        <v>0</v>
      </c>
      <c r="V223" s="17">
        <f>'[1]Prop. prices'!V67</f>
        <v>0</v>
      </c>
      <c r="W223" s="17">
        <f>'[1]Prop. prices'!W67</f>
        <v>0</v>
      </c>
      <c r="X223" s="17">
        <f>'[1]Prop. prices'!X67</f>
        <v>0</v>
      </c>
      <c r="Y223" s="17">
        <f>'[1]Prop. prices'!Y67</f>
        <v>0</v>
      </c>
      <c r="Z223" s="17">
        <f>'[1]Prop. prices'!Z67</f>
        <v>0</v>
      </c>
      <c r="AA223" s="17">
        <f>'[1]Prop. prices'!AA67</f>
        <v>0</v>
      </c>
      <c r="AB223" s="17">
        <f>'[1]Prop. prices'!AB67</f>
        <v>0</v>
      </c>
      <c r="AC223" s="14"/>
      <c r="AD223" s="16" t="str" cm="1">
        <f t="array" ref="AD223">IF(SUMPRODUCT(--_xlfn.ISFORMULA(C223:AB223))=25,"OK","CHECK")</f>
        <v>OK</v>
      </c>
      <c r="AE223" s="7"/>
      <c r="AF223" s="7"/>
      <c r="AG223" s="7"/>
    </row>
    <row r="224" spans="1:33" outlineLevel="3" x14ac:dyDescent="0.2">
      <c r="A224" s="7"/>
      <c r="B224" s="7"/>
      <c r="C224" s="19">
        <f>C146</f>
        <v>0</v>
      </c>
      <c r="D224" s="18">
        <f>D146</f>
        <v>0</v>
      </c>
      <c r="E224" s="18">
        <f>E146</f>
        <v>0</v>
      </c>
      <c r="F224" s="18">
        <f>F146</f>
        <v>0</v>
      </c>
      <c r="G224" s="18">
        <f>G146</f>
        <v>0</v>
      </c>
      <c r="H224" s="12"/>
      <c r="I224" s="17">
        <f>'[1]Prop. prices'!I68</f>
        <v>0</v>
      </c>
      <c r="J224" s="17">
        <f>'[1]Prop. prices'!J68</f>
        <v>0</v>
      </c>
      <c r="K224" s="17">
        <f>'[1]Prop. prices'!K68</f>
        <v>0</v>
      </c>
      <c r="L224" s="17">
        <f>'[1]Prop. prices'!L68</f>
        <v>0</v>
      </c>
      <c r="M224" s="17">
        <f>'[1]Prop. prices'!M68</f>
        <v>0</v>
      </c>
      <c r="N224" s="17">
        <f>'[1]Prop. prices'!N68</f>
        <v>0</v>
      </c>
      <c r="O224" s="17">
        <f>'[1]Prop. prices'!O68</f>
        <v>0</v>
      </c>
      <c r="P224" s="17">
        <f>'[1]Prop. prices'!P68</f>
        <v>0</v>
      </c>
      <c r="Q224" s="17">
        <f>'[1]Prop. prices'!Q68</f>
        <v>0</v>
      </c>
      <c r="R224" s="17">
        <f>'[1]Prop. prices'!R68</f>
        <v>0</v>
      </c>
      <c r="S224" s="17">
        <f>'[1]Prop. prices'!S68</f>
        <v>0</v>
      </c>
      <c r="T224" s="17">
        <f>'[1]Prop. prices'!T68</f>
        <v>0</v>
      </c>
      <c r="U224" s="17">
        <f>'[1]Prop. prices'!U68</f>
        <v>0</v>
      </c>
      <c r="V224" s="17">
        <f>'[1]Prop. prices'!V68</f>
        <v>0</v>
      </c>
      <c r="W224" s="17">
        <f>'[1]Prop. prices'!W68</f>
        <v>0</v>
      </c>
      <c r="X224" s="17">
        <f>'[1]Prop. prices'!X68</f>
        <v>0</v>
      </c>
      <c r="Y224" s="17">
        <f>'[1]Prop. prices'!Y68</f>
        <v>0</v>
      </c>
      <c r="Z224" s="17">
        <f>'[1]Prop. prices'!Z68</f>
        <v>0</v>
      </c>
      <c r="AA224" s="17">
        <f>'[1]Prop. prices'!AA68</f>
        <v>0</v>
      </c>
      <c r="AB224" s="17">
        <f>'[1]Prop. prices'!AB68</f>
        <v>0</v>
      </c>
      <c r="AC224" s="14"/>
      <c r="AD224" s="16" t="str" cm="1">
        <f t="array" ref="AD224">IF(SUMPRODUCT(--_xlfn.ISFORMULA(C224:AB224))=25,"OK","CHECK")</f>
        <v>OK</v>
      </c>
      <c r="AE224" s="7"/>
      <c r="AF224" s="7"/>
      <c r="AG224" s="7"/>
    </row>
    <row r="225" spans="1:33" outlineLevel="3" x14ac:dyDescent="0.2">
      <c r="A225" s="7"/>
      <c r="B225" s="7"/>
      <c r="C225" s="19">
        <f>C147</f>
        <v>0</v>
      </c>
      <c r="D225" s="18">
        <f>D147</f>
        <v>0</v>
      </c>
      <c r="E225" s="18">
        <f>E147</f>
        <v>0</v>
      </c>
      <c r="F225" s="18">
        <f>F147</f>
        <v>0</v>
      </c>
      <c r="G225" s="18">
        <f>G147</f>
        <v>0</v>
      </c>
      <c r="H225" s="12"/>
      <c r="I225" s="17">
        <f>'[1]Prop. prices'!I69</f>
        <v>0</v>
      </c>
      <c r="J225" s="17">
        <f>'[1]Prop. prices'!J69</f>
        <v>0</v>
      </c>
      <c r="K225" s="17">
        <f>'[1]Prop. prices'!K69</f>
        <v>0</v>
      </c>
      <c r="L225" s="17">
        <f>'[1]Prop. prices'!L69</f>
        <v>0</v>
      </c>
      <c r="M225" s="17">
        <f>'[1]Prop. prices'!M69</f>
        <v>0</v>
      </c>
      <c r="N225" s="17">
        <f>'[1]Prop. prices'!N69</f>
        <v>0</v>
      </c>
      <c r="O225" s="17">
        <f>'[1]Prop. prices'!O69</f>
        <v>0</v>
      </c>
      <c r="P225" s="17">
        <f>'[1]Prop. prices'!P69</f>
        <v>0</v>
      </c>
      <c r="Q225" s="17">
        <f>'[1]Prop. prices'!Q69</f>
        <v>0</v>
      </c>
      <c r="R225" s="17">
        <f>'[1]Prop. prices'!R69</f>
        <v>0</v>
      </c>
      <c r="S225" s="17">
        <f>'[1]Prop. prices'!S69</f>
        <v>0</v>
      </c>
      <c r="T225" s="17">
        <f>'[1]Prop. prices'!T69</f>
        <v>0</v>
      </c>
      <c r="U225" s="17">
        <f>'[1]Prop. prices'!U69</f>
        <v>0</v>
      </c>
      <c r="V225" s="17">
        <f>'[1]Prop. prices'!V69</f>
        <v>0</v>
      </c>
      <c r="W225" s="17">
        <f>'[1]Prop. prices'!W69</f>
        <v>0</v>
      </c>
      <c r="X225" s="17">
        <f>'[1]Prop. prices'!X69</f>
        <v>0</v>
      </c>
      <c r="Y225" s="17">
        <f>'[1]Prop. prices'!Y69</f>
        <v>0</v>
      </c>
      <c r="Z225" s="17">
        <f>'[1]Prop. prices'!Z69</f>
        <v>0</v>
      </c>
      <c r="AA225" s="17">
        <f>'[1]Prop. prices'!AA69</f>
        <v>0</v>
      </c>
      <c r="AB225" s="17">
        <f>'[1]Prop. prices'!AB69</f>
        <v>0</v>
      </c>
      <c r="AC225" s="14"/>
      <c r="AD225" s="16" t="str" cm="1">
        <f t="array" ref="AD225">IF(SUMPRODUCT(--_xlfn.ISFORMULA(C225:AB225))=25,"OK","CHECK")</f>
        <v>OK</v>
      </c>
      <c r="AE225" s="7"/>
      <c r="AF225" s="7"/>
      <c r="AG225" s="7"/>
    </row>
    <row r="226" spans="1:33" outlineLevel="3" x14ac:dyDescent="0.2">
      <c r="A226" s="7"/>
      <c r="B226" s="7"/>
      <c r="C226" s="19">
        <f>C148</f>
        <v>0</v>
      </c>
      <c r="D226" s="18">
        <f>D148</f>
        <v>0</v>
      </c>
      <c r="E226" s="18">
        <f>E148</f>
        <v>0</v>
      </c>
      <c r="F226" s="18">
        <f>F148</f>
        <v>0</v>
      </c>
      <c r="G226" s="18">
        <f>G148</f>
        <v>0</v>
      </c>
      <c r="H226" s="12"/>
      <c r="I226" s="17">
        <f>'[1]Prop. prices'!I70</f>
        <v>0</v>
      </c>
      <c r="J226" s="17">
        <f>'[1]Prop. prices'!J70</f>
        <v>0</v>
      </c>
      <c r="K226" s="17">
        <f>'[1]Prop. prices'!K70</f>
        <v>0</v>
      </c>
      <c r="L226" s="17">
        <f>'[1]Prop. prices'!L70</f>
        <v>0</v>
      </c>
      <c r="M226" s="17">
        <f>'[1]Prop. prices'!M70</f>
        <v>0</v>
      </c>
      <c r="N226" s="17">
        <f>'[1]Prop. prices'!N70</f>
        <v>0</v>
      </c>
      <c r="O226" s="17">
        <f>'[1]Prop. prices'!O70</f>
        <v>0</v>
      </c>
      <c r="P226" s="17">
        <f>'[1]Prop. prices'!P70</f>
        <v>0</v>
      </c>
      <c r="Q226" s="17">
        <f>'[1]Prop. prices'!Q70</f>
        <v>0</v>
      </c>
      <c r="R226" s="17">
        <f>'[1]Prop. prices'!R70</f>
        <v>0</v>
      </c>
      <c r="S226" s="17">
        <f>'[1]Prop. prices'!S70</f>
        <v>0</v>
      </c>
      <c r="T226" s="17">
        <f>'[1]Prop. prices'!T70</f>
        <v>0</v>
      </c>
      <c r="U226" s="17">
        <f>'[1]Prop. prices'!U70</f>
        <v>0</v>
      </c>
      <c r="V226" s="17">
        <f>'[1]Prop. prices'!V70</f>
        <v>0</v>
      </c>
      <c r="W226" s="17">
        <f>'[1]Prop. prices'!W70</f>
        <v>0</v>
      </c>
      <c r="X226" s="17">
        <f>'[1]Prop. prices'!X70</f>
        <v>0</v>
      </c>
      <c r="Y226" s="17">
        <f>'[1]Prop. prices'!Y70</f>
        <v>0</v>
      </c>
      <c r="Z226" s="17">
        <f>'[1]Prop. prices'!Z70</f>
        <v>0</v>
      </c>
      <c r="AA226" s="17">
        <f>'[1]Prop. prices'!AA70</f>
        <v>0</v>
      </c>
      <c r="AB226" s="17">
        <f>'[1]Prop. prices'!AB70</f>
        <v>0</v>
      </c>
      <c r="AC226" s="14"/>
      <c r="AD226" s="16" t="str" cm="1">
        <f t="array" ref="AD226">IF(SUMPRODUCT(--_xlfn.ISFORMULA(C226:AB226))=25,"OK","CHECK")</f>
        <v>OK</v>
      </c>
      <c r="AE226" s="7"/>
      <c r="AF226" s="7"/>
      <c r="AG226" s="7"/>
    </row>
    <row r="227" spans="1:33" outlineLevel="3" x14ac:dyDescent="0.2">
      <c r="A227" s="7"/>
      <c r="B227" s="7"/>
      <c r="C227" s="19">
        <f>C149</f>
        <v>0</v>
      </c>
      <c r="D227" s="18">
        <f>D149</f>
        <v>0</v>
      </c>
      <c r="E227" s="18">
        <f>E149</f>
        <v>0</v>
      </c>
      <c r="F227" s="18">
        <f>F149</f>
        <v>0</v>
      </c>
      <c r="G227" s="18">
        <f>G149</f>
        <v>0</v>
      </c>
      <c r="H227" s="12"/>
      <c r="I227" s="17">
        <f>'[1]Prop. prices'!I71</f>
        <v>0</v>
      </c>
      <c r="J227" s="17">
        <f>'[1]Prop. prices'!J71</f>
        <v>0</v>
      </c>
      <c r="K227" s="17">
        <f>'[1]Prop. prices'!K71</f>
        <v>0</v>
      </c>
      <c r="L227" s="17">
        <f>'[1]Prop. prices'!L71</f>
        <v>0</v>
      </c>
      <c r="M227" s="17">
        <f>'[1]Prop. prices'!M71</f>
        <v>0</v>
      </c>
      <c r="N227" s="17">
        <f>'[1]Prop. prices'!N71</f>
        <v>0</v>
      </c>
      <c r="O227" s="17">
        <f>'[1]Prop. prices'!O71</f>
        <v>0</v>
      </c>
      <c r="P227" s="17">
        <f>'[1]Prop. prices'!P71</f>
        <v>0</v>
      </c>
      <c r="Q227" s="17">
        <f>'[1]Prop. prices'!Q71</f>
        <v>0</v>
      </c>
      <c r="R227" s="17">
        <f>'[1]Prop. prices'!R71</f>
        <v>0</v>
      </c>
      <c r="S227" s="17">
        <f>'[1]Prop. prices'!S71</f>
        <v>0</v>
      </c>
      <c r="T227" s="17">
        <f>'[1]Prop. prices'!T71</f>
        <v>0</v>
      </c>
      <c r="U227" s="17">
        <f>'[1]Prop. prices'!U71</f>
        <v>0</v>
      </c>
      <c r="V227" s="17">
        <f>'[1]Prop. prices'!V71</f>
        <v>0</v>
      </c>
      <c r="W227" s="17">
        <f>'[1]Prop. prices'!W71</f>
        <v>0</v>
      </c>
      <c r="X227" s="17">
        <f>'[1]Prop. prices'!X71</f>
        <v>0</v>
      </c>
      <c r="Y227" s="17">
        <f>'[1]Prop. prices'!Y71</f>
        <v>0</v>
      </c>
      <c r="Z227" s="17">
        <f>'[1]Prop. prices'!Z71</f>
        <v>0</v>
      </c>
      <c r="AA227" s="17">
        <f>'[1]Prop. prices'!AA71</f>
        <v>0</v>
      </c>
      <c r="AB227" s="17">
        <f>'[1]Prop. prices'!AB71</f>
        <v>0</v>
      </c>
      <c r="AC227" s="14"/>
      <c r="AD227" s="16" t="str" cm="1">
        <f t="array" ref="AD227">IF(SUMPRODUCT(--_xlfn.ISFORMULA(C227:AB227))=25,"OK","CHECK")</f>
        <v>OK</v>
      </c>
      <c r="AE227" s="7"/>
      <c r="AF227" s="7"/>
      <c r="AG227" s="7"/>
    </row>
    <row r="228" spans="1:33" outlineLevel="3" x14ac:dyDescent="0.2">
      <c r="A228" s="7"/>
      <c r="B228" s="7"/>
      <c r="C228" s="19">
        <f>C150</f>
        <v>0</v>
      </c>
      <c r="D228" s="18">
        <f>D150</f>
        <v>0</v>
      </c>
      <c r="E228" s="18">
        <f>E150</f>
        <v>0</v>
      </c>
      <c r="F228" s="18">
        <f>F150</f>
        <v>0</v>
      </c>
      <c r="G228" s="18">
        <f>G150</f>
        <v>0</v>
      </c>
      <c r="H228" s="12"/>
      <c r="I228" s="17">
        <f>'[1]Prop. prices'!I72</f>
        <v>0</v>
      </c>
      <c r="J228" s="17">
        <f>'[1]Prop. prices'!J72</f>
        <v>0</v>
      </c>
      <c r="K228" s="17">
        <f>'[1]Prop. prices'!K72</f>
        <v>0</v>
      </c>
      <c r="L228" s="17">
        <f>'[1]Prop. prices'!L72</f>
        <v>0</v>
      </c>
      <c r="M228" s="17">
        <f>'[1]Prop. prices'!M72</f>
        <v>0</v>
      </c>
      <c r="N228" s="17">
        <f>'[1]Prop. prices'!N72</f>
        <v>0</v>
      </c>
      <c r="O228" s="17">
        <f>'[1]Prop. prices'!O72</f>
        <v>0</v>
      </c>
      <c r="P228" s="17">
        <f>'[1]Prop. prices'!P72</f>
        <v>0</v>
      </c>
      <c r="Q228" s="17">
        <f>'[1]Prop. prices'!Q72</f>
        <v>0</v>
      </c>
      <c r="R228" s="17">
        <f>'[1]Prop. prices'!R72</f>
        <v>0</v>
      </c>
      <c r="S228" s="17">
        <f>'[1]Prop. prices'!S72</f>
        <v>0</v>
      </c>
      <c r="T228" s="17">
        <f>'[1]Prop. prices'!T72</f>
        <v>0</v>
      </c>
      <c r="U228" s="17">
        <f>'[1]Prop. prices'!U72</f>
        <v>0</v>
      </c>
      <c r="V228" s="17">
        <f>'[1]Prop. prices'!V72</f>
        <v>0</v>
      </c>
      <c r="W228" s="17">
        <f>'[1]Prop. prices'!W72</f>
        <v>0</v>
      </c>
      <c r="X228" s="17">
        <f>'[1]Prop. prices'!X72</f>
        <v>0</v>
      </c>
      <c r="Y228" s="17">
        <f>'[1]Prop. prices'!Y72</f>
        <v>0</v>
      </c>
      <c r="Z228" s="17">
        <f>'[1]Prop. prices'!Z72</f>
        <v>0</v>
      </c>
      <c r="AA228" s="17">
        <f>'[1]Prop. prices'!AA72</f>
        <v>0</v>
      </c>
      <c r="AB228" s="17">
        <f>'[1]Prop. prices'!AB72</f>
        <v>0</v>
      </c>
      <c r="AC228" s="14"/>
      <c r="AD228" s="16" t="str" cm="1">
        <f t="array" ref="AD228">IF(SUMPRODUCT(--_xlfn.ISFORMULA(C228:AB228))=25,"OK","CHECK")</f>
        <v>OK</v>
      </c>
      <c r="AE228" s="7"/>
      <c r="AF228" s="7"/>
      <c r="AG228" s="7"/>
    </row>
    <row r="229" spans="1:33" outlineLevel="3" x14ac:dyDescent="0.2">
      <c r="A229" s="7"/>
      <c r="B229" s="7"/>
      <c r="C229" s="19">
        <f>C151</f>
        <v>0</v>
      </c>
      <c r="D229" s="18">
        <f>D151</f>
        <v>0</v>
      </c>
      <c r="E229" s="18">
        <f>E151</f>
        <v>0</v>
      </c>
      <c r="F229" s="18">
        <f>F151</f>
        <v>0</v>
      </c>
      <c r="G229" s="18">
        <f>G151</f>
        <v>0</v>
      </c>
      <c r="H229" s="12"/>
      <c r="I229" s="17">
        <f>'[1]Prop. prices'!I73</f>
        <v>0</v>
      </c>
      <c r="J229" s="17">
        <f>'[1]Prop. prices'!J73</f>
        <v>0</v>
      </c>
      <c r="K229" s="17">
        <f>'[1]Prop. prices'!K73</f>
        <v>0</v>
      </c>
      <c r="L229" s="17">
        <f>'[1]Prop. prices'!L73</f>
        <v>0</v>
      </c>
      <c r="M229" s="17">
        <f>'[1]Prop. prices'!M73</f>
        <v>0</v>
      </c>
      <c r="N229" s="17">
        <f>'[1]Prop. prices'!N73</f>
        <v>0</v>
      </c>
      <c r="O229" s="17">
        <f>'[1]Prop. prices'!O73</f>
        <v>0</v>
      </c>
      <c r="P229" s="17">
        <f>'[1]Prop. prices'!P73</f>
        <v>0</v>
      </c>
      <c r="Q229" s="17">
        <f>'[1]Prop. prices'!Q73</f>
        <v>0</v>
      </c>
      <c r="R229" s="17">
        <f>'[1]Prop. prices'!R73</f>
        <v>0</v>
      </c>
      <c r="S229" s="17">
        <f>'[1]Prop. prices'!S73</f>
        <v>0</v>
      </c>
      <c r="T229" s="17">
        <f>'[1]Prop. prices'!T73</f>
        <v>0</v>
      </c>
      <c r="U229" s="17">
        <f>'[1]Prop. prices'!U73</f>
        <v>0</v>
      </c>
      <c r="V229" s="17">
        <f>'[1]Prop. prices'!V73</f>
        <v>0</v>
      </c>
      <c r="W229" s="17">
        <f>'[1]Prop. prices'!W73</f>
        <v>0</v>
      </c>
      <c r="X229" s="17">
        <f>'[1]Prop. prices'!X73</f>
        <v>0</v>
      </c>
      <c r="Y229" s="17">
        <f>'[1]Prop. prices'!Y73</f>
        <v>0</v>
      </c>
      <c r="Z229" s="17">
        <f>'[1]Prop. prices'!Z73</f>
        <v>0</v>
      </c>
      <c r="AA229" s="17">
        <f>'[1]Prop. prices'!AA73</f>
        <v>0</v>
      </c>
      <c r="AB229" s="17">
        <f>'[1]Prop. prices'!AB73</f>
        <v>0</v>
      </c>
      <c r="AC229" s="14"/>
      <c r="AD229" s="16" t="str" cm="1">
        <f t="array" ref="AD229">IF(SUMPRODUCT(--_xlfn.ISFORMULA(C229:AB229))=25,"OK","CHECK")</f>
        <v>OK</v>
      </c>
      <c r="AE229" s="7"/>
      <c r="AF229" s="7"/>
      <c r="AG229" s="7"/>
    </row>
    <row r="230" spans="1:33" outlineLevel="3" x14ac:dyDescent="0.2">
      <c r="A230" s="7"/>
      <c r="B230" s="7"/>
      <c r="C230" s="19">
        <f>C152</f>
        <v>0</v>
      </c>
      <c r="D230" s="18">
        <f>D152</f>
        <v>0</v>
      </c>
      <c r="E230" s="18">
        <f>E152</f>
        <v>0</v>
      </c>
      <c r="F230" s="18">
        <f>F152</f>
        <v>0</v>
      </c>
      <c r="G230" s="18">
        <f>G152</f>
        <v>0</v>
      </c>
      <c r="H230" s="12"/>
      <c r="I230" s="17">
        <f>'[1]Prop. prices'!I74</f>
        <v>0</v>
      </c>
      <c r="J230" s="17">
        <f>'[1]Prop. prices'!J74</f>
        <v>0</v>
      </c>
      <c r="K230" s="17">
        <f>'[1]Prop. prices'!K74</f>
        <v>0</v>
      </c>
      <c r="L230" s="17">
        <f>'[1]Prop. prices'!L74</f>
        <v>0</v>
      </c>
      <c r="M230" s="17">
        <f>'[1]Prop. prices'!M74</f>
        <v>0</v>
      </c>
      <c r="N230" s="17">
        <f>'[1]Prop. prices'!N74</f>
        <v>0</v>
      </c>
      <c r="O230" s="17">
        <f>'[1]Prop. prices'!O74</f>
        <v>0</v>
      </c>
      <c r="P230" s="17">
        <f>'[1]Prop. prices'!P74</f>
        <v>0</v>
      </c>
      <c r="Q230" s="17">
        <f>'[1]Prop. prices'!Q74</f>
        <v>0</v>
      </c>
      <c r="R230" s="17">
        <f>'[1]Prop. prices'!R74</f>
        <v>0</v>
      </c>
      <c r="S230" s="17">
        <f>'[1]Prop. prices'!S74</f>
        <v>0</v>
      </c>
      <c r="T230" s="17">
        <f>'[1]Prop. prices'!T74</f>
        <v>0</v>
      </c>
      <c r="U230" s="17">
        <f>'[1]Prop. prices'!U74</f>
        <v>0</v>
      </c>
      <c r="V230" s="17">
        <f>'[1]Prop. prices'!V74</f>
        <v>0</v>
      </c>
      <c r="W230" s="17">
        <f>'[1]Prop. prices'!W74</f>
        <v>0</v>
      </c>
      <c r="X230" s="17">
        <f>'[1]Prop. prices'!X74</f>
        <v>0</v>
      </c>
      <c r="Y230" s="17">
        <f>'[1]Prop. prices'!Y74</f>
        <v>0</v>
      </c>
      <c r="Z230" s="17">
        <f>'[1]Prop. prices'!Z74</f>
        <v>0</v>
      </c>
      <c r="AA230" s="17">
        <f>'[1]Prop. prices'!AA74</f>
        <v>0</v>
      </c>
      <c r="AB230" s="17">
        <f>'[1]Prop. prices'!AB74</f>
        <v>0</v>
      </c>
      <c r="AC230" s="14"/>
      <c r="AD230" s="16" t="str" cm="1">
        <f t="array" ref="AD230">IF(SUMPRODUCT(--_xlfn.ISFORMULA(C230:AB230))=25,"OK","CHECK")</f>
        <v>OK</v>
      </c>
      <c r="AE230" s="7"/>
      <c r="AF230" s="7"/>
      <c r="AG230" s="7"/>
    </row>
    <row r="231" spans="1:33" outlineLevel="3" x14ac:dyDescent="0.2">
      <c r="A231" s="7"/>
      <c r="B231" s="7"/>
      <c r="C231" s="19">
        <f>C153</f>
        <v>0</v>
      </c>
      <c r="D231" s="18">
        <f>D153</f>
        <v>0</v>
      </c>
      <c r="E231" s="18">
        <f>E153</f>
        <v>0</v>
      </c>
      <c r="F231" s="18">
        <f>F153</f>
        <v>0</v>
      </c>
      <c r="G231" s="18">
        <f>G153</f>
        <v>0</v>
      </c>
      <c r="H231" s="12"/>
      <c r="I231" s="17">
        <f>'[1]Prop. prices'!I75</f>
        <v>0</v>
      </c>
      <c r="J231" s="17">
        <f>'[1]Prop. prices'!J75</f>
        <v>0</v>
      </c>
      <c r="K231" s="17">
        <f>'[1]Prop. prices'!K75</f>
        <v>0</v>
      </c>
      <c r="L231" s="17">
        <f>'[1]Prop. prices'!L75</f>
        <v>0</v>
      </c>
      <c r="M231" s="17">
        <f>'[1]Prop. prices'!M75</f>
        <v>0</v>
      </c>
      <c r="N231" s="17">
        <f>'[1]Prop. prices'!N75</f>
        <v>0</v>
      </c>
      <c r="O231" s="17">
        <f>'[1]Prop. prices'!O75</f>
        <v>0</v>
      </c>
      <c r="P231" s="17">
        <f>'[1]Prop. prices'!P75</f>
        <v>0</v>
      </c>
      <c r="Q231" s="17">
        <f>'[1]Prop. prices'!Q75</f>
        <v>0</v>
      </c>
      <c r="R231" s="17">
        <f>'[1]Prop. prices'!R75</f>
        <v>0</v>
      </c>
      <c r="S231" s="17">
        <f>'[1]Prop. prices'!S75</f>
        <v>0</v>
      </c>
      <c r="T231" s="17">
        <f>'[1]Prop. prices'!T75</f>
        <v>0</v>
      </c>
      <c r="U231" s="17">
        <f>'[1]Prop. prices'!U75</f>
        <v>0</v>
      </c>
      <c r="V231" s="17">
        <f>'[1]Prop. prices'!V75</f>
        <v>0</v>
      </c>
      <c r="W231" s="17">
        <f>'[1]Prop. prices'!W75</f>
        <v>0</v>
      </c>
      <c r="X231" s="17">
        <f>'[1]Prop. prices'!X75</f>
        <v>0</v>
      </c>
      <c r="Y231" s="17">
        <f>'[1]Prop. prices'!Y75</f>
        <v>0</v>
      </c>
      <c r="Z231" s="17">
        <f>'[1]Prop. prices'!Z75</f>
        <v>0</v>
      </c>
      <c r="AA231" s="17">
        <f>'[1]Prop. prices'!AA75</f>
        <v>0</v>
      </c>
      <c r="AB231" s="17">
        <f>'[1]Prop. prices'!AB75</f>
        <v>0</v>
      </c>
      <c r="AC231" s="14"/>
      <c r="AD231" s="16" t="str" cm="1">
        <f t="array" ref="AD231">IF(SUMPRODUCT(--_xlfn.ISFORMULA(C231:AB231))=25,"OK","CHECK")</f>
        <v>OK</v>
      </c>
      <c r="AE231" s="7"/>
      <c r="AF231" s="7"/>
      <c r="AG231" s="7"/>
    </row>
    <row r="232" spans="1:33" outlineLevel="3" x14ac:dyDescent="0.2">
      <c r="A232" s="7"/>
      <c r="B232" s="7"/>
      <c r="C232" s="19">
        <f>C154</f>
        <v>0</v>
      </c>
      <c r="D232" s="18">
        <f>D154</f>
        <v>0</v>
      </c>
      <c r="E232" s="18">
        <f>E154</f>
        <v>0</v>
      </c>
      <c r="F232" s="18">
        <f>F154</f>
        <v>0</v>
      </c>
      <c r="G232" s="18">
        <f>G154</f>
        <v>0</v>
      </c>
      <c r="H232" s="12"/>
      <c r="I232" s="17">
        <f>'[1]Prop. prices'!I76</f>
        <v>0</v>
      </c>
      <c r="J232" s="17">
        <f>'[1]Prop. prices'!J76</f>
        <v>0</v>
      </c>
      <c r="K232" s="17">
        <f>'[1]Prop. prices'!K76</f>
        <v>0</v>
      </c>
      <c r="L232" s="17">
        <f>'[1]Prop. prices'!L76</f>
        <v>0</v>
      </c>
      <c r="M232" s="17">
        <f>'[1]Prop. prices'!M76</f>
        <v>0</v>
      </c>
      <c r="N232" s="17">
        <f>'[1]Prop. prices'!N76</f>
        <v>0</v>
      </c>
      <c r="O232" s="17">
        <f>'[1]Prop. prices'!O76</f>
        <v>0</v>
      </c>
      <c r="P232" s="17">
        <f>'[1]Prop. prices'!P76</f>
        <v>0</v>
      </c>
      <c r="Q232" s="17">
        <f>'[1]Prop. prices'!Q76</f>
        <v>0</v>
      </c>
      <c r="R232" s="17">
        <f>'[1]Prop. prices'!R76</f>
        <v>0</v>
      </c>
      <c r="S232" s="17">
        <f>'[1]Prop. prices'!S76</f>
        <v>0</v>
      </c>
      <c r="T232" s="17">
        <f>'[1]Prop. prices'!T76</f>
        <v>0</v>
      </c>
      <c r="U232" s="17">
        <f>'[1]Prop. prices'!U76</f>
        <v>0</v>
      </c>
      <c r="V232" s="17">
        <f>'[1]Prop. prices'!V76</f>
        <v>0</v>
      </c>
      <c r="W232" s="17">
        <f>'[1]Prop. prices'!W76</f>
        <v>0</v>
      </c>
      <c r="X232" s="17">
        <f>'[1]Prop. prices'!X76</f>
        <v>0</v>
      </c>
      <c r="Y232" s="17">
        <f>'[1]Prop. prices'!Y76</f>
        <v>0</v>
      </c>
      <c r="Z232" s="17">
        <f>'[1]Prop. prices'!Z76</f>
        <v>0</v>
      </c>
      <c r="AA232" s="17">
        <f>'[1]Prop. prices'!AA76</f>
        <v>0</v>
      </c>
      <c r="AB232" s="17">
        <f>'[1]Prop. prices'!AB76</f>
        <v>0</v>
      </c>
      <c r="AC232" s="14"/>
      <c r="AD232" s="16" t="str" cm="1">
        <f t="array" ref="AD232">IF(SUMPRODUCT(--_xlfn.ISFORMULA(C232:AB232))=25,"OK","CHECK")</f>
        <v>OK</v>
      </c>
      <c r="AE232" s="7"/>
      <c r="AF232" s="7"/>
      <c r="AG232" s="7"/>
    </row>
    <row r="233" spans="1:33" outlineLevel="3" x14ac:dyDescent="0.2">
      <c r="A233" s="7"/>
      <c r="B233" s="7"/>
      <c r="C233" s="19">
        <f>C155</f>
        <v>0</v>
      </c>
      <c r="D233" s="18">
        <f>D155</f>
        <v>0</v>
      </c>
      <c r="E233" s="18">
        <f>E155</f>
        <v>0</v>
      </c>
      <c r="F233" s="18">
        <f>F155</f>
        <v>0</v>
      </c>
      <c r="G233" s="18">
        <f>G155</f>
        <v>0</v>
      </c>
      <c r="H233" s="12"/>
      <c r="I233" s="17">
        <f>'[1]Prop. prices'!I77</f>
        <v>0</v>
      </c>
      <c r="J233" s="17">
        <f>'[1]Prop. prices'!J77</f>
        <v>0</v>
      </c>
      <c r="K233" s="17">
        <f>'[1]Prop. prices'!K77</f>
        <v>0</v>
      </c>
      <c r="L233" s="17">
        <f>'[1]Prop. prices'!L77</f>
        <v>0</v>
      </c>
      <c r="M233" s="17">
        <f>'[1]Prop. prices'!M77</f>
        <v>0</v>
      </c>
      <c r="N233" s="17">
        <f>'[1]Prop. prices'!N77</f>
        <v>0</v>
      </c>
      <c r="O233" s="17">
        <f>'[1]Prop. prices'!O77</f>
        <v>0</v>
      </c>
      <c r="P233" s="17">
        <f>'[1]Prop. prices'!P77</f>
        <v>0</v>
      </c>
      <c r="Q233" s="17">
        <f>'[1]Prop. prices'!Q77</f>
        <v>0</v>
      </c>
      <c r="R233" s="17">
        <f>'[1]Prop. prices'!R77</f>
        <v>0</v>
      </c>
      <c r="S233" s="17">
        <f>'[1]Prop. prices'!S77</f>
        <v>0</v>
      </c>
      <c r="T233" s="17">
        <f>'[1]Prop. prices'!T77</f>
        <v>0</v>
      </c>
      <c r="U233" s="17">
        <f>'[1]Prop. prices'!U77</f>
        <v>0</v>
      </c>
      <c r="V233" s="17">
        <f>'[1]Prop. prices'!V77</f>
        <v>0</v>
      </c>
      <c r="W233" s="17">
        <f>'[1]Prop. prices'!W77</f>
        <v>0</v>
      </c>
      <c r="X233" s="17">
        <f>'[1]Prop. prices'!X77</f>
        <v>0</v>
      </c>
      <c r="Y233" s="17">
        <f>'[1]Prop. prices'!Y77</f>
        <v>0</v>
      </c>
      <c r="Z233" s="17">
        <f>'[1]Prop. prices'!Z77</f>
        <v>0</v>
      </c>
      <c r="AA233" s="17">
        <f>'[1]Prop. prices'!AA77</f>
        <v>0</v>
      </c>
      <c r="AB233" s="17">
        <f>'[1]Prop. prices'!AB77</f>
        <v>0</v>
      </c>
      <c r="AC233" s="14"/>
      <c r="AD233" s="16" t="str" cm="1">
        <f t="array" ref="AD233">IF(SUMPRODUCT(--_xlfn.ISFORMULA(C233:AB233))=25,"OK","CHECK")</f>
        <v>OK</v>
      </c>
      <c r="AE233" s="7"/>
      <c r="AF233" s="7"/>
      <c r="AG233" s="7"/>
    </row>
    <row r="234" spans="1:33" outlineLevel="3" x14ac:dyDescent="0.2">
      <c r="A234" s="7"/>
      <c r="B234" s="7"/>
      <c r="C234" s="19">
        <f>C156</f>
        <v>0</v>
      </c>
      <c r="D234" s="18">
        <f>D156</f>
        <v>0</v>
      </c>
      <c r="E234" s="18">
        <f>E156</f>
        <v>0</v>
      </c>
      <c r="F234" s="18">
        <f>F156</f>
        <v>0</v>
      </c>
      <c r="G234" s="18">
        <f>G156</f>
        <v>0</v>
      </c>
      <c r="H234" s="12"/>
      <c r="I234" s="17">
        <f>'[1]Prop. prices'!I78</f>
        <v>0</v>
      </c>
      <c r="J234" s="17">
        <f>'[1]Prop. prices'!J78</f>
        <v>0</v>
      </c>
      <c r="K234" s="17">
        <f>'[1]Prop. prices'!K78</f>
        <v>0</v>
      </c>
      <c r="L234" s="17">
        <f>'[1]Prop. prices'!L78</f>
        <v>0</v>
      </c>
      <c r="M234" s="17">
        <f>'[1]Prop. prices'!M78</f>
        <v>0</v>
      </c>
      <c r="N234" s="17">
        <f>'[1]Prop. prices'!N78</f>
        <v>0</v>
      </c>
      <c r="O234" s="17">
        <f>'[1]Prop. prices'!O78</f>
        <v>0</v>
      </c>
      <c r="P234" s="17">
        <f>'[1]Prop. prices'!P78</f>
        <v>0</v>
      </c>
      <c r="Q234" s="17">
        <f>'[1]Prop. prices'!Q78</f>
        <v>0</v>
      </c>
      <c r="R234" s="17">
        <f>'[1]Prop. prices'!R78</f>
        <v>0</v>
      </c>
      <c r="S234" s="17">
        <f>'[1]Prop. prices'!S78</f>
        <v>0</v>
      </c>
      <c r="T234" s="17">
        <f>'[1]Prop. prices'!T78</f>
        <v>0</v>
      </c>
      <c r="U234" s="17">
        <f>'[1]Prop. prices'!U78</f>
        <v>0</v>
      </c>
      <c r="V234" s="17">
        <f>'[1]Prop. prices'!V78</f>
        <v>0</v>
      </c>
      <c r="W234" s="17">
        <f>'[1]Prop. prices'!W78</f>
        <v>0</v>
      </c>
      <c r="X234" s="17">
        <f>'[1]Prop. prices'!X78</f>
        <v>0</v>
      </c>
      <c r="Y234" s="17">
        <f>'[1]Prop. prices'!Y78</f>
        <v>0</v>
      </c>
      <c r="Z234" s="17">
        <f>'[1]Prop. prices'!Z78</f>
        <v>0</v>
      </c>
      <c r="AA234" s="17">
        <f>'[1]Prop. prices'!AA78</f>
        <v>0</v>
      </c>
      <c r="AB234" s="17">
        <f>'[1]Prop. prices'!AB78</f>
        <v>0</v>
      </c>
      <c r="AC234" s="14"/>
      <c r="AD234" s="16" t="str" cm="1">
        <f t="array" ref="AD234">IF(SUMPRODUCT(--_xlfn.ISFORMULA(C234:AB234))=25,"OK","CHECK")</f>
        <v>OK</v>
      </c>
      <c r="AE234" s="7"/>
      <c r="AF234" s="7"/>
      <c r="AG234" s="7"/>
    </row>
    <row r="235" spans="1:33" outlineLevel="3" x14ac:dyDescent="0.2">
      <c r="A235" s="7"/>
      <c r="B235" s="7"/>
      <c r="C235" s="19">
        <f>C157</f>
        <v>0</v>
      </c>
      <c r="D235" s="18">
        <f>D157</f>
        <v>0</v>
      </c>
      <c r="E235" s="18">
        <f>E157</f>
        <v>0</v>
      </c>
      <c r="F235" s="18">
        <f>F157</f>
        <v>0</v>
      </c>
      <c r="G235" s="18">
        <f>G157</f>
        <v>0</v>
      </c>
      <c r="H235" s="12"/>
      <c r="I235" s="17">
        <f>'[1]Prop. prices'!I79</f>
        <v>0</v>
      </c>
      <c r="J235" s="17">
        <f>'[1]Prop. prices'!J79</f>
        <v>0</v>
      </c>
      <c r="K235" s="17">
        <f>'[1]Prop. prices'!K79</f>
        <v>0</v>
      </c>
      <c r="L235" s="17">
        <f>'[1]Prop. prices'!L79</f>
        <v>0</v>
      </c>
      <c r="M235" s="17">
        <f>'[1]Prop. prices'!M79</f>
        <v>0</v>
      </c>
      <c r="N235" s="17">
        <f>'[1]Prop. prices'!N79</f>
        <v>0</v>
      </c>
      <c r="O235" s="17">
        <f>'[1]Prop. prices'!O79</f>
        <v>0</v>
      </c>
      <c r="P235" s="17">
        <f>'[1]Prop. prices'!P79</f>
        <v>0</v>
      </c>
      <c r="Q235" s="17">
        <f>'[1]Prop. prices'!Q79</f>
        <v>0</v>
      </c>
      <c r="R235" s="17">
        <f>'[1]Prop. prices'!R79</f>
        <v>0</v>
      </c>
      <c r="S235" s="17">
        <f>'[1]Prop. prices'!S79</f>
        <v>0</v>
      </c>
      <c r="T235" s="17">
        <f>'[1]Prop. prices'!T79</f>
        <v>0</v>
      </c>
      <c r="U235" s="17">
        <f>'[1]Prop. prices'!U79</f>
        <v>0</v>
      </c>
      <c r="V235" s="17">
        <f>'[1]Prop. prices'!V79</f>
        <v>0</v>
      </c>
      <c r="W235" s="17">
        <f>'[1]Prop. prices'!W79</f>
        <v>0</v>
      </c>
      <c r="X235" s="17">
        <f>'[1]Prop. prices'!X79</f>
        <v>0</v>
      </c>
      <c r="Y235" s="17">
        <f>'[1]Prop. prices'!Y79</f>
        <v>0</v>
      </c>
      <c r="Z235" s="17">
        <f>'[1]Prop. prices'!Z79</f>
        <v>0</v>
      </c>
      <c r="AA235" s="17">
        <f>'[1]Prop. prices'!AA79</f>
        <v>0</v>
      </c>
      <c r="AB235" s="17">
        <f>'[1]Prop. prices'!AB79</f>
        <v>0</v>
      </c>
      <c r="AC235" s="14"/>
      <c r="AD235" s="16" t="str" cm="1">
        <f t="array" ref="AD235">IF(SUMPRODUCT(--_xlfn.ISFORMULA(C235:AB235))=25,"OK","CHECK")</f>
        <v>OK</v>
      </c>
      <c r="AE235" s="7"/>
      <c r="AF235" s="7"/>
      <c r="AG235" s="7"/>
    </row>
    <row r="236" spans="1:33" outlineLevel="3" x14ac:dyDescent="0.2">
      <c r="A236" s="7"/>
      <c r="B236" s="7"/>
      <c r="C236" s="19">
        <f>C158</f>
        <v>0</v>
      </c>
      <c r="D236" s="18">
        <f>D158</f>
        <v>0</v>
      </c>
      <c r="E236" s="18">
        <f>E158</f>
        <v>0</v>
      </c>
      <c r="F236" s="18">
        <f>F158</f>
        <v>0</v>
      </c>
      <c r="G236" s="18">
        <f>G158</f>
        <v>0</v>
      </c>
      <c r="H236" s="12"/>
      <c r="I236" s="17">
        <f>'[1]Prop. prices'!I80</f>
        <v>0</v>
      </c>
      <c r="J236" s="17">
        <f>'[1]Prop. prices'!J80</f>
        <v>0</v>
      </c>
      <c r="K236" s="17">
        <f>'[1]Prop. prices'!K80</f>
        <v>0</v>
      </c>
      <c r="L236" s="17">
        <f>'[1]Prop. prices'!L80</f>
        <v>0</v>
      </c>
      <c r="M236" s="17">
        <f>'[1]Prop. prices'!M80</f>
        <v>0</v>
      </c>
      <c r="N236" s="17">
        <f>'[1]Prop. prices'!N80</f>
        <v>0</v>
      </c>
      <c r="O236" s="17">
        <f>'[1]Prop. prices'!O80</f>
        <v>0</v>
      </c>
      <c r="P236" s="17">
        <f>'[1]Prop. prices'!P80</f>
        <v>0</v>
      </c>
      <c r="Q236" s="17">
        <f>'[1]Prop. prices'!Q80</f>
        <v>0</v>
      </c>
      <c r="R236" s="17">
        <f>'[1]Prop. prices'!R80</f>
        <v>0</v>
      </c>
      <c r="S236" s="17">
        <f>'[1]Prop. prices'!S80</f>
        <v>0</v>
      </c>
      <c r="T236" s="17">
        <f>'[1]Prop. prices'!T80</f>
        <v>0</v>
      </c>
      <c r="U236" s="17">
        <f>'[1]Prop. prices'!U80</f>
        <v>0</v>
      </c>
      <c r="V236" s="17">
        <f>'[1]Prop. prices'!V80</f>
        <v>0</v>
      </c>
      <c r="W236" s="17">
        <f>'[1]Prop. prices'!W80</f>
        <v>0</v>
      </c>
      <c r="X236" s="17">
        <f>'[1]Prop. prices'!X80</f>
        <v>0</v>
      </c>
      <c r="Y236" s="17">
        <f>'[1]Prop. prices'!Y80</f>
        <v>0</v>
      </c>
      <c r="Z236" s="17">
        <f>'[1]Prop. prices'!Z80</f>
        <v>0</v>
      </c>
      <c r="AA236" s="17">
        <f>'[1]Prop. prices'!AA80</f>
        <v>0</v>
      </c>
      <c r="AB236" s="17">
        <f>'[1]Prop. prices'!AB80</f>
        <v>0</v>
      </c>
      <c r="AC236" s="14"/>
      <c r="AD236" s="16" t="str" cm="1">
        <f t="array" ref="AD236">IF(SUMPRODUCT(--_xlfn.ISFORMULA(C236:AB236))=25,"OK","CHECK")</f>
        <v>OK</v>
      </c>
      <c r="AE236" s="7"/>
      <c r="AF236" s="7"/>
      <c r="AG236" s="7"/>
    </row>
    <row r="237" spans="1:33" outlineLevel="3" x14ac:dyDescent="0.2">
      <c r="A237" s="7"/>
      <c r="B237" s="7"/>
      <c r="C237" s="19">
        <f>C159</f>
        <v>0</v>
      </c>
      <c r="D237" s="18">
        <f>D159</f>
        <v>0</v>
      </c>
      <c r="E237" s="18">
        <f>E159</f>
        <v>0</v>
      </c>
      <c r="F237" s="18">
        <f>F159</f>
        <v>0</v>
      </c>
      <c r="G237" s="18">
        <f>G159</f>
        <v>0</v>
      </c>
      <c r="H237" s="12"/>
      <c r="I237" s="17">
        <f>'[1]Prop. prices'!I81</f>
        <v>0</v>
      </c>
      <c r="J237" s="17">
        <f>'[1]Prop. prices'!J81</f>
        <v>0</v>
      </c>
      <c r="K237" s="17">
        <f>'[1]Prop. prices'!K81</f>
        <v>0</v>
      </c>
      <c r="L237" s="17">
        <f>'[1]Prop. prices'!L81</f>
        <v>0</v>
      </c>
      <c r="M237" s="17">
        <f>'[1]Prop. prices'!M81</f>
        <v>0</v>
      </c>
      <c r="N237" s="17">
        <f>'[1]Prop. prices'!N81</f>
        <v>0</v>
      </c>
      <c r="O237" s="17">
        <f>'[1]Prop. prices'!O81</f>
        <v>0</v>
      </c>
      <c r="P237" s="17">
        <f>'[1]Prop. prices'!P81</f>
        <v>0</v>
      </c>
      <c r="Q237" s="17">
        <f>'[1]Prop. prices'!Q81</f>
        <v>0</v>
      </c>
      <c r="R237" s="17">
        <f>'[1]Prop. prices'!R81</f>
        <v>0</v>
      </c>
      <c r="S237" s="17">
        <f>'[1]Prop. prices'!S81</f>
        <v>0</v>
      </c>
      <c r="T237" s="17">
        <f>'[1]Prop. prices'!T81</f>
        <v>0</v>
      </c>
      <c r="U237" s="17">
        <f>'[1]Prop. prices'!U81</f>
        <v>0</v>
      </c>
      <c r="V237" s="17">
        <f>'[1]Prop. prices'!V81</f>
        <v>0</v>
      </c>
      <c r="W237" s="17">
        <f>'[1]Prop. prices'!W81</f>
        <v>0</v>
      </c>
      <c r="X237" s="17">
        <f>'[1]Prop. prices'!X81</f>
        <v>0</v>
      </c>
      <c r="Y237" s="17">
        <f>'[1]Prop. prices'!Y81</f>
        <v>0</v>
      </c>
      <c r="Z237" s="17">
        <f>'[1]Prop. prices'!Z81</f>
        <v>0</v>
      </c>
      <c r="AA237" s="17">
        <f>'[1]Prop. prices'!AA81</f>
        <v>0</v>
      </c>
      <c r="AB237" s="17">
        <f>'[1]Prop. prices'!AB81</f>
        <v>0</v>
      </c>
      <c r="AC237" s="14"/>
      <c r="AD237" s="16" t="str" cm="1">
        <f t="array" ref="AD237">IF(SUMPRODUCT(--_xlfn.ISFORMULA(C237:AB237))=25,"OK","CHECK")</f>
        <v>OK</v>
      </c>
      <c r="AE237" s="7"/>
      <c r="AF237" s="7"/>
      <c r="AG237" s="7"/>
    </row>
    <row r="238" spans="1:33" outlineLevel="3" x14ac:dyDescent="0.2">
      <c r="A238" s="7"/>
      <c r="B238" s="7"/>
      <c r="C238" s="19">
        <f>C160</f>
        <v>0</v>
      </c>
      <c r="D238" s="18">
        <f>D160</f>
        <v>0</v>
      </c>
      <c r="E238" s="18">
        <f>E160</f>
        <v>0</v>
      </c>
      <c r="F238" s="18">
        <f>F160</f>
        <v>0</v>
      </c>
      <c r="G238" s="18">
        <f>G160</f>
        <v>0</v>
      </c>
      <c r="H238" s="12"/>
      <c r="I238" s="17">
        <f>'[1]Prop. prices'!I82</f>
        <v>0</v>
      </c>
      <c r="J238" s="17">
        <f>'[1]Prop. prices'!J82</f>
        <v>0</v>
      </c>
      <c r="K238" s="17">
        <f>'[1]Prop. prices'!K82</f>
        <v>0</v>
      </c>
      <c r="L238" s="17">
        <f>'[1]Prop. prices'!L82</f>
        <v>0</v>
      </c>
      <c r="M238" s="17">
        <f>'[1]Prop. prices'!M82</f>
        <v>0</v>
      </c>
      <c r="N238" s="17">
        <f>'[1]Prop. prices'!N82</f>
        <v>0</v>
      </c>
      <c r="O238" s="17">
        <f>'[1]Prop. prices'!O82</f>
        <v>0</v>
      </c>
      <c r="P238" s="17">
        <f>'[1]Prop. prices'!P82</f>
        <v>0</v>
      </c>
      <c r="Q238" s="17">
        <f>'[1]Prop. prices'!Q82</f>
        <v>0</v>
      </c>
      <c r="R238" s="17">
        <f>'[1]Prop. prices'!R82</f>
        <v>0</v>
      </c>
      <c r="S238" s="17">
        <f>'[1]Prop. prices'!S82</f>
        <v>0</v>
      </c>
      <c r="T238" s="17">
        <f>'[1]Prop. prices'!T82</f>
        <v>0</v>
      </c>
      <c r="U238" s="17">
        <f>'[1]Prop. prices'!U82</f>
        <v>0</v>
      </c>
      <c r="V238" s="17">
        <f>'[1]Prop. prices'!V82</f>
        <v>0</v>
      </c>
      <c r="W238" s="17">
        <f>'[1]Prop. prices'!W82</f>
        <v>0</v>
      </c>
      <c r="X238" s="17">
        <f>'[1]Prop. prices'!X82</f>
        <v>0</v>
      </c>
      <c r="Y238" s="17">
        <f>'[1]Prop. prices'!Y82</f>
        <v>0</v>
      </c>
      <c r="Z238" s="17">
        <f>'[1]Prop. prices'!Z82</f>
        <v>0</v>
      </c>
      <c r="AA238" s="17">
        <f>'[1]Prop. prices'!AA82</f>
        <v>0</v>
      </c>
      <c r="AB238" s="17">
        <f>'[1]Prop. prices'!AB82</f>
        <v>0</v>
      </c>
      <c r="AC238" s="14"/>
      <c r="AD238" s="16" t="str" cm="1">
        <f t="array" ref="AD238">IF(SUMPRODUCT(--_xlfn.ISFORMULA(C238:AB238))=25,"OK","CHECK")</f>
        <v>OK</v>
      </c>
      <c r="AE238" s="7"/>
      <c r="AF238" s="7"/>
      <c r="AG238" s="7"/>
    </row>
    <row r="239" spans="1:33" outlineLevel="2" x14ac:dyDescent="0.2">
      <c r="A239" s="7"/>
      <c r="B239" s="7"/>
      <c r="C239" s="23"/>
      <c r="D239" s="22"/>
      <c r="E239" s="12"/>
      <c r="F239" s="12"/>
      <c r="G239" s="12"/>
      <c r="H239" s="12"/>
      <c r="I239" s="15"/>
      <c r="J239" s="15"/>
      <c r="K239" s="14"/>
      <c r="L239" s="14"/>
      <c r="M239" s="14"/>
      <c r="N239" s="21"/>
      <c r="O239" s="21"/>
      <c r="P239" s="21"/>
      <c r="Q239" s="21"/>
      <c r="R239" s="21"/>
      <c r="S239" s="14"/>
      <c r="T239" s="14"/>
      <c r="U239" s="14"/>
      <c r="V239" s="14"/>
      <c r="W239" s="14"/>
      <c r="X239" s="14"/>
      <c r="Y239" s="14"/>
      <c r="Z239" s="14"/>
      <c r="AA239" s="14"/>
      <c r="AB239" s="14"/>
      <c r="AC239" s="14"/>
      <c r="AD239" s="16"/>
      <c r="AE239" s="7"/>
      <c r="AF239" s="7"/>
      <c r="AG239" s="7"/>
    </row>
    <row r="240" spans="1:33" outlineLevel="1" x14ac:dyDescent="0.2">
      <c r="A240" s="7"/>
      <c r="B240" s="7"/>
      <c r="C240" s="13"/>
      <c r="D240" s="12"/>
      <c r="E240" s="12"/>
      <c r="F240" s="12"/>
      <c r="G240" s="12"/>
      <c r="H240" s="12"/>
      <c r="I240" s="15"/>
      <c r="J240" s="15"/>
      <c r="K240" s="14"/>
      <c r="L240" s="14"/>
      <c r="M240" s="14"/>
      <c r="N240" s="21"/>
      <c r="O240" s="21"/>
      <c r="P240" s="21"/>
      <c r="Q240" s="21"/>
      <c r="R240" s="21"/>
      <c r="S240" s="14"/>
      <c r="T240" s="14"/>
      <c r="U240" s="14"/>
      <c r="V240" s="14"/>
      <c r="W240" s="14"/>
      <c r="X240" s="14"/>
      <c r="Y240" s="14"/>
      <c r="Z240" s="14"/>
      <c r="AA240" s="14"/>
      <c r="AB240" s="14"/>
      <c r="AC240" s="14"/>
      <c r="AD240" s="16"/>
      <c r="AE240" s="7"/>
      <c r="AF240" s="7"/>
      <c r="AG240" s="7"/>
    </row>
    <row r="241" spans="1:33" outlineLevel="1" x14ac:dyDescent="0.2">
      <c r="A241" s="7"/>
      <c r="B241" s="7"/>
      <c r="C241" s="20" t="s">
        <v>2</v>
      </c>
      <c r="D241" s="9"/>
      <c r="E241" s="9"/>
      <c r="F241" s="9"/>
      <c r="G241" s="10"/>
      <c r="H241" s="10"/>
      <c r="I241" s="14"/>
      <c r="J241" s="14"/>
      <c r="K241" s="14"/>
      <c r="L241" s="14"/>
      <c r="M241" s="14"/>
      <c r="N241" s="14"/>
      <c r="O241" s="14"/>
      <c r="P241" s="14"/>
      <c r="Q241" s="14"/>
      <c r="R241" s="14"/>
      <c r="S241" s="14"/>
      <c r="T241" s="14"/>
      <c r="U241" s="14"/>
      <c r="V241" s="14"/>
      <c r="W241" s="14"/>
      <c r="X241" s="14"/>
      <c r="Y241" s="14"/>
      <c r="Z241" s="14"/>
      <c r="AA241" s="14"/>
      <c r="AB241" s="14"/>
      <c r="AC241" s="14"/>
      <c r="AD241" s="16"/>
      <c r="AE241" s="7"/>
      <c r="AF241" s="7"/>
      <c r="AG241" s="7"/>
    </row>
    <row r="242" spans="1:33" outlineLevel="2" x14ac:dyDescent="0.2">
      <c r="A242" s="7"/>
      <c r="B242" s="7"/>
      <c r="C242" s="19" t="str">
        <f>C86</f>
        <v>Residential Single Rate</v>
      </c>
      <c r="D242" s="18" t="str">
        <f>D86</f>
        <v>Residential</v>
      </c>
      <c r="E242" s="18" t="str">
        <f>E86</f>
        <v>RSR</v>
      </c>
      <c r="F242" s="18" t="str">
        <f>F86</f>
        <v>RSR</v>
      </c>
      <c r="G242" s="18">
        <f>G86</f>
        <v>0</v>
      </c>
      <c r="H242" s="10"/>
      <c r="I242" s="17">
        <f>'[1]Prop. prices'!I86</f>
        <v>0</v>
      </c>
      <c r="J242" s="17">
        <f>'[1]Prop. prices'!J86</f>
        <v>4.8099999999999997E-2</v>
      </c>
      <c r="K242" s="17">
        <f>'[1]Prop. prices'!K86</f>
        <v>0</v>
      </c>
      <c r="L242" s="17">
        <f>'[1]Prop. prices'!L86</f>
        <v>0</v>
      </c>
      <c r="M242" s="17">
        <f>'[1]Prop. prices'!M86</f>
        <v>0</v>
      </c>
      <c r="N242" s="17">
        <f>'[1]Prop. prices'!N86</f>
        <v>0</v>
      </c>
      <c r="O242" s="17">
        <f>'[1]Prop. prices'!O86</f>
        <v>0</v>
      </c>
      <c r="P242" s="17">
        <f>'[1]Prop. prices'!P86</f>
        <v>0</v>
      </c>
      <c r="Q242" s="17">
        <f>'[1]Prop. prices'!Q86</f>
        <v>0</v>
      </c>
      <c r="R242" s="17">
        <f>'[1]Prop. prices'!R86</f>
        <v>0</v>
      </c>
      <c r="S242" s="17">
        <f>'[1]Prop. prices'!S86</f>
        <v>0</v>
      </c>
      <c r="T242" s="17">
        <f>'[1]Prop. prices'!T86</f>
        <v>0</v>
      </c>
      <c r="U242" s="17">
        <f>'[1]Prop. prices'!U86</f>
        <v>0</v>
      </c>
      <c r="V242" s="17">
        <f>'[1]Prop. prices'!V86</f>
        <v>2.41E-2</v>
      </c>
      <c r="W242" s="17">
        <f>'[1]Prop. prices'!W86</f>
        <v>0</v>
      </c>
      <c r="X242" s="17">
        <f>'[1]Prop. prices'!X86</f>
        <v>0</v>
      </c>
      <c r="Y242" s="17">
        <f>'[1]Prop. prices'!Y86</f>
        <v>0</v>
      </c>
      <c r="Z242" s="17">
        <f>'[1]Prop. prices'!Z86</f>
        <v>0</v>
      </c>
      <c r="AA242" s="17">
        <f>'[1]Prop. prices'!AA86</f>
        <v>0</v>
      </c>
      <c r="AB242" s="17">
        <f>'[1]Prop. prices'!AB86</f>
        <v>0</v>
      </c>
      <c r="AC242" s="14"/>
      <c r="AD242" s="16" t="str" cm="1">
        <f t="array" ref="AD242">IF(SUMPRODUCT(--_xlfn.ISFORMULA(C242:AB242))=25,"OK","CHECK")</f>
        <v>OK</v>
      </c>
      <c r="AE242" s="7"/>
      <c r="AF242" s="7"/>
      <c r="AG242" s="7"/>
    </row>
    <row r="243" spans="1:33" s="28" customFormat="1" outlineLevel="2" x14ac:dyDescent="0.2">
      <c r="A243" s="29"/>
      <c r="B243" s="29"/>
      <c r="C243" s="19">
        <f>C87</f>
        <v>0</v>
      </c>
      <c r="D243" s="18">
        <f>D87</f>
        <v>0</v>
      </c>
      <c r="E243" s="18">
        <f>E87</f>
        <v>0</v>
      </c>
      <c r="F243" s="18">
        <f>F87</f>
        <v>0</v>
      </c>
      <c r="G243" s="18">
        <f>G87</f>
        <v>0</v>
      </c>
      <c r="H243" s="12"/>
      <c r="I243" s="17">
        <f>'[1]Prop. prices'!I87</f>
        <v>0</v>
      </c>
      <c r="J243" s="17">
        <f>'[1]Prop. prices'!J87</f>
        <v>0</v>
      </c>
      <c r="K243" s="17">
        <f>'[1]Prop. prices'!K87</f>
        <v>0</v>
      </c>
      <c r="L243" s="17">
        <f>'[1]Prop. prices'!L87</f>
        <v>0</v>
      </c>
      <c r="M243" s="17">
        <f>'[1]Prop. prices'!M87</f>
        <v>0</v>
      </c>
      <c r="N243" s="17">
        <f>'[1]Prop. prices'!N87</f>
        <v>0</v>
      </c>
      <c r="O243" s="17">
        <f>'[1]Prop. prices'!O87</f>
        <v>0</v>
      </c>
      <c r="P243" s="17">
        <f>'[1]Prop. prices'!P87</f>
        <v>0</v>
      </c>
      <c r="Q243" s="17">
        <f>'[1]Prop. prices'!Q87</f>
        <v>0</v>
      </c>
      <c r="R243" s="17">
        <f>'[1]Prop. prices'!R87</f>
        <v>0</v>
      </c>
      <c r="S243" s="17">
        <f>'[1]Prop. prices'!S87</f>
        <v>0</v>
      </c>
      <c r="T243" s="17">
        <f>'[1]Prop. prices'!T87</f>
        <v>0</v>
      </c>
      <c r="U243" s="17">
        <f>'[1]Prop. prices'!U87</f>
        <v>0</v>
      </c>
      <c r="V243" s="17">
        <f>'[1]Prop. prices'!V87</f>
        <v>0</v>
      </c>
      <c r="W243" s="17">
        <f>'[1]Prop. prices'!W87</f>
        <v>0</v>
      </c>
      <c r="X243" s="17">
        <f>'[1]Prop. prices'!X87</f>
        <v>0</v>
      </c>
      <c r="Y243" s="17">
        <f>'[1]Prop. prices'!Y87</f>
        <v>0</v>
      </c>
      <c r="Z243" s="17">
        <f>'[1]Prop. prices'!Z87</f>
        <v>0</v>
      </c>
      <c r="AA243" s="17">
        <f>'[1]Prop. prices'!AA87</f>
        <v>0</v>
      </c>
      <c r="AB243" s="17">
        <f>'[1]Prop. prices'!AB87</f>
        <v>0</v>
      </c>
      <c r="AC243" s="14"/>
      <c r="AD243" s="16" t="str" cm="1">
        <f t="array" ref="AD243">IF(SUMPRODUCT(--_xlfn.ISFORMULA(C243:AB243))=25,"OK","CHECK")</f>
        <v>OK</v>
      </c>
      <c r="AE243" s="29"/>
      <c r="AF243" s="29"/>
      <c r="AG243" s="29"/>
    </row>
    <row r="244" spans="1:33" outlineLevel="2" x14ac:dyDescent="0.2">
      <c r="A244" s="7"/>
      <c r="B244" s="7"/>
      <c r="C244" s="19" t="str">
        <f>C88</f>
        <v>Residential Time of Use</v>
      </c>
      <c r="D244" s="18" t="str">
        <f>D88</f>
        <v>Residential</v>
      </c>
      <c r="E244" s="18" t="str">
        <f>E88</f>
        <v>RTOU</v>
      </c>
      <c r="F244" s="18" t="str">
        <f>F88</f>
        <v>RTOU</v>
      </c>
      <c r="G244" s="18">
        <f>G88</f>
        <v>0</v>
      </c>
      <c r="H244" s="12"/>
      <c r="I244" s="17">
        <f>'[1]Prop. prices'!I88</f>
        <v>0</v>
      </c>
      <c r="J244" s="17">
        <f>'[1]Prop. prices'!J88</f>
        <v>0</v>
      </c>
      <c r="K244" s="17">
        <f>'[1]Prop. prices'!K88</f>
        <v>6.0100000000000001E-2</v>
      </c>
      <c r="L244" s="17">
        <f>'[1]Prop. prices'!L88</f>
        <v>0</v>
      </c>
      <c r="M244" s="17">
        <f>'[1]Prop. prices'!M88</f>
        <v>2.41E-2</v>
      </c>
      <c r="N244" s="17">
        <f>'[1]Prop. prices'!N88</f>
        <v>1.2E-2</v>
      </c>
      <c r="O244" s="17">
        <f>'[1]Prop. prices'!O88</f>
        <v>0</v>
      </c>
      <c r="P244" s="17">
        <f>'[1]Prop. prices'!P88</f>
        <v>0</v>
      </c>
      <c r="Q244" s="17">
        <f>'[1]Prop. prices'!Q88</f>
        <v>0</v>
      </c>
      <c r="R244" s="17">
        <f>'[1]Prop. prices'!R88</f>
        <v>0</v>
      </c>
      <c r="S244" s="17">
        <f>'[1]Prop. prices'!S88</f>
        <v>0</v>
      </c>
      <c r="T244" s="17">
        <f>'[1]Prop. prices'!T88</f>
        <v>0</v>
      </c>
      <c r="U244" s="17">
        <f>'[1]Prop. prices'!U88</f>
        <v>0</v>
      </c>
      <c r="V244" s="17">
        <f>'[1]Prop. prices'!V88</f>
        <v>0</v>
      </c>
      <c r="W244" s="17">
        <f>'[1]Prop. prices'!W88</f>
        <v>6.0100000000000001E-2</v>
      </c>
      <c r="X244" s="17">
        <f>'[1]Prop. prices'!X88</f>
        <v>2.41E-2</v>
      </c>
      <c r="Y244" s="17">
        <f>'[1]Prop. prices'!Y88</f>
        <v>1.2E-2</v>
      </c>
      <c r="Z244" s="17">
        <f>'[1]Prop. prices'!Z88</f>
        <v>0</v>
      </c>
      <c r="AA244" s="17">
        <f>'[1]Prop. prices'!AA88</f>
        <v>0</v>
      </c>
      <c r="AB244" s="17">
        <f>'[1]Prop. prices'!AB88</f>
        <v>0</v>
      </c>
      <c r="AC244" s="14"/>
      <c r="AD244" s="16" t="str" cm="1">
        <f t="array" ref="AD244">IF(SUMPRODUCT(--_xlfn.ISFORMULA(C244:AB244))=25,"OK","CHECK")</f>
        <v>OK</v>
      </c>
      <c r="AE244" s="7"/>
      <c r="AF244" s="7"/>
      <c r="AG244" s="7"/>
    </row>
    <row r="245" spans="1:33" outlineLevel="2" x14ac:dyDescent="0.2">
      <c r="A245" s="7"/>
      <c r="B245" s="7"/>
      <c r="C245" s="19">
        <f>C89</f>
        <v>0</v>
      </c>
      <c r="D245" s="18">
        <f>D89</f>
        <v>0</v>
      </c>
      <c r="E245" s="18">
        <f>E89</f>
        <v>0</v>
      </c>
      <c r="F245" s="18">
        <f>F89</f>
        <v>0</v>
      </c>
      <c r="G245" s="18">
        <f>G89</f>
        <v>0</v>
      </c>
      <c r="H245" s="12"/>
      <c r="I245" s="17">
        <f>'[1]Prop. prices'!I89</f>
        <v>0</v>
      </c>
      <c r="J245" s="17">
        <f>'[1]Prop. prices'!J89</f>
        <v>0</v>
      </c>
      <c r="K245" s="17">
        <f>'[1]Prop. prices'!K89</f>
        <v>0</v>
      </c>
      <c r="L245" s="17">
        <f>'[1]Prop. prices'!L89</f>
        <v>0</v>
      </c>
      <c r="M245" s="17">
        <f>'[1]Prop. prices'!M89</f>
        <v>0</v>
      </c>
      <c r="N245" s="17">
        <f>'[1]Prop. prices'!N89</f>
        <v>0</v>
      </c>
      <c r="O245" s="17">
        <f>'[1]Prop. prices'!O89</f>
        <v>0</v>
      </c>
      <c r="P245" s="17">
        <f>'[1]Prop. prices'!P89</f>
        <v>0</v>
      </c>
      <c r="Q245" s="17">
        <f>'[1]Prop. prices'!Q89</f>
        <v>0</v>
      </c>
      <c r="R245" s="17">
        <f>'[1]Prop. prices'!R89</f>
        <v>0</v>
      </c>
      <c r="S245" s="17">
        <f>'[1]Prop. prices'!S89</f>
        <v>0</v>
      </c>
      <c r="T245" s="17">
        <f>'[1]Prop. prices'!T89</f>
        <v>0</v>
      </c>
      <c r="U245" s="17">
        <f>'[1]Prop. prices'!U89</f>
        <v>0</v>
      </c>
      <c r="V245" s="17">
        <f>'[1]Prop. prices'!V89</f>
        <v>0</v>
      </c>
      <c r="W245" s="17">
        <f>'[1]Prop. prices'!W89</f>
        <v>0</v>
      </c>
      <c r="X245" s="17">
        <f>'[1]Prop. prices'!X89</f>
        <v>0</v>
      </c>
      <c r="Y245" s="17">
        <f>'[1]Prop. prices'!Y89</f>
        <v>0</v>
      </c>
      <c r="Z245" s="17">
        <f>'[1]Prop. prices'!Z89</f>
        <v>0</v>
      </c>
      <c r="AA245" s="17">
        <f>'[1]Prop. prices'!AA89</f>
        <v>0</v>
      </c>
      <c r="AB245" s="17">
        <f>'[1]Prop. prices'!AB89</f>
        <v>0</v>
      </c>
      <c r="AC245" s="14"/>
      <c r="AD245" s="16" t="str" cm="1">
        <f t="array" ref="AD245">IF(SUMPRODUCT(--_xlfn.ISFORMULA(C245:AB245))=25,"OK","CHECK")</f>
        <v>OK</v>
      </c>
      <c r="AE245" s="7"/>
      <c r="AF245" s="7"/>
      <c r="AG245" s="7"/>
    </row>
    <row r="246" spans="1:33" outlineLevel="2" x14ac:dyDescent="0.2">
      <c r="A246" s="7"/>
      <c r="B246" s="7"/>
      <c r="C246" s="19" t="str">
        <f>C90</f>
        <v>Residential Prosumer</v>
      </c>
      <c r="D246" s="18" t="str">
        <f>D90</f>
        <v>Residential</v>
      </c>
      <c r="E246" s="18" t="str">
        <f>E90</f>
        <v>RPRO</v>
      </c>
      <c r="F246" s="18" t="str">
        <f>F90</f>
        <v>RPRO</v>
      </c>
      <c r="G246" s="18">
        <f>G90</f>
        <v>0</v>
      </c>
      <c r="H246" s="12"/>
      <c r="I246" s="17">
        <f>'[1]Prop. prices'!I90</f>
        <v>0</v>
      </c>
      <c r="J246" s="17">
        <f>'[1]Prop. prices'!J90</f>
        <v>0</v>
      </c>
      <c r="K246" s="17">
        <f>'[1]Prop. prices'!K90</f>
        <v>3.61E-2</v>
      </c>
      <c r="L246" s="17">
        <f>'[1]Prop. prices'!L90</f>
        <v>0</v>
      </c>
      <c r="M246" s="17">
        <f>'[1]Prop. prices'!M90</f>
        <v>1.4500000000000001E-2</v>
      </c>
      <c r="N246" s="17">
        <f>'[1]Prop. prices'!N90</f>
        <v>7.1999999999999998E-3</v>
      </c>
      <c r="O246" s="17">
        <f>'[1]Prop. prices'!O90</f>
        <v>0</v>
      </c>
      <c r="P246" s="17">
        <f>'[1]Prop. prices'!P90</f>
        <v>0</v>
      </c>
      <c r="Q246" s="17">
        <f>'[1]Prop. prices'!Q90</f>
        <v>0</v>
      </c>
      <c r="R246" s="17">
        <f>'[1]Prop. prices'!R90</f>
        <v>0</v>
      </c>
      <c r="S246" s="17">
        <f>'[1]Prop. prices'!S90</f>
        <v>0</v>
      </c>
      <c r="T246" s="17">
        <f>'[1]Prop. prices'!T90</f>
        <v>0.2676</v>
      </c>
      <c r="U246" s="17">
        <f>'[1]Prop. prices'!U90</f>
        <v>0</v>
      </c>
      <c r="V246" s="17">
        <f>'[1]Prop. prices'!V90</f>
        <v>0</v>
      </c>
      <c r="W246" s="17">
        <f>'[1]Prop. prices'!W90</f>
        <v>6.0100000000000001E-2</v>
      </c>
      <c r="X246" s="17">
        <f>'[1]Prop. prices'!X90</f>
        <v>2.41E-2</v>
      </c>
      <c r="Y246" s="17">
        <f>'[1]Prop. prices'!Y90</f>
        <v>1.2E-2</v>
      </c>
      <c r="Z246" s="17">
        <f>'[1]Prop. prices'!Z90</f>
        <v>0</v>
      </c>
      <c r="AA246" s="17">
        <f>'[1]Prop. prices'!AA90</f>
        <v>0</v>
      </c>
      <c r="AB246" s="17">
        <f>'[1]Prop. prices'!AB90</f>
        <v>0</v>
      </c>
      <c r="AC246" s="14"/>
      <c r="AD246" s="16" t="str" cm="1">
        <f t="array" ref="AD246">IF(SUMPRODUCT(--_xlfn.ISFORMULA(C246:AB246))=25,"OK","CHECK")</f>
        <v>OK</v>
      </c>
      <c r="AE246" s="7"/>
      <c r="AF246" s="7"/>
      <c r="AG246" s="7"/>
    </row>
    <row r="247" spans="1:33" outlineLevel="2" x14ac:dyDescent="0.2">
      <c r="A247" s="7"/>
      <c r="B247" s="7"/>
      <c r="C247" s="19">
        <f>C91</f>
        <v>0</v>
      </c>
      <c r="D247" s="18">
        <f>D91</f>
        <v>0</v>
      </c>
      <c r="E247" s="18">
        <f>E91</f>
        <v>0</v>
      </c>
      <c r="F247" s="18">
        <f>F91</f>
        <v>0</v>
      </c>
      <c r="G247" s="18">
        <f>G91</f>
        <v>0</v>
      </c>
      <c r="H247" s="12"/>
      <c r="I247" s="17">
        <f>'[1]Prop. prices'!I91</f>
        <v>0</v>
      </c>
      <c r="J247" s="17">
        <f>'[1]Prop. prices'!J91</f>
        <v>0</v>
      </c>
      <c r="K247" s="17">
        <f>'[1]Prop. prices'!K91</f>
        <v>0</v>
      </c>
      <c r="L247" s="17">
        <f>'[1]Prop. prices'!L91</f>
        <v>0</v>
      </c>
      <c r="M247" s="17">
        <f>'[1]Prop. prices'!M91</f>
        <v>0</v>
      </c>
      <c r="N247" s="17">
        <f>'[1]Prop. prices'!N91</f>
        <v>0</v>
      </c>
      <c r="O247" s="17">
        <f>'[1]Prop. prices'!O91</f>
        <v>0</v>
      </c>
      <c r="P247" s="17">
        <f>'[1]Prop. prices'!P91</f>
        <v>0</v>
      </c>
      <c r="Q247" s="17">
        <f>'[1]Prop. prices'!Q91</f>
        <v>0</v>
      </c>
      <c r="R247" s="17">
        <f>'[1]Prop. prices'!R91</f>
        <v>0</v>
      </c>
      <c r="S247" s="17">
        <f>'[1]Prop. prices'!S91</f>
        <v>0</v>
      </c>
      <c r="T247" s="17">
        <f>'[1]Prop. prices'!T91</f>
        <v>0</v>
      </c>
      <c r="U247" s="17">
        <f>'[1]Prop. prices'!U91</f>
        <v>0</v>
      </c>
      <c r="V247" s="17">
        <f>'[1]Prop. prices'!V91</f>
        <v>0</v>
      </c>
      <c r="W247" s="17">
        <f>'[1]Prop. prices'!W91</f>
        <v>0</v>
      </c>
      <c r="X247" s="17">
        <f>'[1]Prop. prices'!X91</f>
        <v>0</v>
      </c>
      <c r="Y247" s="17">
        <f>'[1]Prop. prices'!Y91</f>
        <v>0</v>
      </c>
      <c r="Z247" s="17">
        <f>'[1]Prop. prices'!Z91</f>
        <v>0</v>
      </c>
      <c r="AA247" s="17">
        <f>'[1]Prop. prices'!AA91</f>
        <v>0</v>
      </c>
      <c r="AB247" s="17">
        <f>'[1]Prop. prices'!AB91</f>
        <v>0</v>
      </c>
      <c r="AC247" s="14"/>
      <c r="AD247" s="16" t="str" cm="1">
        <f t="array" ref="AD247">IF(SUMPRODUCT(--_xlfn.ISFORMULA(C247:AB247))=25,"OK","CHECK")</f>
        <v>OK</v>
      </c>
      <c r="AE247" s="7"/>
      <c r="AF247" s="7"/>
      <c r="AG247" s="7"/>
    </row>
    <row r="248" spans="1:33" outlineLevel="2" x14ac:dyDescent="0.2">
      <c r="A248" s="7"/>
      <c r="B248" s="7"/>
      <c r="C248" s="19">
        <f>C92</f>
        <v>0</v>
      </c>
      <c r="D248" s="18">
        <f>D92</f>
        <v>0</v>
      </c>
      <c r="E248" s="18">
        <f>E92</f>
        <v>0</v>
      </c>
      <c r="F248" s="18">
        <f>F92</f>
        <v>0</v>
      </c>
      <c r="G248" s="18">
        <f>G92</f>
        <v>0</v>
      </c>
      <c r="H248" s="12"/>
      <c r="I248" s="17">
        <f>'[1]Prop. prices'!I92</f>
        <v>0</v>
      </c>
      <c r="J248" s="17">
        <f>'[1]Prop. prices'!J92</f>
        <v>0</v>
      </c>
      <c r="K248" s="17">
        <f>'[1]Prop. prices'!K92</f>
        <v>0</v>
      </c>
      <c r="L248" s="17">
        <f>'[1]Prop. prices'!L92</f>
        <v>0</v>
      </c>
      <c r="M248" s="17">
        <f>'[1]Prop. prices'!M92</f>
        <v>0</v>
      </c>
      <c r="N248" s="17">
        <f>'[1]Prop. prices'!N92</f>
        <v>0</v>
      </c>
      <c r="O248" s="17">
        <f>'[1]Prop. prices'!O92</f>
        <v>0</v>
      </c>
      <c r="P248" s="17">
        <f>'[1]Prop. prices'!P92</f>
        <v>0</v>
      </c>
      <c r="Q248" s="17">
        <f>'[1]Prop. prices'!Q92</f>
        <v>0</v>
      </c>
      <c r="R248" s="17">
        <f>'[1]Prop. prices'!R92</f>
        <v>0</v>
      </c>
      <c r="S248" s="17">
        <f>'[1]Prop. prices'!S92</f>
        <v>0</v>
      </c>
      <c r="T248" s="17">
        <f>'[1]Prop. prices'!T92</f>
        <v>0</v>
      </c>
      <c r="U248" s="17">
        <f>'[1]Prop. prices'!U92</f>
        <v>0</v>
      </c>
      <c r="V248" s="17">
        <f>'[1]Prop. prices'!V92</f>
        <v>0</v>
      </c>
      <c r="W248" s="17">
        <f>'[1]Prop. prices'!W92</f>
        <v>0</v>
      </c>
      <c r="X248" s="17">
        <f>'[1]Prop. prices'!X92</f>
        <v>0</v>
      </c>
      <c r="Y248" s="17">
        <f>'[1]Prop. prices'!Y92</f>
        <v>0</v>
      </c>
      <c r="Z248" s="17">
        <f>'[1]Prop. prices'!Z92</f>
        <v>0</v>
      </c>
      <c r="AA248" s="17">
        <f>'[1]Prop. prices'!AA92</f>
        <v>0</v>
      </c>
      <c r="AB248" s="17">
        <f>'[1]Prop. prices'!AB92</f>
        <v>0</v>
      </c>
      <c r="AC248" s="14"/>
      <c r="AD248" s="16" t="str" cm="1">
        <f t="array" ref="AD248">IF(SUMPRODUCT(--_xlfn.ISFORMULA(C248:AB248))=25,"OK","CHECK")</f>
        <v>OK</v>
      </c>
      <c r="AE248" s="7"/>
      <c r="AF248" s="7"/>
      <c r="AG248" s="7"/>
    </row>
    <row r="249" spans="1:33" outlineLevel="2" x14ac:dyDescent="0.2">
      <c r="A249" s="7"/>
      <c r="B249" s="7"/>
      <c r="C249" s="19">
        <f>C93</f>
        <v>0</v>
      </c>
      <c r="D249" s="18">
        <f>D93</f>
        <v>0</v>
      </c>
      <c r="E249" s="18">
        <f>E93</f>
        <v>0</v>
      </c>
      <c r="F249" s="18">
        <f>F93</f>
        <v>0</v>
      </c>
      <c r="G249" s="18">
        <f>G93</f>
        <v>0</v>
      </c>
      <c r="H249" s="12"/>
      <c r="I249" s="17">
        <f>'[1]Prop. prices'!I93</f>
        <v>0</v>
      </c>
      <c r="J249" s="17">
        <f>'[1]Prop. prices'!J93</f>
        <v>0</v>
      </c>
      <c r="K249" s="17">
        <f>'[1]Prop. prices'!K93</f>
        <v>0</v>
      </c>
      <c r="L249" s="17">
        <f>'[1]Prop. prices'!L93</f>
        <v>0</v>
      </c>
      <c r="M249" s="17">
        <f>'[1]Prop. prices'!M93</f>
        <v>0</v>
      </c>
      <c r="N249" s="17">
        <f>'[1]Prop. prices'!N93</f>
        <v>0</v>
      </c>
      <c r="O249" s="17">
        <f>'[1]Prop. prices'!O93</f>
        <v>0</v>
      </c>
      <c r="P249" s="17">
        <f>'[1]Prop. prices'!P93</f>
        <v>0</v>
      </c>
      <c r="Q249" s="17">
        <f>'[1]Prop. prices'!Q93</f>
        <v>0</v>
      </c>
      <c r="R249" s="17">
        <f>'[1]Prop. prices'!R93</f>
        <v>0</v>
      </c>
      <c r="S249" s="17">
        <f>'[1]Prop. prices'!S93</f>
        <v>0</v>
      </c>
      <c r="T249" s="17">
        <f>'[1]Prop. prices'!T93</f>
        <v>0</v>
      </c>
      <c r="U249" s="17">
        <f>'[1]Prop. prices'!U93</f>
        <v>0</v>
      </c>
      <c r="V249" s="17">
        <f>'[1]Prop. prices'!V93</f>
        <v>0</v>
      </c>
      <c r="W249" s="17">
        <f>'[1]Prop. prices'!W93</f>
        <v>0</v>
      </c>
      <c r="X249" s="17">
        <f>'[1]Prop. prices'!X93</f>
        <v>0</v>
      </c>
      <c r="Y249" s="17">
        <f>'[1]Prop. prices'!Y93</f>
        <v>0</v>
      </c>
      <c r="Z249" s="17">
        <f>'[1]Prop. prices'!Z93</f>
        <v>0</v>
      </c>
      <c r="AA249" s="17">
        <f>'[1]Prop. prices'!AA93</f>
        <v>0</v>
      </c>
      <c r="AB249" s="17">
        <f>'[1]Prop. prices'!AB93</f>
        <v>0</v>
      </c>
      <c r="AC249" s="14"/>
      <c r="AD249" s="16" t="str" cm="1">
        <f t="array" ref="AD249">IF(SUMPRODUCT(--_xlfn.ISFORMULA(C249:AB249))=25,"OK","CHECK")</f>
        <v>OK</v>
      </c>
      <c r="AE249" s="7"/>
      <c r="AF249" s="7"/>
      <c r="AG249" s="7"/>
    </row>
    <row r="250" spans="1:33" outlineLevel="2" x14ac:dyDescent="0.2">
      <c r="A250" s="7"/>
      <c r="B250" s="7"/>
      <c r="C250" s="19" t="str">
        <f>C94</f>
        <v>Overnight Unmetered</v>
      </c>
      <c r="D250" s="18" t="str">
        <f>D94</f>
        <v>Small business</v>
      </c>
      <c r="E250" s="18" t="str">
        <f>E94</f>
        <v>LVUU</v>
      </c>
      <c r="F250" s="18" t="str">
        <f>F94</f>
        <v>LVUU</v>
      </c>
      <c r="G250" s="18">
        <f>G94</f>
        <v>0</v>
      </c>
      <c r="H250" s="12"/>
      <c r="I250" s="17">
        <f>'[1]Prop. prices'!I94</f>
        <v>0</v>
      </c>
      <c r="J250" s="17">
        <f>'[1]Prop. prices'!J94</f>
        <v>3.7100000000000001E-2</v>
      </c>
      <c r="K250" s="17">
        <f>'[1]Prop. prices'!K94</f>
        <v>0</v>
      </c>
      <c r="L250" s="17">
        <f>'[1]Prop. prices'!L94</f>
        <v>0</v>
      </c>
      <c r="M250" s="17">
        <f>'[1]Prop. prices'!M94</f>
        <v>0</v>
      </c>
      <c r="N250" s="17">
        <f>'[1]Prop. prices'!N94</f>
        <v>0</v>
      </c>
      <c r="O250" s="17">
        <f>'[1]Prop. prices'!O94</f>
        <v>0</v>
      </c>
      <c r="P250" s="17">
        <f>'[1]Prop. prices'!P94</f>
        <v>0</v>
      </c>
      <c r="Q250" s="17">
        <f>'[1]Prop. prices'!Q94</f>
        <v>0</v>
      </c>
      <c r="R250" s="17">
        <f>'[1]Prop. prices'!R94</f>
        <v>0</v>
      </c>
      <c r="S250" s="17">
        <f>'[1]Prop. prices'!S94</f>
        <v>0</v>
      </c>
      <c r="T250" s="17">
        <f>'[1]Prop. prices'!T94</f>
        <v>0</v>
      </c>
      <c r="U250" s="17">
        <f>'[1]Prop. prices'!U94</f>
        <v>0</v>
      </c>
      <c r="V250" s="17">
        <f>'[1]Prop. prices'!V94</f>
        <v>0</v>
      </c>
      <c r="W250" s="17">
        <f>'[1]Prop. prices'!W94</f>
        <v>0</v>
      </c>
      <c r="X250" s="17">
        <f>'[1]Prop. prices'!X94</f>
        <v>0</v>
      </c>
      <c r="Y250" s="17">
        <f>'[1]Prop. prices'!Y94</f>
        <v>0</v>
      </c>
      <c r="Z250" s="17">
        <f>'[1]Prop. prices'!Z94</f>
        <v>0</v>
      </c>
      <c r="AA250" s="17">
        <f>'[1]Prop. prices'!AA94</f>
        <v>0</v>
      </c>
      <c r="AB250" s="17">
        <f>'[1]Prop. prices'!AB94</f>
        <v>0</v>
      </c>
      <c r="AC250" s="14"/>
      <c r="AD250" s="16" t="str" cm="1">
        <f t="array" ref="AD250">IF(SUMPRODUCT(--_xlfn.ISFORMULA(C250:AB250))=25,"OK","CHECK")</f>
        <v>OK</v>
      </c>
      <c r="AE250" s="7"/>
      <c r="AF250" s="7"/>
      <c r="AG250" s="7"/>
    </row>
    <row r="251" spans="1:33" outlineLevel="2" x14ac:dyDescent="0.2">
      <c r="A251" s="7"/>
      <c r="B251" s="7"/>
      <c r="C251" s="19" t="str">
        <f>C95</f>
        <v>24 hour Unmetered</v>
      </c>
      <c r="D251" s="18" t="str">
        <f>D95</f>
        <v>Small business</v>
      </c>
      <c r="E251" s="18" t="str">
        <f>E95</f>
        <v>LVUU24</v>
      </c>
      <c r="F251" s="18" t="str">
        <f>F95</f>
        <v>LVUU24</v>
      </c>
      <c r="G251" s="18">
        <f>G95</f>
        <v>0</v>
      </c>
      <c r="H251" s="12"/>
      <c r="I251" s="17">
        <f>'[1]Prop. prices'!I95</f>
        <v>0</v>
      </c>
      <c r="J251" s="17">
        <f>'[1]Prop. prices'!J95</f>
        <v>3.7100000000000001E-2</v>
      </c>
      <c r="K251" s="17">
        <f>'[1]Prop. prices'!K95</f>
        <v>0</v>
      </c>
      <c r="L251" s="17">
        <f>'[1]Prop. prices'!L95</f>
        <v>0</v>
      </c>
      <c r="M251" s="17">
        <f>'[1]Prop. prices'!M95</f>
        <v>0</v>
      </c>
      <c r="N251" s="17">
        <f>'[1]Prop. prices'!N95</f>
        <v>0</v>
      </c>
      <c r="O251" s="17">
        <f>'[1]Prop. prices'!O95</f>
        <v>0</v>
      </c>
      <c r="P251" s="17">
        <f>'[1]Prop. prices'!P95</f>
        <v>0</v>
      </c>
      <c r="Q251" s="17">
        <f>'[1]Prop. prices'!Q95</f>
        <v>0</v>
      </c>
      <c r="R251" s="17">
        <f>'[1]Prop. prices'!R95</f>
        <v>0</v>
      </c>
      <c r="S251" s="17">
        <f>'[1]Prop. prices'!S95</f>
        <v>0</v>
      </c>
      <c r="T251" s="17">
        <f>'[1]Prop. prices'!T95</f>
        <v>0</v>
      </c>
      <c r="U251" s="17">
        <f>'[1]Prop. prices'!U95</f>
        <v>0</v>
      </c>
      <c r="V251" s="17">
        <f>'[1]Prop. prices'!V95</f>
        <v>0</v>
      </c>
      <c r="W251" s="17">
        <f>'[1]Prop. prices'!W95</f>
        <v>0</v>
      </c>
      <c r="X251" s="17">
        <f>'[1]Prop. prices'!X95</f>
        <v>0</v>
      </c>
      <c r="Y251" s="17">
        <f>'[1]Prop. prices'!Y95</f>
        <v>0</v>
      </c>
      <c r="Z251" s="17">
        <f>'[1]Prop. prices'!Z95</f>
        <v>0</v>
      </c>
      <c r="AA251" s="17">
        <f>'[1]Prop. prices'!AA95</f>
        <v>0</v>
      </c>
      <c r="AB251" s="17">
        <f>'[1]Prop. prices'!AB95</f>
        <v>0</v>
      </c>
      <c r="AC251" s="14"/>
      <c r="AD251" s="16" t="str" cm="1">
        <f t="array" ref="AD251">IF(SUMPRODUCT(--_xlfn.ISFORMULA(C251:AB251))=25,"OK","CHECK")</f>
        <v>OK</v>
      </c>
      <c r="AE251" s="7"/>
      <c r="AF251" s="7"/>
      <c r="AG251" s="7"/>
    </row>
    <row r="252" spans="1:33" outlineLevel="2" x14ac:dyDescent="0.2">
      <c r="A252" s="7"/>
      <c r="B252" s="7"/>
      <c r="C252" s="19" t="str">
        <f>C96</f>
        <v>Business Single rate</v>
      </c>
      <c r="D252" s="18" t="str">
        <f>D96</f>
        <v>Small business</v>
      </c>
      <c r="E252" s="18" t="str">
        <f>E96</f>
        <v>BSR</v>
      </c>
      <c r="F252" s="18" t="str">
        <f>F96</f>
        <v>BSR</v>
      </c>
      <c r="G252" s="18">
        <f>G96</f>
        <v>0</v>
      </c>
      <c r="H252" s="12"/>
      <c r="I252" s="17">
        <f>'[1]Prop. prices'!I96</f>
        <v>0</v>
      </c>
      <c r="J252" s="17">
        <f>'[1]Prop. prices'!J96</f>
        <v>5.3999999999999999E-2</v>
      </c>
      <c r="K252" s="17">
        <f>'[1]Prop. prices'!K96</f>
        <v>0</v>
      </c>
      <c r="L252" s="17">
        <f>'[1]Prop. prices'!L96</f>
        <v>0</v>
      </c>
      <c r="M252" s="17">
        <f>'[1]Prop. prices'!M96</f>
        <v>0</v>
      </c>
      <c r="N252" s="17">
        <f>'[1]Prop. prices'!N96</f>
        <v>0</v>
      </c>
      <c r="O252" s="17">
        <f>'[1]Prop. prices'!O96</f>
        <v>0</v>
      </c>
      <c r="P252" s="17">
        <f>'[1]Prop. prices'!P96</f>
        <v>0</v>
      </c>
      <c r="Q252" s="17">
        <f>'[1]Prop. prices'!Q96</f>
        <v>0</v>
      </c>
      <c r="R252" s="17">
        <f>'[1]Prop. prices'!R96</f>
        <v>0</v>
      </c>
      <c r="S252" s="17">
        <f>'[1]Prop. prices'!S96</f>
        <v>0</v>
      </c>
      <c r="T252" s="17">
        <f>'[1]Prop. prices'!T96</f>
        <v>0</v>
      </c>
      <c r="U252" s="17">
        <f>'[1]Prop. prices'!U96</f>
        <v>0</v>
      </c>
      <c r="V252" s="17">
        <f>'[1]Prop. prices'!V96</f>
        <v>2.41E-2</v>
      </c>
      <c r="W252" s="17">
        <f>'[1]Prop. prices'!W96</f>
        <v>0</v>
      </c>
      <c r="X252" s="17">
        <f>'[1]Prop. prices'!X96</f>
        <v>0</v>
      </c>
      <c r="Y252" s="17">
        <f>'[1]Prop. prices'!Y96</f>
        <v>0</v>
      </c>
      <c r="Z252" s="17">
        <f>'[1]Prop. prices'!Z96</f>
        <v>0</v>
      </c>
      <c r="AA252" s="17">
        <f>'[1]Prop. prices'!AA96</f>
        <v>0</v>
      </c>
      <c r="AB252" s="17">
        <f>'[1]Prop. prices'!AB96</f>
        <v>0</v>
      </c>
      <c r="AC252" s="14"/>
      <c r="AD252" s="16" t="str" cm="1">
        <f t="array" ref="AD252">IF(SUMPRODUCT(--_xlfn.ISFORMULA(C252:AB252))=25,"OK","CHECK")</f>
        <v>OK</v>
      </c>
      <c r="AE252" s="7"/>
      <c r="AF252" s="7"/>
      <c r="AG252" s="7"/>
    </row>
    <row r="253" spans="1:33" outlineLevel="2" x14ac:dyDescent="0.2">
      <c r="A253" s="7"/>
      <c r="B253" s="7"/>
      <c r="C253" s="19">
        <f>C97</f>
        <v>0</v>
      </c>
      <c r="D253" s="18">
        <f>D97</f>
        <v>0</v>
      </c>
      <c r="E253" s="18">
        <f>E97</f>
        <v>0</v>
      </c>
      <c r="F253" s="18">
        <f>F97</f>
        <v>0</v>
      </c>
      <c r="G253" s="18">
        <f>G97</f>
        <v>0</v>
      </c>
      <c r="H253" s="12"/>
      <c r="I253" s="17">
        <f>'[1]Prop. prices'!I97</f>
        <v>0</v>
      </c>
      <c r="J253" s="17">
        <f>'[1]Prop. prices'!J97</f>
        <v>0</v>
      </c>
      <c r="K253" s="17">
        <f>'[1]Prop. prices'!K97</f>
        <v>0</v>
      </c>
      <c r="L253" s="17">
        <f>'[1]Prop. prices'!L97</f>
        <v>0</v>
      </c>
      <c r="M253" s="17">
        <f>'[1]Prop. prices'!M97</f>
        <v>0</v>
      </c>
      <c r="N253" s="17">
        <f>'[1]Prop. prices'!N97</f>
        <v>0</v>
      </c>
      <c r="O253" s="17">
        <f>'[1]Prop. prices'!O97</f>
        <v>0</v>
      </c>
      <c r="P253" s="17">
        <f>'[1]Prop. prices'!P97</f>
        <v>0</v>
      </c>
      <c r="Q253" s="17">
        <f>'[1]Prop. prices'!Q97</f>
        <v>0</v>
      </c>
      <c r="R253" s="17">
        <f>'[1]Prop. prices'!R97</f>
        <v>0</v>
      </c>
      <c r="S253" s="17">
        <f>'[1]Prop. prices'!S97</f>
        <v>0</v>
      </c>
      <c r="T253" s="17">
        <f>'[1]Prop. prices'!T97</f>
        <v>0</v>
      </c>
      <c r="U253" s="17">
        <f>'[1]Prop. prices'!U97</f>
        <v>0</v>
      </c>
      <c r="V253" s="17">
        <f>'[1]Prop. prices'!V97</f>
        <v>0</v>
      </c>
      <c r="W253" s="17">
        <f>'[1]Prop. prices'!W97</f>
        <v>0</v>
      </c>
      <c r="X253" s="17">
        <f>'[1]Prop. prices'!X97</f>
        <v>0</v>
      </c>
      <c r="Y253" s="17">
        <f>'[1]Prop. prices'!Y97</f>
        <v>0</v>
      </c>
      <c r="Z253" s="17">
        <f>'[1]Prop. prices'!Z97</f>
        <v>0</v>
      </c>
      <c r="AA253" s="17">
        <f>'[1]Prop. prices'!AA97</f>
        <v>0</v>
      </c>
      <c r="AB253" s="17">
        <f>'[1]Prop. prices'!AB97</f>
        <v>0</v>
      </c>
      <c r="AC253" s="14"/>
      <c r="AD253" s="16" t="str" cm="1">
        <f t="array" ref="AD253">IF(SUMPRODUCT(--_xlfn.ISFORMULA(C253:AB253))=25,"OK","CHECK")</f>
        <v>OK</v>
      </c>
      <c r="AE253" s="7"/>
      <c r="AF253" s="7"/>
      <c r="AG253" s="7"/>
    </row>
    <row r="254" spans="1:33" outlineLevel="2" x14ac:dyDescent="0.2">
      <c r="A254" s="7"/>
      <c r="B254" s="7"/>
      <c r="C254" s="19" t="str">
        <f>C98</f>
        <v>Business Two Rate</v>
      </c>
      <c r="D254" s="18" t="str">
        <f>D98</f>
        <v>Small business</v>
      </c>
      <c r="E254" s="18" t="str">
        <f>E98</f>
        <v>B2R</v>
      </c>
      <c r="F254" s="18" t="str">
        <f>F98</f>
        <v>B2R</v>
      </c>
      <c r="G254" s="18">
        <f>G98</f>
        <v>0</v>
      </c>
      <c r="H254" s="12"/>
      <c r="I254" s="17">
        <f>'[1]Prop. prices'!I98</f>
        <v>0</v>
      </c>
      <c r="J254" s="17">
        <f>'[1]Prop. prices'!J98</f>
        <v>0</v>
      </c>
      <c r="K254" s="17">
        <f>'[1]Prop. prices'!K98</f>
        <v>6.0900000000000003E-2</v>
      </c>
      <c r="L254" s="17">
        <f>'[1]Prop. prices'!L98</f>
        <v>0</v>
      </c>
      <c r="M254" s="17">
        <f>'[1]Prop. prices'!M98</f>
        <v>3.04E-2</v>
      </c>
      <c r="N254" s="17">
        <f>'[1]Prop. prices'!N98</f>
        <v>0</v>
      </c>
      <c r="O254" s="17">
        <f>'[1]Prop. prices'!O98</f>
        <v>0</v>
      </c>
      <c r="P254" s="17">
        <f>'[1]Prop. prices'!P98</f>
        <v>0</v>
      </c>
      <c r="Q254" s="17">
        <f>'[1]Prop. prices'!Q98</f>
        <v>0</v>
      </c>
      <c r="R254" s="17">
        <f>'[1]Prop. prices'!R98</f>
        <v>0</v>
      </c>
      <c r="S254" s="17">
        <f>'[1]Prop. prices'!S98</f>
        <v>0</v>
      </c>
      <c r="T254" s="17">
        <f>'[1]Prop. prices'!T98</f>
        <v>0</v>
      </c>
      <c r="U254" s="17">
        <f>'[1]Prop. prices'!U98</f>
        <v>0</v>
      </c>
      <c r="V254" s="17">
        <f>'[1]Prop. prices'!V98</f>
        <v>2.41E-2</v>
      </c>
      <c r="W254" s="17">
        <f>'[1]Prop. prices'!W98</f>
        <v>0</v>
      </c>
      <c r="X254" s="17">
        <f>'[1]Prop. prices'!X98</f>
        <v>0</v>
      </c>
      <c r="Y254" s="17">
        <f>'[1]Prop. prices'!Y98</f>
        <v>0</v>
      </c>
      <c r="Z254" s="17">
        <f>'[1]Prop. prices'!Z98</f>
        <v>0</v>
      </c>
      <c r="AA254" s="17">
        <f>'[1]Prop. prices'!AA98</f>
        <v>0</v>
      </c>
      <c r="AB254" s="17">
        <f>'[1]Prop. prices'!AB98</f>
        <v>0</v>
      </c>
      <c r="AC254" s="14"/>
      <c r="AD254" s="16" t="str" cm="1">
        <f t="array" ref="AD254">IF(SUMPRODUCT(--_xlfn.ISFORMULA(C254:AB254))=25,"OK","CHECK")</f>
        <v>OK</v>
      </c>
      <c r="AE254" s="7"/>
      <c r="AF254" s="7"/>
      <c r="AG254" s="7"/>
    </row>
    <row r="255" spans="1:33" outlineLevel="2" x14ac:dyDescent="0.2">
      <c r="A255" s="7"/>
      <c r="B255" s="7"/>
      <c r="C255" s="19">
        <f>C99</f>
        <v>0</v>
      </c>
      <c r="D255" s="18">
        <f>D99</f>
        <v>0</v>
      </c>
      <c r="E255" s="18">
        <f>E99</f>
        <v>0</v>
      </c>
      <c r="F255" s="18">
        <f>F99</f>
        <v>0</v>
      </c>
      <c r="G255" s="18">
        <f>G99</f>
        <v>0</v>
      </c>
      <c r="H255" s="12"/>
      <c r="I255" s="17">
        <f>'[1]Prop. prices'!I99</f>
        <v>0</v>
      </c>
      <c r="J255" s="17">
        <f>'[1]Prop. prices'!J99</f>
        <v>0</v>
      </c>
      <c r="K255" s="17">
        <f>'[1]Prop. prices'!K99</f>
        <v>0</v>
      </c>
      <c r="L255" s="17">
        <f>'[1]Prop. prices'!L99</f>
        <v>0</v>
      </c>
      <c r="M255" s="17">
        <f>'[1]Prop. prices'!M99</f>
        <v>0</v>
      </c>
      <c r="N255" s="17">
        <f>'[1]Prop. prices'!N99</f>
        <v>0</v>
      </c>
      <c r="O255" s="17">
        <f>'[1]Prop. prices'!O99</f>
        <v>0</v>
      </c>
      <c r="P255" s="17">
        <f>'[1]Prop. prices'!P99</f>
        <v>0</v>
      </c>
      <c r="Q255" s="17">
        <f>'[1]Prop. prices'!Q99</f>
        <v>0</v>
      </c>
      <c r="R255" s="17">
        <f>'[1]Prop. prices'!R99</f>
        <v>0</v>
      </c>
      <c r="S255" s="17">
        <f>'[1]Prop. prices'!S99</f>
        <v>0</v>
      </c>
      <c r="T255" s="17">
        <f>'[1]Prop. prices'!T99</f>
        <v>0</v>
      </c>
      <c r="U255" s="17">
        <f>'[1]Prop. prices'!U99</f>
        <v>0</v>
      </c>
      <c r="V255" s="17">
        <f>'[1]Prop. prices'!V99</f>
        <v>0</v>
      </c>
      <c r="W255" s="17">
        <f>'[1]Prop. prices'!W99</f>
        <v>0</v>
      </c>
      <c r="X255" s="17">
        <f>'[1]Prop. prices'!X99</f>
        <v>0</v>
      </c>
      <c r="Y255" s="17">
        <f>'[1]Prop. prices'!Y99</f>
        <v>0</v>
      </c>
      <c r="Z255" s="17">
        <f>'[1]Prop. prices'!Z99</f>
        <v>0</v>
      </c>
      <c r="AA255" s="17">
        <f>'[1]Prop. prices'!AA99</f>
        <v>0</v>
      </c>
      <c r="AB255" s="17">
        <f>'[1]Prop. prices'!AB99</f>
        <v>0</v>
      </c>
      <c r="AC255" s="14"/>
      <c r="AD255" s="16" t="str" cm="1">
        <f t="array" ref="AD255">IF(SUMPRODUCT(--_xlfn.ISFORMULA(C255:AB255))=25,"OK","CHECK")</f>
        <v>OK</v>
      </c>
      <c r="AE255" s="7"/>
      <c r="AF255" s="7"/>
      <c r="AG255" s="7"/>
    </row>
    <row r="256" spans="1:33" outlineLevel="2" x14ac:dyDescent="0.2">
      <c r="A256" s="7"/>
      <c r="B256" s="7"/>
      <c r="C256" s="19" t="str">
        <f>C100</f>
        <v>Business Controlled Load only</v>
      </c>
      <c r="D256" s="18" t="str">
        <f>D100</f>
        <v>Small business</v>
      </c>
      <c r="E256" s="18" t="str">
        <f>E100</f>
        <v>BCL</v>
      </c>
      <c r="F256" s="18" t="str">
        <f>F100</f>
        <v>BCL</v>
      </c>
      <c r="G256" s="18">
        <f>G100</f>
        <v>0</v>
      </c>
      <c r="H256" s="12"/>
      <c r="I256" s="17">
        <f>'[1]Prop. prices'!I100</f>
        <v>0</v>
      </c>
      <c r="J256" s="17">
        <f>'[1]Prop. prices'!J100</f>
        <v>0</v>
      </c>
      <c r="K256" s="17">
        <f>'[1]Prop. prices'!K100</f>
        <v>0</v>
      </c>
      <c r="L256" s="17">
        <f>'[1]Prop. prices'!L100</f>
        <v>0</v>
      </c>
      <c r="M256" s="17">
        <f>'[1]Prop. prices'!M100</f>
        <v>0</v>
      </c>
      <c r="N256" s="17">
        <f>'[1]Prop. prices'!N100</f>
        <v>0</v>
      </c>
      <c r="O256" s="17">
        <f>'[1]Prop. prices'!O100</f>
        <v>0</v>
      </c>
      <c r="P256" s="17">
        <f>'[1]Prop. prices'!P100</f>
        <v>0</v>
      </c>
      <c r="Q256" s="17">
        <f>'[1]Prop. prices'!Q100</f>
        <v>0</v>
      </c>
      <c r="R256" s="17">
        <f>'[1]Prop. prices'!R100</f>
        <v>0</v>
      </c>
      <c r="S256" s="17">
        <f>'[1]Prop. prices'!S100</f>
        <v>0</v>
      </c>
      <c r="T256" s="17">
        <f>'[1]Prop. prices'!T100</f>
        <v>0</v>
      </c>
      <c r="U256" s="17">
        <f>'[1]Prop. prices'!U100</f>
        <v>0</v>
      </c>
      <c r="V256" s="17">
        <f>'[1]Prop. prices'!V100</f>
        <v>2.41E-2</v>
      </c>
      <c r="W256" s="17">
        <f>'[1]Prop. prices'!W100</f>
        <v>0</v>
      </c>
      <c r="X256" s="17">
        <f>'[1]Prop. prices'!X100</f>
        <v>0</v>
      </c>
      <c r="Y256" s="17">
        <f>'[1]Prop. prices'!Y100</f>
        <v>0</v>
      </c>
      <c r="Z256" s="17">
        <f>'[1]Prop. prices'!Z100</f>
        <v>0</v>
      </c>
      <c r="AA256" s="17">
        <f>'[1]Prop. prices'!AA100</f>
        <v>0</v>
      </c>
      <c r="AB256" s="17">
        <f>'[1]Prop. prices'!AB100</f>
        <v>0</v>
      </c>
      <c r="AC256" s="14"/>
      <c r="AD256" s="16" t="str" cm="1">
        <f t="array" ref="AD256">IF(SUMPRODUCT(--_xlfn.ISFORMULA(C256:AB256))=25,"OK","CHECK")</f>
        <v>OK</v>
      </c>
      <c r="AE256" s="7"/>
      <c r="AF256" s="7"/>
      <c r="AG256" s="7"/>
    </row>
    <row r="257" spans="1:33" outlineLevel="2" x14ac:dyDescent="0.2">
      <c r="A257" s="7"/>
      <c r="B257" s="7"/>
      <c r="C257" s="19" t="str">
        <f>C101</f>
        <v>Small Business Time of Use</v>
      </c>
      <c r="D257" s="18" t="str">
        <f>D101</f>
        <v>Small business</v>
      </c>
      <c r="E257" s="18" t="str">
        <f>E101</f>
        <v>SBTOU</v>
      </c>
      <c r="F257" s="18" t="str">
        <f>F101</f>
        <v>SBTOU</v>
      </c>
      <c r="G257" s="18">
        <f>G101</f>
        <v>0</v>
      </c>
      <c r="H257" s="12"/>
      <c r="I257" s="17">
        <f>'[1]Prop. prices'!I101</f>
        <v>0</v>
      </c>
      <c r="J257" s="17">
        <f>'[1]Prop. prices'!J101</f>
        <v>0</v>
      </c>
      <c r="K257" s="17">
        <f>'[1]Prop. prices'!K101</f>
        <v>8.1000000000000003E-2</v>
      </c>
      <c r="L257" s="17">
        <f>'[1]Prop. prices'!L101</f>
        <v>5.6399999999999999E-2</v>
      </c>
      <c r="M257" s="17">
        <f>'[1]Prop. prices'!M101</f>
        <v>3.0499999999999999E-2</v>
      </c>
      <c r="N257" s="17">
        <f>'[1]Prop. prices'!N101</f>
        <v>0</v>
      </c>
      <c r="O257" s="17">
        <f>'[1]Prop. prices'!O101</f>
        <v>0</v>
      </c>
      <c r="P257" s="17">
        <f>'[1]Prop. prices'!P101</f>
        <v>0</v>
      </c>
      <c r="Q257" s="17">
        <f>'[1]Prop. prices'!Q101</f>
        <v>0</v>
      </c>
      <c r="R257" s="17">
        <f>'[1]Prop. prices'!R101</f>
        <v>0</v>
      </c>
      <c r="S257" s="17">
        <f>'[1]Prop. prices'!S101</f>
        <v>0</v>
      </c>
      <c r="T257" s="17">
        <f>'[1]Prop. prices'!T101</f>
        <v>0</v>
      </c>
      <c r="U257" s="17">
        <f>'[1]Prop. prices'!U101</f>
        <v>0</v>
      </c>
      <c r="V257" s="17">
        <f>'[1]Prop. prices'!V101</f>
        <v>0</v>
      </c>
      <c r="W257" s="17">
        <f>'[1]Prop. prices'!W101</f>
        <v>0</v>
      </c>
      <c r="X257" s="17">
        <f>'[1]Prop. prices'!X101</f>
        <v>0</v>
      </c>
      <c r="Y257" s="17">
        <f>'[1]Prop. prices'!Y101</f>
        <v>0</v>
      </c>
      <c r="Z257" s="17">
        <f>'[1]Prop. prices'!Z101</f>
        <v>0</v>
      </c>
      <c r="AA257" s="17">
        <f>'[1]Prop. prices'!AA101</f>
        <v>0</v>
      </c>
      <c r="AB257" s="17">
        <f>'[1]Prop. prices'!AB101</f>
        <v>0</v>
      </c>
      <c r="AC257" s="14"/>
      <c r="AD257" s="16" t="str" cm="1">
        <f t="array" ref="AD257">IF(SUMPRODUCT(--_xlfn.ISFORMULA(C257:AB257))=25,"OK","CHECK")</f>
        <v>OK</v>
      </c>
      <c r="AE257" s="7"/>
      <c r="AF257" s="7"/>
      <c r="AG257" s="7"/>
    </row>
    <row r="258" spans="1:33" outlineLevel="2" x14ac:dyDescent="0.2">
      <c r="A258" s="7"/>
      <c r="B258" s="7"/>
      <c r="C258" s="19" t="str">
        <f>C102</f>
        <v>Small Business Time of Use with Demand</v>
      </c>
      <c r="D258" s="18" t="str">
        <f>D102</f>
        <v>Small business</v>
      </c>
      <c r="E258" s="18" t="str">
        <f>E102</f>
        <v>SBTOUD</v>
      </c>
      <c r="F258" s="18" t="str">
        <f>F102</f>
        <v>SBTOUD</v>
      </c>
      <c r="G258" s="18">
        <f>G102</f>
        <v>0</v>
      </c>
      <c r="H258" s="12"/>
      <c r="I258" s="17">
        <f>'[1]Prop. prices'!I102</f>
        <v>0</v>
      </c>
      <c r="J258" s="17">
        <f>'[1]Prop. prices'!J102</f>
        <v>0</v>
      </c>
      <c r="K258" s="17">
        <f>'[1]Prop. prices'!K102</f>
        <v>6.4799999999999996E-2</v>
      </c>
      <c r="L258" s="17">
        <f>'[1]Prop. prices'!L102</f>
        <v>4.5100000000000001E-2</v>
      </c>
      <c r="M258" s="17">
        <f>'[1]Prop. prices'!M102</f>
        <v>2.4400000000000002E-2</v>
      </c>
      <c r="N258" s="17">
        <f>'[1]Prop. prices'!N102</f>
        <v>0</v>
      </c>
      <c r="O258" s="17">
        <f>'[1]Prop. prices'!O102</f>
        <v>0</v>
      </c>
      <c r="P258" s="17">
        <f>'[1]Prop. prices'!P102</f>
        <v>0</v>
      </c>
      <c r="Q258" s="17">
        <f>'[1]Prop. prices'!Q102</f>
        <v>0</v>
      </c>
      <c r="R258" s="17">
        <f>'[1]Prop. prices'!R102</f>
        <v>0</v>
      </c>
      <c r="S258" s="17">
        <f>'[1]Prop. prices'!S102</f>
        <v>0</v>
      </c>
      <c r="T258" s="17">
        <f>'[1]Prop. prices'!T102</f>
        <v>0</v>
      </c>
      <c r="U258" s="17">
        <f>'[1]Prop. prices'!U102</f>
        <v>0</v>
      </c>
      <c r="V258" s="17">
        <f>'[1]Prop. prices'!V102</f>
        <v>0</v>
      </c>
      <c r="W258" s="17">
        <f>'[1]Prop. prices'!W102</f>
        <v>0</v>
      </c>
      <c r="X258" s="17">
        <f>'[1]Prop. prices'!X102</f>
        <v>0</v>
      </c>
      <c r="Y258" s="17">
        <f>'[1]Prop. prices'!Y102</f>
        <v>0</v>
      </c>
      <c r="Z258" s="17">
        <f>'[1]Prop. prices'!Z102</f>
        <v>0</v>
      </c>
      <c r="AA258" s="17">
        <f>'[1]Prop. prices'!AA102</f>
        <v>0</v>
      </c>
      <c r="AB258" s="17">
        <f>'[1]Prop. prices'!AB102</f>
        <v>0</v>
      </c>
      <c r="AC258" s="14"/>
      <c r="AD258" s="16" t="str" cm="1">
        <f t="array" ref="AD258">IF(SUMPRODUCT(--_xlfn.ISFORMULA(C258:AB258))=25,"OK","CHECK")</f>
        <v>OK</v>
      </c>
      <c r="AE258" s="7"/>
      <c r="AF258" s="7"/>
      <c r="AG258" s="7"/>
    </row>
    <row r="259" spans="1:33" outlineLevel="2" x14ac:dyDescent="0.2">
      <c r="A259" s="7"/>
      <c r="B259" s="7"/>
      <c r="C259" s="19" t="str">
        <f>C103</f>
        <v>Small Business Actual Monthly Demand (transition)</v>
      </c>
      <c r="D259" s="18" t="str">
        <f>D103</f>
        <v>Small business</v>
      </c>
      <c r="E259" s="18" t="str">
        <f>E103</f>
        <v>SBD</v>
      </c>
      <c r="F259" s="18" t="str">
        <f>F103</f>
        <v>SBD</v>
      </c>
      <c r="G259" s="18">
        <f>G103</f>
        <v>0</v>
      </c>
      <c r="H259" s="12"/>
      <c r="I259" s="17">
        <f>'[1]Prop. prices'!I103</f>
        <v>0</v>
      </c>
      <c r="J259" s="17">
        <f>'[1]Prop. prices'!J103</f>
        <v>2.5899999999999999E-2</v>
      </c>
      <c r="K259" s="17">
        <f>'[1]Prop. prices'!K103</f>
        <v>0</v>
      </c>
      <c r="L259" s="17">
        <f>'[1]Prop. prices'!L103</f>
        <v>0</v>
      </c>
      <c r="M259" s="17">
        <f>'[1]Prop. prices'!M103</f>
        <v>0</v>
      </c>
      <c r="N259" s="17">
        <f>'[1]Prop. prices'!N103</f>
        <v>0</v>
      </c>
      <c r="O259" s="17">
        <f>'[1]Prop. prices'!O103</f>
        <v>0</v>
      </c>
      <c r="P259" s="17">
        <f>'[1]Prop. prices'!P103</f>
        <v>0</v>
      </c>
      <c r="Q259" s="17">
        <f>'[1]Prop. prices'!Q103</f>
        <v>0</v>
      </c>
      <c r="R259" s="17">
        <f>'[1]Prop. prices'!R103</f>
        <v>8.6800000000000002E-2</v>
      </c>
      <c r="S259" s="17">
        <f>'[1]Prop. prices'!S103</f>
        <v>4.2900000000000001E-2</v>
      </c>
      <c r="T259" s="17">
        <f>'[1]Prop. prices'!T103</f>
        <v>0</v>
      </c>
      <c r="U259" s="17">
        <f>'[1]Prop. prices'!U103</f>
        <v>0</v>
      </c>
      <c r="V259" s="17">
        <f>'[1]Prop. prices'!V103</f>
        <v>0</v>
      </c>
      <c r="W259" s="17">
        <f>'[1]Prop. prices'!W103</f>
        <v>0</v>
      </c>
      <c r="X259" s="17">
        <f>'[1]Prop. prices'!X103</f>
        <v>0</v>
      </c>
      <c r="Y259" s="17">
        <f>'[1]Prop. prices'!Y103</f>
        <v>0</v>
      </c>
      <c r="Z259" s="17">
        <f>'[1]Prop. prices'!Z103</f>
        <v>0</v>
      </c>
      <c r="AA259" s="17">
        <f>'[1]Prop. prices'!AA103</f>
        <v>0</v>
      </c>
      <c r="AB259" s="17">
        <f>'[1]Prop. prices'!AB103</f>
        <v>0</v>
      </c>
      <c r="AC259" s="14"/>
      <c r="AD259" s="16" t="str" cm="1">
        <f t="array" ref="AD259">IF(SUMPRODUCT(--_xlfn.ISFORMULA(C259:AB259))=25,"OK","CHECK")</f>
        <v>OK</v>
      </c>
      <c r="AE259" s="7"/>
      <c r="AF259" s="7"/>
      <c r="AG259" s="7"/>
    </row>
    <row r="260" spans="1:33" outlineLevel="2" x14ac:dyDescent="0.2">
      <c r="A260" s="7"/>
      <c r="B260" s="7"/>
      <c r="C260" s="19">
        <f>C104</f>
        <v>0</v>
      </c>
      <c r="D260" s="18">
        <f>D104</f>
        <v>0</v>
      </c>
      <c r="E260" s="18">
        <f>E104</f>
        <v>0</v>
      </c>
      <c r="F260" s="18">
        <f>F104</f>
        <v>0</v>
      </c>
      <c r="G260" s="18">
        <f>G104</f>
        <v>0</v>
      </c>
      <c r="H260" s="12"/>
      <c r="I260" s="17">
        <f>'[1]Prop. prices'!I104</f>
        <v>0</v>
      </c>
      <c r="J260" s="17">
        <f>'[1]Prop. prices'!J104</f>
        <v>0</v>
      </c>
      <c r="K260" s="17">
        <f>'[1]Prop. prices'!K104</f>
        <v>0</v>
      </c>
      <c r="L260" s="17">
        <f>'[1]Prop. prices'!L104</f>
        <v>0</v>
      </c>
      <c r="M260" s="17">
        <f>'[1]Prop. prices'!M104</f>
        <v>0</v>
      </c>
      <c r="N260" s="17">
        <f>'[1]Prop. prices'!N104</f>
        <v>0</v>
      </c>
      <c r="O260" s="17">
        <f>'[1]Prop. prices'!O104</f>
        <v>0</v>
      </c>
      <c r="P260" s="17">
        <f>'[1]Prop. prices'!P104</f>
        <v>0</v>
      </c>
      <c r="Q260" s="17">
        <f>'[1]Prop. prices'!Q104</f>
        <v>0</v>
      </c>
      <c r="R260" s="17">
        <f>'[1]Prop. prices'!R104</f>
        <v>0</v>
      </c>
      <c r="S260" s="17">
        <f>'[1]Prop. prices'!S104</f>
        <v>0</v>
      </c>
      <c r="T260" s="17">
        <f>'[1]Prop. prices'!T104</f>
        <v>0</v>
      </c>
      <c r="U260" s="17">
        <f>'[1]Prop. prices'!U104</f>
        <v>0</v>
      </c>
      <c r="V260" s="17">
        <f>'[1]Prop. prices'!V104</f>
        <v>0</v>
      </c>
      <c r="W260" s="17">
        <f>'[1]Prop. prices'!W104</f>
        <v>0</v>
      </c>
      <c r="X260" s="17">
        <f>'[1]Prop. prices'!X104</f>
        <v>0</v>
      </c>
      <c r="Y260" s="17">
        <f>'[1]Prop. prices'!Y104</f>
        <v>0</v>
      </c>
      <c r="Z260" s="17">
        <f>'[1]Prop. prices'!Z104</f>
        <v>0</v>
      </c>
      <c r="AA260" s="17">
        <f>'[1]Prop. prices'!AA104</f>
        <v>0</v>
      </c>
      <c r="AB260" s="17">
        <f>'[1]Prop. prices'!AB104</f>
        <v>0</v>
      </c>
      <c r="AC260" s="14"/>
      <c r="AD260" s="16" t="str" cm="1">
        <f t="array" ref="AD260">IF(SUMPRODUCT(--_xlfn.ISFORMULA(C260:AB260))=25,"OK","CHECK")</f>
        <v>OK</v>
      </c>
      <c r="AE260" s="7"/>
      <c r="AF260" s="7"/>
      <c r="AG260" s="7"/>
    </row>
    <row r="261" spans="1:33" outlineLevel="2" x14ac:dyDescent="0.2">
      <c r="A261" s="7"/>
      <c r="B261" s="7"/>
      <c r="C261" s="19" t="str">
        <f>C105</f>
        <v>Large LV Business Single rate</v>
      </c>
      <c r="D261" s="18" t="str">
        <f>D105</f>
        <v>Large LV business</v>
      </c>
      <c r="E261" s="18" t="str">
        <f>E105</f>
        <v>BSRT</v>
      </c>
      <c r="F261" s="18" t="str">
        <f>F105</f>
        <v>BSRT</v>
      </c>
      <c r="G261" s="18">
        <f>G105</f>
        <v>0</v>
      </c>
      <c r="H261" s="12"/>
      <c r="I261" s="17">
        <f>'[1]Prop. prices'!I105</f>
        <v>0</v>
      </c>
      <c r="J261" s="17">
        <f>'[1]Prop. prices'!J105</f>
        <v>6.4799999999999996E-2</v>
      </c>
      <c r="K261" s="17">
        <f>'[1]Prop. prices'!K105</f>
        <v>0</v>
      </c>
      <c r="L261" s="17">
        <f>'[1]Prop. prices'!L105</f>
        <v>0</v>
      </c>
      <c r="M261" s="17">
        <f>'[1]Prop. prices'!M105</f>
        <v>0</v>
      </c>
      <c r="N261" s="17">
        <f>'[1]Prop. prices'!N105</f>
        <v>0</v>
      </c>
      <c r="O261" s="17">
        <f>'[1]Prop. prices'!O105</f>
        <v>0</v>
      </c>
      <c r="P261" s="17">
        <f>'[1]Prop. prices'!P105</f>
        <v>0</v>
      </c>
      <c r="Q261" s="17">
        <f>'[1]Prop. prices'!Q105</f>
        <v>0</v>
      </c>
      <c r="R261" s="17">
        <f>'[1]Prop. prices'!R105</f>
        <v>0</v>
      </c>
      <c r="S261" s="17">
        <f>'[1]Prop. prices'!S105</f>
        <v>0</v>
      </c>
      <c r="T261" s="17">
        <f>'[1]Prop. prices'!T105</f>
        <v>0</v>
      </c>
      <c r="U261" s="17">
        <f>'[1]Prop. prices'!U105</f>
        <v>0</v>
      </c>
      <c r="V261" s="17">
        <f>'[1]Prop. prices'!V105</f>
        <v>2.41E-2</v>
      </c>
      <c r="W261" s="17">
        <f>'[1]Prop. prices'!W105</f>
        <v>0</v>
      </c>
      <c r="X261" s="17">
        <f>'[1]Prop. prices'!X105</f>
        <v>0</v>
      </c>
      <c r="Y261" s="17">
        <f>'[1]Prop. prices'!Y105</f>
        <v>0</v>
      </c>
      <c r="Z261" s="17">
        <f>'[1]Prop. prices'!Z105</f>
        <v>0</v>
      </c>
      <c r="AA261" s="17">
        <f>'[1]Prop. prices'!AA105</f>
        <v>0</v>
      </c>
      <c r="AB261" s="17">
        <f>'[1]Prop. prices'!AB105</f>
        <v>0</v>
      </c>
      <c r="AC261" s="14"/>
      <c r="AD261" s="16" t="str" cm="1">
        <f t="array" ref="AD261">IF(SUMPRODUCT(--_xlfn.ISFORMULA(C261:AB261))=25,"OK","CHECK")</f>
        <v>OK</v>
      </c>
      <c r="AE261" s="7"/>
      <c r="AF261" s="7"/>
      <c r="AG261" s="7"/>
    </row>
    <row r="262" spans="1:33" outlineLevel="2" x14ac:dyDescent="0.2">
      <c r="A262" s="7"/>
      <c r="B262" s="7"/>
      <c r="C262" s="19">
        <f>C106</f>
        <v>0</v>
      </c>
      <c r="D262" s="18">
        <f>D106</f>
        <v>0</v>
      </c>
      <c r="E262" s="18">
        <f>E106</f>
        <v>0</v>
      </c>
      <c r="F262" s="18">
        <f>F106</f>
        <v>0</v>
      </c>
      <c r="G262" s="18">
        <f>G106</f>
        <v>0</v>
      </c>
      <c r="H262" s="12"/>
      <c r="I262" s="17">
        <f>'[1]Prop. prices'!I106</f>
        <v>0</v>
      </c>
      <c r="J262" s="17">
        <f>'[1]Prop. prices'!J106</f>
        <v>0</v>
      </c>
      <c r="K262" s="17">
        <f>'[1]Prop. prices'!K106</f>
        <v>0</v>
      </c>
      <c r="L262" s="17">
        <f>'[1]Prop. prices'!L106</f>
        <v>0</v>
      </c>
      <c r="M262" s="17">
        <f>'[1]Prop. prices'!M106</f>
        <v>0</v>
      </c>
      <c r="N262" s="17">
        <f>'[1]Prop. prices'!N106</f>
        <v>0</v>
      </c>
      <c r="O262" s="17">
        <f>'[1]Prop. prices'!O106</f>
        <v>0</v>
      </c>
      <c r="P262" s="17">
        <f>'[1]Prop. prices'!P106</f>
        <v>0</v>
      </c>
      <c r="Q262" s="17">
        <f>'[1]Prop. prices'!Q106</f>
        <v>0</v>
      </c>
      <c r="R262" s="17">
        <f>'[1]Prop. prices'!R106</f>
        <v>0</v>
      </c>
      <c r="S262" s="17">
        <f>'[1]Prop. prices'!S106</f>
        <v>0</v>
      </c>
      <c r="T262" s="17">
        <f>'[1]Prop. prices'!T106</f>
        <v>0</v>
      </c>
      <c r="U262" s="17">
        <f>'[1]Prop. prices'!U106</f>
        <v>0</v>
      </c>
      <c r="V262" s="17">
        <f>'[1]Prop. prices'!V106</f>
        <v>0</v>
      </c>
      <c r="W262" s="17">
        <f>'[1]Prop. prices'!W106</f>
        <v>0</v>
      </c>
      <c r="X262" s="17">
        <f>'[1]Prop. prices'!X106</f>
        <v>0</v>
      </c>
      <c r="Y262" s="17">
        <f>'[1]Prop. prices'!Y106</f>
        <v>0</v>
      </c>
      <c r="Z262" s="17">
        <f>'[1]Prop. prices'!Z106</f>
        <v>0</v>
      </c>
      <c r="AA262" s="17">
        <f>'[1]Prop. prices'!AA106</f>
        <v>0</v>
      </c>
      <c r="AB262" s="17">
        <f>'[1]Prop. prices'!AB106</f>
        <v>0</v>
      </c>
      <c r="AC262" s="14"/>
      <c r="AD262" s="16" t="str" cm="1">
        <f t="array" ref="AD262">IF(SUMPRODUCT(--_xlfn.ISFORMULA(C262:AB262))=25,"OK","CHECK")</f>
        <v>OK</v>
      </c>
      <c r="AE262" s="7"/>
      <c r="AF262" s="7"/>
      <c r="AG262" s="7"/>
    </row>
    <row r="263" spans="1:33" outlineLevel="2" x14ac:dyDescent="0.2">
      <c r="A263" s="7"/>
      <c r="B263" s="7"/>
      <c r="C263" s="19" t="str">
        <f>C107</f>
        <v>Large LV Business Two Rate</v>
      </c>
      <c r="D263" s="18" t="str">
        <f>D107</f>
        <v>Large LV business</v>
      </c>
      <c r="E263" s="18" t="str">
        <f>E107</f>
        <v>B2RT</v>
      </c>
      <c r="F263" s="18" t="str">
        <f>F107</f>
        <v>B2RT</v>
      </c>
      <c r="G263" s="18">
        <f>G107</f>
        <v>0</v>
      </c>
      <c r="H263" s="12"/>
      <c r="I263" s="17">
        <f>'[1]Prop. prices'!I107</f>
        <v>0</v>
      </c>
      <c r="J263" s="17">
        <f>'[1]Prop. prices'!J107</f>
        <v>0</v>
      </c>
      <c r="K263" s="17">
        <f>'[1]Prop. prices'!K107</f>
        <v>7.3099999999999998E-2</v>
      </c>
      <c r="L263" s="17">
        <f>'[1]Prop. prices'!L107</f>
        <v>0</v>
      </c>
      <c r="M263" s="17">
        <f>'[1]Prop. prices'!M107</f>
        <v>3.6499999999999998E-2</v>
      </c>
      <c r="N263" s="17">
        <f>'[1]Prop. prices'!N107</f>
        <v>0</v>
      </c>
      <c r="O263" s="17">
        <f>'[1]Prop. prices'!O107</f>
        <v>0</v>
      </c>
      <c r="P263" s="17">
        <f>'[1]Prop. prices'!P107</f>
        <v>0</v>
      </c>
      <c r="Q263" s="17">
        <f>'[1]Prop. prices'!Q107</f>
        <v>0</v>
      </c>
      <c r="R263" s="17">
        <f>'[1]Prop. prices'!R107</f>
        <v>0</v>
      </c>
      <c r="S263" s="17">
        <f>'[1]Prop. prices'!S107</f>
        <v>0</v>
      </c>
      <c r="T263" s="17">
        <f>'[1]Prop. prices'!T107</f>
        <v>0</v>
      </c>
      <c r="U263" s="17">
        <f>'[1]Prop. prices'!U107</f>
        <v>0</v>
      </c>
      <c r="V263" s="17">
        <f>'[1]Prop. prices'!V107</f>
        <v>2.41E-2</v>
      </c>
      <c r="W263" s="17">
        <f>'[1]Prop. prices'!W107</f>
        <v>0</v>
      </c>
      <c r="X263" s="17">
        <f>'[1]Prop. prices'!X107</f>
        <v>0</v>
      </c>
      <c r="Y263" s="17">
        <f>'[1]Prop. prices'!Y107</f>
        <v>0</v>
      </c>
      <c r="Z263" s="17">
        <f>'[1]Prop. prices'!Z107</f>
        <v>0</v>
      </c>
      <c r="AA263" s="17">
        <f>'[1]Prop. prices'!AA107</f>
        <v>0</v>
      </c>
      <c r="AB263" s="17">
        <f>'[1]Prop. prices'!AB107</f>
        <v>0</v>
      </c>
      <c r="AC263" s="14"/>
      <c r="AD263" s="16" t="str" cm="1">
        <f t="array" ref="AD263">IF(SUMPRODUCT(--_xlfn.ISFORMULA(C263:AB263))=25,"OK","CHECK")</f>
        <v>OK</v>
      </c>
      <c r="AE263" s="7"/>
      <c r="AF263" s="7"/>
      <c r="AG263" s="7"/>
    </row>
    <row r="264" spans="1:33" outlineLevel="2" x14ac:dyDescent="0.2">
      <c r="A264" s="7"/>
      <c r="B264" s="7"/>
      <c r="C264" s="19">
        <f>C108</f>
        <v>0</v>
      </c>
      <c r="D264" s="18">
        <f>D108</f>
        <v>0</v>
      </c>
      <c r="E264" s="18">
        <f>E108</f>
        <v>0</v>
      </c>
      <c r="F264" s="18">
        <f>F108</f>
        <v>0</v>
      </c>
      <c r="G264" s="18">
        <f>G108</f>
        <v>0</v>
      </c>
      <c r="H264" s="12"/>
      <c r="I264" s="17">
        <f>'[1]Prop. prices'!I108</f>
        <v>0</v>
      </c>
      <c r="J264" s="17">
        <f>'[1]Prop. prices'!J108</f>
        <v>0</v>
      </c>
      <c r="K264" s="17">
        <f>'[1]Prop. prices'!K108</f>
        <v>0</v>
      </c>
      <c r="L264" s="17">
        <f>'[1]Prop. prices'!L108</f>
        <v>0</v>
      </c>
      <c r="M264" s="17">
        <f>'[1]Prop. prices'!M108</f>
        <v>0</v>
      </c>
      <c r="N264" s="17">
        <f>'[1]Prop. prices'!N108</f>
        <v>0</v>
      </c>
      <c r="O264" s="17">
        <f>'[1]Prop. prices'!O108</f>
        <v>0</v>
      </c>
      <c r="P264" s="17">
        <f>'[1]Prop. prices'!P108</f>
        <v>0</v>
      </c>
      <c r="Q264" s="17">
        <f>'[1]Prop. prices'!Q108</f>
        <v>0</v>
      </c>
      <c r="R264" s="17">
        <f>'[1]Prop. prices'!R108</f>
        <v>0</v>
      </c>
      <c r="S264" s="17">
        <f>'[1]Prop. prices'!S108</f>
        <v>0</v>
      </c>
      <c r="T264" s="17">
        <f>'[1]Prop. prices'!T108</f>
        <v>0</v>
      </c>
      <c r="U264" s="17">
        <f>'[1]Prop. prices'!U108</f>
        <v>0</v>
      </c>
      <c r="V264" s="17">
        <f>'[1]Prop. prices'!V108</f>
        <v>0</v>
      </c>
      <c r="W264" s="17">
        <f>'[1]Prop. prices'!W108</f>
        <v>0</v>
      </c>
      <c r="X264" s="17">
        <f>'[1]Prop. prices'!X108</f>
        <v>0</v>
      </c>
      <c r="Y264" s="17">
        <f>'[1]Prop. prices'!Y108</f>
        <v>0</v>
      </c>
      <c r="Z264" s="17">
        <f>'[1]Prop. prices'!Z108</f>
        <v>0</v>
      </c>
      <c r="AA264" s="17">
        <f>'[1]Prop. prices'!AA108</f>
        <v>0</v>
      </c>
      <c r="AB264" s="17">
        <f>'[1]Prop. prices'!AB108</f>
        <v>0</v>
      </c>
      <c r="AC264" s="14"/>
      <c r="AD264" s="16" t="str" cm="1">
        <f t="array" ref="AD264">IF(SUMPRODUCT(--_xlfn.ISFORMULA(C264:AB264))=25,"OK","CHECK")</f>
        <v>OK</v>
      </c>
      <c r="AE264" s="7"/>
      <c r="AF264" s="7"/>
      <c r="AG264" s="7"/>
    </row>
    <row r="265" spans="1:33" outlineLevel="2" x14ac:dyDescent="0.2">
      <c r="A265" s="7"/>
      <c r="B265" s="7"/>
      <c r="C265" s="19" t="str">
        <f>C109</f>
        <v>Large LV Business Annual demand</v>
      </c>
      <c r="D265" s="18" t="str">
        <f>D109</f>
        <v>Large LV business</v>
      </c>
      <c r="E265" s="18" t="str">
        <f>E109</f>
        <v>LBAD-SA</v>
      </c>
      <c r="F265" s="18" t="str">
        <f>F109</f>
        <v>LBAD-CBD</v>
      </c>
      <c r="G265" s="18">
        <f>G109</f>
        <v>0</v>
      </c>
      <c r="H265" s="12"/>
      <c r="I265" s="17">
        <f>'[1]Prop. prices'!I109</f>
        <v>0</v>
      </c>
      <c r="J265" s="17">
        <f>'[1]Prop. prices'!J109</f>
        <v>0</v>
      </c>
      <c r="K265" s="17">
        <f>'[1]Prop. prices'!K109</f>
        <v>2.58E-2</v>
      </c>
      <c r="L265" s="17">
        <f>'[1]Prop. prices'!L109</f>
        <v>0</v>
      </c>
      <c r="M265" s="17">
        <f>'[1]Prop. prices'!M109</f>
        <v>1.61E-2</v>
      </c>
      <c r="N265" s="17">
        <f>'[1]Prop. prices'!N109</f>
        <v>0</v>
      </c>
      <c r="O265" s="17">
        <f>'[1]Prop. prices'!O109</f>
        <v>0.15790000000000001</v>
      </c>
      <c r="P265" s="17">
        <f>'[1]Prop. prices'!P109</f>
        <v>0</v>
      </c>
      <c r="Q265" s="17">
        <f>'[1]Prop. prices'!Q109</f>
        <v>0</v>
      </c>
      <c r="R265" s="17">
        <f>'[1]Prop. prices'!R109</f>
        <v>0</v>
      </c>
      <c r="S265" s="17">
        <f>'[1]Prop. prices'!S109</f>
        <v>0</v>
      </c>
      <c r="T265" s="17">
        <f>'[1]Prop. prices'!T109</f>
        <v>0</v>
      </c>
      <c r="U265" s="17">
        <f>'[1]Prop. prices'!U109</f>
        <v>0</v>
      </c>
      <c r="V265" s="17">
        <f>'[1]Prop. prices'!V109</f>
        <v>0</v>
      </c>
      <c r="W265" s="17">
        <f>'[1]Prop. prices'!W109</f>
        <v>0</v>
      </c>
      <c r="X265" s="17">
        <f>'[1]Prop. prices'!X109</f>
        <v>0</v>
      </c>
      <c r="Y265" s="17">
        <f>'[1]Prop. prices'!Y109</f>
        <v>0</v>
      </c>
      <c r="Z265" s="17">
        <f>'[1]Prop. prices'!Z109</f>
        <v>0</v>
      </c>
      <c r="AA265" s="17">
        <f>'[1]Prop. prices'!AA109</f>
        <v>0</v>
      </c>
      <c r="AB265" s="17">
        <f>'[1]Prop. prices'!AB109</f>
        <v>0</v>
      </c>
      <c r="AC265" s="14"/>
      <c r="AD265" s="16" t="str" cm="1">
        <f t="array" ref="AD265">IF(SUMPRODUCT(--_xlfn.ISFORMULA(C265:AB265))=25,"OK","CHECK")</f>
        <v>OK</v>
      </c>
      <c r="AE265" s="7"/>
      <c r="AF265" s="7"/>
      <c r="AG265" s="7"/>
    </row>
    <row r="266" spans="1:33" outlineLevel="2" x14ac:dyDescent="0.2">
      <c r="A266" s="7"/>
      <c r="B266" s="7"/>
      <c r="C266" s="19" t="str">
        <f>C110</f>
        <v>Large LV Business Monthly Peak Demand</v>
      </c>
      <c r="D266" s="18" t="str">
        <f>D110</f>
        <v>Large LV business</v>
      </c>
      <c r="E266" s="18" t="str">
        <f>E110</f>
        <v>LBMD-SA</v>
      </c>
      <c r="F266" s="18" t="str">
        <f>F110</f>
        <v>LBMD-CBD</v>
      </c>
      <c r="G266" s="18">
        <f>G110</f>
        <v>0</v>
      </c>
      <c r="H266" s="12"/>
      <c r="I266" s="17">
        <f>'[1]Prop. prices'!I110</f>
        <v>0</v>
      </c>
      <c r="J266" s="17">
        <f>'[1]Prop. prices'!J110</f>
        <v>0</v>
      </c>
      <c r="K266" s="17">
        <f>'[1]Prop. prices'!K110</f>
        <v>2.58E-2</v>
      </c>
      <c r="L266" s="17">
        <f>'[1]Prop. prices'!L110</f>
        <v>0</v>
      </c>
      <c r="M266" s="17">
        <f>'[1]Prop. prices'!M110</f>
        <v>1.61E-2</v>
      </c>
      <c r="N266" s="17">
        <f>'[1]Prop. prices'!N110</f>
        <v>0</v>
      </c>
      <c r="O266" s="17">
        <f>'[1]Prop. prices'!O110</f>
        <v>0</v>
      </c>
      <c r="P266" s="17">
        <f>'[1]Prop. prices'!P110</f>
        <v>0</v>
      </c>
      <c r="Q266" s="17">
        <f>'[1]Prop. prices'!Q110</f>
        <v>0.57250000000000001</v>
      </c>
      <c r="R266" s="17">
        <f>'[1]Prop. prices'!R110</f>
        <v>0</v>
      </c>
      <c r="S266" s="17">
        <f>'[1]Prop. prices'!S110</f>
        <v>0</v>
      </c>
      <c r="T266" s="17">
        <f>'[1]Prop. prices'!T110</f>
        <v>0</v>
      </c>
      <c r="U266" s="17">
        <f>'[1]Prop. prices'!U110</f>
        <v>0</v>
      </c>
      <c r="V266" s="17">
        <f>'[1]Prop. prices'!V110</f>
        <v>0</v>
      </c>
      <c r="W266" s="17">
        <f>'[1]Prop. prices'!W110</f>
        <v>0</v>
      </c>
      <c r="X266" s="17">
        <f>'[1]Prop. prices'!X110</f>
        <v>0</v>
      </c>
      <c r="Y266" s="17">
        <f>'[1]Prop. prices'!Y110</f>
        <v>0</v>
      </c>
      <c r="Z266" s="17">
        <f>'[1]Prop. prices'!Z110</f>
        <v>0</v>
      </c>
      <c r="AA266" s="17">
        <f>'[1]Prop. prices'!AA110</f>
        <v>0</v>
      </c>
      <c r="AB266" s="17">
        <f>'[1]Prop. prices'!AB110</f>
        <v>0</v>
      </c>
      <c r="AC266" s="14"/>
      <c r="AD266" s="16" t="str" cm="1">
        <f t="array" ref="AD266">IF(SUMPRODUCT(--_xlfn.ISFORMULA(C266:AB266))=25,"OK","CHECK")</f>
        <v>OK</v>
      </c>
      <c r="AE266" s="7"/>
      <c r="AF266" s="7"/>
      <c r="AG266" s="7"/>
    </row>
    <row r="267" spans="1:33" outlineLevel="2" x14ac:dyDescent="0.2">
      <c r="A267" s="7"/>
      <c r="B267" s="7"/>
      <c r="C267" s="19" t="str">
        <f>C111</f>
        <v>Large LV Business Actual Monthly Demand (transition)</v>
      </c>
      <c r="D267" s="18" t="str">
        <f>D111</f>
        <v>Large LV business</v>
      </c>
      <c r="E267" s="18" t="str">
        <f>E111</f>
        <v>BD</v>
      </c>
      <c r="F267" s="18" t="str">
        <f>F111</f>
        <v>BD</v>
      </c>
      <c r="G267" s="18">
        <f>G111</f>
        <v>0</v>
      </c>
      <c r="H267" s="12"/>
      <c r="I267" s="17">
        <f>'[1]Prop. prices'!I111</f>
        <v>0</v>
      </c>
      <c r="J267" s="17">
        <f>'[1]Prop. prices'!J111</f>
        <v>2.5899999999999999E-2</v>
      </c>
      <c r="K267" s="17">
        <f>'[1]Prop. prices'!K111</f>
        <v>0</v>
      </c>
      <c r="L267" s="17">
        <f>'[1]Prop. prices'!L111</f>
        <v>0</v>
      </c>
      <c r="M267" s="17">
        <f>'[1]Prop. prices'!M111</f>
        <v>0</v>
      </c>
      <c r="N267" s="17">
        <f>'[1]Prop. prices'!N111</f>
        <v>0</v>
      </c>
      <c r="O267" s="17">
        <f>'[1]Prop. prices'!O111</f>
        <v>0</v>
      </c>
      <c r="P267" s="17">
        <f>'[1]Prop. prices'!P111</f>
        <v>0</v>
      </c>
      <c r="Q267" s="17">
        <f>'[1]Prop. prices'!Q111</f>
        <v>0</v>
      </c>
      <c r="R267" s="17">
        <f>'[1]Prop. prices'!R111</f>
        <v>8.6800000000000002E-2</v>
      </c>
      <c r="S267" s="17">
        <f>'[1]Prop. prices'!S111</f>
        <v>4.2900000000000001E-2</v>
      </c>
      <c r="T267" s="17">
        <f>'[1]Prop. prices'!T111</f>
        <v>0</v>
      </c>
      <c r="U267" s="17">
        <f>'[1]Prop. prices'!U111</f>
        <v>0</v>
      </c>
      <c r="V267" s="17">
        <f>'[1]Prop. prices'!V111</f>
        <v>0</v>
      </c>
      <c r="W267" s="17">
        <f>'[1]Prop. prices'!W111</f>
        <v>0</v>
      </c>
      <c r="X267" s="17">
        <f>'[1]Prop. prices'!X111</f>
        <v>0</v>
      </c>
      <c r="Y267" s="17">
        <f>'[1]Prop. prices'!Y111</f>
        <v>0</v>
      </c>
      <c r="Z267" s="17">
        <f>'[1]Prop. prices'!Z111</f>
        <v>0</v>
      </c>
      <c r="AA267" s="17">
        <f>'[1]Prop. prices'!AA111</f>
        <v>0</v>
      </c>
      <c r="AB267" s="17">
        <f>'[1]Prop. prices'!AB111</f>
        <v>0</v>
      </c>
      <c r="AC267" s="14"/>
      <c r="AD267" s="16" t="str" cm="1">
        <f t="array" ref="AD267">IF(SUMPRODUCT(--_xlfn.ISFORMULA(C267:AB267))=25,"OK","CHECK")</f>
        <v>OK</v>
      </c>
      <c r="AE267" s="7"/>
      <c r="AF267" s="7"/>
      <c r="AG267" s="7"/>
    </row>
    <row r="268" spans="1:33" outlineLevel="2" x14ac:dyDescent="0.2">
      <c r="A268" s="7"/>
      <c r="B268" s="7"/>
      <c r="C268" s="19" t="str">
        <f>C112</f>
        <v>Large LV Business Generation Supplies</v>
      </c>
      <c r="D268" s="18" t="str">
        <f>D112</f>
        <v>Large LV business</v>
      </c>
      <c r="E268" s="18" t="str">
        <f>E112</f>
        <v>LBG-SA</v>
      </c>
      <c r="F268" s="18" t="str">
        <f>F112</f>
        <v>LBG-CBD</v>
      </c>
      <c r="G268" s="18">
        <f>G112</f>
        <v>0</v>
      </c>
      <c r="H268" s="12"/>
      <c r="I268" s="17">
        <f>'[1]Prop. prices'!I112</f>
        <v>0</v>
      </c>
      <c r="J268" s="17">
        <f>'[1]Prop. prices'!J112</f>
        <v>0</v>
      </c>
      <c r="K268" s="17">
        <f>'[1]Prop. prices'!K112</f>
        <v>0</v>
      </c>
      <c r="L268" s="17">
        <f>'[1]Prop. prices'!L112</f>
        <v>0</v>
      </c>
      <c r="M268" s="17">
        <f>'[1]Prop. prices'!M112</f>
        <v>0</v>
      </c>
      <c r="N268" s="17">
        <f>'[1]Prop. prices'!N112</f>
        <v>0</v>
      </c>
      <c r="O268" s="17">
        <f>'[1]Prop. prices'!O112</f>
        <v>0.15790000000000001</v>
      </c>
      <c r="P268" s="17">
        <f>'[1]Prop. prices'!P112</f>
        <v>0</v>
      </c>
      <c r="Q268" s="17">
        <f>'[1]Prop. prices'!Q112</f>
        <v>0</v>
      </c>
      <c r="R268" s="17">
        <f>'[1]Prop. prices'!R112</f>
        <v>0</v>
      </c>
      <c r="S268" s="17">
        <f>'[1]Prop. prices'!S112</f>
        <v>0</v>
      </c>
      <c r="T268" s="17">
        <f>'[1]Prop. prices'!T112</f>
        <v>0</v>
      </c>
      <c r="U268" s="17">
        <f>'[1]Prop. prices'!U112</f>
        <v>0</v>
      </c>
      <c r="V268" s="17">
        <f>'[1]Prop. prices'!V112</f>
        <v>0</v>
      </c>
      <c r="W268" s="17">
        <f>'[1]Prop. prices'!W112</f>
        <v>0</v>
      </c>
      <c r="X268" s="17">
        <f>'[1]Prop. prices'!X112</f>
        <v>0</v>
      </c>
      <c r="Y268" s="17">
        <f>'[1]Prop. prices'!Y112</f>
        <v>0</v>
      </c>
      <c r="Z268" s="17">
        <f>'[1]Prop. prices'!Z112</f>
        <v>0</v>
      </c>
      <c r="AA268" s="17">
        <f>'[1]Prop. prices'!AA112</f>
        <v>0</v>
      </c>
      <c r="AB268" s="17">
        <f>'[1]Prop. prices'!AB112</f>
        <v>0</v>
      </c>
      <c r="AC268" s="14"/>
      <c r="AD268" s="16" t="str" cm="1">
        <f t="array" ref="AD268">IF(SUMPRODUCT(--_xlfn.ISFORMULA(C268:AB268))=25,"OK","CHECK")</f>
        <v>OK</v>
      </c>
      <c r="AE268" s="7"/>
      <c r="AF268" s="7"/>
      <c r="AG268" s="7"/>
    </row>
    <row r="269" spans="1:33" outlineLevel="2" x14ac:dyDescent="0.2">
      <c r="A269" s="7"/>
      <c r="B269" s="7"/>
      <c r="C269" s="19">
        <f>C113</f>
        <v>0</v>
      </c>
      <c r="D269" s="18">
        <f>D113</f>
        <v>0</v>
      </c>
      <c r="E269" s="18">
        <f>E113</f>
        <v>0</v>
      </c>
      <c r="F269" s="18">
        <f>F113</f>
        <v>0</v>
      </c>
      <c r="G269" s="18">
        <f>G113</f>
        <v>0</v>
      </c>
      <c r="H269" s="12"/>
      <c r="I269" s="17">
        <f>'[1]Prop. prices'!I113</f>
        <v>0</v>
      </c>
      <c r="J269" s="17">
        <f>'[1]Prop. prices'!J113</f>
        <v>0</v>
      </c>
      <c r="K269" s="17">
        <f>'[1]Prop. prices'!K113</f>
        <v>0</v>
      </c>
      <c r="L269" s="17">
        <f>'[1]Prop. prices'!L113</f>
        <v>0</v>
      </c>
      <c r="M269" s="17">
        <f>'[1]Prop. prices'!M113</f>
        <v>0</v>
      </c>
      <c r="N269" s="17">
        <f>'[1]Prop. prices'!N113</f>
        <v>0</v>
      </c>
      <c r="O269" s="17">
        <f>'[1]Prop. prices'!O113</f>
        <v>0</v>
      </c>
      <c r="P269" s="17">
        <f>'[1]Prop. prices'!P113</f>
        <v>0</v>
      </c>
      <c r="Q269" s="17">
        <f>'[1]Prop. prices'!Q113</f>
        <v>0</v>
      </c>
      <c r="R269" s="17">
        <f>'[1]Prop. prices'!R113</f>
        <v>0</v>
      </c>
      <c r="S269" s="17">
        <f>'[1]Prop. prices'!S113</f>
        <v>0</v>
      </c>
      <c r="T269" s="17">
        <f>'[1]Prop. prices'!T113</f>
        <v>0</v>
      </c>
      <c r="U269" s="17">
        <f>'[1]Prop. prices'!U113</f>
        <v>0</v>
      </c>
      <c r="V269" s="17">
        <f>'[1]Prop. prices'!V113</f>
        <v>0</v>
      </c>
      <c r="W269" s="17">
        <f>'[1]Prop. prices'!W113</f>
        <v>0</v>
      </c>
      <c r="X269" s="17">
        <f>'[1]Prop. prices'!X113</f>
        <v>0</v>
      </c>
      <c r="Y269" s="17">
        <f>'[1]Prop. prices'!Y113</f>
        <v>0</v>
      </c>
      <c r="Z269" s="17">
        <f>'[1]Prop. prices'!Z113</f>
        <v>0</v>
      </c>
      <c r="AA269" s="17">
        <f>'[1]Prop. prices'!AA113</f>
        <v>0</v>
      </c>
      <c r="AB269" s="17">
        <f>'[1]Prop. prices'!AB113</f>
        <v>0</v>
      </c>
      <c r="AC269" s="14"/>
      <c r="AD269" s="16" t="str" cm="1">
        <f t="array" ref="AD269">IF(SUMPRODUCT(--_xlfn.ISFORMULA(C269:AB269))=25,"OK","CHECK")</f>
        <v>OK</v>
      </c>
      <c r="AE269" s="7"/>
      <c r="AF269" s="7"/>
      <c r="AG269" s="7"/>
    </row>
    <row r="270" spans="1:33" outlineLevel="2" x14ac:dyDescent="0.2">
      <c r="A270" s="7"/>
      <c r="B270" s="7"/>
      <c r="C270" s="19" t="str">
        <f>C114</f>
        <v>HV Business Annual demand</v>
      </c>
      <c r="D270" s="18" t="str">
        <f>D114</f>
        <v>HV business</v>
      </c>
      <c r="E270" s="18" t="str">
        <f>E114</f>
        <v>HVAD-SA</v>
      </c>
      <c r="F270" s="18" t="str">
        <f>F114</f>
        <v>HVAD-CBD</v>
      </c>
      <c r="G270" s="18">
        <f>G114</f>
        <v>0</v>
      </c>
      <c r="H270" s="12"/>
      <c r="I270" s="17">
        <f>'[1]Prop. prices'!I114</f>
        <v>0</v>
      </c>
      <c r="J270" s="17">
        <f>'[1]Prop. prices'!J114</f>
        <v>0</v>
      </c>
      <c r="K270" s="17">
        <f>'[1]Prop. prices'!K114</f>
        <v>1.9E-2</v>
      </c>
      <c r="L270" s="17">
        <f>'[1]Prop. prices'!L114</f>
        <v>0</v>
      </c>
      <c r="M270" s="17">
        <f>'[1]Prop. prices'!M114</f>
        <v>1.1900000000000001E-2</v>
      </c>
      <c r="N270" s="17">
        <f>'[1]Prop. prices'!N114</f>
        <v>0</v>
      </c>
      <c r="O270" s="17">
        <f>'[1]Prop. prices'!O114</f>
        <v>0.158</v>
      </c>
      <c r="P270" s="17">
        <f>'[1]Prop. prices'!P114</f>
        <v>0</v>
      </c>
      <c r="Q270" s="17">
        <f>'[1]Prop. prices'!Q114</f>
        <v>0</v>
      </c>
      <c r="R270" s="17">
        <f>'[1]Prop. prices'!R114</f>
        <v>0</v>
      </c>
      <c r="S270" s="17">
        <f>'[1]Prop. prices'!S114</f>
        <v>0</v>
      </c>
      <c r="T270" s="17">
        <f>'[1]Prop. prices'!T114</f>
        <v>0</v>
      </c>
      <c r="U270" s="17">
        <f>'[1]Prop. prices'!U114</f>
        <v>0</v>
      </c>
      <c r="V270" s="17">
        <f>'[1]Prop. prices'!V114</f>
        <v>0</v>
      </c>
      <c r="W270" s="17">
        <f>'[1]Prop. prices'!W114</f>
        <v>0</v>
      </c>
      <c r="X270" s="17">
        <f>'[1]Prop. prices'!X114</f>
        <v>0</v>
      </c>
      <c r="Y270" s="17">
        <f>'[1]Prop. prices'!Y114</f>
        <v>0</v>
      </c>
      <c r="Z270" s="17">
        <f>'[1]Prop. prices'!Z114</f>
        <v>0</v>
      </c>
      <c r="AA270" s="17">
        <f>'[1]Prop. prices'!AA114</f>
        <v>0</v>
      </c>
      <c r="AB270" s="17">
        <f>'[1]Prop. prices'!AB114</f>
        <v>0</v>
      </c>
      <c r="AC270" s="14"/>
      <c r="AD270" s="16" t="str" cm="1">
        <f t="array" ref="AD270">IF(SUMPRODUCT(--_xlfn.ISFORMULA(C270:AB270))=25,"OK","CHECK")</f>
        <v>OK</v>
      </c>
      <c r="AE270" s="7"/>
      <c r="AF270" s="7"/>
      <c r="AG270" s="7"/>
    </row>
    <row r="271" spans="1:33" outlineLevel="2" x14ac:dyDescent="0.2">
      <c r="A271" s="7"/>
      <c r="B271" s="7"/>
      <c r="C271" s="19" t="str">
        <f>C115</f>
        <v>HV Business Annual &lt;500 kVA</v>
      </c>
      <c r="D271" s="18" t="str">
        <f>D115</f>
        <v>HV business</v>
      </c>
      <c r="E271" s="18" t="str">
        <f>E115</f>
        <v>HVAD500-SA</v>
      </c>
      <c r="F271" s="18" t="str">
        <f>F115</f>
        <v>HVAD500-CBD</v>
      </c>
      <c r="G271" s="18">
        <f>G115</f>
        <v>0</v>
      </c>
      <c r="H271" s="12"/>
      <c r="I271" s="17">
        <f>'[1]Prop. prices'!I115</f>
        <v>0</v>
      </c>
      <c r="J271" s="17">
        <f>'[1]Prop. prices'!J115</f>
        <v>0</v>
      </c>
      <c r="K271" s="17">
        <f>'[1]Prop. prices'!K115</f>
        <v>2.58E-2</v>
      </c>
      <c r="L271" s="17">
        <f>'[1]Prop. prices'!L115</f>
        <v>0</v>
      </c>
      <c r="M271" s="17">
        <f>'[1]Prop. prices'!M115</f>
        <v>1.61E-2</v>
      </c>
      <c r="N271" s="17">
        <f>'[1]Prop. prices'!N115</f>
        <v>0</v>
      </c>
      <c r="O271" s="17">
        <f>'[1]Prop. prices'!O115</f>
        <v>0.15790000000000001</v>
      </c>
      <c r="P271" s="17">
        <f>'[1]Prop. prices'!P115</f>
        <v>0</v>
      </c>
      <c r="Q271" s="17">
        <f>'[1]Prop. prices'!Q115</f>
        <v>0</v>
      </c>
      <c r="R271" s="17">
        <f>'[1]Prop. prices'!R115</f>
        <v>0</v>
      </c>
      <c r="S271" s="17">
        <f>'[1]Prop. prices'!S115</f>
        <v>0</v>
      </c>
      <c r="T271" s="17">
        <f>'[1]Prop. prices'!T115</f>
        <v>0</v>
      </c>
      <c r="U271" s="17">
        <f>'[1]Prop. prices'!U115</f>
        <v>0</v>
      </c>
      <c r="V271" s="17">
        <f>'[1]Prop. prices'!V115</f>
        <v>0</v>
      </c>
      <c r="W271" s="17">
        <f>'[1]Prop. prices'!W115</f>
        <v>0</v>
      </c>
      <c r="X271" s="17">
        <f>'[1]Prop. prices'!X115</f>
        <v>0</v>
      </c>
      <c r="Y271" s="17">
        <f>'[1]Prop. prices'!Y115</f>
        <v>0</v>
      </c>
      <c r="Z271" s="17">
        <f>'[1]Prop. prices'!Z115</f>
        <v>0</v>
      </c>
      <c r="AA271" s="17">
        <f>'[1]Prop. prices'!AA115</f>
        <v>0</v>
      </c>
      <c r="AB271" s="17">
        <f>'[1]Prop. prices'!AB115</f>
        <v>0</v>
      </c>
      <c r="AC271" s="14"/>
      <c r="AD271" s="16" t="str" cm="1">
        <f t="array" ref="AD271">IF(SUMPRODUCT(--_xlfn.ISFORMULA(C271:AB271))=25,"OK","CHECK")</f>
        <v>OK</v>
      </c>
      <c r="AE271" s="7"/>
      <c r="AF271" s="7"/>
      <c r="AG271" s="7"/>
    </row>
    <row r="272" spans="1:33" outlineLevel="3" x14ac:dyDescent="0.2">
      <c r="A272" s="7"/>
      <c r="B272" s="7"/>
      <c r="C272" s="19" t="str">
        <f>C116</f>
        <v>HV Business Monthly demand</v>
      </c>
      <c r="D272" s="18" t="str">
        <f>D116</f>
        <v>HV business</v>
      </c>
      <c r="E272" s="18" t="str">
        <f>E116</f>
        <v>HVMD-SA</v>
      </c>
      <c r="F272" s="18" t="str">
        <f>F116</f>
        <v>HVMD-CBD</v>
      </c>
      <c r="G272" s="18">
        <f>G116</f>
        <v>0</v>
      </c>
      <c r="H272" s="12"/>
      <c r="I272" s="17">
        <f>'[1]Prop. prices'!I116</f>
        <v>0</v>
      </c>
      <c r="J272" s="17">
        <f>'[1]Prop. prices'!J116</f>
        <v>0</v>
      </c>
      <c r="K272" s="17">
        <f>'[1]Prop. prices'!K116</f>
        <v>1.9E-2</v>
      </c>
      <c r="L272" s="17">
        <f>'[1]Prop. prices'!L116</f>
        <v>0</v>
      </c>
      <c r="M272" s="17">
        <f>'[1]Prop. prices'!M116</f>
        <v>1.1900000000000001E-2</v>
      </c>
      <c r="N272" s="17">
        <f>'[1]Prop. prices'!N116</f>
        <v>0</v>
      </c>
      <c r="O272" s="17">
        <f>'[1]Prop. prices'!O116</f>
        <v>0</v>
      </c>
      <c r="P272" s="17">
        <f>'[1]Prop. prices'!P116</f>
        <v>0</v>
      </c>
      <c r="Q272" s="17">
        <f>'[1]Prop. prices'!Q116</f>
        <v>0.57289999999999996</v>
      </c>
      <c r="R272" s="17">
        <f>'[1]Prop. prices'!R116</f>
        <v>0</v>
      </c>
      <c r="S272" s="17">
        <f>'[1]Prop. prices'!S116</f>
        <v>0</v>
      </c>
      <c r="T272" s="17">
        <f>'[1]Prop. prices'!T116</f>
        <v>0</v>
      </c>
      <c r="U272" s="17">
        <f>'[1]Prop. prices'!U116</f>
        <v>0</v>
      </c>
      <c r="V272" s="17">
        <f>'[1]Prop. prices'!V116</f>
        <v>0</v>
      </c>
      <c r="W272" s="17">
        <f>'[1]Prop. prices'!W116</f>
        <v>0</v>
      </c>
      <c r="X272" s="17">
        <f>'[1]Prop. prices'!X116</f>
        <v>0</v>
      </c>
      <c r="Y272" s="17">
        <f>'[1]Prop. prices'!Y116</f>
        <v>0</v>
      </c>
      <c r="Z272" s="17">
        <f>'[1]Prop. prices'!Z116</f>
        <v>0</v>
      </c>
      <c r="AA272" s="17">
        <f>'[1]Prop. prices'!AA116</f>
        <v>0</v>
      </c>
      <c r="AB272" s="17">
        <f>'[1]Prop. prices'!AB116</f>
        <v>0</v>
      </c>
      <c r="AC272" s="14"/>
      <c r="AD272" s="16" t="str" cm="1">
        <f t="array" ref="AD272">IF(SUMPRODUCT(--_xlfn.ISFORMULA(C272:AB272))=25,"OK","CHECK")</f>
        <v>OK</v>
      </c>
      <c r="AE272" s="7"/>
      <c r="AF272" s="7"/>
      <c r="AG272" s="7"/>
    </row>
    <row r="273" spans="1:33" outlineLevel="3" x14ac:dyDescent="0.2">
      <c r="A273" s="7"/>
      <c r="B273" s="7"/>
      <c r="C273" s="19" t="str">
        <f>C117</f>
        <v>HV Business Actual Monthly Demand (transition)</v>
      </c>
      <c r="D273" s="18" t="str">
        <f>D117</f>
        <v>HV business</v>
      </c>
      <c r="E273" s="18" t="str">
        <f>E117</f>
        <v>HBD</v>
      </c>
      <c r="F273" s="18" t="str">
        <f>F117</f>
        <v>HBD</v>
      </c>
      <c r="G273" s="18">
        <f>G117</f>
        <v>0</v>
      </c>
      <c r="H273" s="12"/>
      <c r="I273" s="17">
        <f>'[1]Prop. prices'!I117</f>
        <v>0</v>
      </c>
      <c r="J273" s="17">
        <f>'[1]Prop. prices'!J117</f>
        <v>2.5899999999999999E-2</v>
      </c>
      <c r="K273" s="17">
        <f>'[1]Prop. prices'!K117</f>
        <v>0</v>
      </c>
      <c r="L273" s="17">
        <f>'[1]Prop. prices'!L117</f>
        <v>0</v>
      </c>
      <c r="M273" s="17">
        <f>'[1]Prop. prices'!M117</f>
        <v>0</v>
      </c>
      <c r="N273" s="17">
        <f>'[1]Prop. prices'!N117</f>
        <v>0</v>
      </c>
      <c r="O273" s="17">
        <f>'[1]Prop. prices'!O117</f>
        <v>0</v>
      </c>
      <c r="P273" s="17">
        <f>'[1]Prop. prices'!P117</f>
        <v>0</v>
      </c>
      <c r="Q273" s="17">
        <f>'[1]Prop. prices'!Q117</f>
        <v>0</v>
      </c>
      <c r="R273" s="17">
        <f>'[1]Prop. prices'!R117</f>
        <v>8.6800000000000002E-2</v>
      </c>
      <c r="S273" s="17">
        <f>'[1]Prop. prices'!S117</f>
        <v>4.2900000000000001E-2</v>
      </c>
      <c r="T273" s="17">
        <f>'[1]Prop. prices'!T117</f>
        <v>0</v>
      </c>
      <c r="U273" s="17">
        <f>'[1]Prop. prices'!U117</f>
        <v>0</v>
      </c>
      <c r="V273" s="17">
        <f>'[1]Prop. prices'!V117</f>
        <v>0</v>
      </c>
      <c r="W273" s="17">
        <f>'[1]Prop. prices'!W117</f>
        <v>0</v>
      </c>
      <c r="X273" s="17">
        <f>'[1]Prop. prices'!X117</f>
        <v>0</v>
      </c>
      <c r="Y273" s="17">
        <f>'[1]Prop. prices'!Y117</f>
        <v>0</v>
      </c>
      <c r="Z273" s="17">
        <f>'[1]Prop. prices'!Z117</f>
        <v>0</v>
      </c>
      <c r="AA273" s="17">
        <f>'[1]Prop. prices'!AA117</f>
        <v>0</v>
      </c>
      <c r="AB273" s="17">
        <f>'[1]Prop. prices'!AB117</f>
        <v>0</v>
      </c>
      <c r="AC273" s="14"/>
      <c r="AD273" s="16" t="str" cm="1">
        <f t="array" ref="AD273">IF(SUMPRODUCT(--_xlfn.ISFORMULA(C273:AB273))=25,"OK","CHECK")</f>
        <v>OK</v>
      </c>
      <c r="AE273" s="7"/>
      <c r="AF273" s="7"/>
      <c r="AG273" s="7"/>
    </row>
    <row r="274" spans="1:33" outlineLevel="3" x14ac:dyDescent="0.2">
      <c r="A274" s="7"/>
      <c r="B274" s="7"/>
      <c r="C274" s="19" t="str">
        <f>C118</f>
        <v>HV Business Generation Supplies</v>
      </c>
      <c r="D274" s="18" t="str">
        <f>D118</f>
        <v>HV business</v>
      </c>
      <c r="E274" s="18" t="str">
        <f>E118</f>
        <v>HVBG-SA</v>
      </c>
      <c r="F274" s="18" t="str">
        <f>F118</f>
        <v>HVBG-CBD</v>
      </c>
      <c r="G274" s="18">
        <f>G118</f>
        <v>0</v>
      </c>
      <c r="H274" s="12"/>
      <c r="I274" s="17">
        <f>'[1]Prop. prices'!I118</f>
        <v>0</v>
      </c>
      <c r="J274" s="17">
        <f>'[1]Prop. prices'!J118</f>
        <v>0</v>
      </c>
      <c r="K274" s="17">
        <f>'[1]Prop. prices'!K118</f>
        <v>0</v>
      </c>
      <c r="L274" s="17">
        <f>'[1]Prop. prices'!L118</f>
        <v>0</v>
      </c>
      <c r="M274" s="17">
        <f>'[1]Prop. prices'!M118</f>
        <v>0</v>
      </c>
      <c r="N274" s="17">
        <f>'[1]Prop. prices'!N118</f>
        <v>0</v>
      </c>
      <c r="O274" s="17">
        <f>'[1]Prop. prices'!O118</f>
        <v>0.158</v>
      </c>
      <c r="P274" s="17">
        <f>'[1]Prop. prices'!P118</f>
        <v>0</v>
      </c>
      <c r="Q274" s="17">
        <f>'[1]Prop. prices'!Q118</f>
        <v>0</v>
      </c>
      <c r="R274" s="17">
        <f>'[1]Prop. prices'!R118</f>
        <v>0</v>
      </c>
      <c r="S274" s="17">
        <f>'[1]Prop. prices'!S118</f>
        <v>0</v>
      </c>
      <c r="T274" s="17">
        <f>'[1]Prop. prices'!T118</f>
        <v>0</v>
      </c>
      <c r="U274" s="17">
        <f>'[1]Prop. prices'!U118</f>
        <v>0</v>
      </c>
      <c r="V274" s="17">
        <f>'[1]Prop. prices'!V118</f>
        <v>0</v>
      </c>
      <c r="W274" s="17">
        <f>'[1]Prop. prices'!W118</f>
        <v>0</v>
      </c>
      <c r="X274" s="17">
        <f>'[1]Prop. prices'!X118</f>
        <v>0</v>
      </c>
      <c r="Y274" s="17">
        <f>'[1]Prop. prices'!Y118</f>
        <v>0</v>
      </c>
      <c r="Z274" s="17">
        <f>'[1]Prop. prices'!Z118</f>
        <v>0</v>
      </c>
      <c r="AA274" s="17">
        <f>'[1]Prop. prices'!AA118</f>
        <v>0</v>
      </c>
      <c r="AB274" s="17">
        <f>'[1]Prop. prices'!AB118</f>
        <v>0</v>
      </c>
      <c r="AC274" s="14"/>
      <c r="AD274" s="16" t="str" cm="1">
        <f t="array" ref="AD274">IF(SUMPRODUCT(--_xlfn.ISFORMULA(C274:AB274))=25,"OK","CHECK")</f>
        <v>OK</v>
      </c>
      <c r="AE274" s="7"/>
      <c r="AF274" s="7"/>
      <c r="AG274" s="7"/>
    </row>
    <row r="275" spans="1:33" outlineLevel="3" x14ac:dyDescent="0.2">
      <c r="A275" s="7"/>
      <c r="B275" s="7"/>
      <c r="C275" s="19">
        <f>C119</f>
        <v>0</v>
      </c>
      <c r="D275" s="18">
        <f>D119</f>
        <v>0</v>
      </c>
      <c r="E275" s="18">
        <f>E119</f>
        <v>0</v>
      </c>
      <c r="F275" s="18">
        <f>F119</f>
        <v>0</v>
      </c>
      <c r="G275" s="18">
        <f>G119</f>
        <v>0</v>
      </c>
      <c r="H275" s="12"/>
      <c r="I275" s="17">
        <f>'[1]Prop. prices'!I119</f>
        <v>0</v>
      </c>
      <c r="J275" s="17">
        <f>'[1]Prop. prices'!J119</f>
        <v>0</v>
      </c>
      <c r="K275" s="17">
        <f>'[1]Prop. prices'!K119</f>
        <v>0</v>
      </c>
      <c r="L275" s="17">
        <f>'[1]Prop. prices'!L119</f>
        <v>0</v>
      </c>
      <c r="M275" s="17">
        <f>'[1]Prop. prices'!M119</f>
        <v>0</v>
      </c>
      <c r="N275" s="17">
        <f>'[1]Prop. prices'!N119</f>
        <v>0</v>
      </c>
      <c r="O275" s="17">
        <f>'[1]Prop. prices'!O119</f>
        <v>0</v>
      </c>
      <c r="P275" s="17">
        <f>'[1]Prop. prices'!P119</f>
        <v>0</v>
      </c>
      <c r="Q275" s="17">
        <f>'[1]Prop. prices'!Q119</f>
        <v>0</v>
      </c>
      <c r="R275" s="17">
        <f>'[1]Prop. prices'!R119</f>
        <v>0</v>
      </c>
      <c r="S275" s="17">
        <f>'[1]Prop. prices'!S119</f>
        <v>0</v>
      </c>
      <c r="T275" s="17">
        <f>'[1]Prop. prices'!T119</f>
        <v>0</v>
      </c>
      <c r="U275" s="17">
        <f>'[1]Prop. prices'!U119</f>
        <v>0</v>
      </c>
      <c r="V275" s="17">
        <f>'[1]Prop. prices'!V119</f>
        <v>0</v>
      </c>
      <c r="W275" s="17">
        <f>'[1]Prop. prices'!W119</f>
        <v>0</v>
      </c>
      <c r="X275" s="17">
        <f>'[1]Prop. prices'!X119</f>
        <v>0</v>
      </c>
      <c r="Y275" s="17">
        <f>'[1]Prop. prices'!Y119</f>
        <v>0</v>
      </c>
      <c r="Z275" s="17">
        <f>'[1]Prop. prices'!Z119</f>
        <v>0</v>
      </c>
      <c r="AA275" s="17">
        <f>'[1]Prop. prices'!AA119</f>
        <v>0</v>
      </c>
      <c r="AB275" s="17">
        <f>'[1]Prop. prices'!AB119</f>
        <v>0</v>
      </c>
      <c r="AC275" s="14"/>
      <c r="AD275" s="16" t="str" cm="1">
        <f t="array" ref="AD275">IF(SUMPRODUCT(--_xlfn.ISFORMULA(C275:AB275))=25,"OK","CHECK")</f>
        <v>OK</v>
      </c>
      <c r="AE275" s="7"/>
      <c r="AF275" s="7"/>
      <c r="AG275" s="7"/>
    </row>
    <row r="276" spans="1:33" outlineLevel="3" x14ac:dyDescent="0.2">
      <c r="A276" s="7"/>
      <c r="B276" s="7"/>
      <c r="C276" s="19" t="str">
        <f>C120</f>
        <v>Zone Substation kVA</v>
      </c>
      <c r="D276" s="18" t="str">
        <f>D120</f>
        <v>Major business</v>
      </c>
      <c r="E276" s="18" t="str">
        <f>E120</f>
        <v>ZSN</v>
      </c>
      <c r="F276" s="18">
        <f>F120</f>
        <v>0</v>
      </c>
      <c r="G276" s="18">
        <f>G120</f>
        <v>0</v>
      </c>
      <c r="H276" s="12"/>
      <c r="I276" s="17">
        <f>'[1]Prop. prices'!I120</f>
        <v>0</v>
      </c>
      <c r="J276" s="17">
        <f>'[1]Prop. prices'!J120</f>
        <v>1.2E-2</v>
      </c>
      <c r="K276" s="17">
        <f>'[1]Prop. prices'!K120</f>
        <v>0</v>
      </c>
      <c r="L276" s="17">
        <f>'[1]Prop. prices'!L120</f>
        <v>0</v>
      </c>
      <c r="M276" s="17">
        <f>'[1]Prop. prices'!M120</f>
        <v>0</v>
      </c>
      <c r="N276" s="17">
        <f>'[1]Prop. prices'!N120</f>
        <v>0</v>
      </c>
      <c r="O276" s="17">
        <f>'[1]Prop. prices'!O120</f>
        <v>0.15840000000000001</v>
      </c>
      <c r="P276" s="17">
        <f>'[1]Prop. prices'!P120</f>
        <v>0</v>
      </c>
      <c r="Q276" s="17">
        <f>'[1]Prop. prices'!Q120</f>
        <v>0</v>
      </c>
      <c r="R276" s="17">
        <f>'[1]Prop. prices'!R120</f>
        <v>0</v>
      </c>
      <c r="S276" s="17">
        <f>'[1]Prop. prices'!S120</f>
        <v>0</v>
      </c>
      <c r="T276" s="17">
        <f>'[1]Prop. prices'!T120</f>
        <v>0</v>
      </c>
      <c r="U276" s="17">
        <f>'[1]Prop. prices'!U120</f>
        <v>0</v>
      </c>
      <c r="V276" s="17">
        <f>'[1]Prop. prices'!V120</f>
        <v>0</v>
      </c>
      <c r="W276" s="17">
        <f>'[1]Prop. prices'!W120</f>
        <v>0</v>
      </c>
      <c r="X276" s="17">
        <f>'[1]Prop. prices'!X120</f>
        <v>0</v>
      </c>
      <c r="Y276" s="17">
        <f>'[1]Prop. prices'!Y120</f>
        <v>0</v>
      </c>
      <c r="Z276" s="17">
        <f>'[1]Prop. prices'!Z120</f>
        <v>0</v>
      </c>
      <c r="AA276" s="17">
        <f>'[1]Prop. prices'!AA120</f>
        <v>0</v>
      </c>
      <c r="AB276" s="17">
        <f>'[1]Prop. prices'!AB120</f>
        <v>0</v>
      </c>
      <c r="AC276" s="14"/>
      <c r="AD276" s="16" t="str" cm="1">
        <f t="array" ref="AD276">IF(SUMPRODUCT(--_xlfn.ISFORMULA(C276:AB276))=25,"OK","CHECK")</f>
        <v>OK</v>
      </c>
      <c r="AE276" s="7"/>
      <c r="AF276" s="7"/>
      <c r="AG276" s="7"/>
    </row>
    <row r="277" spans="1:33" outlineLevel="3" x14ac:dyDescent="0.2">
      <c r="A277" s="7"/>
      <c r="B277" s="7"/>
      <c r="C277" s="19" t="str">
        <f>C121</f>
        <v>Sub Transmission kVA</v>
      </c>
      <c r="D277" s="18" t="str">
        <f>D121</f>
        <v>Major business</v>
      </c>
      <c r="E277" s="18" t="str">
        <f>E121</f>
        <v>STN</v>
      </c>
      <c r="F277" s="18">
        <f>F121</f>
        <v>0</v>
      </c>
      <c r="G277" s="18">
        <f>G121</f>
        <v>0</v>
      </c>
      <c r="H277" s="12"/>
      <c r="I277" s="17">
        <f>'[1]Prop. prices'!I121</f>
        <v>0</v>
      </c>
      <c r="J277" s="17">
        <f>'[1]Prop. prices'!J121</f>
        <v>1.2E-2</v>
      </c>
      <c r="K277" s="17">
        <f>'[1]Prop. prices'!K121</f>
        <v>0</v>
      </c>
      <c r="L277" s="17">
        <f>'[1]Prop. prices'!L121</f>
        <v>0</v>
      </c>
      <c r="M277" s="17">
        <f>'[1]Prop. prices'!M121</f>
        <v>0</v>
      </c>
      <c r="N277" s="17">
        <f>'[1]Prop. prices'!N121</f>
        <v>0</v>
      </c>
      <c r="O277" s="17">
        <f>'[1]Prop. prices'!O121</f>
        <v>0.15840000000000001</v>
      </c>
      <c r="P277" s="17">
        <f>'[1]Prop. prices'!P121</f>
        <v>0</v>
      </c>
      <c r="Q277" s="17">
        <f>'[1]Prop. prices'!Q121</f>
        <v>0</v>
      </c>
      <c r="R277" s="17">
        <f>'[1]Prop. prices'!R121</f>
        <v>0</v>
      </c>
      <c r="S277" s="17">
        <f>'[1]Prop. prices'!S121</f>
        <v>0</v>
      </c>
      <c r="T277" s="17">
        <f>'[1]Prop. prices'!T121</f>
        <v>0</v>
      </c>
      <c r="U277" s="17">
        <f>'[1]Prop. prices'!U121</f>
        <v>0</v>
      </c>
      <c r="V277" s="17">
        <f>'[1]Prop. prices'!V121</f>
        <v>0</v>
      </c>
      <c r="W277" s="17">
        <f>'[1]Prop. prices'!W121</f>
        <v>0</v>
      </c>
      <c r="X277" s="17">
        <f>'[1]Prop. prices'!X121</f>
        <v>0</v>
      </c>
      <c r="Y277" s="17">
        <f>'[1]Prop. prices'!Y121</f>
        <v>0</v>
      </c>
      <c r="Z277" s="17">
        <f>'[1]Prop. prices'!Z121</f>
        <v>0</v>
      </c>
      <c r="AA277" s="17">
        <f>'[1]Prop. prices'!AA121</f>
        <v>0</v>
      </c>
      <c r="AB277" s="17">
        <f>'[1]Prop. prices'!AB121</f>
        <v>0</v>
      </c>
      <c r="AC277" s="14"/>
      <c r="AD277" s="16" t="str" cm="1">
        <f t="array" ref="AD277">IF(SUMPRODUCT(--_xlfn.ISFORMULA(C277:AB277))=25,"OK","CHECK")</f>
        <v>OK</v>
      </c>
      <c r="AE277" s="7"/>
      <c r="AF277" s="7"/>
      <c r="AG277" s="7"/>
    </row>
    <row r="278" spans="1:33" outlineLevel="3" x14ac:dyDescent="0.2">
      <c r="A278" s="7"/>
      <c r="B278" s="7"/>
      <c r="C278" s="19">
        <f>C122</f>
        <v>0</v>
      </c>
      <c r="D278" s="18">
        <f>D122</f>
        <v>0</v>
      </c>
      <c r="E278" s="18">
        <f>E122</f>
        <v>0</v>
      </c>
      <c r="F278" s="18">
        <f>F122</f>
        <v>0</v>
      </c>
      <c r="G278" s="18">
        <f>G122</f>
        <v>0</v>
      </c>
      <c r="H278" s="12"/>
      <c r="I278" s="17">
        <f>'[1]Prop. prices'!I122</f>
        <v>0</v>
      </c>
      <c r="J278" s="17">
        <f>'[1]Prop. prices'!J122</f>
        <v>0</v>
      </c>
      <c r="K278" s="17">
        <f>'[1]Prop. prices'!K122</f>
        <v>0</v>
      </c>
      <c r="L278" s="17">
        <f>'[1]Prop. prices'!L122</f>
        <v>0</v>
      </c>
      <c r="M278" s="17">
        <f>'[1]Prop. prices'!M122</f>
        <v>0</v>
      </c>
      <c r="N278" s="17">
        <f>'[1]Prop. prices'!N122</f>
        <v>0</v>
      </c>
      <c r="O278" s="17">
        <f>'[1]Prop. prices'!O122</f>
        <v>0</v>
      </c>
      <c r="P278" s="17">
        <f>'[1]Prop. prices'!P122</f>
        <v>0</v>
      </c>
      <c r="Q278" s="17">
        <f>'[1]Prop. prices'!Q122</f>
        <v>0</v>
      </c>
      <c r="R278" s="17">
        <f>'[1]Prop. prices'!R122</f>
        <v>0</v>
      </c>
      <c r="S278" s="17">
        <f>'[1]Prop. prices'!S122</f>
        <v>0</v>
      </c>
      <c r="T278" s="17">
        <f>'[1]Prop. prices'!T122</f>
        <v>0</v>
      </c>
      <c r="U278" s="17">
        <f>'[1]Prop. prices'!U122</f>
        <v>0</v>
      </c>
      <c r="V278" s="17">
        <f>'[1]Prop. prices'!V122</f>
        <v>0</v>
      </c>
      <c r="W278" s="17">
        <f>'[1]Prop. prices'!W122</f>
        <v>0</v>
      </c>
      <c r="X278" s="17">
        <f>'[1]Prop. prices'!X122</f>
        <v>0</v>
      </c>
      <c r="Y278" s="17">
        <f>'[1]Prop. prices'!Y122</f>
        <v>0</v>
      </c>
      <c r="Z278" s="17">
        <f>'[1]Prop. prices'!Z122</f>
        <v>0</v>
      </c>
      <c r="AA278" s="17">
        <f>'[1]Prop. prices'!AA122</f>
        <v>0</v>
      </c>
      <c r="AB278" s="17">
        <f>'[1]Prop. prices'!AB122</f>
        <v>0</v>
      </c>
      <c r="AC278" s="14"/>
      <c r="AD278" s="16" t="str" cm="1">
        <f t="array" ref="AD278">IF(SUMPRODUCT(--_xlfn.ISFORMULA(C278:AB278))=25,"OK","CHECK")</f>
        <v>OK</v>
      </c>
      <c r="AE278" s="7"/>
      <c r="AF278" s="7"/>
      <c r="AG278" s="7"/>
    </row>
    <row r="279" spans="1:33" outlineLevel="3" x14ac:dyDescent="0.2">
      <c r="A279" s="7"/>
      <c r="B279" s="7"/>
      <c r="C279" s="19">
        <f>C123</f>
        <v>0</v>
      </c>
      <c r="D279" s="18">
        <f>D123</f>
        <v>0</v>
      </c>
      <c r="E279" s="18">
        <f>E123</f>
        <v>0</v>
      </c>
      <c r="F279" s="18">
        <f>F123</f>
        <v>0</v>
      </c>
      <c r="G279" s="18">
        <f>G123</f>
        <v>0</v>
      </c>
      <c r="H279" s="12"/>
      <c r="I279" s="17">
        <f>'[1]Prop. prices'!I123</f>
        <v>0</v>
      </c>
      <c r="J279" s="17">
        <f>'[1]Prop. prices'!J123</f>
        <v>0</v>
      </c>
      <c r="K279" s="17">
        <f>'[1]Prop. prices'!K123</f>
        <v>0</v>
      </c>
      <c r="L279" s="17">
        <f>'[1]Prop. prices'!L123</f>
        <v>0</v>
      </c>
      <c r="M279" s="17">
        <f>'[1]Prop. prices'!M123</f>
        <v>0</v>
      </c>
      <c r="N279" s="17">
        <f>'[1]Prop. prices'!N123</f>
        <v>0</v>
      </c>
      <c r="O279" s="17">
        <f>'[1]Prop. prices'!O123</f>
        <v>0</v>
      </c>
      <c r="P279" s="17">
        <f>'[1]Prop. prices'!P123</f>
        <v>0</v>
      </c>
      <c r="Q279" s="17">
        <f>'[1]Prop. prices'!Q123</f>
        <v>0</v>
      </c>
      <c r="R279" s="17">
        <f>'[1]Prop. prices'!R123</f>
        <v>0</v>
      </c>
      <c r="S279" s="17">
        <f>'[1]Prop. prices'!S123</f>
        <v>0</v>
      </c>
      <c r="T279" s="17">
        <f>'[1]Prop. prices'!T123</f>
        <v>0</v>
      </c>
      <c r="U279" s="17">
        <f>'[1]Prop. prices'!U123</f>
        <v>0</v>
      </c>
      <c r="V279" s="17">
        <f>'[1]Prop. prices'!V123</f>
        <v>0</v>
      </c>
      <c r="W279" s="17">
        <f>'[1]Prop. prices'!W123</f>
        <v>0</v>
      </c>
      <c r="X279" s="17">
        <f>'[1]Prop. prices'!X123</f>
        <v>0</v>
      </c>
      <c r="Y279" s="17">
        <f>'[1]Prop. prices'!Y123</f>
        <v>0</v>
      </c>
      <c r="Z279" s="17">
        <f>'[1]Prop. prices'!Z123</f>
        <v>0</v>
      </c>
      <c r="AA279" s="17">
        <f>'[1]Prop. prices'!AA123</f>
        <v>0</v>
      </c>
      <c r="AB279" s="17">
        <f>'[1]Prop. prices'!AB123</f>
        <v>0</v>
      </c>
      <c r="AC279" s="14"/>
      <c r="AD279" s="16" t="str" cm="1">
        <f t="array" ref="AD279">IF(SUMPRODUCT(--_xlfn.ISFORMULA(C279:AB279))=25,"OK","CHECK")</f>
        <v>OK</v>
      </c>
      <c r="AE279" s="7"/>
      <c r="AF279" s="7"/>
      <c r="AG279" s="7"/>
    </row>
    <row r="280" spans="1:33" outlineLevel="3" x14ac:dyDescent="0.2">
      <c r="A280" s="7"/>
      <c r="B280" s="7"/>
      <c r="C280" s="19">
        <f>C124</f>
        <v>0</v>
      </c>
      <c r="D280" s="18">
        <f>D124</f>
        <v>0</v>
      </c>
      <c r="E280" s="18">
        <f>E124</f>
        <v>0</v>
      </c>
      <c r="F280" s="18">
        <f>F124</f>
        <v>0</v>
      </c>
      <c r="G280" s="18">
        <f>G124</f>
        <v>0</v>
      </c>
      <c r="H280" s="12"/>
      <c r="I280" s="17">
        <f>'[1]Prop. prices'!I124</f>
        <v>0</v>
      </c>
      <c r="J280" s="17">
        <f>'[1]Prop. prices'!J124</f>
        <v>0</v>
      </c>
      <c r="K280" s="17">
        <f>'[1]Prop. prices'!K124</f>
        <v>0</v>
      </c>
      <c r="L280" s="17">
        <f>'[1]Prop. prices'!L124</f>
        <v>0</v>
      </c>
      <c r="M280" s="17">
        <f>'[1]Prop. prices'!M124</f>
        <v>0</v>
      </c>
      <c r="N280" s="17">
        <f>'[1]Prop. prices'!N124</f>
        <v>0</v>
      </c>
      <c r="O280" s="17">
        <f>'[1]Prop. prices'!O124</f>
        <v>0</v>
      </c>
      <c r="P280" s="17">
        <f>'[1]Prop. prices'!P124</f>
        <v>0</v>
      </c>
      <c r="Q280" s="17">
        <f>'[1]Prop. prices'!Q124</f>
        <v>0</v>
      </c>
      <c r="R280" s="17">
        <f>'[1]Prop. prices'!R124</f>
        <v>0</v>
      </c>
      <c r="S280" s="17">
        <f>'[1]Prop. prices'!S124</f>
        <v>0</v>
      </c>
      <c r="T280" s="17">
        <f>'[1]Prop. prices'!T124</f>
        <v>0</v>
      </c>
      <c r="U280" s="17">
        <f>'[1]Prop. prices'!U124</f>
        <v>0</v>
      </c>
      <c r="V280" s="17">
        <f>'[1]Prop. prices'!V124</f>
        <v>0</v>
      </c>
      <c r="W280" s="17">
        <f>'[1]Prop. prices'!W124</f>
        <v>0</v>
      </c>
      <c r="X280" s="17">
        <f>'[1]Prop. prices'!X124</f>
        <v>0</v>
      </c>
      <c r="Y280" s="17">
        <f>'[1]Prop. prices'!Y124</f>
        <v>0</v>
      </c>
      <c r="Z280" s="17">
        <f>'[1]Prop. prices'!Z124</f>
        <v>0</v>
      </c>
      <c r="AA280" s="17">
        <f>'[1]Prop. prices'!AA124</f>
        <v>0</v>
      </c>
      <c r="AB280" s="17">
        <f>'[1]Prop. prices'!AB124</f>
        <v>0</v>
      </c>
      <c r="AC280" s="14"/>
      <c r="AD280" s="16" t="str" cm="1">
        <f t="array" ref="AD280">IF(SUMPRODUCT(--_xlfn.ISFORMULA(C280:AB280))=25,"OK","CHECK")</f>
        <v>OK</v>
      </c>
      <c r="AE280" s="7"/>
      <c r="AF280" s="7"/>
      <c r="AG280" s="7"/>
    </row>
    <row r="281" spans="1:33" outlineLevel="3" x14ac:dyDescent="0.2">
      <c r="A281" s="7"/>
      <c r="B281" s="7"/>
      <c r="C281" s="19" t="str">
        <f>C125</f>
        <v>Residential Electrify</v>
      </c>
      <c r="D281" s="18" t="str">
        <f>D125</f>
        <v>Residential</v>
      </c>
      <c r="E281" s="18" t="str">
        <f>E125</f>
        <v>RELE</v>
      </c>
      <c r="F281" s="18" t="str">
        <f>F125</f>
        <v>RELE</v>
      </c>
      <c r="G281" s="18">
        <f>G125</f>
        <v>0</v>
      </c>
      <c r="H281" s="12"/>
      <c r="I281" s="17">
        <f>'[1]Prop. prices'!I125</f>
        <v>0</v>
      </c>
      <c r="J281" s="17">
        <f>'[1]Prop. prices'!J125</f>
        <v>0</v>
      </c>
      <c r="K281" s="17">
        <f>'[1]Prop. prices'!K125</f>
        <v>0</v>
      </c>
      <c r="L281" s="17">
        <f>'[1]Prop. prices'!L125</f>
        <v>0</v>
      </c>
      <c r="M281" s="17">
        <f>'[1]Prop. prices'!M125</f>
        <v>0</v>
      </c>
      <c r="N281" s="17">
        <f>'[1]Prop. prices'!N125</f>
        <v>0</v>
      </c>
      <c r="O281" s="17">
        <f>'[1]Prop. prices'!O125</f>
        <v>0</v>
      </c>
      <c r="P281" s="17">
        <f>'[1]Prop. prices'!P125</f>
        <v>0</v>
      </c>
      <c r="Q281" s="17">
        <f>'[1]Prop. prices'!Q125</f>
        <v>0</v>
      </c>
      <c r="R281" s="17">
        <f>'[1]Prop. prices'!R125</f>
        <v>0</v>
      </c>
      <c r="S281" s="17">
        <f>'[1]Prop. prices'!S125</f>
        <v>0</v>
      </c>
      <c r="T281" s="17">
        <f>'[1]Prop. prices'!T125</f>
        <v>0</v>
      </c>
      <c r="U281" s="17">
        <f>'[1]Prop. prices'!U125</f>
        <v>0</v>
      </c>
      <c r="V281" s="17">
        <f>'[1]Prop. prices'!V125</f>
        <v>0</v>
      </c>
      <c r="W281" s="17">
        <f>'[1]Prop. prices'!W125</f>
        <v>0</v>
      </c>
      <c r="X281" s="17">
        <f>'[1]Prop. prices'!X125</f>
        <v>0</v>
      </c>
      <c r="Y281" s="17">
        <f>'[1]Prop. prices'!Y125</f>
        <v>0</v>
      </c>
      <c r="Z281" s="17">
        <f>'[1]Prop. prices'!Z125</f>
        <v>0</v>
      </c>
      <c r="AA281" s="17">
        <f>'[1]Prop. prices'!AA125</f>
        <v>0</v>
      </c>
      <c r="AB281" s="17">
        <f>'[1]Prop. prices'!AB125</f>
        <v>0</v>
      </c>
      <c r="AC281" s="14"/>
      <c r="AD281" s="16" t="str" cm="1">
        <f t="array" ref="AD281">IF(SUMPRODUCT(--_xlfn.ISFORMULA(C281:AB281))=25,"OK","CHECK")</f>
        <v>OK</v>
      </c>
      <c r="AE281" s="7"/>
      <c r="AF281" s="7"/>
      <c r="AG281" s="7"/>
    </row>
    <row r="282" spans="1:33" outlineLevel="3" x14ac:dyDescent="0.2">
      <c r="A282" s="7"/>
      <c r="B282" s="7"/>
      <c r="C282" s="19">
        <f>C126</f>
        <v>0</v>
      </c>
      <c r="D282" s="18">
        <f>D126</f>
        <v>0</v>
      </c>
      <c r="E282" s="18">
        <f>E126</f>
        <v>0</v>
      </c>
      <c r="F282" s="18">
        <f>F126</f>
        <v>0</v>
      </c>
      <c r="G282" s="18">
        <f>G126</f>
        <v>0</v>
      </c>
      <c r="H282" s="12"/>
      <c r="I282" s="17">
        <f>'[1]Prop. prices'!I126</f>
        <v>0</v>
      </c>
      <c r="J282" s="17">
        <f>'[1]Prop. prices'!J126</f>
        <v>0</v>
      </c>
      <c r="K282" s="17">
        <f>'[1]Prop. prices'!K126</f>
        <v>0</v>
      </c>
      <c r="L282" s="17">
        <f>'[1]Prop. prices'!L126</f>
        <v>0</v>
      </c>
      <c r="M282" s="17">
        <f>'[1]Prop. prices'!M126</f>
        <v>0</v>
      </c>
      <c r="N282" s="17">
        <f>'[1]Prop. prices'!N126</f>
        <v>0</v>
      </c>
      <c r="O282" s="17">
        <f>'[1]Prop. prices'!O126</f>
        <v>0</v>
      </c>
      <c r="P282" s="17">
        <f>'[1]Prop. prices'!P126</f>
        <v>0</v>
      </c>
      <c r="Q282" s="17">
        <f>'[1]Prop. prices'!Q126</f>
        <v>0</v>
      </c>
      <c r="R282" s="17">
        <f>'[1]Prop. prices'!R126</f>
        <v>0</v>
      </c>
      <c r="S282" s="17">
        <f>'[1]Prop. prices'!S126</f>
        <v>0</v>
      </c>
      <c r="T282" s="17">
        <f>'[1]Prop. prices'!T126</f>
        <v>0</v>
      </c>
      <c r="U282" s="17">
        <f>'[1]Prop. prices'!U126</f>
        <v>0</v>
      </c>
      <c r="V282" s="17">
        <f>'[1]Prop. prices'!V126</f>
        <v>0</v>
      </c>
      <c r="W282" s="17">
        <f>'[1]Prop. prices'!W126</f>
        <v>0</v>
      </c>
      <c r="X282" s="17">
        <f>'[1]Prop. prices'!X126</f>
        <v>0</v>
      </c>
      <c r="Y282" s="17">
        <f>'[1]Prop. prices'!Y126</f>
        <v>0</v>
      </c>
      <c r="Z282" s="17">
        <f>'[1]Prop. prices'!Z126</f>
        <v>0</v>
      </c>
      <c r="AA282" s="17">
        <f>'[1]Prop. prices'!AA126</f>
        <v>0</v>
      </c>
      <c r="AB282" s="17">
        <f>'[1]Prop. prices'!AB126</f>
        <v>0</v>
      </c>
      <c r="AC282" s="14"/>
      <c r="AD282" s="16" t="str" cm="1">
        <f t="array" ref="AD282">IF(SUMPRODUCT(--_xlfn.ISFORMULA(C282:AB282))=25,"OK","CHECK")</f>
        <v>OK</v>
      </c>
      <c r="AE282" s="7"/>
      <c r="AF282" s="7"/>
      <c r="AG282" s="7"/>
    </row>
    <row r="283" spans="1:33" outlineLevel="3" x14ac:dyDescent="0.2">
      <c r="A283" s="7"/>
      <c r="B283" s="7"/>
      <c r="C283" s="19" t="str">
        <f>C127</f>
        <v>Large LV Business Agreed Demand Flexible</v>
      </c>
      <c r="D283" s="18" t="str">
        <f>D127</f>
        <v>Large LV business</v>
      </c>
      <c r="E283" s="18" t="str">
        <f>E127</f>
        <v>LBADF-SA</v>
      </c>
      <c r="F283" s="18" t="str">
        <f>F127</f>
        <v>LBADF-CBD</v>
      </c>
      <c r="G283" s="18">
        <f>G127</f>
        <v>0</v>
      </c>
      <c r="H283" s="12"/>
      <c r="I283" s="17">
        <f>'[1]Prop. prices'!I127</f>
        <v>0</v>
      </c>
      <c r="J283" s="17">
        <f>'[1]Prop. prices'!J127</f>
        <v>0</v>
      </c>
      <c r="K283" s="17">
        <f>'[1]Prop. prices'!K127</f>
        <v>0</v>
      </c>
      <c r="L283" s="17">
        <f>'[1]Prop. prices'!L127</f>
        <v>0</v>
      </c>
      <c r="M283" s="17">
        <f>'[1]Prop. prices'!M127</f>
        <v>0</v>
      </c>
      <c r="N283" s="17">
        <f>'[1]Prop. prices'!N127</f>
        <v>0</v>
      </c>
      <c r="O283" s="17">
        <f>'[1]Prop. prices'!O127</f>
        <v>0</v>
      </c>
      <c r="P283" s="17">
        <f>'[1]Prop. prices'!P127</f>
        <v>0</v>
      </c>
      <c r="Q283" s="17">
        <f>'[1]Prop. prices'!Q127</f>
        <v>0</v>
      </c>
      <c r="R283" s="17">
        <f>'[1]Prop. prices'!R127</f>
        <v>0</v>
      </c>
      <c r="S283" s="17">
        <f>'[1]Prop. prices'!S127</f>
        <v>0</v>
      </c>
      <c r="T283" s="17">
        <f>'[1]Prop. prices'!T127</f>
        <v>0</v>
      </c>
      <c r="U283" s="17">
        <f>'[1]Prop. prices'!U127</f>
        <v>0</v>
      </c>
      <c r="V283" s="17">
        <f>'[1]Prop. prices'!V127</f>
        <v>0</v>
      </c>
      <c r="W283" s="17">
        <f>'[1]Prop. prices'!W127</f>
        <v>0</v>
      </c>
      <c r="X283" s="17">
        <f>'[1]Prop. prices'!X127</f>
        <v>0</v>
      </c>
      <c r="Y283" s="17">
        <f>'[1]Prop. prices'!Y127</f>
        <v>0</v>
      </c>
      <c r="Z283" s="17">
        <f>'[1]Prop. prices'!Z127</f>
        <v>0</v>
      </c>
      <c r="AA283" s="17">
        <f>'[1]Prop. prices'!AA127</f>
        <v>0</v>
      </c>
      <c r="AB283" s="17">
        <f>'[1]Prop. prices'!AB127</f>
        <v>0</v>
      </c>
      <c r="AC283" s="14"/>
      <c r="AD283" s="16" t="str" cm="1">
        <f t="array" ref="AD283">IF(SUMPRODUCT(--_xlfn.ISFORMULA(C283:AB283))=25,"OK","CHECK")</f>
        <v>OK</v>
      </c>
      <c r="AE283" s="7"/>
      <c r="AF283" s="7"/>
      <c r="AG283" s="7"/>
    </row>
    <row r="284" spans="1:33" outlineLevel="3" x14ac:dyDescent="0.2">
      <c r="A284" s="7"/>
      <c r="B284" s="7"/>
      <c r="C284" s="19" t="str">
        <f>C128</f>
        <v>HV Business Agreed Demand Flexible</v>
      </c>
      <c r="D284" s="18" t="str">
        <f>D128</f>
        <v>HV business</v>
      </c>
      <c r="E284" s="18" t="str">
        <f>E128</f>
        <v>HVADF-SA</v>
      </c>
      <c r="F284" s="18" t="str">
        <f>F128</f>
        <v>HVADF-CBD</v>
      </c>
      <c r="G284" s="18">
        <f>G128</f>
        <v>0</v>
      </c>
      <c r="H284" s="12"/>
      <c r="I284" s="17">
        <f>'[1]Prop. prices'!I128</f>
        <v>0</v>
      </c>
      <c r="J284" s="17">
        <f>'[1]Prop. prices'!J128</f>
        <v>0</v>
      </c>
      <c r="K284" s="17">
        <f>'[1]Prop. prices'!K128</f>
        <v>0</v>
      </c>
      <c r="L284" s="17">
        <f>'[1]Prop. prices'!L128</f>
        <v>0</v>
      </c>
      <c r="M284" s="17">
        <f>'[1]Prop. prices'!M128</f>
        <v>0</v>
      </c>
      <c r="N284" s="17">
        <f>'[1]Prop. prices'!N128</f>
        <v>0</v>
      </c>
      <c r="O284" s="17">
        <f>'[1]Prop. prices'!O128</f>
        <v>0</v>
      </c>
      <c r="P284" s="17">
        <f>'[1]Prop. prices'!P128</f>
        <v>0</v>
      </c>
      <c r="Q284" s="17">
        <f>'[1]Prop. prices'!Q128</f>
        <v>0</v>
      </c>
      <c r="R284" s="17">
        <f>'[1]Prop. prices'!R128</f>
        <v>0</v>
      </c>
      <c r="S284" s="17">
        <f>'[1]Prop. prices'!S128</f>
        <v>0</v>
      </c>
      <c r="T284" s="17">
        <f>'[1]Prop. prices'!T128</f>
        <v>0</v>
      </c>
      <c r="U284" s="17">
        <f>'[1]Prop. prices'!U128</f>
        <v>0</v>
      </c>
      <c r="V284" s="17">
        <f>'[1]Prop. prices'!V128</f>
        <v>0</v>
      </c>
      <c r="W284" s="17">
        <f>'[1]Prop. prices'!W128</f>
        <v>0</v>
      </c>
      <c r="X284" s="17">
        <f>'[1]Prop. prices'!X128</f>
        <v>0</v>
      </c>
      <c r="Y284" s="17">
        <f>'[1]Prop. prices'!Y128</f>
        <v>0</v>
      </c>
      <c r="Z284" s="17">
        <f>'[1]Prop. prices'!Z128</f>
        <v>0</v>
      </c>
      <c r="AA284" s="17">
        <f>'[1]Prop. prices'!AA128</f>
        <v>0</v>
      </c>
      <c r="AB284" s="17">
        <f>'[1]Prop. prices'!AB128</f>
        <v>0</v>
      </c>
      <c r="AC284" s="14"/>
      <c r="AD284" s="16" t="str" cm="1">
        <f t="array" ref="AD284">IF(SUMPRODUCT(--_xlfn.ISFORMULA(C284:AB284))=25,"OK","CHECK")</f>
        <v>OK</v>
      </c>
      <c r="AE284" s="7"/>
      <c r="AF284" s="7"/>
      <c r="AG284" s="7"/>
    </row>
    <row r="285" spans="1:33" outlineLevel="3" x14ac:dyDescent="0.2">
      <c r="A285" s="7"/>
      <c r="B285" s="7"/>
      <c r="C285" s="19" t="str">
        <f>C129</f>
        <v>Zone Substation kVA Flexible</v>
      </c>
      <c r="D285" s="18" t="str">
        <f>D129</f>
        <v>Major business</v>
      </c>
      <c r="E285" s="18" t="str">
        <f>E129</f>
        <v>ZSNF</v>
      </c>
      <c r="F285" s="18" t="str">
        <f>F129</f>
        <v>ZSNF</v>
      </c>
      <c r="G285" s="18">
        <f>G129</f>
        <v>0</v>
      </c>
      <c r="H285" s="12"/>
      <c r="I285" s="17">
        <f>'[1]Prop. prices'!I129</f>
        <v>0</v>
      </c>
      <c r="J285" s="17">
        <f>'[1]Prop. prices'!J129</f>
        <v>0</v>
      </c>
      <c r="K285" s="17">
        <f>'[1]Prop. prices'!K129</f>
        <v>0</v>
      </c>
      <c r="L285" s="17">
        <f>'[1]Prop. prices'!L129</f>
        <v>0</v>
      </c>
      <c r="M285" s="17">
        <f>'[1]Prop. prices'!M129</f>
        <v>0</v>
      </c>
      <c r="N285" s="17">
        <f>'[1]Prop. prices'!N129</f>
        <v>0</v>
      </c>
      <c r="O285" s="17">
        <f>'[1]Prop. prices'!O129</f>
        <v>0</v>
      </c>
      <c r="P285" s="17">
        <f>'[1]Prop. prices'!P129</f>
        <v>0</v>
      </c>
      <c r="Q285" s="17">
        <f>'[1]Prop. prices'!Q129</f>
        <v>0</v>
      </c>
      <c r="R285" s="17">
        <f>'[1]Prop. prices'!R129</f>
        <v>0</v>
      </c>
      <c r="S285" s="17">
        <f>'[1]Prop. prices'!S129</f>
        <v>0</v>
      </c>
      <c r="T285" s="17">
        <f>'[1]Prop. prices'!T129</f>
        <v>0</v>
      </c>
      <c r="U285" s="17">
        <f>'[1]Prop. prices'!U129</f>
        <v>0</v>
      </c>
      <c r="V285" s="17">
        <f>'[1]Prop. prices'!V129</f>
        <v>0</v>
      </c>
      <c r="W285" s="17">
        <f>'[1]Prop. prices'!W129</f>
        <v>0</v>
      </c>
      <c r="X285" s="17">
        <f>'[1]Prop. prices'!X129</f>
        <v>0</v>
      </c>
      <c r="Y285" s="17">
        <f>'[1]Prop. prices'!Y129</f>
        <v>0</v>
      </c>
      <c r="Z285" s="17">
        <f>'[1]Prop. prices'!Z129</f>
        <v>0</v>
      </c>
      <c r="AA285" s="17">
        <f>'[1]Prop. prices'!AA129</f>
        <v>0</v>
      </c>
      <c r="AB285" s="17">
        <f>'[1]Prop. prices'!AB129</f>
        <v>0</v>
      </c>
      <c r="AC285" s="14"/>
      <c r="AD285" s="16" t="str" cm="1">
        <f t="array" ref="AD285">IF(SUMPRODUCT(--_xlfn.ISFORMULA(C285:AB285))=25,"OK","CHECK")</f>
        <v>OK</v>
      </c>
      <c r="AE285" s="7"/>
      <c r="AF285" s="7"/>
      <c r="AG285" s="7"/>
    </row>
    <row r="286" spans="1:33" outlineLevel="3" x14ac:dyDescent="0.2">
      <c r="A286" s="7"/>
      <c r="B286" s="7"/>
      <c r="C286" s="19" t="str">
        <f>C130</f>
        <v>Sub Transmission kVA Flexible</v>
      </c>
      <c r="D286" s="18" t="str">
        <f>D130</f>
        <v>Major business</v>
      </c>
      <c r="E286" s="18" t="str">
        <f>E130</f>
        <v>STNF</v>
      </c>
      <c r="F286" s="18" t="str">
        <f>F130</f>
        <v>STNF</v>
      </c>
      <c r="G286" s="18">
        <f>G130</f>
        <v>0</v>
      </c>
      <c r="H286" s="12"/>
      <c r="I286" s="17">
        <f>'[1]Prop. prices'!I130</f>
        <v>0</v>
      </c>
      <c r="J286" s="17">
        <f>'[1]Prop. prices'!J130</f>
        <v>0</v>
      </c>
      <c r="K286" s="17">
        <f>'[1]Prop. prices'!K130</f>
        <v>0</v>
      </c>
      <c r="L286" s="17">
        <f>'[1]Prop. prices'!L130</f>
        <v>0</v>
      </c>
      <c r="M286" s="17">
        <f>'[1]Prop. prices'!M130</f>
        <v>0</v>
      </c>
      <c r="N286" s="17">
        <f>'[1]Prop. prices'!N130</f>
        <v>0</v>
      </c>
      <c r="O286" s="17">
        <f>'[1]Prop. prices'!O130</f>
        <v>0</v>
      </c>
      <c r="P286" s="17">
        <f>'[1]Prop. prices'!P130</f>
        <v>0</v>
      </c>
      <c r="Q286" s="17">
        <f>'[1]Prop. prices'!Q130</f>
        <v>0</v>
      </c>
      <c r="R286" s="17">
        <f>'[1]Prop. prices'!R130</f>
        <v>0</v>
      </c>
      <c r="S286" s="17">
        <f>'[1]Prop. prices'!S130</f>
        <v>0</v>
      </c>
      <c r="T286" s="17">
        <f>'[1]Prop. prices'!T130</f>
        <v>0</v>
      </c>
      <c r="U286" s="17">
        <f>'[1]Prop. prices'!U130</f>
        <v>0</v>
      </c>
      <c r="V286" s="17">
        <f>'[1]Prop. prices'!V130</f>
        <v>0</v>
      </c>
      <c r="W286" s="17">
        <f>'[1]Prop. prices'!W130</f>
        <v>0</v>
      </c>
      <c r="X286" s="17">
        <f>'[1]Prop. prices'!X130</f>
        <v>0</v>
      </c>
      <c r="Y286" s="17">
        <f>'[1]Prop. prices'!Y130</f>
        <v>0</v>
      </c>
      <c r="Z286" s="17">
        <f>'[1]Prop. prices'!Z130</f>
        <v>0</v>
      </c>
      <c r="AA286" s="17">
        <f>'[1]Prop. prices'!AA130</f>
        <v>0</v>
      </c>
      <c r="AB286" s="17">
        <f>'[1]Prop. prices'!AB130</f>
        <v>0</v>
      </c>
      <c r="AC286" s="14"/>
      <c r="AD286" s="16" t="str" cm="1">
        <f t="array" ref="AD286">IF(SUMPRODUCT(--_xlfn.ISFORMULA(C286:AB286))=25,"OK","CHECK")</f>
        <v>OK</v>
      </c>
      <c r="AE286" s="7"/>
      <c r="AF286" s="7"/>
      <c r="AG286" s="7"/>
    </row>
    <row r="287" spans="1:33" outlineLevel="3" x14ac:dyDescent="0.2">
      <c r="A287" s="7"/>
      <c r="B287" s="7"/>
      <c r="C287" s="19">
        <f>C131</f>
        <v>0</v>
      </c>
      <c r="D287" s="18">
        <f>D131</f>
        <v>0</v>
      </c>
      <c r="E287" s="18">
        <f>E131</f>
        <v>0</v>
      </c>
      <c r="F287" s="18">
        <f>F131</f>
        <v>0</v>
      </c>
      <c r="G287" s="18">
        <f>G131</f>
        <v>0</v>
      </c>
      <c r="H287" s="12"/>
      <c r="I287" s="17">
        <f>'[1]Prop. prices'!I131</f>
        <v>0</v>
      </c>
      <c r="J287" s="17">
        <f>'[1]Prop. prices'!J131</f>
        <v>0</v>
      </c>
      <c r="K287" s="17">
        <f>'[1]Prop. prices'!K131</f>
        <v>0</v>
      </c>
      <c r="L287" s="17">
        <f>'[1]Prop. prices'!L131</f>
        <v>0</v>
      </c>
      <c r="M287" s="17">
        <f>'[1]Prop. prices'!M131</f>
        <v>0</v>
      </c>
      <c r="N287" s="17">
        <f>'[1]Prop. prices'!N131</f>
        <v>0</v>
      </c>
      <c r="O287" s="17">
        <f>'[1]Prop. prices'!O131</f>
        <v>0</v>
      </c>
      <c r="P287" s="17">
        <f>'[1]Prop. prices'!P131</f>
        <v>0</v>
      </c>
      <c r="Q287" s="17">
        <f>'[1]Prop. prices'!Q131</f>
        <v>0</v>
      </c>
      <c r="R287" s="17">
        <f>'[1]Prop. prices'!R131</f>
        <v>0</v>
      </c>
      <c r="S287" s="17">
        <f>'[1]Prop. prices'!S131</f>
        <v>0</v>
      </c>
      <c r="T287" s="17">
        <f>'[1]Prop. prices'!T131</f>
        <v>0</v>
      </c>
      <c r="U287" s="17">
        <f>'[1]Prop. prices'!U131</f>
        <v>0</v>
      </c>
      <c r="V287" s="17">
        <f>'[1]Prop. prices'!V131</f>
        <v>0</v>
      </c>
      <c r="W287" s="17">
        <f>'[1]Prop. prices'!W131</f>
        <v>0</v>
      </c>
      <c r="X287" s="17">
        <f>'[1]Prop. prices'!X131</f>
        <v>0</v>
      </c>
      <c r="Y287" s="17">
        <f>'[1]Prop. prices'!Y131</f>
        <v>0</v>
      </c>
      <c r="Z287" s="17">
        <f>'[1]Prop. prices'!Z131</f>
        <v>0</v>
      </c>
      <c r="AA287" s="17">
        <f>'[1]Prop. prices'!AA131</f>
        <v>0</v>
      </c>
      <c r="AB287" s="17">
        <f>'[1]Prop. prices'!AB131</f>
        <v>0</v>
      </c>
      <c r="AC287" s="14"/>
      <c r="AD287" s="16" t="str" cm="1">
        <f t="array" ref="AD287">IF(SUMPRODUCT(--_xlfn.ISFORMULA(C287:AB287))=25,"OK","CHECK")</f>
        <v>OK</v>
      </c>
      <c r="AE287" s="7"/>
      <c r="AF287" s="7"/>
      <c r="AG287" s="7"/>
    </row>
    <row r="288" spans="1:33" outlineLevel="3" x14ac:dyDescent="0.2">
      <c r="A288" s="7"/>
      <c r="B288" s="7"/>
      <c r="C288" s="19" t="str">
        <f>C132</f>
        <v>Large LV Business Generation Flexible</v>
      </c>
      <c r="D288" s="18" t="str">
        <f>D132</f>
        <v>Large LV business</v>
      </c>
      <c r="E288" s="18" t="str">
        <f>E132</f>
        <v>LBGF-SA</v>
      </c>
      <c r="F288" s="18" t="str">
        <f>F132</f>
        <v>LBGF-SA</v>
      </c>
      <c r="G288" s="18">
        <f>G132</f>
        <v>0</v>
      </c>
      <c r="H288" s="12"/>
      <c r="I288" s="17">
        <f>'[1]Prop. prices'!I132</f>
        <v>0</v>
      </c>
      <c r="J288" s="17">
        <f>'[1]Prop. prices'!J132</f>
        <v>0</v>
      </c>
      <c r="K288" s="17">
        <f>'[1]Prop. prices'!K132</f>
        <v>0</v>
      </c>
      <c r="L288" s="17">
        <f>'[1]Prop. prices'!L132</f>
        <v>0</v>
      </c>
      <c r="M288" s="17">
        <f>'[1]Prop. prices'!M132</f>
        <v>0</v>
      </c>
      <c r="N288" s="17">
        <f>'[1]Prop. prices'!N132</f>
        <v>0</v>
      </c>
      <c r="O288" s="17">
        <f>'[1]Prop. prices'!O132</f>
        <v>0</v>
      </c>
      <c r="P288" s="17">
        <f>'[1]Prop. prices'!P132</f>
        <v>0</v>
      </c>
      <c r="Q288" s="17">
        <f>'[1]Prop. prices'!Q132</f>
        <v>0</v>
      </c>
      <c r="R288" s="17">
        <f>'[1]Prop. prices'!R132</f>
        <v>0</v>
      </c>
      <c r="S288" s="17">
        <f>'[1]Prop. prices'!S132</f>
        <v>0</v>
      </c>
      <c r="T288" s="17">
        <f>'[1]Prop. prices'!T132</f>
        <v>0</v>
      </c>
      <c r="U288" s="17">
        <f>'[1]Prop. prices'!U132</f>
        <v>0</v>
      </c>
      <c r="V288" s="17">
        <f>'[1]Prop. prices'!V132</f>
        <v>0</v>
      </c>
      <c r="W288" s="17">
        <f>'[1]Prop. prices'!W132</f>
        <v>0</v>
      </c>
      <c r="X288" s="17">
        <f>'[1]Prop. prices'!X132</f>
        <v>0</v>
      </c>
      <c r="Y288" s="17">
        <f>'[1]Prop. prices'!Y132</f>
        <v>0</v>
      </c>
      <c r="Z288" s="17">
        <f>'[1]Prop. prices'!Z132</f>
        <v>0</v>
      </c>
      <c r="AA288" s="17">
        <f>'[1]Prop. prices'!AA132</f>
        <v>0</v>
      </c>
      <c r="AB288" s="17">
        <f>'[1]Prop. prices'!AB132</f>
        <v>0</v>
      </c>
      <c r="AC288" s="14"/>
      <c r="AD288" s="16" t="str" cm="1">
        <f t="array" ref="AD288">IF(SUMPRODUCT(--_xlfn.ISFORMULA(C288:AB288))=25,"OK","CHECK")</f>
        <v>OK</v>
      </c>
      <c r="AE288" s="7"/>
      <c r="AF288" s="7"/>
      <c r="AG288" s="7"/>
    </row>
    <row r="289" spans="1:33" outlineLevel="3" x14ac:dyDescent="0.2">
      <c r="A289" s="7"/>
      <c r="B289" s="7"/>
      <c r="C289" s="19" t="str">
        <f>C133</f>
        <v>HV Business Generation Flexible</v>
      </c>
      <c r="D289" s="18" t="str">
        <f>D133</f>
        <v>HV business</v>
      </c>
      <c r="E289" s="18" t="str">
        <f>E133</f>
        <v>HVBGF-SA</v>
      </c>
      <c r="F289" s="18" t="str">
        <f>F133</f>
        <v>HVBGF-SA</v>
      </c>
      <c r="G289" s="18">
        <f>G133</f>
        <v>0</v>
      </c>
      <c r="H289" s="12"/>
      <c r="I289" s="17">
        <f>'[1]Prop. prices'!I133</f>
        <v>0</v>
      </c>
      <c r="J289" s="17">
        <f>'[1]Prop. prices'!J133</f>
        <v>0</v>
      </c>
      <c r="K289" s="17">
        <f>'[1]Prop. prices'!K133</f>
        <v>0</v>
      </c>
      <c r="L289" s="17">
        <f>'[1]Prop. prices'!L133</f>
        <v>0</v>
      </c>
      <c r="M289" s="17">
        <f>'[1]Prop. prices'!M133</f>
        <v>0</v>
      </c>
      <c r="N289" s="17">
        <f>'[1]Prop. prices'!N133</f>
        <v>0</v>
      </c>
      <c r="O289" s="17">
        <f>'[1]Prop. prices'!O133</f>
        <v>0</v>
      </c>
      <c r="P289" s="17">
        <f>'[1]Prop. prices'!P133</f>
        <v>0</v>
      </c>
      <c r="Q289" s="17">
        <f>'[1]Prop. prices'!Q133</f>
        <v>0</v>
      </c>
      <c r="R289" s="17">
        <f>'[1]Prop. prices'!R133</f>
        <v>0</v>
      </c>
      <c r="S289" s="17">
        <f>'[1]Prop. prices'!S133</f>
        <v>0</v>
      </c>
      <c r="T289" s="17">
        <f>'[1]Prop. prices'!T133</f>
        <v>0</v>
      </c>
      <c r="U289" s="17">
        <f>'[1]Prop. prices'!U133</f>
        <v>0</v>
      </c>
      <c r="V289" s="17">
        <f>'[1]Prop. prices'!V133</f>
        <v>0</v>
      </c>
      <c r="W289" s="17">
        <f>'[1]Prop. prices'!W133</f>
        <v>0</v>
      </c>
      <c r="X289" s="17">
        <f>'[1]Prop. prices'!X133</f>
        <v>0</v>
      </c>
      <c r="Y289" s="17">
        <f>'[1]Prop. prices'!Y133</f>
        <v>0</v>
      </c>
      <c r="Z289" s="17">
        <f>'[1]Prop. prices'!Z133</f>
        <v>0</v>
      </c>
      <c r="AA289" s="17">
        <f>'[1]Prop. prices'!AA133</f>
        <v>0</v>
      </c>
      <c r="AB289" s="17">
        <f>'[1]Prop. prices'!AB133</f>
        <v>0</v>
      </c>
      <c r="AC289" s="14"/>
      <c r="AD289" s="16" t="str" cm="1">
        <f t="array" ref="AD289">IF(SUMPRODUCT(--_xlfn.ISFORMULA(C289:AB289))=25,"OK","CHECK")</f>
        <v>OK</v>
      </c>
      <c r="AE289" s="7"/>
      <c r="AF289" s="7"/>
      <c r="AG289" s="7"/>
    </row>
    <row r="290" spans="1:33" outlineLevel="3" x14ac:dyDescent="0.2">
      <c r="A290" s="7"/>
      <c r="B290" s="7"/>
      <c r="C290" s="19" t="str">
        <f>C134</f>
        <v>Zone Substation Generation Flexible</v>
      </c>
      <c r="D290" s="18" t="str">
        <f>D134</f>
        <v>Major business</v>
      </c>
      <c r="E290" s="18" t="str">
        <f>E134</f>
        <v>ZSNGF</v>
      </c>
      <c r="F290" s="18" t="str">
        <f>F134</f>
        <v>ZSNGF</v>
      </c>
      <c r="G290" s="18">
        <f>G134</f>
        <v>0</v>
      </c>
      <c r="H290" s="12"/>
      <c r="I290" s="17">
        <f>'[1]Prop. prices'!I134</f>
        <v>0</v>
      </c>
      <c r="J290" s="17">
        <f>'[1]Prop. prices'!J134</f>
        <v>0</v>
      </c>
      <c r="K290" s="17">
        <f>'[1]Prop. prices'!K134</f>
        <v>0</v>
      </c>
      <c r="L290" s="17">
        <f>'[1]Prop. prices'!L134</f>
        <v>0</v>
      </c>
      <c r="M290" s="17">
        <f>'[1]Prop. prices'!M134</f>
        <v>0</v>
      </c>
      <c r="N290" s="17">
        <f>'[1]Prop. prices'!N134</f>
        <v>0</v>
      </c>
      <c r="O290" s="17">
        <f>'[1]Prop. prices'!O134</f>
        <v>0</v>
      </c>
      <c r="P290" s="17">
        <f>'[1]Prop. prices'!P134</f>
        <v>0</v>
      </c>
      <c r="Q290" s="17">
        <f>'[1]Prop. prices'!Q134</f>
        <v>0</v>
      </c>
      <c r="R290" s="17">
        <f>'[1]Prop. prices'!R134</f>
        <v>0</v>
      </c>
      <c r="S290" s="17">
        <f>'[1]Prop. prices'!S134</f>
        <v>0</v>
      </c>
      <c r="T290" s="17">
        <f>'[1]Prop. prices'!T134</f>
        <v>0</v>
      </c>
      <c r="U290" s="17">
        <f>'[1]Prop. prices'!U134</f>
        <v>0</v>
      </c>
      <c r="V290" s="17">
        <f>'[1]Prop. prices'!V134</f>
        <v>0</v>
      </c>
      <c r="W290" s="17">
        <f>'[1]Prop. prices'!W134</f>
        <v>0</v>
      </c>
      <c r="X290" s="17">
        <f>'[1]Prop. prices'!X134</f>
        <v>0</v>
      </c>
      <c r="Y290" s="17">
        <f>'[1]Prop. prices'!Y134</f>
        <v>0</v>
      </c>
      <c r="Z290" s="17">
        <f>'[1]Prop. prices'!Z134</f>
        <v>0</v>
      </c>
      <c r="AA290" s="17">
        <f>'[1]Prop. prices'!AA134</f>
        <v>0</v>
      </c>
      <c r="AB290" s="17">
        <f>'[1]Prop. prices'!AB134</f>
        <v>0</v>
      </c>
      <c r="AC290" s="14"/>
      <c r="AD290" s="16" t="str" cm="1">
        <f t="array" ref="AD290">IF(SUMPRODUCT(--_xlfn.ISFORMULA(C290:AB290))=25,"OK","CHECK")</f>
        <v>OK</v>
      </c>
      <c r="AE290" s="7"/>
      <c r="AF290" s="7"/>
      <c r="AG290" s="7"/>
    </row>
    <row r="291" spans="1:33" outlineLevel="3" x14ac:dyDescent="0.2">
      <c r="A291" s="7"/>
      <c r="B291" s="7"/>
      <c r="C291" s="19" t="str">
        <f>C135</f>
        <v>Sub Transmission Generation Flexible</v>
      </c>
      <c r="D291" s="18" t="str">
        <f>D135</f>
        <v>Major business</v>
      </c>
      <c r="E291" s="18" t="str">
        <f>E135</f>
        <v>STNGF</v>
      </c>
      <c r="F291" s="18" t="str">
        <f>F135</f>
        <v>STNGF</v>
      </c>
      <c r="G291" s="18">
        <f>G135</f>
        <v>0</v>
      </c>
      <c r="H291" s="12"/>
      <c r="I291" s="17">
        <f>'[1]Prop. prices'!I135</f>
        <v>0</v>
      </c>
      <c r="J291" s="17">
        <f>'[1]Prop. prices'!J135</f>
        <v>0</v>
      </c>
      <c r="K291" s="17">
        <f>'[1]Prop. prices'!K135</f>
        <v>0</v>
      </c>
      <c r="L291" s="17">
        <f>'[1]Prop. prices'!L135</f>
        <v>0</v>
      </c>
      <c r="M291" s="17">
        <f>'[1]Prop. prices'!M135</f>
        <v>0</v>
      </c>
      <c r="N291" s="17">
        <f>'[1]Prop. prices'!N135</f>
        <v>0</v>
      </c>
      <c r="O291" s="17">
        <f>'[1]Prop. prices'!O135</f>
        <v>0</v>
      </c>
      <c r="P291" s="17">
        <f>'[1]Prop. prices'!P135</f>
        <v>0</v>
      </c>
      <c r="Q291" s="17">
        <f>'[1]Prop. prices'!Q135</f>
        <v>0</v>
      </c>
      <c r="R291" s="17">
        <f>'[1]Prop. prices'!R135</f>
        <v>0</v>
      </c>
      <c r="S291" s="17">
        <f>'[1]Prop. prices'!S135</f>
        <v>0</v>
      </c>
      <c r="T291" s="17">
        <f>'[1]Prop. prices'!T135</f>
        <v>0</v>
      </c>
      <c r="U291" s="17">
        <f>'[1]Prop. prices'!U135</f>
        <v>0</v>
      </c>
      <c r="V291" s="17">
        <f>'[1]Prop. prices'!V135</f>
        <v>0</v>
      </c>
      <c r="W291" s="17">
        <f>'[1]Prop. prices'!W135</f>
        <v>0</v>
      </c>
      <c r="X291" s="17">
        <f>'[1]Prop. prices'!X135</f>
        <v>0</v>
      </c>
      <c r="Y291" s="17">
        <f>'[1]Prop. prices'!Y135</f>
        <v>0</v>
      </c>
      <c r="Z291" s="17">
        <f>'[1]Prop. prices'!Z135</f>
        <v>0</v>
      </c>
      <c r="AA291" s="17">
        <f>'[1]Prop. prices'!AA135</f>
        <v>0</v>
      </c>
      <c r="AB291" s="17">
        <f>'[1]Prop. prices'!AB135</f>
        <v>0</v>
      </c>
      <c r="AC291" s="14"/>
      <c r="AD291" s="16" t="str" cm="1">
        <f t="array" ref="AD291">IF(SUMPRODUCT(--_xlfn.ISFORMULA(C291:AB291))=25,"OK","CHECK")</f>
        <v>OK</v>
      </c>
      <c r="AE291" s="7"/>
      <c r="AF291" s="7"/>
      <c r="AG291" s="7"/>
    </row>
    <row r="292" spans="1:33" outlineLevel="3" x14ac:dyDescent="0.2">
      <c r="A292" s="7"/>
      <c r="B292" s="7"/>
      <c r="C292" s="19">
        <f>C136</f>
        <v>0</v>
      </c>
      <c r="D292" s="18">
        <f>D136</f>
        <v>0</v>
      </c>
      <c r="E292" s="18">
        <f>E136</f>
        <v>0</v>
      </c>
      <c r="F292" s="18">
        <f>F136</f>
        <v>0</v>
      </c>
      <c r="G292" s="18">
        <f>G136</f>
        <v>0</v>
      </c>
      <c r="H292" s="12"/>
      <c r="I292" s="17">
        <f>'[1]Prop. prices'!I136</f>
        <v>0</v>
      </c>
      <c r="J292" s="17">
        <f>'[1]Prop. prices'!J136</f>
        <v>0</v>
      </c>
      <c r="K292" s="17">
        <f>'[1]Prop. prices'!K136</f>
        <v>0</v>
      </c>
      <c r="L292" s="17">
        <f>'[1]Prop. prices'!L136</f>
        <v>0</v>
      </c>
      <c r="M292" s="17">
        <f>'[1]Prop. prices'!M136</f>
        <v>0</v>
      </c>
      <c r="N292" s="17">
        <f>'[1]Prop. prices'!N136</f>
        <v>0</v>
      </c>
      <c r="O292" s="17">
        <f>'[1]Prop. prices'!O136</f>
        <v>0</v>
      </c>
      <c r="P292" s="17">
        <f>'[1]Prop. prices'!P136</f>
        <v>0</v>
      </c>
      <c r="Q292" s="17">
        <f>'[1]Prop. prices'!Q136</f>
        <v>0</v>
      </c>
      <c r="R292" s="17">
        <f>'[1]Prop. prices'!R136</f>
        <v>0</v>
      </c>
      <c r="S292" s="17">
        <f>'[1]Prop. prices'!S136</f>
        <v>0</v>
      </c>
      <c r="T292" s="17">
        <f>'[1]Prop. prices'!T136</f>
        <v>0</v>
      </c>
      <c r="U292" s="17">
        <f>'[1]Prop. prices'!U136</f>
        <v>0</v>
      </c>
      <c r="V292" s="17">
        <f>'[1]Prop. prices'!V136</f>
        <v>0</v>
      </c>
      <c r="W292" s="17">
        <f>'[1]Prop. prices'!W136</f>
        <v>0</v>
      </c>
      <c r="X292" s="17">
        <f>'[1]Prop. prices'!X136</f>
        <v>0</v>
      </c>
      <c r="Y292" s="17">
        <f>'[1]Prop. prices'!Y136</f>
        <v>0</v>
      </c>
      <c r="Z292" s="17">
        <f>'[1]Prop. prices'!Z136</f>
        <v>0</v>
      </c>
      <c r="AA292" s="17">
        <f>'[1]Prop. prices'!AA136</f>
        <v>0</v>
      </c>
      <c r="AB292" s="17">
        <f>'[1]Prop. prices'!AB136</f>
        <v>0</v>
      </c>
      <c r="AC292" s="14"/>
      <c r="AD292" s="16" t="str" cm="1">
        <f t="array" ref="AD292">IF(SUMPRODUCT(--_xlfn.ISFORMULA(C292:AB292))=25,"OK","CHECK")</f>
        <v>OK</v>
      </c>
      <c r="AE292" s="7"/>
      <c r="AF292" s="7"/>
      <c r="AG292" s="7"/>
    </row>
    <row r="293" spans="1:33" outlineLevel="3" x14ac:dyDescent="0.2">
      <c r="A293" s="7"/>
      <c r="B293" s="7"/>
      <c r="C293" s="19" t="str">
        <f>C137</f>
        <v>Electrify Two Way</v>
      </c>
      <c r="D293" s="18" t="str">
        <f>D137</f>
        <v>Residential</v>
      </c>
      <c r="E293" s="18" t="str">
        <f>E137</f>
        <v>RELE2W</v>
      </c>
      <c r="F293" s="18" t="str">
        <f>F137</f>
        <v>RELE2W</v>
      </c>
      <c r="G293" s="18">
        <f>G137</f>
        <v>0</v>
      </c>
      <c r="H293" s="12"/>
      <c r="I293" s="17">
        <f>'[1]Prop. prices'!I137</f>
        <v>0</v>
      </c>
      <c r="J293" s="17">
        <f>'[1]Prop. prices'!J137</f>
        <v>0</v>
      </c>
      <c r="K293" s="17">
        <f>'[1]Prop. prices'!K137</f>
        <v>0</v>
      </c>
      <c r="L293" s="17">
        <f>'[1]Prop. prices'!L137</f>
        <v>0</v>
      </c>
      <c r="M293" s="17">
        <f>'[1]Prop. prices'!M137</f>
        <v>0</v>
      </c>
      <c r="N293" s="17">
        <f>'[1]Prop. prices'!N137</f>
        <v>0</v>
      </c>
      <c r="O293" s="17">
        <f>'[1]Prop. prices'!O137</f>
        <v>0</v>
      </c>
      <c r="P293" s="17">
        <f>'[1]Prop. prices'!P137</f>
        <v>0</v>
      </c>
      <c r="Q293" s="17">
        <f>'[1]Prop. prices'!Q137</f>
        <v>0</v>
      </c>
      <c r="R293" s="17">
        <f>'[1]Prop. prices'!R137</f>
        <v>0</v>
      </c>
      <c r="S293" s="17">
        <f>'[1]Prop. prices'!S137</f>
        <v>0</v>
      </c>
      <c r="T293" s="17">
        <f>'[1]Prop. prices'!T137</f>
        <v>0</v>
      </c>
      <c r="U293" s="17">
        <f>'[1]Prop. prices'!U137</f>
        <v>0</v>
      </c>
      <c r="V293" s="17">
        <f>'[1]Prop. prices'!V137</f>
        <v>0</v>
      </c>
      <c r="W293" s="17">
        <f>'[1]Prop. prices'!W137</f>
        <v>0</v>
      </c>
      <c r="X293" s="17">
        <f>'[1]Prop. prices'!X137</f>
        <v>0</v>
      </c>
      <c r="Y293" s="17">
        <f>'[1]Prop. prices'!Y137</f>
        <v>0</v>
      </c>
      <c r="Z293" s="17">
        <f>'[1]Prop. prices'!Z137</f>
        <v>0</v>
      </c>
      <c r="AA293" s="17">
        <f>'[1]Prop. prices'!AA137</f>
        <v>0</v>
      </c>
      <c r="AB293" s="17">
        <f>'[1]Prop. prices'!AB137</f>
        <v>0</v>
      </c>
      <c r="AC293" s="14"/>
      <c r="AD293" s="16" t="str" cm="1">
        <f t="array" ref="AD293">IF(SUMPRODUCT(--_xlfn.ISFORMULA(C293:AB293))=25,"OK","CHECK")</f>
        <v>OK</v>
      </c>
      <c r="AE293" s="7"/>
      <c r="AF293" s="7"/>
      <c r="AG293" s="7"/>
    </row>
    <row r="294" spans="1:33" outlineLevel="3" x14ac:dyDescent="0.2">
      <c r="A294" s="7"/>
      <c r="B294" s="7"/>
      <c r="C294" s="19" t="str">
        <f>C138</f>
        <v>Small Business Electrify</v>
      </c>
      <c r="D294" s="18" t="str">
        <f>D138</f>
        <v>Small business</v>
      </c>
      <c r="E294" s="18" t="str">
        <f>E138</f>
        <v>SBTOUE</v>
      </c>
      <c r="F294" s="18" t="str">
        <f>F138</f>
        <v>SBTOUE</v>
      </c>
      <c r="G294" s="18">
        <f>G138</f>
        <v>0</v>
      </c>
      <c r="H294" s="12"/>
      <c r="I294" s="17">
        <f>'[1]Prop. prices'!I138</f>
        <v>0</v>
      </c>
      <c r="J294" s="17">
        <f>'[1]Prop. prices'!J138</f>
        <v>0</v>
      </c>
      <c r="K294" s="17">
        <f>'[1]Prop. prices'!K138</f>
        <v>0</v>
      </c>
      <c r="L294" s="17">
        <f>'[1]Prop. prices'!L138</f>
        <v>0</v>
      </c>
      <c r="M294" s="17">
        <f>'[1]Prop. prices'!M138</f>
        <v>0</v>
      </c>
      <c r="N294" s="17">
        <f>'[1]Prop. prices'!N138</f>
        <v>0</v>
      </c>
      <c r="O294" s="17">
        <f>'[1]Prop. prices'!O138</f>
        <v>0</v>
      </c>
      <c r="P294" s="17">
        <f>'[1]Prop. prices'!P138</f>
        <v>0</v>
      </c>
      <c r="Q294" s="17">
        <f>'[1]Prop. prices'!Q138</f>
        <v>0</v>
      </c>
      <c r="R294" s="17">
        <f>'[1]Prop. prices'!R138</f>
        <v>0</v>
      </c>
      <c r="S294" s="17">
        <f>'[1]Prop. prices'!S138</f>
        <v>0</v>
      </c>
      <c r="T294" s="17">
        <f>'[1]Prop. prices'!T138</f>
        <v>0</v>
      </c>
      <c r="U294" s="17">
        <f>'[1]Prop. prices'!U138</f>
        <v>0</v>
      </c>
      <c r="V294" s="17">
        <f>'[1]Prop. prices'!V138</f>
        <v>0</v>
      </c>
      <c r="W294" s="17">
        <f>'[1]Prop. prices'!W138</f>
        <v>0</v>
      </c>
      <c r="X294" s="17">
        <f>'[1]Prop. prices'!X138</f>
        <v>0</v>
      </c>
      <c r="Y294" s="17">
        <f>'[1]Prop. prices'!Y138</f>
        <v>0</v>
      </c>
      <c r="Z294" s="17">
        <f>'[1]Prop. prices'!Z138</f>
        <v>0</v>
      </c>
      <c r="AA294" s="17">
        <f>'[1]Prop. prices'!AA138</f>
        <v>0</v>
      </c>
      <c r="AB294" s="17">
        <f>'[1]Prop. prices'!AB138</f>
        <v>0</v>
      </c>
      <c r="AC294" s="14"/>
      <c r="AD294" s="16" t="str" cm="1">
        <f t="array" ref="AD294">IF(SUMPRODUCT(--_xlfn.ISFORMULA(C294:AB294))=25,"OK","CHECK")</f>
        <v>OK</v>
      </c>
      <c r="AE294" s="7"/>
      <c r="AF294" s="7"/>
      <c r="AG294" s="7"/>
    </row>
    <row r="295" spans="1:33" outlineLevel="3" x14ac:dyDescent="0.2">
      <c r="A295" s="7"/>
      <c r="B295" s="7"/>
      <c r="C295" s="19">
        <f>C139</f>
        <v>0</v>
      </c>
      <c r="D295" s="18">
        <f>D139</f>
        <v>0</v>
      </c>
      <c r="E295" s="18">
        <f>E139</f>
        <v>0</v>
      </c>
      <c r="F295" s="18">
        <f>F139</f>
        <v>0</v>
      </c>
      <c r="G295" s="18">
        <f>G139</f>
        <v>0</v>
      </c>
      <c r="H295" s="12"/>
      <c r="I295" s="17">
        <f>'[1]Prop. prices'!I139</f>
        <v>0</v>
      </c>
      <c r="J295" s="17">
        <f>'[1]Prop. prices'!J139</f>
        <v>0</v>
      </c>
      <c r="K295" s="17">
        <f>'[1]Prop. prices'!K139</f>
        <v>0</v>
      </c>
      <c r="L295" s="17">
        <f>'[1]Prop. prices'!L139</f>
        <v>0</v>
      </c>
      <c r="M295" s="17">
        <f>'[1]Prop. prices'!M139</f>
        <v>0</v>
      </c>
      <c r="N295" s="17">
        <f>'[1]Prop. prices'!N139</f>
        <v>0</v>
      </c>
      <c r="O295" s="17">
        <f>'[1]Prop. prices'!O139</f>
        <v>0</v>
      </c>
      <c r="P295" s="17">
        <f>'[1]Prop. prices'!P139</f>
        <v>0</v>
      </c>
      <c r="Q295" s="17">
        <f>'[1]Prop. prices'!Q139</f>
        <v>0</v>
      </c>
      <c r="R295" s="17">
        <f>'[1]Prop. prices'!R139</f>
        <v>0</v>
      </c>
      <c r="S295" s="17">
        <f>'[1]Prop. prices'!S139</f>
        <v>0</v>
      </c>
      <c r="T295" s="17">
        <f>'[1]Prop. prices'!T139</f>
        <v>0</v>
      </c>
      <c r="U295" s="17">
        <f>'[1]Prop. prices'!U139</f>
        <v>0</v>
      </c>
      <c r="V295" s="17">
        <f>'[1]Prop. prices'!V139</f>
        <v>0</v>
      </c>
      <c r="W295" s="17">
        <f>'[1]Prop. prices'!W139</f>
        <v>0</v>
      </c>
      <c r="X295" s="17">
        <f>'[1]Prop. prices'!X139</f>
        <v>0</v>
      </c>
      <c r="Y295" s="17">
        <f>'[1]Prop. prices'!Y139</f>
        <v>0</v>
      </c>
      <c r="Z295" s="17">
        <f>'[1]Prop. prices'!Z139</f>
        <v>0</v>
      </c>
      <c r="AA295" s="17">
        <f>'[1]Prop. prices'!AA139</f>
        <v>0</v>
      </c>
      <c r="AB295" s="17">
        <f>'[1]Prop. prices'!AB139</f>
        <v>0</v>
      </c>
      <c r="AC295" s="14"/>
      <c r="AD295" s="16" t="str" cm="1">
        <f t="array" ref="AD295">IF(SUMPRODUCT(--_xlfn.ISFORMULA(C295:AB295))=25,"OK","CHECK")</f>
        <v>OK</v>
      </c>
      <c r="AE295" s="7"/>
      <c r="AF295" s="7"/>
      <c r="AG295" s="7"/>
    </row>
    <row r="296" spans="1:33" outlineLevel="3" x14ac:dyDescent="0.2">
      <c r="A296" s="7"/>
      <c r="B296" s="7"/>
      <c r="C296" s="19">
        <f>C140</f>
        <v>0</v>
      </c>
      <c r="D296" s="18">
        <f>D140</f>
        <v>0</v>
      </c>
      <c r="E296" s="18">
        <f>E140</f>
        <v>0</v>
      </c>
      <c r="F296" s="18">
        <f>F140</f>
        <v>0</v>
      </c>
      <c r="G296" s="18">
        <f>G140</f>
        <v>0</v>
      </c>
      <c r="H296" s="12"/>
      <c r="I296" s="17">
        <f>'[1]Prop. prices'!I140</f>
        <v>0</v>
      </c>
      <c r="J296" s="17">
        <f>'[1]Prop. prices'!J140</f>
        <v>0</v>
      </c>
      <c r="K296" s="17">
        <f>'[1]Prop. prices'!K140</f>
        <v>0</v>
      </c>
      <c r="L296" s="17">
        <f>'[1]Prop. prices'!L140</f>
        <v>0</v>
      </c>
      <c r="M296" s="17">
        <f>'[1]Prop. prices'!M140</f>
        <v>0</v>
      </c>
      <c r="N296" s="17">
        <f>'[1]Prop. prices'!N140</f>
        <v>0</v>
      </c>
      <c r="O296" s="17">
        <f>'[1]Prop. prices'!O140</f>
        <v>0</v>
      </c>
      <c r="P296" s="17">
        <f>'[1]Prop. prices'!P140</f>
        <v>0</v>
      </c>
      <c r="Q296" s="17">
        <f>'[1]Prop. prices'!Q140</f>
        <v>0</v>
      </c>
      <c r="R296" s="17">
        <f>'[1]Prop. prices'!R140</f>
        <v>0</v>
      </c>
      <c r="S296" s="17">
        <f>'[1]Prop. prices'!S140</f>
        <v>0</v>
      </c>
      <c r="T296" s="17">
        <f>'[1]Prop. prices'!T140</f>
        <v>0</v>
      </c>
      <c r="U296" s="17">
        <f>'[1]Prop. prices'!U140</f>
        <v>0</v>
      </c>
      <c r="V296" s="17">
        <f>'[1]Prop. prices'!V140</f>
        <v>0</v>
      </c>
      <c r="W296" s="17">
        <f>'[1]Prop. prices'!W140</f>
        <v>0</v>
      </c>
      <c r="X296" s="17">
        <f>'[1]Prop. prices'!X140</f>
        <v>0</v>
      </c>
      <c r="Y296" s="17">
        <f>'[1]Prop. prices'!Y140</f>
        <v>0</v>
      </c>
      <c r="Z296" s="17">
        <f>'[1]Prop. prices'!Z140</f>
        <v>0</v>
      </c>
      <c r="AA296" s="17">
        <f>'[1]Prop. prices'!AA140</f>
        <v>0</v>
      </c>
      <c r="AB296" s="17">
        <f>'[1]Prop. prices'!AB140</f>
        <v>0</v>
      </c>
      <c r="AC296" s="14"/>
      <c r="AD296" s="16" t="str" cm="1">
        <f t="array" ref="AD296">IF(SUMPRODUCT(--_xlfn.ISFORMULA(C296:AB296))=25,"OK","CHECK")</f>
        <v>OK</v>
      </c>
      <c r="AE296" s="7"/>
      <c r="AF296" s="7"/>
      <c r="AG296" s="7"/>
    </row>
    <row r="297" spans="1:33" outlineLevel="3" x14ac:dyDescent="0.2">
      <c r="A297" s="7"/>
      <c r="B297" s="7"/>
      <c r="C297" s="19">
        <f>C141</f>
        <v>0</v>
      </c>
      <c r="D297" s="18">
        <f>D141</f>
        <v>0</v>
      </c>
      <c r="E297" s="18">
        <f>E141</f>
        <v>0</v>
      </c>
      <c r="F297" s="18">
        <f>F141</f>
        <v>0</v>
      </c>
      <c r="G297" s="18">
        <f>G141</f>
        <v>0</v>
      </c>
      <c r="H297" s="12"/>
      <c r="I297" s="17">
        <f>'[1]Prop. prices'!I141</f>
        <v>0</v>
      </c>
      <c r="J297" s="17">
        <f>'[1]Prop. prices'!J141</f>
        <v>0</v>
      </c>
      <c r="K297" s="17">
        <f>'[1]Prop. prices'!K141</f>
        <v>0</v>
      </c>
      <c r="L297" s="17">
        <f>'[1]Prop. prices'!L141</f>
        <v>0</v>
      </c>
      <c r="M297" s="17">
        <f>'[1]Prop. prices'!M141</f>
        <v>0</v>
      </c>
      <c r="N297" s="17">
        <f>'[1]Prop. prices'!N141</f>
        <v>0</v>
      </c>
      <c r="O297" s="17">
        <f>'[1]Prop. prices'!O141</f>
        <v>0</v>
      </c>
      <c r="P297" s="17">
        <f>'[1]Prop. prices'!P141</f>
        <v>0</v>
      </c>
      <c r="Q297" s="17">
        <f>'[1]Prop. prices'!Q141</f>
        <v>0</v>
      </c>
      <c r="R297" s="17">
        <f>'[1]Prop. prices'!R141</f>
        <v>0</v>
      </c>
      <c r="S297" s="17">
        <f>'[1]Prop. prices'!S141</f>
        <v>0</v>
      </c>
      <c r="T297" s="17">
        <f>'[1]Prop. prices'!T141</f>
        <v>0</v>
      </c>
      <c r="U297" s="17">
        <f>'[1]Prop. prices'!U141</f>
        <v>0</v>
      </c>
      <c r="V297" s="17">
        <f>'[1]Prop. prices'!V141</f>
        <v>0</v>
      </c>
      <c r="W297" s="17">
        <f>'[1]Prop. prices'!W141</f>
        <v>0</v>
      </c>
      <c r="X297" s="17">
        <f>'[1]Prop. prices'!X141</f>
        <v>0</v>
      </c>
      <c r="Y297" s="17">
        <f>'[1]Prop. prices'!Y141</f>
        <v>0</v>
      </c>
      <c r="Z297" s="17">
        <f>'[1]Prop. prices'!Z141</f>
        <v>0</v>
      </c>
      <c r="AA297" s="17">
        <f>'[1]Prop. prices'!AA141</f>
        <v>0</v>
      </c>
      <c r="AB297" s="17">
        <f>'[1]Prop. prices'!AB141</f>
        <v>0</v>
      </c>
      <c r="AC297" s="14"/>
      <c r="AD297" s="16" t="str" cm="1">
        <f t="array" ref="AD297">IF(SUMPRODUCT(--_xlfn.ISFORMULA(C297:AB297))=25,"OK","CHECK")</f>
        <v>OK</v>
      </c>
      <c r="AE297" s="7"/>
      <c r="AF297" s="7"/>
      <c r="AG297" s="7"/>
    </row>
    <row r="298" spans="1:33" outlineLevel="3" x14ac:dyDescent="0.2">
      <c r="A298" s="7"/>
      <c r="B298" s="7"/>
      <c r="C298" s="19">
        <f>C142</f>
        <v>0</v>
      </c>
      <c r="D298" s="18">
        <f>D142</f>
        <v>0</v>
      </c>
      <c r="E298" s="18">
        <f>E142</f>
        <v>0</v>
      </c>
      <c r="F298" s="18">
        <f>F142</f>
        <v>0</v>
      </c>
      <c r="G298" s="18">
        <f>G142</f>
        <v>0</v>
      </c>
      <c r="H298" s="12"/>
      <c r="I298" s="17">
        <f>'[1]Prop. prices'!I142</f>
        <v>0</v>
      </c>
      <c r="J298" s="17">
        <f>'[1]Prop. prices'!J142</f>
        <v>0</v>
      </c>
      <c r="K298" s="17">
        <f>'[1]Prop. prices'!K142</f>
        <v>0</v>
      </c>
      <c r="L298" s="17">
        <f>'[1]Prop. prices'!L142</f>
        <v>0</v>
      </c>
      <c r="M298" s="17">
        <f>'[1]Prop. prices'!M142</f>
        <v>0</v>
      </c>
      <c r="N298" s="17">
        <f>'[1]Prop. prices'!N142</f>
        <v>0</v>
      </c>
      <c r="O298" s="17">
        <f>'[1]Prop. prices'!O142</f>
        <v>0</v>
      </c>
      <c r="P298" s="17">
        <f>'[1]Prop. prices'!P142</f>
        <v>0</v>
      </c>
      <c r="Q298" s="17">
        <f>'[1]Prop. prices'!Q142</f>
        <v>0</v>
      </c>
      <c r="R298" s="17">
        <f>'[1]Prop. prices'!R142</f>
        <v>0</v>
      </c>
      <c r="S298" s="17">
        <f>'[1]Prop. prices'!S142</f>
        <v>0</v>
      </c>
      <c r="T298" s="17">
        <f>'[1]Prop. prices'!T142</f>
        <v>0</v>
      </c>
      <c r="U298" s="17">
        <f>'[1]Prop. prices'!U142</f>
        <v>0</v>
      </c>
      <c r="V298" s="17">
        <f>'[1]Prop. prices'!V142</f>
        <v>0</v>
      </c>
      <c r="W298" s="17">
        <f>'[1]Prop. prices'!W142</f>
        <v>0</v>
      </c>
      <c r="X298" s="17">
        <f>'[1]Prop. prices'!X142</f>
        <v>0</v>
      </c>
      <c r="Y298" s="17">
        <f>'[1]Prop. prices'!Y142</f>
        <v>0</v>
      </c>
      <c r="Z298" s="17">
        <f>'[1]Prop. prices'!Z142</f>
        <v>0</v>
      </c>
      <c r="AA298" s="17">
        <f>'[1]Prop. prices'!AA142</f>
        <v>0</v>
      </c>
      <c r="AB298" s="17">
        <f>'[1]Prop. prices'!AB142</f>
        <v>0</v>
      </c>
      <c r="AC298" s="14"/>
      <c r="AD298" s="16" t="str" cm="1">
        <f t="array" ref="AD298">IF(SUMPRODUCT(--_xlfn.ISFORMULA(C298:AB298))=25,"OK","CHECK")</f>
        <v>OK</v>
      </c>
      <c r="AE298" s="7"/>
      <c r="AF298" s="7"/>
      <c r="AG298" s="7"/>
    </row>
    <row r="299" spans="1:33" outlineLevel="3" x14ac:dyDescent="0.2">
      <c r="A299" s="7"/>
      <c r="B299" s="7"/>
      <c r="C299" s="19">
        <f>C143</f>
        <v>0</v>
      </c>
      <c r="D299" s="18">
        <f>D143</f>
        <v>0</v>
      </c>
      <c r="E299" s="18">
        <f>E143</f>
        <v>0</v>
      </c>
      <c r="F299" s="18">
        <f>F143</f>
        <v>0</v>
      </c>
      <c r="G299" s="18">
        <f>G143</f>
        <v>0</v>
      </c>
      <c r="H299" s="12"/>
      <c r="I299" s="17">
        <f>'[1]Prop. prices'!I143</f>
        <v>0</v>
      </c>
      <c r="J299" s="17">
        <f>'[1]Prop. prices'!J143</f>
        <v>0</v>
      </c>
      <c r="K299" s="17">
        <f>'[1]Prop. prices'!K143</f>
        <v>0</v>
      </c>
      <c r="L299" s="17">
        <f>'[1]Prop. prices'!L143</f>
        <v>0</v>
      </c>
      <c r="M299" s="17">
        <f>'[1]Prop. prices'!M143</f>
        <v>0</v>
      </c>
      <c r="N299" s="17">
        <f>'[1]Prop. prices'!N143</f>
        <v>0</v>
      </c>
      <c r="O299" s="17">
        <f>'[1]Prop. prices'!O143</f>
        <v>0</v>
      </c>
      <c r="P299" s="17">
        <f>'[1]Prop. prices'!P143</f>
        <v>0</v>
      </c>
      <c r="Q299" s="17">
        <f>'[1]Prop. prices'!Q143</f>
        <v>0</v>
      </c>
      <c r="R299" s="17">
        <f>'[1]Prop. prices'!R143</f>
        <v>0</v>
      </c>
      <c r="S299" s="17">
        <f>'[1]Prop. prices'!S143</f>
        <v>0</v>
      </c>
      <c r="T299" s="17">
        <f>'[1]Prop. prices'!T143</f>
        <v>0</v>
      </c>
      <c r="U299" s="17">
        <f>'[1]Prop. prices'!U143</f>
        <v>0</v>
      </c>
      <c r="V299" s="17">
        <f>'[1]Prop. prices'!V143</f>
        <v>0</v>
      </c>
      <c r="W299" s="17">
        <f>'[1]Prop. prices'!W143</f>
        <v>0</v>
      </c>
      <c r="X299" s="17">
        <f>'[1]Prop. prices'!X143</f>
        <v>0</v>
      </c>
      <c r="Y299" s="17">
        <f>'[1]Prop. prices'!Y143</f>
        <v>0</v>
      </c>
      <c r="Z299" s="17">
        <f>'[1]Prop. prices'!Z143</f>
        <v>0</v>
      </c>
      <c r="AA299" s="17">
        <f>'[1]Prop. prices'!AA143</f>
        <v>0</v>
      </c>
      <c r="AB299" s="17">
        <f>'[1]Prop. prices'!AB143</f>
        <v>0</v>
      </c>
      <c r="AC299" s="14"/>
      <c r="AD299" s="16" t="str" cm="1">
        <f t="array" ref="AD299">IF(SUMPRODUCT(--_xlfn.ISFORMULA(C299:AB299))=25,"OK","CHECK")</f>
        <v>OK</v>
      </c>
      <c r="AE299" s="7"/>
      <c r="AF299" s="7"/>
      <c r="AG299" s="7"/>
    </row>
    <row r="300" spans="1:33" outlineLevel="3" x14ac:dyDescent="0.2">
      <c r="A300" s="7"/>
      <c r="B300" s="7"/>
      <c r="C300" s="19">
        <f>C144</f>
        <v>0</v>
      </c>
      <c r="D300" s="18">
        <f>D144</f>
        <v>0</v>
      </c>
      <c r="E300" s="18">
        <f>E144</f>
        <v>0</v>
      </c>
      <c r="F300" s="18">
        <f>F144</f>
        <v>0</v>
      </c>
      <c r="G300" s="18">
        <f>G144</f>
        <v>0</v>
      </c>
      <c r="H300" s="12"/>
      <c r="I300" s="17">
        <f>'[1]Prop. prices'!I144</f>
        <v>0</v>
      </c>
      <c r="J300" s="17">
        <f>'[1]Prop. prices'!J144</f>
        <v>0</v>
      </c>
      <c r="K300" s="17">
        <f>'[1]Prop. prices'!K144</f>
        <v>0</v>
      </c>
      <c r="L300" s="17">
        <f>'[1]Prop. prices'!L144</f>
        <v>0</v>
      </c>
      <c r="M300" s="17">
        <f>'[1]Prop. prices'!M144</f>
        <v>0</v>
      </c>
      <c r="N300" s="17">
        <f>'[1]Prop. prices'!N144</f>
        <v>0</v>
      </c>
      <c r="O300" s="17">
        <f>'[1]Prop. prices'!O144</f>
        <v>0</v>
      </c>
      <c r="P300" s="17">
        <f>'[1]Prop. prices'!P144</f>
        <v>0</v>
      </c>
      <c r="Q300" s="17">
        <f>'[1]Prop. prices'!Q144</f>
        <v>0</v>
      </c>
      <c r="R300" s="17">
        <f>'[1]Prop. prices'!R144</f>
        <v>0</v>
      </c>
      <c r="S300" s="17">
        <f>'[1]Prop. prices'!S144</f>
        <v>0</v>
      </c>
      <c r="T300" s="17">
        <f>'[1]Prop. prices'!T144</f>
        <v>0</v>
      </c>
      <c r="U300" s="17">
        <f>'[1]Prop. prices'!U144</f>
        <v>0</v>
      </c>
      <c r="V300" s="17">
        <f>'[1]Prop. prices'!V144</f>
        <v>0</v>
      </c>
      <c r="W300" s="17">
        <f>'[1]Prop. prices'!W144</f>
        <v>0</v>
      </c>
      <c r="X300" s="17">
        <f>'[1]Prop. prices'!X144</f>
        <v>0</v>
      </c>
      <c r="Y300" s="17">
        <f>'[1]Prop. prices'!Y144</f>
        <v>0</v>
      </c>
      <c r="Z300" s="17">
        <f>'[1]Prop. prices'!Z144</f>
        <v>0</v>
      </c>
      <c r="AA300" s="17">
        <f>'[1]Prop. prices'!AA144</f>
        <v>0</v>
      </c>
      <c r="AB300" s="17">
        <f>'[1]Prop. prices'!AB144</f>
        <v>0</v>
      </c>
      <c r="AC300" s="14"/>
      <c r="AD300" s="16" t="str" cm="1">
        <f t="array" ref="AD300">IF(SUMPRODUCT(--_xlfn.ISFORMULA(C300:AB300))=25,"OK","CHECK")</f>
        <v>OK</v>
      </c>
      <c r="AE300" s="7"/>
      <c r="AF300" s="7"/>
      <c r="AG300" s="7"/>
    </row>
    <row r="301" spans="1:33" outlineLevel="3" x14ac:dyDescent="0.2">
      <c r="A301" s="7"/>
      <c r="B301" s="7"/>
      <c r="C301" s="19">
        <f>C145</f>
        <v>0</v>
      </c>
      <c r="D301" s="18">
        <f>D145</f>
        <v>0</v>
      </c>
      <c r="E301" s="18">
        <f>E145</f>
        <v>0</v>
      </c>
      <c r="F301" s="18">
        <f>F145</f>
        <v>0</v>
      </c>
      <c r="G301" s="18">
        <f>G145</f>
        <v>0</v>
      </c>
      <c r="H301" s="12"/>
      <c r="I301" s="17">
        <f>'[1]Prop. prices'!I145</f>
        <v>0</v>
      </c>
      <c r="J301" s="17">
        <f>'[1]Prop. prices'!J145</f>
        <v>0</v>
      </c>
      <c r="K301" s="17">
        <f>'[1]Prop. prices'!K145</f>
        <v>0</v>
      </c>
      <c r="L301" s="17">
        <f>'[1]Prop. prices'!L145</f>
        <v>0</v>
      </c>
      <c r="M301" s="17">
        <f>'[1]Prop. prices'!M145</f>
        <v>0</v>
      </c>
      <c r="N301" s="17">
        <f>'[1]Prop. prices'!N145</f>
        <v>0</v>
      </c>
      <c r="O301" s="17">
        <f>'[1]Prop. prices'!O145</f>
        <v>0</v>
      </c>
      <c r="P301" s="17">
        <f>'[1]Prop. prices'!P145</f>
        <v>0</v>
      </c>
      <c r="Q301" s="17">
        <f>'[1]Prop. prices'!Q145</f>
        <v>0</v>
      </c>
      <c r="R301" s="17">
        <f>'[1]Prop. prices'!R145</f>
        <v>0</v>
      </c>
      <c r="S301" s="17">
        <f>'[1]Prop. prices'!S145</f>
        <v>0</v>
      </c>
      <c r="T301" s="17">
        <f>'[1]Prop. prices'!T145</f>
        <v>0</v>
      </c>
      <c r="U301" s="17">
        <f>'[1]Prop. prices'!U145</f>
        <v>0</v>
      </c>
      <c r="V301" s="17">
        <f>'[1]Prop. prices'!V145</f>
        <v>0</v>
      </c>
      <c r="W301" s="17">
        <f>'[1]Prop. prices'!W145</f>
        <v>0</v>
      </c>
      <c r="X301" s="17">
        <f>'[1]Prop. prices'!X145</f>
        <v>0</v>
      </c>
      <c r="Y301" s="17">
        <f>'[1]Prop. prices'!Y145</f>
        <v>0</v>
      </c>
      <c r="Z301" s="17">
        <f>'[1]Prop. prices'!Z145</f>
        <v>0</v>
      </c>
      <c r="AA301" s="17">
        <f>'[1]Prop. prices'!AA145</f>
        <v>0</v>
      </c>
      <c r="AB301" s="17">
        <f>'[1]Prop. prices'!AB145</f>
        <v>0</v>
      </c>
      <c r="AC301" s="14"/>
      <c r="AD301" s="16" t="str" cm="1">
        <f t="array" ref="AD301">IF(SUMPRODUCT(--_xlfn.ISFORMULA(C301:AB301))=25,"OK","CHECK")</f>
        <v>OK</v>
      </c>
      <c r="AE301" s="7"/>
      <c r="AF301" s="7"/>
      <c r="AG301" s="7"/>
    </row>
    <row r="302" spans="1:33" outlineLevel="3" x14ac:dyDescent="0.2">
      <c r="A302" s="7"/>
      <c r="B302" s="7"/>
      <c r="C302" s="19">
        <f>C146</f>
        <v>0</v>
      </c>
      <c r="D302" s="18">
        <f>D146</f>
        <v>0</v>
      </c>
      <c r="E302" s="18">
        <f>E146</f>
        <v>0</v>
      </c>
      <c r="F302" s="18">
        <f>F146</f>
        <v>0</v>
      </c>
      <c r="G302" s="18">
        <f>G146</f>
        <v>0</v>
      </c>
      <c r="H302" s="12"/>
      <c r="I302" s="17">
        <f>'[1]Prop. prices'!I146</f>
        <v>0</v>
      </c>
      <c r="J302" s="17">
        <f>'[1]Prop. prices'!J146</f>
        <v>0</v>
      </c>
      <c r="K302" s="17">
        <f>'[1]Prop. prices'!K146</f>
        <v>0</v>
      </c>
      <c r="L302" s="17">
        <f>'[1]Prop. prices'!L146</f>
        <v>0</v>
      </c>
      <c r="M302" s="17">
        <f>'[1]Prop. prices'!M146</f>
        <v>0</v>
      </c>
      <c r="N302" s="17">
        <f>'[1]Prop. prices'!N146</f>
        <v>0</v>
      </c>
      <c r="O302" s="17">
        <f>'[1]Prop. prices'!O146</f>
        <v>0</v>
      </c>
      <c r="P302" s="17">
        <f>'[1]Prop. prices'!P146</f>
        <v>0</v>
      </c>
      <c r="Q302" s="17">
        <f>'[1]Prop. prices'!Q146</f>
        <v>0</v>
      </c>
      <c r="R302" s="17">
        <f>'[1]Prop. prices'!R146</f>
        <v>0</v>
      </c>
      <c r="S302" s="17">
        <f>'[1]Prop. prices'!S146</f>
        <v>0</v>
      </c>
      <c r="T302" s="17">
        <f>'[1]Prop. prices'!T146</f>
        <v>0</v>
      </c>
      <c r="U302" s="17">
        <f>'[1]Prop. prices'!U146</f>
        <v>0</v>
      </c>
      <c r="V302" s="17">
        <f>'[1]Prop. prices'!V146</f>
        <v>0</v>
      </c>
      <c r="W302" s="17">
        <f>'[1]Prop. prices'!W146</f>
        <v>0</v>
      </c>
      <c r="X302" s="17">
        <f>'[1]Prop. prices'!X146</f>
        <v>0</v>
      </c>
      <c r="Y302" s="17">
        <f>'[1]Prop. prices'!Y146</f>
        <v>0</v>
      </c>
      <c r="Z302" s="17">
        <f>'[1]Prop. prices'!Z146</f>
        <v>0</v>
      </c>
      <c r="AA302" s="17">
        <f>'[1]Prop. prices'!AA146</f>
        <v>0</v>
      </c>
      <c r="AB302" s="17">
        <f>'[1]Prop. prices'!AB146</f>
        <v>0</v>
      </c>
      <c r="AC302" s="14"/>
      <c r="AD302" s="16" t="str" cm="1">
        <f t="array" ref="AD302">IF(SUMPRODUCT(--_xlfn.ISFORMULA(C302:AB302))=25,"OK","CHECK")</f>
        <v>OK</v>
      </c>
      <c r="AE302" s="7"/>
      <c r="AF302" s="7"/>
      <c r="AG302" s="7"/>
    </row>
    <row r="303" spans="1:33" outlineLevel="3" x14ac:dyDescent="0.2">
      <c r="A303" s="7"/>
      <c r="B303" s="7"/>
      <c r="C303" s="19">
        <f>C147</f>
        <v>0</v>
      </c>
      <c r="D303" s="18">
        <f>D147</f>
        <v>0</v>
      </c>
      <c r="E303" s="18">
        <f>E147</f>
        <v>0</v>
      </c>
      <c r="F303" s="18">
        <f>F147</f>
        <v>0</v>
      </c>
      <c r="G303" s="18">
        <f>G147</f>
        <v>0</v>
      </c>
      <c r="H303" s="12"/>
      <c r="I303" s="17">
        <f>'[1]Prop. prices'!I147</f>
        <v>0</v>
      </c>
      <c r="J303" s="17">
        <f>'[1]Prop. prices'!J147</f>
        <v>0</v>
      </c>
      <c r="K303" s="17">
        <f>'[1]Prop. prices'!K147</f>
        <v>0</v>
      </c>
      <c r="L303" s="17">
        <f>'[1]Prop. prices'!L147</f>
        <v>0</v>
      </c>
      <c r="M303" s="17">
        <f>'[1]Prop. prices'!M147</f>
        <v>0</v>
      </c>
      <c r="N303" s="17">
        <f>'[1]Prop. prices'!N147</f>
        <v>0</v>
      </c>
      <c r="O303" s="17">
        <f>'[1]Prop. prices'!O147</f>
        <v>0</v>
      </c>
      <c r="P303" s="17">
        <f>'[1]Prop. prices'!P147</f>
        <v>0</v>
      </c>
      <c r="Q303" s="17">
        <f>'[1]Prop. prices'!Q147</f>
        <v>0</v>
      </c>
      <c r="R303" s="17">
        <f>'[1]Prop. prices'!R147</f>
        <v>0</v>
      </c>
      <c r="S303" s="17">
        <f>'[1]Prop. prices'!S147</f>
        <v>0</v>
      </c>
      <c r="T303" s="17">
        <f>'[1]Prop. prices'!T147</f>
        <v>0</v>
      </c>
      <c r="U303" s="17">
        <f>'[1]Prop. prices'!U147</f>
        <v>0</v>
      </c>
      <c r="V303" s="17">
        <f>'[1]Prop. prices'!V147</f>
        <v>0</v>
      </c>
      <c r="W303" s="17">
        <f>'[1]Prop. prices'!W147</f>
        <v>0</v>
      </c>
      <c r="X303" s="17">
        <f>'[1]Prop. prices'!X147</f>
        <v>0</v>
      </c>
      <c r="Y303" s="17">
        <f>'[1]Prop. prices'!Y147</f>
        <v>0</v>
      </c>
      <c r="Z303" s="17">
        <f>'[1]Prop. prices'!Z147</f>
        <v>0</v>
      </c>
      <c r="AA303" s="17">
        <f>'[1]Prop. prices'!AA147</f>
        <v>0</v>
      </c>
      <c r="AB303" s="17">
        <f>'[1]Prop. prices'!AB147</f>
        <v>0</v>
      </c>
      <c r="AC303" s="14"/>
      <c r="AD303" s="16" t="str" cm="1">
        <f t="array" ref="AD303">IF(SUMPRODUCT(--_xlfn.ISFORMULA(C303:AB303))=25,"OK","CHECK")</f>
        <v>OK</v>
      </c>
      <c r="AE303" s="7"/>
      <c r="AF303" s="7"/>
      <c r="AG303" s="7"/>
    </row>
    <row r="304" spans="1:33" outlineLevel="3" x14ac:dyDescent="0.2">
      <c r="A304" s="7"/>
      <c r="B304" s="7"/>
      <c r="C304" s="19">
        <f>C148</f>
        <v>0</v>
      </c>
      <c r="D304" s="18">
        <f>D148</f>
        <v>0</v>
      </c>
      <c r="E304" s="18">
        <f>E148</f>
        <v>0</v>
      </c>
      <c r="F304" s="18">
        <f>F148</f>
        <v>0</v>
      </c>
      <c r="G304" s="18">
        <f>G148</f>
        <v>0</v>
      </c>
      <c r="H304" s="12"/>
      <c r="I304" s="17">
        <f>'[1]Prop. prices'!I148</f>
        <v>0</v>
      </c>
      <c r="J304" s="17">
        <f>'[1]Prop. prices'!J148</f>
        <v>0</v>
      </c>
      <c r="K304" s="17">
        <f>'[1]Prop. prices'!K148</f>
        <v>0</v>
      </c>
      <c r="L304" s="17">
        <f>'[1]Prop. prices'!L148</f>
        <v>0</v>
      </c>
      <c r="M304" s="17">
        <f>'[1]Prop. prices'!M148</f>
        <v>0</v>
      </c>
      <c r="N304" s="17">
        <f>'[1]Prop. prices'!N148</f>
        <v>0</v>
      </c>
      <c r="O304" s="17">
        <f>'[1]Prop. prices'!O148</f>
        <v>0</v>
      </c>
      <c r="P304" s="17">
        <f>'[1]Prop. prices'!P148</f>
        <v>0</v>
      </c>
      <c r="Q304" s="17">
        <f>'[1]Prop. prices'!Q148</f>
        <v>0</v>
      </c>
      <c r="R304" s="17">
        <f>'[1]Prop. prices'!R148</f>
        <v>0</v>
      </c>
      <c r="S304" s="17">
        <f>'[1]Prop. prices'!S148</f>
        <v>0</v>
      </c>
      <c r="T304" s="17">
        <f>'[1]Prop. prices'!T148</f>
        <v>0</v>
      </c>
      <c r="U304" s="17">
        <f>'[1]Prop. prices'!U148</f>
        <v>0</v>
      </c>
      <c r="V304" s="17">
        <f>'[1]Prop. prices'!V148</f>
        <v>0</v>
      </c>
      <c r="W304" s="17">
        <f>'[1]Prop. prices'!W148</f>
        <v>0</v>
      </c>
      <c r="X304" s="17">
        <f>'[1]Prop. prices'!X148</f>
        <v>0</v>
      </c>
      <c r="Y304" s="17">
        <f>'[1]Prop. prices'!Y148</f>
        <v>0</v>
      </c>
      <c r="Z304" s="17">
        <f>'[1]Prop. prices'!Z148</f>
        <v>0</v>
      </c>
      <c r="AA304" s="17">
        <f>'[1]Prop. prices'!AA148</f>
        <v>0</v>
      </c>
      <c r="AB304" s="17">
        <f>'[1]Prop. prices'!AB148</f>
        <v>0</v>
      </c>
      <c r="AC304" s="14"/>
      <c r="AD304" s="16" t="str" cm="1">
        <f t="array" ref="AD304">IF(SUMPRODUCT(--_xlfn.ISFORMULA(C304:AB304))=25,"OK","CHECK")</f>
        <v>OK</v>
      </c>
      <c r="AE304" s="7"/>
      <c r="AF304" s="7"/>
      <c r="AG304" s="7"/>
    </row>
    <row r="305" spans="1:33" outlineLevel="3" x14ac:dyDescent="0.2">
      <c r="A305" s="7"/>
      <c r="B305" s="7"/>
      <c r="C305" s="19">
        <f>C149</f>
        <v>0</v>
      </c>
      <c r="D305" s="18">
        <f>D149</f>
        <v>0</v>
      </c>
      <c r="E305" s="18">
        <f>E149</f>
        <v>0</v>
      </c>
      <c r="F305" s="18">
        <f>F149</f>
        <v>0</v>
      </c>
      <c r="G305" s="18">
        <f>G149</f>
        <v>0</v>
      </c>
      <c r="H305" s="12"/>
      <c r="I305" s="17">
        <f>'[1]Prop. prices'!I149</f>
        <v>0</v>
      </c>
      <c r="J305" s="17">
        <f>'[1]Prop. prices'!J149</f>
        <v>0</v>
      </c>
      <c r="K305" s="17">
        <f>'[1]Prop. prices'!K149</f>
        <v>0</v>
      </c>
      <c r="L305" s="17">
        <f>'[1]Prop. prices'!L149</f>
        <v>0</v>
      </c>
      <c r="M305" s="17">
        <f>'[1]Prop. prices'!M149</f>
        <v>0</v>
      </c>
      <c r="N305" s="17">
        <f>'[1]Prop. prices'!N149</f>
        <v>0</v>
      </c>
      <c r="O305" s="17">
        <f>'[1]Prop. prices'!O149</f>
        <v>0</v>
      </c>
      <c r="P305" s="17">
        <f>'[1]Prop. prices'!P149</f>
        <v>0</v>
      </c>
      <c r="Q305" s="17">
        <f>'[1]Prop. prices'!Q149</f>
        <v>0</v>
      </c>
      <c r="R305" s="17">
        <f>'[1]Prop. prices'!R149</f>
        <v>0</v>
      </c>
      <c r="S305" s="17">
        <f>'[1]Prop. prices'!S149</f>
        <v>0</v>
      </c>
      <c r="T305" s="17">
        <f>'[1]Prop. prices'!T149</f>
        <v>0</v>
      </c>
      <c r="U305" s="17">
        <f>'[1]Prop. prices'!U149</f>
        <v>0</v>
      </c>
      <c r="V305" s="17">
        <f>'[1]Prop. prices'!V149</f>
        <v>0</v>
      </c>
      <c r="W305" s="17">
        <f>'[1]Prop. prices'!W149</f>
        <v>0</v>
      </c>
      <c r="X305" s="17">
        <f>'[1]Prop. prices'!X149</f>
        <v>0</v>
      </c>
      <c r="Y305" s="17">
        <f>'[1]Prop. prices'!Y149</f>
        <v>0</v>
      </c>
      <c r="Z305" s="17">
        <f>'[1]Prop. prices'!Z149</f>
        <v>0</v>
      </c>
      <c r="AA305" s="17">
        <f>'[1]Prop. prices'!AA149</f>
        <v>0</v>
      </c>
      <c r="AB305" s="17">
        <f>'[1]Prop. prices'!AB149</f>
        <v>0</v>
      </c>
      <c r="AC305" s="14"/>
      <c r="AD305" s="16" t="str" cm="1">
        <f t="array" ref="AD305">IF(SUMPRODUCT(--_xlfn.ISFORMULA(C305:AB305))=25,"OK","CHECK")</f>
        <v>OK</v>
      </c>
      <c r="AE305" s="7"/>
      <c r="AF305" s="7"/>
      <c r="AG305" s="7"/>
    </row>
    <row r="306" spans="1:33" outlineLevel="3" x14ac:dyDescent="0.2">
      <c r="A306" s="7"/>
      <c r="B306" s="7"/>
      <c r="C306" s="19">
        <f>C150</f>
        <v>0</v>
      </c>
      <c r="D306" s="18">
        <f>D150</f>
        <v>0</v>
      </c>
      <c r="E306" s="18">
        <f>E150</f>
        <v>0</v>
      </c>
      <c r="F306" s="18">
        <f>F150</f>
        <v>0</v>
      </c>
      <c r="G306" s="18">
        <f>G150</f>
        <v>0</v>
      </c>
      <c r="H306" s="12"/>
      <c r="I306" s="17">
        <f>'[1]Prop. prices'!I150</f>
        <v>0</v>
      </c>
      <c r="J306" s="17">
        <f>'[1]Prop. prices'!J150</f>
        <v>0</v>
      </c>
      <c r="K306" s="17">
        <f>'[1]Prop. prices'!K150</f>
        <v>0</v>
      </c>
      <c r="L306" s="17">
        <f>'[1]Prop. prices'!L150</f>
        <v>0</v>
      </c>
      <c r="M306" s="17">
        <f>'[1]Prop. prices'!M150</f>
        <v>0</v>
      </c>
      <c r="N306" s="17">
        <f>'[1]Prop. prices'!N150</f>
        <v>0</v>
      </c>
      <c r="O306" s="17">
        <f>'[1]Prop. prices'!O150</f>
        <v>0</v>
      </c>
      <c r="P306" s="17">
        <f>'[1]Prop. prices'!P150</f>
        <v>0</v>
      </c>
      <c r="Q306" s="17">
        <f>'[1]Prop. prices'!Q150</f>
        <v>0</v>
      </c>
      <c r="R306" s="17">
        <f>'[1]Prop. prices'!R150</f>
        <v>0</v>
      </c>
      <c r="S306" s="17">
        <f>'[1]Prop. prices'!S150</f>
        <v>0</v>
      </c>
      <c r="T306" s="17">
        <f>'[1]Prop. prices'!T150</f>
        <v>0</v>
      </c>
      <c r="U306" s="17">
        <f>'[1]Prop. prices'!U150</f>
        <v>0</v>
      </c>
      <c r="V306" s="17">
        <f>'[1]Prop. prices'!V150</f>
        <v>0</v>
      </c>
      <c r="W306" s="17">
        <f>'[1]Prop. prices'!W150</f>
        <v>0</v>
      </c>
      <c r="X306" s="17">
        <f>'[1]Prop. prices'!X150</f>
        <v>0</v>
      </c>
      <c r="Y306" s="17">
        <f>'[1]Prop. prices'!Y150</f>
        <v>0</v>
      </c>
      <c r="Z306" s="17">
        <f>'[1]Prop. prices'!Z150</f>
        <v>0</v>
      </c>
      <c r="AA306" s="17">
        <f>'[1]Prop. prices'!AA150</f>
        <v>0</v>
      </c>
      <c r="AB306" s="17">
        <f>'[1]Prop. prices'!AB150</f>
        <v>0</v>
      </c>
      <c r="AC306" s="14"/>
      <c r="AD306" s="16" t="str" cm="1">
        <f t="array" ref="AD306">IF(SUMPRODUCT(--_xlfn.ISFORMULA(C306:AB306))=25,"OK","CHECK")</f>
        <v>OK</v>
      </c>
      <c r="AE306" s="7"/>
      <c r="AF306" s="7"/>
      <c r="AG306" s="7"/>
    </row>
    <row r="307" spans="1:33" outlineLevel="3" x14ac:dyDescent="0.2">
      <c r="A307" s="7"/>
      <c r="B307" s="7"/>
      <c r="C307" s="19">
        <f>C151</f>
        <v>0</v>
      </c>
      <c r="D307" s="18">
        <f>D151</f>
        <v>0</v>
      </c>
      <c r="E307" s="18">
        <f>E151</f>
        <v>0</v>
      </c>
      <c r="F307" s="18">
        <f>F151</f>
        <v>0</v>
      </c>
      <c r="G307" s="18">
        <f>G151</f>
        <v>0</v>
      </c>
      <c r="H307" s="12"/>
      <c r="I307" s="17">
        <f>'[1]Prop. prices'!I151</f>
        <v>0</v>
      </c>
      <c r="J307" s="17">
        <f>'[1]Prop. prices'!J151</f>
        <v>0</v>
      </c>
      <c r="K307" s="17">
        <f>'[1]Prop. prices'!K151</f>
        <v>0</v>
      </c>
      <c r="L307" s="17">
        <f>'[1]Prop. prices'!L151</f>
        <v>0</v>
      </c>
      <c r="M307" s="17">
        <f>'[1]Prop. prices'!M151</f>
        <v>0</v>
      </c>
      <c r="N307" s="17">
        <f>'[1]Prop. prices'!N151</f>
        <v>0</v>
      </c>
      <c r="O307" s="17">
        <f>'[1]Prop. prices'!O151</f>
        <v>0</v>
      </c>
      <c r="P307" s="17">
        <f>'[1]Prop. prices'!P151</f>
        <v>0</v>
      </c>
      <c r="Q307" s="17">
        <f>'[1]Prop. prices'!Q151</f>
        <v>0</v>
      </c>
      <c r="R307" s="17">
        <f>'[1]Prop. prices'!R151</f>
        <v>0</v>
      </c>
      <c r="S307" s="17">
        <f>'[1]Prop. prices'!S151</f>
        <v>0</v>
      </c>
      <c r="T307" s="17">
        <f>'[1]Prop. prices'!T151</f>
        <v>0</v>
      </c>
      <c r="U307" s="17">
        <f>'[1]Prop. prices'!U151</f>
        <v>0</v>
      </c>
      <c r="V307" s="17">
        <f>'[1]Prop. prices'!V151</f>
        <v>0</v>
      </c>
      <c r="W307" s="17">
        <f>'[1]Prop. prices'!W151</f>
        <v>0</v>
      </c>
      <c r="X307" s="17">
        <f>'[1]Prop. prices'!X151</f>
        <v>0</v>
      </c>
      <c r="Y307" s="17">
        <f>'[1]Prop. prices'!Y151</f>
        <v>0</v>
      </c>
      <c r="Z307" s="17">
        <f>'[1]Prop. prices'!Z151</f>
        <v>0</v>
      </c>
      <c r="AA307" s="17">
        <f>'[1]Prop. prices'!AA151</f>
        <v>0</v>
      </c>
      <c r="AB307" s="17">
        <f>'[1]Prop. prices'!AB151</f>
        <v>0</v>
      </c>
      <c r="AC307" s="14"/>
      <c r="AD307" s="16" t="str" cm="1">
        <f t="array" ref="AD307">IF(SUMPRODUCT(--_xlfn.ISFORMULA(C307:AB307))=25,"OK","CHECK")</f>
        <v>OK</v>
      </c>
      <c r="AE307" s="7"/>
      <c r="AF307" s="7"/>
      <c r="AG307" s="7"/>
    </row>
    <row r="308" spans="1:33" outlineLevel="3" x14ac:dyDescent="0.2">
      <c r="A308" s="7"/>
      <c r="B308" s="7"/>
      <c r="C308" s="19">
        <f>C152</f>
        <v>0</v>
      </c>
      <c r="D308" s="18">
        <f>D152</f>
        <v>0</v>
      </c>
      <c r="E308" s="18">
        <f>E152</f>
        <v>0</v>
      </c>
      <c r="F308" s="18">
        <f>F152</f>
        <v>0</v>
      </c>
      <c r="G308" s="18">
        <f>G152</f>
        <v>0</v>
      </c>
      <c r="H308" s="12"/>
      <c r="I308" s="17">
        <f>'[1]Prop. prices'!I152</f>
        <v>0</v>
      </c>
      <c r="J308" s="17">
        <f>'[1]Prop. prices'!J152</f>
        <v>0</v>
      </c>
      <c r="K308" s="17">
        <f>'[1]Prop. prices'!K152</f>
        <v>0</v>
      </c>
      <c r="L308" s="17">
        <f>'[1]Prop. prices'!L152</f>
        <v>0</v>
      </c>
      <c r="M308" s="17">
        <f>'[1]Prop. prices'!M152</f>
        <v>0</v>
      </c>
      <c r="N308" s="17">
        <f>'[1]Prop. prices'!N152</f>
        <v>0</v>
      </c>
      <c r="O308" s="17">
        <f>'[1]Prop. prices'!O152</f>
        <v>0</v>
      </c>
      <c r="P308" s="17">
        <f>'[1]Prop. prices'!P152</f>
        <v>0</v>
      </c>
      <c r="Q308" s="17">
        <f>'[1]Prop. prices'!Q152</f>
        <v>0</v>
      </c>
      <c r="R308" s="17">
        <f>'[1]Prop. prices'!R152</f>
        <v>0</v>
      </c>
      <c r="S308" s="17">
        <f>'[1]Prop. prices'!S152</f>
        <v>0</v>
      </c>
      <c r="T308" s="17">
        <f>'[1]Prop. prices'!T152</f>
        <v>0</v>
      </c>
      <c r="U308" s="17">
        <f>'[1]Prop. prices'!U152</f>
        <v>0</v>
      </c>
      <c r="V308" s="17">
        <f>'[1]Prop. prices'!V152</f>
        <v>0</v>
      </c>
      <c r="W308" s="17">
        <f>'[1]Prop. prices'!W152</f>
        <v>0</v>
      </c>
      <c r="X308" s="17">
        <f>'[1]Prop. prices'!X152</f>
        <v>0</v>
      </c>
      <c r="Y308" s="17">
        <f>'[1]Prop. prices'!Y152</f>
        <v>0</v>
      </c>
      <c r="Z308" s="17">
        <f>'[1]Prop. prices'!Z152</f>
        <v>0</v>
      </c>
      <c r="AA308" s="17">
        <f>'[1]Prop. prices'!AA152</f>
        <v>0</v>
      </c>
      <c r="AB308" s="17">
        <f>'[1]Prop. prices'!AB152</f>
        <v>0</v>
      </c>
      <c r="AC308" s="14"/>
      <c r="AD308" s="16" t="str" cm="1">
        <f t="array" ref="AD308">IF(SUMPRODUCT(--_xlfn.ISFORMULA(C308:AB308))=25,"OK","CHECK")</f>
        <v>OK</v>
      </c>
      <c r="AE308" s="7"/>
      <c r="AF308" s="7"/>
      <c r="AG308" s="7"/>
    </row>
    <row r="309" spans="1:33" outlineLevel="3" x14ac:dyDescent="0.2">
      <c r="A309" s="7"/>
      <c r="B309" s="7"/>
      <c r="C309" s="19">
        <f>C153</f>
        <v>0</v>
      </c>
      <c r="D309" s="18">
        <f>D153</f>
        <v>0</v>
      </c>
      <c r="E309" s="18">
        <f>E153</f>
        <v>0</v>
      </c>
      <c r="F309" s="18">
        <f>F153</f>
        <v>0</v>
      </c>
      <c r="G309" s="18">
        <f>G153</f>
        <v>0</v>
      </c>
      <c r="H309" s="12"/>
      <c r="I309" s="17">
        <f>'[1]Prop. prices'!I153</f>
        <v>0</v>
      </c>
      <c r="J309" s="17">
        <f>'[1]Prop. prices'!J153</f>
        <v>0</v>
      </c>
      <c r="K309" s="17">
        <f>'[1]Prop. prices'!K153</f>
        <v>0</v>
      </c>
      <c r="L309" s="17">
        <f>'[1]Prop. prices'!L153</f>
        <v>0</v>
      </c>
      <c r="M309" s="17">
        <f>'[1]Prop. prices'!M153</f>
        <v>0</v>
      </c>
      <c r="N309" s="17">
        <f>'[1]Prop. prices'!N153</f>
        <v>0</v>
      </c>
      <c r="O309" s="17">
        <f>'[1]Prop. prices'!O153</f>
        <v>0</v>
      </c>
      <c r="P309" s="17">
        <f>'[1]Prop. prices'!P153</f>
        <v>0</v>
      </c>
      <c r="Q309" s="17">
        <f>'[1]Prop. prices'!Q153</f>
        <v>0</v>
      </c>
      <c r="R309" s="17">
        <f>'[1]Prop. prices'!R153</f>
        <v>0</v>
      </c>
      <c r="S309" s="17">
        <f>'[1]Prop. prices'!S153</f>
        <v>0</v>
      </c>
      <c r="T309" s="17">
        <f>'[1]Prop. prices'!T153</f>
        <v>0</v>
      </c>
      <c r="U309" s="17">
        <f>'[1]Prop. prices'!U153</f>
        <v>0</v>
      </c>
      <c r="V309" s="17">
        <f>'[1]Prop. prices'!V153</f>
        <v>0</v>
      </c>
      <c r="W309" s="17">
        <f>'[1]Prop. prices'!W153</f>
        <v>0</v>
      </c>
      <c r="X309" s="17">
        <f>'[1]Prop. prices'!X153</f>
        <v>0</v>
      </c>
      <c r="Y309" s="17">
        <f>'[1]Prop. prices'!Y153</f>
        <v>0</v>
      </c>
      <c r="Z309" s="17">
        <f>'[1]Prop. prices'!Z153</f>
        <v>0</v>
      </c>
      <c r="AA309" s="17">
        <f>'[1]Prop. prices'!AA153</f>
        <v>0</v>
      </c>
      <c r="AB309" s="17">
        <f>'[1]Prop. prices'!AB153</f>
        <v>0</v>
      </c>
      <c r="AC309" s="14"/>
      <c r="AD309" s="16" t="str" cm="1">
        <f t="array" ref="AD309">IF(SUMPRODUCT(--_xlfn.ISFORMULA(C309:AB309))=25,"OK","CHECK")</f>
        <v>OK</v>
      </c>
      <c r="AE309" s="7"/>
      <c r="AF309" s="7"/>
      <c r="AG309" s="7"/>
    </row>
    <row r="310" spans="1:33" outlineLevel="3" x14ac:dyDescent="0.2">
      <c r="A310" s="7"/>
      <c r="B310" s="7"/>
      <c r="C310" s="19">
        <f>C154</f>
        <v>0</v>
      </c>
      <c r="D310" s="18">
        <f>D154</f>
        <v>0</v>
      </c>
      <c r="E310" s="18">
        <f>E154</f>
        <v>0</v>
      </c>
      <c r="F310" s="18">
        <f>F154</f>
        <v>0</v>
      </c>
      <c r="G310" s="18">
        <f>G154</f>
        <v>0</v>
      </c>
      <c r="H310" s="12"/>
      <c r="I310" s="17">
        <f>'[1]Prop. prices'!I154</f>
        <v>0</v>
      </c>
      <c r="J310" s="17">
        <f>'[1]Prop. prices'!J154</f>
        <v>0</v>
      </c>
      <c r="K310" s="17">
        <f>'[1]Prop. prices'!K154</f>
        <v>0</v>
      </c>
      <c r="L310" s="17">
        <f>'[1]Prop. prices'!L154</f>
        <v>0</v>
      </c>
      <c r="M310" s="17">
        <f>'[1]Prop. prices'!M154</f>
        <v>0</v>
      </c>
      <c r="N310" s="17">
        <f>'[1]Prop. prices'!N154</f>
        <v>0</v>
      </c>
      <c r="O310" s="17">
        <f>'[1]Prop. prices'!O154</f>
        <v>0</v>
      </c>
      <c r="P310" s="17">
        <f>'[1]Prop. prices'!P154</f>
        <v>0</v>
      </c>
      <c r="Q310" s="17">
        <f>'[1]Prop. prices'!Q154</f>
        <v>0</v>
      </c>
      <c r="R310" s="17">
        <f>'[1]Prop. prices'!R154</f>
        <v>0</v>
      </c>
      <c r="S310" s="17">
        <f>'[1]Prop. prices'!S154</f>
        <v>0</v>
      </c>
      <c r="T310" s="17">
        <f>'[1]Prop. prices'!T154</f>
        <v>0</v>
      </c>
      <c r="U310" s="17">
        <f>'[1]Prop. prices'!U154</f>
        <v>0</v>
      </c>
      <c r="V310" s="17">
        <f>'[1]Prop. prices'!V154</f>
        <v>0</v>
      </c>
      <c r="W310" s="17">
        <f>'[1]Prop. prices'!W154</f>
        <v>0</v>
      </c>
      <c r="X310" s="17">
        <f>'[1]Prop. prices'!X154</f>
        <v>0</v>
      </c>
      <c r="Y310" s="17">
        <f>'[1]Prop. prices'!Y154</f>
        <v>0</v>
      </c>
      <c r="Z310" s="17">
        <f>'[1]Prop. prices'!Z154</f>
        <v>0</v>
      </c>
      <c r="AA310" s="17">
        <f>'[1]Prop. prices'!AA154</f>
        <v>0</v>
      </c>
      <c r="AB310" s="17">
        <f>'[1]Prop. prices'!AB154</f>
        <v>0</v>
      </c>
      <c r="AC310" s="14"/>
      <c r="AD310" s="16" t="str" cm="1">
        <f t="array" ref="AD310">IF(SUMPRODUCT(--_xlfn.ISFORMULA(C310:AB310))=25,"OK","CHECK")</f>
        <v>OK</v>
      </c>
      <c r="AE310" s="7"/>
      <c r="AF310" s="7"/>
      <c r="AG310" s="7"/>
    </row>
    <row r="311" spans="1:33" outlineLevel="3" x14ac:dyDescent="0.2">
      <c r="A311" s="7"/>
      <c r="B311" s="7"/>
      <c r="C311" s="19">
        <f>C155</f>
        <v>0</v>
      </c>
      <c r="D311" s="18">
        <f>D155</f>
        <v>0</v>
      </c>
      <c r="E311" s="18">
        <f>E155</f>
        <v>0</v>
      </c>
      <c r="F311" s="18">
        <f>F155</f>
        <v>0</v>
      </c>
      <c r="G311" s="18">
        <f>G155</f>
        <v>0</v>
      </c>
      <c r="H311" s="12"/>
      <c r="I311" s="17">
        <f>'[1]Prop. prices'!I155</f>
        <v>0</v>
      </c>
      <c r="J311" s="17">
        <f>'[1]Prop. prices'!J155</f>
        <v>0</v>
      </c>
      <c r="K311" s="17">
        <f>'[1]Prop. prices'!K155</f>
        <v>0</v>
      </c>
      <c r="L311" s="17">
        <f>'[1]Prop. prices'!L155</f>
        <v>0</v>
      </c>
      <c r="M311" s="17">
        <f>'[1]Prop. prices'!M155</f>
        <v>0</v>
      </c>
      <c r="N311" s="17">
        <f>'[1]Prop. prices'!N155</f>
        <v>0</v>
      </c>
      <c r="O311" s="17">
        <f>'[1]Prop. prices'!O155</f>
        <v>0</v>
      </c>
      <c r="P311" s="17">
        <f>'[1]Prop. prices'!P155</f>
        <v>0</v>
      </c>
      <c r="Q311" s="17">
        <f>'[1]Prop. prices'!Q155</f>
        <v>0</v>
      </c>
      <c r="R311" s="17">
        <f>'[1]Prop. prices'!R155</f>
        <v>0</v>
      </c>
      <c r="S311" s="17">
        <f>'[1]Prop. prices'!S155</f>
        <v>0</v>
      </c>
      <c r="T311" s="17">
        <f>'[1]Prop. prices'!T155</f>
        <v>0</v>
      </c>
      <c r="U311" s="17">
        <f>'[1]Prop. prices'!U155</f>
        <v>0</v>
      </c>
      <c r="V311" s="17">
        <f>'[1]Prop. prices'!V155</f>
        <v>0</v>
      </c>
      <c r="W311" s="17">
        <f>'[1]Prop. prices'!W155</f>
        <v>0</v>
      </c>
      <c r="X311" s="17">
        <f>'[1]Prop. prices'!X155</f>
        <v>0</v>
      </c>
      <c r="Y311" s="17">
        <f>'[1]Prop. prices'!Y155</f>
        <v>0</v>
      </c>
      <c r="Z311" s="17">
        <f>'[1]Prop. prices'!Z155</f>
        <v>0</v>
      </c>
      <c r="AA311" s="17">
        <f>'[1]Prop. prices'!AA155</f>
        <v>0</v>
      </c>
      <c r="AB311" s="17">
        <f>'[1]Prop. prices'!AB155</f>
        <v>0</v>
      </c>
      <c r="AC311" s="14"/>
      <c r="AD311" s="16" t="str" cm="1">
        <f t="array" ref="AD311">IF(SUMPRODUCT(--_xlfn.ISFORMULA(C311:AB311))=25,"OK","CHECK")</f>
        <v>OK</v>
      </c>
      <c r="AE311" s="7"/>
      <c r="AF311" s="7"/>
      <c r="AG311" s="7"/>
    </row>
    <row r="312" spans="1:33" outlineLevel="3" x14ac:dyDescent="0.2">
      <c r="A312" s="7"/>
      <c r="B312" s="7"/>
      <c r="C312" s="19">
        <f>C156</f>
        <v>0</v>
      </c>
      <c r="D312" s="18">
        <f>D156</f>
        <v>0</v>
      </c>
      <c r="E312" s="18">
        <f>E156</f>
        <v>0</v>
      </c>
      <c r="F312" s="18">
        <f>F156</f>
        <v>0</v>
      </c>
      <c r="G312" s="18">
        <f>G156</f>
        <v>0</v>
      </c>
      <c r="H312" s="12"/>
      <c r="I312" s="17">
        <f>'[1]Prop. prices'!I156</f>
        <v>0</v>
      </c>
      <c r="J312" s="17">
        <f>'[1]Prop. prices'!J156</f>
        <v>0</v>
      </c>
      <c r="K312" s="17">
        <f>'[1]Prop. prices'!K156</f>
        <v>0</v>
      </c>
      <c r="L312" s="17">
        <f>'[1]Prop. prices'!L156</f>
        <v>0</v>
      </c>
      <c r="M312" s="17">
        <f>'[1]Prop. prices'!M156</f>
        <v>0</v>
      </c>
      <c r="N312" s="17">
        <f>'[1]Prop. prices'!N156</f>
        <v>0</v>
      </c>
      <c r="O312" s="17">
        <f>'[1]Prop. prices'!O156</f>
        <v>0</v>
      </c>
      <c r="P312" s="17">
        <f>'[1]Prop. prices'!P156</f>
        <v>0</v>
      </c>
      <c r="Q312" s="17">
        <f>'[1]Prop. prices'!Q156</f>
        <v>0</v>
      </c>
      <c r="R312" s="17">
        <f>'[1]Prop. prices'!R156</f>
        <v>0</v>
      </c>
      <c r="S312" s="17">
        <f>'[1]Prop. prices'!S156</f>
        <v>0</v>
      </c>
      <c r="T312" s="17">
        <f>'[1]Prop. prices'!T156</f>
        <v>0</v>
      </c>
      <c r="U312" s="17">
        <f>'[1]Prop. prices'!U156</f>
        <v>0</v>
      </c>
      <c r="V312" s="17">
        <f>'[1]Prop. prices'!V156</f>
        <v>0</v>
      </c>
      <c r="W312" s="17">
        <f>'[1]Prop. prices'!W156</f>
        <v>0</v>
      </c>
      <c r="X312" s="17">
        <f>'[1]Prop. prices'!X156</f>
        <v>0</v>
      </c>
      <c r="Y312" s="17">
        <f>'[1]Prop. prices'!Y156</f>
        <v>0</v>
      </c>
      <c r="Z312" s="17">
        <f>'[1]Prop. prices'!Z156</f>
        <v>0</v>
      </c>
      <c r="AA312" s="17">
        <f>'[1]Prop. prices'!AA156</f>
        <v>0</v>
      </c>
      <c r="AB312" s="17">
        <f>'[1]Prop. prices'!AB156</f>
        <v>0</v>
      </c>
      <c r="AC312" s="14"/>
      <c r="AD312" s="16" t="str" cm="1">
        <f t="array" ref="AD312">IF(SUMPRODUCT(--_xlfn.ISFORMULA(C312:AB312))=25,"OK","CHECK")</f>
        <v>OK</v>
      </c>
      <c r="AE312" s="7"/>
      <c r="AF312" s="7"/>
      <c r="AG312" s="7"/>
    </row>
    <row r="313" spans="1:33" outlineLevel="3" x14ac:dyDescent="0.2">
      <c r="A313" s="7"/>
      <c r="B313" s="7"/>
      <c r="C313" s="19">
        <f>C157</f>
        <v>0</v>
      </c>
      <c r="D313" s="18">
        <f>D157</f>
        <v>0</v>
      </c>
      <c r="E313" s="18">
        <f>E157</f>
        <v>0</v>
      </c>
      <c r="F313" s="18">
        <f>F157</f>
        <v>0</v>
      </c>
      <c r="G313" s="18">
        <f>G157</f>
        <v>0</v>
      </c>
      <c r="H313" s="12"/>
      <c r="I313" s="17">
        <f>'[1]Prop. prices'!I157</f>
        <v>0</v>
      </c>
      <c r="J313" s="17">
        <f>'[1]Prop. prices'!J157</f>
        <v>0</v>
      </c>
      <c r="K313" s="17">
        <f>'[1]Prop. prices'!K157</f>
        <v>0</v>
      </c>
      <c r="L313" s="17">
        <f>'[1]Prop. prices'!L157</f>
        <v>0</v>
      </c>
      <c r="M313" s="17">
        <f>'[1]Prop. prices'!M157</f>
        <v>0</v>
      </c>
      <c r="N313" s="17">
        <f>'[1]Prop. prices'!N157</f>
        <v>0</v>
      </c>
      <c r="O313" s="17">
        <f>'[1]Prop. prices'!O157</f>
        <v>0</v>
      </c>
      <c r="P313" s="17">
        <f>'[1]Prop. prices'!P157</f>
        <v>0</v>
      </c>
      <c r="Q313" s="17">
        <f>'[1]Prop. prices'!Q157</f>
        <v>0</v>
      </c>
      <c r="R313" s="17">
        <f>'[1]Prop. prices'!R157</f>
        <v>0</v>
      </c>
      <c r="S313" s="17">
        <f>'[1]Prop. prices'!S157</f>
        <v>0</v>
      </c>
      <c r="T313" s="17">
        <f>'[1]Prop. prices'!T157</f>
        <v>0</v>
      </c>
      <c r="U313" s="17">
        <f>'[1]Prop. prices'!U157</f>
        <v>0</v>
      </c>
      <c r="V313" s="17">
        <f>'[1]Prop. prices'!V157</f>
        <v>0</v>
      </c>
      <c r="W313" s="17">
        <f>'[1]Prop. prices'!W157</f>
        <v>0</v>
      </c>
      <c r="X313" s="17">
        <f>'[1]Prop. prices'!X157</f>
        <v>0</v>
      </c>
      <c r="Y313" s="17">
        <f>'[1]Prop. prices'!Y157</f>
        <v>0</v>
      </c>
      <c r="Z313" s="17">
        <f>'[1]Prop. prices'!Z157</f>
        <v>0</v>
      </c>
      <c r="AA313" s="17">
        <f>'[1]Prop. prices'!AA157</f>
        <v>0</v>
      </c>
      <c r="AB313" s="17">
        <f>'[1]Prop. prices'!AB157</f>
        <v>0</v>
      </c>
      <c r="AC313" s="14"/>
      <c r="AD313" s="16" t="str" cm="1">
        <f t="array" ref="AD313">IF(SUMPRODUCT(--_xlfn.ISFORMULA(C313:AB313))=25,"OK","CHECK")</f>
        <v>OK</v>
      </c>
      <c r="AE313" s="7"/>
      <c r="AF313" s="7"/>
      <c r="AG313" s="7"/>
    </row>
    <row r="314" spans="1:33" outlineLevel="3" x14ac:dyDescent="0.2">
      <c r="A314" s="7"/>
      <c r="B314" s="7"/>
      <c r="C314" s="19">
        <f>C158</f>
        <v>0</v>
      </c>
      <c r="D314" s="18">
        <f>D158</f>
        <v>0</v>
      </c>
      <c r="E314" s="18">
        <f>E158</f>
        <v>0</v>
      </c>
      <c r="F314" s="18">
        <f>F158</f>
        <v>0</v>
      </c>
      <c r="G314" s="18">
        <f>G158</f>
        <v>0</v>
      </c>
      <c r="H314" s="12"/>
      <c r="I314" s="17">
        <f>'[1]Prop. prices'!I158</f>
        <v>0</v>
      </c>
      <c r="J314" s="17">
        <f>'[1]Prop. prices'!J158</f>
        <v>0</v>
      </c>
      <c r="K314" s="17">
        <f>'[1]Prop. prices'!K158</f>
        <v>0</v>
      </c>
      <c r="L314" s="17">
        <f>'[1]Prop. prices'!L158</f>
        <v>0</v>
      </c>
      <c r="M314" s="17">
        <f>'[1]Prop. prices'!M158</f>
        <v>0</v>
      </c>
      <c r="N314" s="17">
        <f>'[1]Prop. prices'!N158</f>
        <v>0</v>
      </c>
      <c r="O314" s="17">
        <f>'[1]Prop. prices'!O158</f>
        <v>0</v>
      </c>
      <c r="P314" s="17">
        <f>'[1]Prop. prices'!P158</f>
        <v>0</v>
      </c>
      <c r="Q314" s="17">
        <f>'[1]Prop. prices'!Q158</f>
        <v>0</v>
      </c>
      <c r="R314" s="17">
        <f>'[1]Prop. prices'!R158</f>
        <v>0</v>
      </c>
      <c r="S314" s="17">
        <f>'[1]Prop. prices'!S158</f>
        <v>0</v>
      </c>
      <c r="T314" s="17">
        <f>'[1]Prop. prices'!T158</f>
        <v>0</v>
      </c>
      <c r="U314" s="17">
        <f>'[1]Prop. prices'!U158</f>
        <v>0</v>
      </c>
      <c r="V314" s="17">
        <f>'[1]Prop. prices'!V158</f>
        <v>0</v>
      </c>
      <c r="W314" s="17">
        <f>'[1]Prop. prices'!W158</f>
        <v>0</v>
      </c>
      <c r="X314" s="17">
        <f>'[1]Prop. prices'!X158</f>
        <v>0</v>
      </c>
      <c r="Y314" s="17">
        <f>'[1]Prop. prices'!Y158</f>
        <v>0</v>
      </c>
      <c r="Z314" s="17">
        <f>'[1]Prop. prices'!Z158</f>
        <v>0</v>
      </c>
      <c r="AA314" s="17">
        <f>'[1]Prop. prices'!AA158</f>
        <v>0</v>
      </c>
      <c r="AB314" s="17">
        <f>'[1]Prop. prices'!AB158</f>
        <v>0</v>
      </c>
      <c r="AC314" s="14"/>
      <c r="AD314" s="16" t="str" cm="1">
        <f t="array" ref="AD314">IF(SUMPRODUCT(--_xlfn.ISFORMULA(C314:AB314))=25,"OK","CHECK")</f>
        <v>OK</v>
      </c>
      <c r="AE314" s="7"/>
      <c r="AF314" s="7"/>
      <c r="AG314" s="7"/>
    </row>
    <row r="315" spans="1:33" outlineLevel="3" x14ac:dyDescent="0.2">
      <c r="A315" s="7"/>
      <c r="B315" s="7"/>
      <c r="C315" s="19">
        <f>C159</f>
        <v>0</v>
      </c>
      <c r="D315" s="18">
        <f>D159</f>
        <v>0</v>
      </c>
      <c r="E315" s="18">
        <f>E159</f>
        <v>0</v>
      </c>
      <c r="F315" s="18">
        <f>F159</f>
        <v>0</v>
      </c>
      <c r="G315" s="18">
        <f>G159</f>
        <v>0</v>
      </c>
      <c r="H315" s="12"/>
      <c r="I315" s="17">
        <f>'[1]Prop. prices'!I159</f>
        <v>0</v>
      </c>
      <c r="J315" s="17">
        <f>'[1]Prop. prices'!J159</f>
        <v>0</v>
      </c>
      <c r="K315" s="17">
        <f>'[1]Prop. prices'!K159</f>
        <v>0</v>
      </c>
      <c r="L315" s="17">
        <f>'[1]Prop. prices'!L159</f>
        <v>0</v>
      </c>
      <c r="M315" s="17">
        <f>'[1]Prop. prices'!M159</f>
        <v>0</v>
      </c>
      <c r="N315" s="17">
        <f>'[1]Prop. prices'!N159</f>
        <v>0</v>
      </c>
      <c r="O315" s="17">
        <f>'[1]Prop. prices'!O159</f>
        <v>0</v>
      </c>
      <c r="P315" s="17">
        <f>'[1]Prop. prices'!P159</f>
        <v>0</v>
      </c>
      <c r="Q315" s="17">
        <f>'[1]Prop. prices'!Q159</f>
        <v>0</v>
      </c>
      <c r="R315" s="17">
        <f>'[1]Prop. prices'!R159</f>
        <v>0</v>
      </c>
      <c r="S315" s="17">
        <f>'[1]Prop. prices'!S159</f>
        <v>0</v>
      </c>
      <c r="T315" s="17">
        <f>'[1]Prop. prices'!T159</f>
        <v>0</v>
      </c>
      <c r="U315" s="17">
        <f>'[1]Prop. prices'!U159</f>
        <v>0</v>
      </c>
      <c r="V315" s="17">
        <f>'[1]Prop. prices'!V159</f>
        <v>0</v>
      </c>
      <c r="W315" s="17">
        <f>'[1]Prop. prices'!W159</f>
        <v>0</v>
      </c>
      <c r="X315" s="17">
        <f>'[1]Prop. prices'!X159</f>
        <v>0</v>
      </c>
      <c r="Y315" s="17">
        <f>'[1]Prop. prices'!Y159</f>
        <v>0</v>
      </c>
      <c r="Z315" s="17">
        <f>'[1]Prop. prices'!Z159</f>
        <v>0</v>
      </c>
      <c r="AA315" s="17">
        <f>'[1]Prop. prices'!AA159</f>
        <v>0</v>
      </c>
      <c r="AB315" s="17">
        <f>'[1]Prop. prices'!AB159</f>
        <v>0</v>
      </c>
      <c r="AC315" s="14"/>
      <c r="AD315" s="16" t="str" cm="1">
        <f t="array" ref="AD315">IF(SUMPRODUCT(--_xlfn.ISFORMULA(C315:AB315))=25,"OK","CHECK")</f>
        <v>OK</v>
      </c>
      <c r="AE315" s="7"/>
      <c r="AF315" s="7"/>
      <c r="AG315" s="7"/>
    </row>
    <row r="316" spans="1:33" outlineLevel="3" x14ac:dyDescent="0.2">
      <c r="A316" s="7"/>
      <c r="B316" s="7"/>
      <c r="C316" s="19">
        <f>C160</f>
        <v>0</v>
      </c>
      <c r="D316" s="18">
        <f>D160</f>
        <v>0</v>
      </c>
      <c r="E316" s="18">
        <f>E160</f>
        <v>0</v>
      </c>
      <c r="F316" s="18">
        <f>F160</f>
        <v>0</v>
      </c>
      <c r="G316" s="18">
        <f>G160</f>
        <v>0</v>
      </c>
      <c r="H316" s="12"/>
      <c r="I316" s="17">
        <f>'[1]Prop. prices'!I160</f>
        <v>0</v>
      </c>
      <c r="J316" s="17">
        <f>'[1]Prop. prices'!J160</f>
        <v>0</v>
      </c>
      <c r="K316" s="17">
        <f>'[1]Prop. prices'!K160</f>
        <v>0</v>
      </c>
      <c r="L316" s="17">
        <f>'[1]Prop. prices'!L160</f>
        <v>0</v>
      </c>
      <c r="M316" s="17">
        <f>'[1]Prop. prices'!M160</f>
        <v>0</v>
      </c>
      <c r="N316" s="17">
        <f>'[1]Prop. prices'!N160</f>
        <v>0</v>
      </c>
      <c r="O316" s="17">
        <f>'[1]Prop. prices'!O160</f>
        <v>0</v>
      </c>
      <c r="P316" s="17">
        <f>'[1]Prop. prices'!P160</f>
        <v>0</v>
      </c>
      <c r="Q316" s="17">
        <f>'[1]Prop. prices'!Q160</f>
        <v>0</v>
      </c>
      <c r="R316" s="17">
        <f>'[1]Prop. prices'!R160</f>
        <v>0</v>
      </c>
      <c r="S316" s="17">
        <f>'[1]Prop. prices'!S160</f>
        <v>0</v>
      </c>
      <c r="T316" s="17">
        <f>'[1]Prop. prices'!T160</f>
        <v>0</v>
      </c>
      <c r="U316" s="17">
        <f>'[1]Prop. prices'!U160</f>
        <v>0</v>
      </c>
      <c r="V316" s="17">
        <f>'[1]Prop. prices'!V160</f>
        <v>0</v>
      </c>
      <c r="W316" s="17">
        <f>'[1]Prop. prices'!W160</f>
        <v>0</v>
      </c>
      <c r="X316" s="17">
        <f>'[1]Prop. prices'!X160</f>
        <v>0</v>
      </c>
      <c r="Y316" s="17">
        <f>'[1]Prop. prices'!Y160</f>
        <v>0</v>
      </c>
      <c r="Z316" s="17">
        <f>'[1]Prop. prices'!Z160</f>
        <v>0</v>
      </c>
      <c r="AA316" s="17">
        <f>'[1]Prop. prices'!AA160</f>
        <v>0</v>
      </c>
      <c r="AB316" s="17">
        <f>'[1]Prop. prices'!AB160</f>
        <v>0</v>
      </c>
      <c r="AC316" s="14"/>
      <c r="AD316" s="16" t="str" cm="1">
        <f t="array" ref="AD316">IF(SUMPRODUCT(--_xlfn.ISFORMULA(C316:AB316))=25,"OK","CHECK")</f>
        <v>OK</v>
      </c>
      <c r="AE316" s="7"/>
      <c r="AF316" s="7"/>
      <c r="AG316" s="7"/>
    </row>
    <row r="317" spans="1:33" outlineLevel="2" x14ac:dyDescent="0.2">
      <c r="A317" s="7"/>
      <c r="B317" s="7"/>
      <c r="C317" s="13"/>
      <c r="D317" s="12"/>
      <c r="E317" s="12"/>
      <c r="F317" s="12"/>
      <c r="G317" s="12"/>
      <c r="H317" s="12"/>
      <c r="I317" s="15"/>
      <c r="J317" s="15"/>
      <c r="K317" s="14"/>
      <c r="L317" s="14"/>
      <c r="M317" s="14"/>
      <c r="N317" s="21"/>
      <c r="O317" s="21"/>
      <c r="P317" s="21"/>
      <c r="Q317" s="21"/>
      <c r="R317" s="21"/>
      <c r="S317" s="14"/>
      <c r="T317" s="14"/>
      <c r="U317" s="14"/>
      <c r="V317" s="14"/>
      <c r="W317" s="14"/>
      <c r="X317" s="14"/>
      <c r="Y317" s="14"/>
      <c r="Z317" s="14"/>
      <c r="AA317" s="14"/>
      <c r="AB317" s="14"/>
      <c r="AC317" s="14"/>
      <c r="AD317" s="16"/>
      <c r="AE317" s="7"/>
      <c r="AF317" s="7"/>
      <c r="AG317" s="7"/>
    </row>
    <row r="318" spans="1:33" outlineLevel="1" x14ac:dyDescent="0.2">
      <c r="A318" s="7"/>
      <c r="B318" s="7"/>
      <c r="C318" s="13"/>
      <c r="D318" s="12"/>
      <c r="E318" s="12"/>
      <c r="F318" s="12"/>
      <c r="G318" s="12"/>
      <c r="H318" s="12"/>
      <c r="I318" s="15"/>
      <c r="J318" s="15"/>
      <c r="K318" s="14"/>
      <c r="L318" s="14"/>
      <c r="M318" s="14"/>
      <c r="N318" s="21"/>
      <c r="O318" s="21"/>
      <c r="P318" s="21"/>
      <c r="Q318" s="21"/>
      <c r="R318" s="21"/>
      <c r="S318" s="14"/>
      <c r="T318" s="14"/>
      <c r="U318" s="14"/>
      <c r="V318" s="14"/>
      <c r="W318" s="14"/>
      <c r="X318" s="14"/>
      <c r="Y318" s="14"/>
      <c r="Z318" s="14"/>
      <c r="AA318" s="14"/>
      <c r="AB318" s="14"/>
      <c r="AC318" s="14"/>
      <c r="AD318" s="16"/>
      <c r="AE318" s="7"/>
      <c r="AF318" s="7"/>
      <c r="AG318" s="7"/>
    </row>
    <row r="319" spans="1:33" outlineLevel="1" x14ac:dyDescent="0.2">
      <c r="A319" s="7"/>
      <c r="B319" s="7"/>
      <c r="C319" s="20" t="s">
        <v>1</v>
      </c>
      <c r="D319" s="9"/>
      <c r="E319" s="9"/>
      <c r="F319" s="9"/>
      <c r="G319" s="10"/>
      <c r="H319" s="10"/>
      <c r="I319" s="14"/>
      <c r="J319" s="14"/>
      <c r="K319" s="14"/>
      <c r="L319" s="14"/>
      <c r="M319" s="14"/>
      <c r="N319" s="14"/>
      <c r="O319" s="14"/>
      <c r="P319" s="14"/>
      <c r="Q319" s="14"/>
      <c r="R319" s="14"/>
      <c r="S319" s="14"/>
      <c r="T319" s="14"/>
      <c r="U319" s="14"/>
      <c r="V319" s="14"/>
      <c r="W319" s="14"/>
      <c r="X319" s="14"/>
      <c r="Y319" s="14"/>
      <c r="Z319" s="14"/>
      <c r="AA319" s="14"/>
      <c r="AB319" s="14"/>
      <c r="AC319" s="14"/>
      <c r="AD319" s="16"/>
      <c r="AE319" s="7"/>
      <c r="AF319" s="7"/>
      <c r="AG319" s="7"/>
    </row>
    <row r="320" spans="1:33" outlineLevel="2" x14ac:dyDescent="0.2">
      <c r="A320" s="7"/>
      <c r="B320" s="7"/>
      <c r="C320" s="19" t="str">
        <f>C86</f>
        <v>Residential Single Rate</v>
      </c>
      <c r="D320" s="18" t="str">
        <f>D86</f>
        <v>Residential</v>
      </c>
      <c r="E320" s="18" t="str">
        <f>E86</f>
        <v>RSR</v>
      </c>
      <c r="F320" s="18" t="str">
        <f>F86</f>
        <v>RSR</v>
      </c>
      <c r="G320" s="18">
        <f>G86</f>
        <v>0</v>
      </c>
      <c r="H320" s="10"/>
      <c r="I320" s="17">
        <f>'[1]Prop. prices'!I164</f>
        <v>4.1099999999999998E-2</v>
      </c>
      <c r="J320" s="17">
        <f>'[1]Prop. prices'!J164</f>
        <v>1.17E-2</v>
      </c>
      <c r="K320" s="17">
        <f>'[1]Prop. prices'!K164</f>
        <v>0</v>
      </c>
      <c r="L320" s="17">
        <f>'[1]Prop. prices'!L164</f>
        <v>0</v>
      </c>
      <c r="M320" s="17">
        <f>'[1]Prop. prices'!M164</f>
        <v>0</v>
      </c>
      <c r="N320" s="17">
        <f>'[1]Prop. prices'!N164</f>
        <v>0</v>
      </c>
      <c r="O320" s="17">
        <f>'[1]Prop. prices'!O164</f>
        <v>0</v>
      </c>
      <c r="P320" s="17">
        <f>'[1]Prop. prices'!P164</f>
        <v>0</v>
      </c>
      <c r="Q320" s="17">
        <f>'[1]Prop. prices'!Q164</f>
        <v>0</v>
      </c>
      <c r="R320" s="17">
        <f>'[1]Prop. prices'!R164</f>
        <v>0</v>
      </c>
      <c r="S320" s="17">
        <f>'[1]Prop. prices'!S164</f>
        <v>0</v>
      </c>
      <c r="T320" s="17">
        <f>'[1]Prop. prices'!T164</f>
        <v>0</v>
      </c>
      <c r="U320" s="17">
        <f>'[1]Prop. prices'!U164</f>
        <v>0</v>
      </c>
      <c r="V320" s="17">
        <f>'[1]Prop. prices'!V164</f>
        <v>6.1999999999999998E-3</v>
      </c>
      <c r="W320" s="17">
        <f>'[1]Prop. prices'!W164</f>
        <v>0</v>
      </c>
      <c r="X320" s="17">
        <f>'[1]Prop. prices'!X164</f>
        <v>0</v>
      </c>
      <c r="Y320" s="17">
        <f>'[1]Prop. prices'!Y164</f>
        <v>0</v>
      </c>
      <c r="Z320" s="17">
        <f>'[1]Prop. prices'!Z164</f>
        <v>0</v>
      </c>
      <c r="AA320" s="17">
        <f>'[1]Prop. prices'!AA164</f>
        <v>0</v>
      </c>
      <c r="AB320" s="17">
        <f>'[1]Prop. prices'!AB164</f>
        <v>0</v>
      </c>
      <c r="AC320" s="14"/>
      <c r="AD320" s="16" t="str" cm="1">
        <f t="array" ref="AD320">IF(SUMPRODUCT(--_xlfn.ISFORMULA(C320:AB320))=25,"OK","CHECK")</f>
        <v>OK</v>
      </c>
      <c r="AE320" s="7"/>
      <c r="AF320" s="7"/>
      <c r="AG320" s="7"/>
    </row>
    <row r="321" spans="1:33" s="28" customFormat="1" outlineLevel="2" x14ac:dyDescent="0.2">
      <c r="A321" s="29"/>
      <c r="B321" s="29"/>
      <c r="C321" s="19">
        <f>C87</f>
        <v>0</v>
      </c>
      <c r="D321" s="18">
        <f>D87</f>
        <v>0</v>
      </c>
      <c r="E321" s="18">
        <f>E87</f>
        <v>0</v>
      </c>
      <c r="F321" s="18">
        <f>F87</f>
        <v>0</v>
      </c>
      <c r="G321" s="18">
        <f>G87</f>
        <v>0</v>
      </c>
      <c r="H321" s="12"/>
      <c r="I321" s="17">
        <f>'[1]Prop. prices'!I165</f>
        <v>0</v>
      </c>
      <c r="J321" s="17">
        <f>'[1]Prop. prices'!J165</f>
        <v>0</v>
      </c>
      <c r="K321" s="17">
        <f>'[1]Prop. prices'!K165</f>
        <v>0</v>
      </c>
      <c r="L321" s="17">
        <f>'[1]Prop. prices'!L165</f>
        <v>0</v>
      </c>
      <c r="M321" s="17">
        <f>'[1]Prop. prices'!M165</f>
        <v>0</v>
      </c>
      <c r="N321" s="17">
        <f>'[1]Prop. prices'!N165</f>
        <v>0</v>
      </c>
      <c r="O321" s="17">
        <f>'[1]Prop. prices'!O165</f>
        <v>0</v>
      </c>
      <c r="P321" s="17">
        <f>'[1]Prop. prices'!P165</f>
        <v>0</v>
      </c>
      <c r="Q321" s="17">
        <f>'[1]Prop. prices'!Q165</f>
        <v>0</v>
      </c>
      <c r="R321" s="17">
        <f>'[1]Prop. prices'!R165</f>
        <v>0</v>
      </c>
      <c r="S321" s="17">
        <f>'[1]Prop. prices'!S165</f>
        <v>0</v>
      </c>
      <c r="T321" s="17">
        <f>'[1]Prop. prices'!T165</f>
        <v>0</v>
      </c>
      <c r="U321" s="17">
        <f>'[1]Prop. prices'!U165</f>
        <v>0</v>
      </c>
      <c r="V321" s="17">
        <f>'[1]Prop. prices'!V165</f>
        <v>0</v>
      </c>
      <c r="W321" s="17">
        <f>'[1]Prop. prices'!W165</f>
        <v>0</v>
      </c>
      <c r="X321" s="17">
        <f>'[1]Prop. prices'!X165</f>
        <v>0</v>
      </c>
      <c r="Y321" s="17">
        <f>'[1]Prop. prices'!Y165</f>
        <v>0</v>
      </c>
      <c r="Z321" s="17">
        <f>'[1]Prop. prices'!Z165</f>
        <v>0</v>
      </c>
      <c r="AA321" s="17">
        <f>'[1]Prop. prices'!AA165</f>
        <v>0</v>
      </c>
      <c r="AB321" s="17">
        <f>'[1]Prop. prices'!AB165</f>
        <v>0</v>
      </c>
      <c r="AC321" s="14"/>
      <c r="AD321" s="16" t="str" cm="1">
        <f t="array" ref="AD321">IF(SUMPRODUCT(--_xlfn.ISFORMULA(C321:AB321))=25,"OK","CHECK")</f>
        <v>OK</v>
      </c>
      <c r="AE321" s="29"/>
      <c r="AF321" s="29"/>
      <c r="AG321" s="29"/>
    </row>
    <row r="322" spans="1:33" outlineLevel="2" x14ac:dyDescent="0.2">
      <c r="A322" s="7"/>
      <c r="B322" s="7"/>
      <c r="C322" s="19" t="str">
        <f>C88</f>
        <v>Residential Time of Use</v>
      </c>
      <c r="D322" s="18" t="str">
        <f>D88</f>
        <v>Residential</v>
      </c>
      <c r="E322" s="18" t="str">
        <f>E88</f>
        <v>RTOU</v>
      </c>
      <c r="F322" s="18" t="str">
        <f>F88</f>
        <v>RTOU</v>
      </c>
      <c r="G322" s="18">
        <f>G88</f>
        <v>0</v>
      </c>
      <c r="H322" s="12"/>
      <c r="I322" s="17">
        <f>'[1]Prop. prices'!I166</f>
        <v>4.1099999999999998E-2</v>
      </c>
      <c r="J322" s="17">
        <f>'[1]Prop. prices'!J166</f>
        <v>0</v>
      </c>
      <c r="K322" s="17">
        <f>'[1]Prop. prices'!K166</f>
        <v>1.4500000000000001E-2</v>
      </c>
      <c r="L322" s="17">
        <f>'[1]Prop. prices'!L166</f>
        <v>0</v>
      </c>
      <c r="M322" s="17">
        <f>'[1]Prop. prices'!M166</f>
        <v>6.1999999999999998E-3</v>
      </c>
      <c r="N322" s="17">
        <f>'[1]Prop. prices'!N166</f>
        <v>3.3999999999999998E-3</v>
      </c>
      <c r="O322" s="17">
        <f>'[1]Prop. prices'!O166</f>
        <v>0</v>
      </c>
      <c r="P322" s="17">
        <f>'[1]Prop. prices'!P166</f>
        <v>0</v>
      </c>
      <c r="Q322" s="17">
        <f>'[1]Prop. prices'!Q166</f>
        <v>0</v>
      </c>
      <c r="R322" s="17">
        <f>'[1]Prop. prices'!R166</f>
        <v>0</v>
      </c>
      <c r="S322" s="17">
        <f>'[1]Prop. prices'!S166</f>
        <v>0</v>
      </c>
      <c r="T322" s="17">
        <f>'[1]Prop. prices'!T166</f>
        <v>0</v>
      </c>
      <c r="U322" s="17">
        <f>'[1]Prop. prices'!U166</f>
        <v>0</v>
      </c>
      <c r="V322" s="17">
        <f>'[1]Prop. prices'!V166</f>
        <v>0</v>
      </c>
      <c r="W322" s="17">
        <f>'[1]Prop. prices'!W166</f>
        <v>1.4500000000000001E-2</v>
      </c>
      <c r="X322" s="17">
        <f>'[1]Prop. prices'!X166</f>
        <v>6.1999999999999998E-3</v>
      </c>
      <c r="Y322" s="17">
        <f>'[1]Prop. prices'!Y166</f>
        <v>3.3999999999999998E-3</v>
      </c>
      <c r="Z322" s="17">
        <f>'[1]Prop. prices'!Z166</f>
        <v>0</v>
      </c>
      <c r="AA322" s="17">
        <f>'[1]Prop. prices'!AA166</f>
        <v>0</v>
      </c>
      <c r="AB322" s="17">
        <f>'[1]Prop. prices'!AB166</f>
        <v>0</v>
      </c>
      <c r="AC322" s="14"/>
      <c r="AD322" s="16" t="str" cm="1">
        <f t="array" ref="AD322">IF(SUMPRODUCT(--_xlfn.ISFORMULA(C322:AB322))=25,"OK","CHECK")</f>
        <v>OK</v>
      </c>
      <c r="AE322" s="7"/>
      <c r="AF322" s="7"/>
      <c r="AG322" s="7"/>
    </row>
    <row r="323" spans="1:33" outlineLevel="2" x14ac:dyDescent="0.2">
      <c r="A323" s="7"/>
      <c r="B323" s="7"/>
      <c r="C323" s="19">
        <f>C89</f>
        <v>0</v>
      </c>
      <c r="D323" s="18">
        <f>D89</f>
        <v>0</v>
      </c>
      <c r="E323" s="18">
        <f>E89</f>
        <v>0</v>
      </c>
      <c r="F323" s="18">
        <f>F89</f>
        <v>0</v>
      </c>
      <c r="G323" s="18">
        <f>G89</f>
        <v>0</v>
      </c>
      <c r="H323" s="12"/>
      <c r="I323" s="17">
        <f>'[1]Prop. prices'!I167</f>
        <v>0</v>
      </c>
      <c r="J323" s="17">
        <f>'[1]Prop. prices'!J167</f>
        <v>0</v>
      </c>
      <c r="K323" s="17">
        <f>'[1]Prop. prices'!K167</f>
        <v>0</v>
      </c>
      <c r="L323" s="17">
        <f>'[1]Prop. prices'!L167</f>
        <v>0</v>
      </c>
      <c r="M323" s="17">
        <f>'[1]Prop. prices'!M167</f>
        <v>0</v>
      </c>
      <c r="N323" s="17">
        <f>'[1]Prop. prices'!N167</f>
        <v>0</v>
      </c>
      <c r="O323" s="17">
        <f>'[1]Prop. prices'!O167</f>
        <v>0</v>
      </c>
      <c r="P323" s="17">
        <f>'[1]Prop. prices'!P167</f>
        <v>0</v>
      </c>
      <c r="Q323" s="17">
        <f>'[1]Prop. prices'!Q167</f>
        <v>0</v>
      </c>
      <c r="R323" s="17">
        <f>'[1]Prop. prices'!R167</f>
        <v>0</v>
      </c>
      <c r="S323" s="17">
        <f>'[1]Prop. prices'!S167</f>
        <v>0</v>
      </c>
      <c r="T323" s="17">
        <f>'[1]Prop. prices'!T167</f>
        <v>0</v>
      </c>
      <c r="U323" s="17">
        <f>'[1]Prop. prices'!U167</f>
        <v>0</v>
      </c>
      <c r="V323" s="17">
        <f>'[1]Prop. prices'!V167</f>
        <v>0</v>
      </c>
      <c r="W323" s="17">
        <f>'[1]Prop. prices'!W167</f>
        <v>0</v>
      </c>
      <c r="X323" s="17">
        <f>'[1]Prop. prices'!X167</f>
        <v>0</v>
      </c>
      <c r="Y323" s="17">
        <f>'[1]Prop. prices'!Y167</f>
        <v>0</v>
      </c>
      <c r="Z323" s="17">
        <f>'[1]Prop. prices'!Z167</f>
        <v>0</v>
      </c>
      <c r="AA323" s="17">
        <f>'[1]Prop. prices'!AA167</f>
        <v>0</v>
      </c>
      <c r="AB323" s="17">
        <f>'[1]Prop. prices'!AB167</f>
        <v>0</v>
      </c>
      <c r="AC323" s="14"/>
      <c r="AD323" s="16" t="str" cm="1">
        <f t="array" ref="AD323">IF(SUMPRODUCT(--_xlfn.ISFORMULA(C323:AB323))=25,"OK","CHECK")</f>
        <v>OK</v>
      </c>
      <c r="AE323" s="7"/>
      <c r="AF323" s="7"/>
      <c r="AG323" s="7"/>
    </row>
    <row r="324" spans="1:33" outlineLevel="2" x14ac:dyDescent="0.2">
      <c r="A324" s="7"/>
      <c r="B324" s="7"/>
      <c r="C324" s="19" t="str">
        <f>C90</f>
        <v>Residential Prosumer</v>
      </c>
      <c r="D324" s="18" t="str">
        <f>D90</f>
        <v>Residential</v>
      </c>
      <c r="E324" s="18" t="str">
        <f>E90</f>
        <v>RPRO</v>
      </c>
      <c r="F324" s="18" t="str">
        <f>F90</f>
        <v>RPRO</v>
      </c>
      <c r="G324" s="18">
        <f>G90</f>
        <v>0</v>
      </c>
      <c r="H324" s="12"/>
      <c r="I324" s="17">
        <f>'[1]Prop. prices'!I168</f>
        <v>4.1099999999999998E-2</v>
      </c>
      <c r="J324" s="17">
        <f>'[1]Prop. prices'!J168</f>
        <v>0</v>
      </c>
      <c r="K324" s="17">
        <f>'[1]Prop. prices'!K168</f>
        <v>8.8999999999999999E-3</v>
      </c>
      <c r="L324" s="17">
        <f>'[1]Prop. prices'!L168</f>
        <v>0</v>
      </c>
      <c r="M324" s="17">
        <f>'[1]Prop. prices'!M168</f>
        <v>4.0000000000000001E-3</v>
      </c>
      <c r="N324" s="17">
        <f>'[1]Prop. prices'!N168</f>
        <v>2.3E-3</v>
      </c>
      <c r="O324" s="17">
        <f>'[1]Prop. prices'!O168</f>
        <v>0</v>
      </c>
      <c r="P324" s="17">
        <f>'[1]Prop. prices'!P168</f>
        <v>0</v>
      </c>
      <c r="Q324" s="17">
        <f>'[1]Prop. prices'!Q168</f>
        <v>0</v>
      </c>
      <c r="R324" s="17">
        <f>'[1]Prop. prices'!R168</f>
        <v>0</v>
      </c>
      <c r="S324" s="17">
        <f>'[1]Prop. prices'!S168</f>
        <v>0</v>
      </c>
      <c r="T324" s="17">
        <f>'[1]Prop. prices'!T168</f>
        <v>6.2300000000000001E-2</v>
      </c>
      <c r="U324" s="17">
        <f>'[1]Prop. prices'!U168</f>
        <v>0</v>
      </c>
      <c r="V324" s="17">
        <f>'[1]Prop. prices'!V168</f>
        <v>0</v>
      </c>
      <c r="W324" s="17">
        <f>'[1]Prop. prices'!W168</f>
        <v>1.4500000000000001E-2</v>
      </c>
      <c r="X324" s="17">
        <f>'[1]Prop. prices'!X168</f>
        <v>6.1999999999999998E-3</v>
      </c>
      <c r="Y324" s="17">
        <f>'[1]Prop. prices'!Y168</f>
        <v>3.3999999999999998E-3</v>
      </c>
      <c r="Z324" s="17">
        <f>'[1]Prop. prices'!Z168</f>
        <v>0</v>
      </c>
      <c r="AA324" s="17">
        <f>'[1]Prop. prices'!AA168</f>
        <v>0</v>
      </c>
      <c r="AB324" s="17">
        <f>'[1]Prop. prices'!AB168</f>
        <v>0</v>
      </c>
      <c r="AC324" s="14"/>
      <c r="AD324" s="16" t="str" cm="1">
        <f t="array" ref="AD324">IF(SUMPRODUCT(--_xlfn.ISFORMULA(C324:AB324))=25,"OK","CHECK")</f>
        <v>OK</v>
      </c>
      <c r="AE324" s="7"/>
      <c r="AF324" s="7"/>
      <c r="AG324" s="7"/>
    </row>
    <row r="325" spans="1:33" outlineLevel="2" x14ac:dyDescent="0.2">
      <c r="A325" s="7"/>
      <c r="B325" s="7"/>
      <c r="C325" s="19">
        <f>C91</f>
        <v>0</v>
      </c>
      <c r="D325" s="18">
        <f>D91</f>
        <v>0</v>
      </c>
      <c r="E325" s="18">
        <f>E91</f>
        <v>0</v>
      </c>
      <c r="F325" s="18">
        <f>F91</f>
        <v>0</v>
      </c>
      <c r="G325" s="18">
        <f>G91</f>
        <v>0</v>
      </c>
      <c r="H325" s="12"/>
      <c r="I325" s="17">
        <f>'[1]Prop. prices'!I169</f>
        <v>0</v>
      </c>
      <c r="J325" s="17">
        <f>'[1]Prop. prices'!J169</f>
        <v>0</v>
      </c>
      <c r="K325" s="17">
        <f>'[1]Prop. prices'!K169</f>
        <v>0</v>
      </c>
      <c r="L325" s="17">
        <f>'[1]Prop. prices'!L169</f>
        <v>0</v>
      </c>
      <c r="M325" s="17">
        <f>'[1]Prop. prices'!M169</f>
        <v>0</v>
      </c>
      <c r="N325" s="17">
        <f>'[1]Prop. prices'!N169</f>
        <v>0</v>
      </c>
      <c r="O325" s="17">
        <f>'[1]Prop. prices'!O169</f>
        <v>0</v>
      </c>
      <c r="P325" s="17">
        <f>'[1]Prop. prices'!P169</f>
        <v>0</v>
      </c>
      <c r="Q325" s="17">
        <f>'[1]Prop. prices'!Q169</f>
        <v>0</v>
      </c>
      <c r="R325" s="17">
        <f>'[1]Prop. prices'!R169</f>
        <v>0</v>
      </c>
      <c r="S325" s="17">
        <f>'[1]Prop. prices'!S169</f>
        <v>0</v>
      </c>
      <c r="T325" s="17">
        <f>'[1]Prop. prices'!T169</f>
        <v>0</v>
      </c>
      <c r="U325" s="17">
        <f>'[1]Prop. prices'!U169</f>
        <v>0</v>
      </c>
      <c r="V325" s="17">
        <f>'[1]Prop. prices'!V169</f>
        <v>0</v>
      </c>
      <c r="W325" s="17">
        <f>'[1]Prop. prices'!W169</f>
        <v>0</v>
      </c>
      <c r="X325" s="17">
        <f>'[1]Prop. prices'!X169</f>
        <v>0</v>
      </c>
      <c r="Y325" s="17">
        <f>'[1]Prop. prices'!Y169</f>
        <v>0</v>
      </c>
      <c r="Z325" s="17">
        <f>'[1]Prop. prices'!Z169</f>
        <v>0</v>
      </c>
      <c r="AA325" s="17">
        <f>'[1]Prop. prices'!AA169</f>
        <v>0</v>
      </c>
      <c r="AB325" s="17">
        <f>'[1]Prop. prices'!AB169</f>
        <v>0</v>
      </c>
      <c r="AC325" s="14"/>
      <c r="AD325" s="16" t="str" cm="1">
        <f t="array" ref="AD325">IF(SUMPRODUCT(--_xlfn.ISFORMULA(C325:AB325))=25,"OK","CHECK")</f>
        <v>OK</v>
      </c>
      <c r="AE325" s="7"/>
      <c r="AF325" s="7"/>
      <c r="AG325" s="7"/>
    </row>
    <row r="326" spans="1:33" outlineLevel="2" x14ac:dyDescent="0.2">
      <c r="A326" s="7"/>
      <c r="B326" s="7"/>
      <c r="C326" s="19">
        <f>C92</f>
        <v>0</v>
      </c>
      <c r="D326" s="18">
        <f>D92</f>
        <v>0</v>
      </c>
      <c r="E326" s="18">
        <f>E92</f>
        <v>0</v>
      </c>
      <c r="F326" s="18">
        <f>F92</f>
        <v>0</v>
      </c>
      <c r="G326" s="18">
        <f>G92</f>
        <v>0</v>
      </c>
      <c r="H326" s="12"/>
      <c r="I326" s="17">
        <f>'[1]Prop. prices'!I170</f>
        <v>0</v>
      </c>
      <c r="J326" s="17">
        <f>'[1]Prop. prices'!J170</f>
        <v>0</v>
      </c>
      <c r="K326" s="17">
        <f>'[1]Prop. prices'!K170</f>
        <v>0</v>
      </c>
      <c r="L326" s="17">
        <f>'[1]Prop. prices'!L170</f>
        <v>0</v>
      </c>
      <c r="M326" s="17">
        <f>'[1]Prop. prices'!M170</f>
        <v>0</v>
      </c>
      <c r="N326" s="17">
        <f>'[1]Prop. prices'!N170</f>
        <v>0</v>
      </c>
      <c r="O326" s="17">
        <f>'[1]Prop. prices'!O170</f>
        <v>0</v>
      </c>
      <c r="P326" s="17">
        <f>'[1]Prop. prices'!P170</f>
        <v>0</v>
      </c>
      <c r="Q326" s="17">
        <f>'[1]Prop. prices'!Q170</f>
        <v>0</v>
      </c>
      <c r="R326" s="17">
        <f>'[1]Prop. prices'!R170</f>
        <v>0</v>
      </c>
      <c r="S326" s="17">
        <f>'[1]Prop. prices'!S170</f>
        <v>0</v>
      </c>
      <c r="T326" s="17">
        <f>'[1]Prop. prices'!T170</f>
        <v>0</v>
      </c>
      <c r="U326" s="17">
        <f>'[1]Prop. prices'!U170</f>
        <v>0</v>
      </c>
      <c r="V326" s="17">
        <f>'[1]Prop. prices'!V170</f>
        <v>0</v>
      </c>
      <c r="W326" s="17">
        <f>'[1]Prop. prices'!W170</f>
        <v>0</v>
      </c>
      <c r="X326" s="17">
        <f>'[1]Prop. prices'!X170</f>
        <v>0</v>
      </c>
      <c r="Y326" s="17">
        <f>'[1]Prop. prices'!Y170</f>
        <v>0</v>
      </c>
      <c r="Z326" s="17">
        <f>'[1]Prop. prices'!Z170</f>
        <v>0</v>
      </c>
      <c r="AA326" s="17">
        <f>'[1]Prop. prices'!AA170</f>
        <v>0</v>
      </c>
      <c r="AB326" s="17">
        <f>'[1]Prop. prices'!AB170</f>
        <v>0</v>
      </c>
      <c r="AC326" s="14"/>
      <c r="AD326" s="16" t="str" cm="1">
        <f t="array" ref="AD326">IF(SUMPRODUCT(--_xlfn.ISFORMULA(C326:AB326))=25,"OK","CHECK")</f>
        <v>OK</v>
      </c>
      <c r="AE326" s="7"/>
      <c r="AF326" s="7"/>
      <c r="AG326" s="7"/>
    </row>
    <row r="327" spans="1:33" outlineLevel="2" x14ac:dyDescent="0.2">
      <c r="A327" s="7"/>
      <c r="B327" s="7"/>
      <c r="C327" s="19">
        <f>C93</f>
        <v>0</v>
      </c>
      <c r="D327" s="18">
        <f>D93</f>
        <v>0</v>
      </c>
      <c r="E327" s="18">
        <f>E93</f>
        <v>0</v>
      </c>
      <c r="F327" s="18">
        <f>F93</f>
        <v>0</v>
      </c>
      <c r="G327" s="18">
        <f>G93</f>
        <v>0</v>
      </c>
      <c r="H327" s="12"/>
      <c r="I327" s="17">
        <f>'[1]Prop. prices'!I171</f>
        <v>0</v>
      </c>
      <c r="J327" s="17">
        <f>'[1]Prop. prices'!J171</f>
        <v>0</v>
      </c>
      <c r="K327" s="17">
        <f>'[1]Prop. prices'!K171</f>
        <v>0</v>
      </c>
      <c r="L327" s="17">
        <f>'[1]Prop. prices'!L171</f>
        <v>0</v>
      </c>
      <c r="M327" s="17">
        <f>'[1]Prop. prices'!M171</f>
        <v>0</v>
      </c>
      <c r="N327" s="17">
        <f>'[1]Prop. prices'!N171</f>
        <v>0</v>
      </c>
      <c r="O327" s="17">
        <f>'[1]Prop. prices'!O171</f>
        <v>0</v>
      </c>
      <c r="P327" s="17">
        <f>'[1]Prop. prices'!P171</f>
        <v>0</v>
      </c>
      <c r="Q327" s="17">
        <f>'[1]Prop. prices'!Q171</f>
        <v>0</v>
      </c>
      <c r="R327" s="17">
        <f>'[1]Prop. prices'!R171</f>
        <v>0</v>
      </c>
      <c r="S327" s="17">
        <f>'[1]Prop. prices'!S171</f>
        <v>0</v>
      </c>
      <c r="T327" s="17">
        <f>'[1]Prop. prices'!T171</f>
        <v>0</v>
      </c>
      <c r="U327" s="17">
        <f>'[1]Prop. prices'!U171</f>
        <v>0</v>
      </c>
      <c r="V327" s="17">
        <f>'[1]Prop. prices'!V171</f>
        <v>0</v>
      </c>
      <c r="W327" s="17">
        <f>'[1]Prop. prices'!W171</f>
        <v>0</v>
      </c>
      <c r="X327" s="17">
        <f>'[1]Prop. prices'!X171</f>
        <v>0</v>
      </c>
      <c r="Y327" s="17">
        <f>'[1]Prop. prices'!Y171</f>
        <v>0</v>
      </c>
      <c r="Z327" s="17">
        <f>'[1]Prop. prices'!Z171</f>
        <v>0</v>
      </c>
      <c r="AA327" s="17">
        <f>'[1]Prop. prices'!AA171</f>
        <v>0</v>
      </c>
      <c r="AB327" s="17">
        <f>'[1]Prop. prices'!AB171</f>
        <v>0</v>
      </c>
      <c r="AC327" s="14"/>
      <c r="AD327" s="16" t="str" cm="1">
        <f t="array" ref="AD327">IF(SUMPRODUCT(--_xlfn.ISFORMULA(C327:AB327))=25,"OK","CHECK")</f>
        <v>OK</v>
      </c>
      <c r="AE327" s="7"/>
      <c r="AF327" s="7"/>
      <c r="AG327" s="7"/>
    </row>
    <row r="328" spans="1:33" outlineLevel="2" x14ac:dyDescent="0.2">
      <c r="A328" s="7"/>
      <c r="B328" s="7"/>
      <c r="C328" s="19" t="str">
        <f>C94</f>
        <v>Overnight Unmetered</v>
      </c>
      <c r="D328" s="18" t="str">
        <f>D94</f>
        <v>Small business</v>
      </c>
      <c r="E328" s="18" t="str">
        <f>E94</f>
        <v>LVUU</v>
      </c>
      <c r="F328" s="18" t="str">
        <f>F94</f>
        <v>LVUU</v>
      </c>
      <c r="G328" s="18">
        <f>G94</f>
        <v>0</v>
      </c>
      <c r="H328" s="12"/>
      <c r="I328" s="17">
        <f>'[1]Prop. prices'!I172</f>
        <v>0</v>
      </c>
      <c r="J328" s="17">
        <f>'[1]Prop. prices'!J172</f>
        <v>5.7000000000000002E-3</v>
      </c>
      <c r="K328" s="17">
        <f>'[1]Prop. prices'!K172</f>
        <v>0</v>
      </c>
      <c r="L328" s="17">
        <f>'[1]Prop. prices'!L172</f>
        <v>0</v>
      </c>
      <c r="M328" s="17">
        <f>'[1]Prop. prices'!M172</f>
        <v>0</v>
      </c>
      <c r="N328" s="17">
        <f>'[1]Prop. prices'!N172</f>
        <v>0</v>
      </c>
      <c r="O328" s="17">
        <f>'[1]Prop. prices'!O172</f>
        <v>0</v>
      </c>
      <c r="P328" s="17">
        <f>'[1]Prop. prices'!P172</f>
        <v>0</v>
      </c>
      <c r="Q328" s="17">
        <f>'[1]Prop. prices'!Q172</f>
        <v>0</v>
      </c>
      <c r="R328" s="17">
        <f>'[1]Prop. prices'!R172</f>
        <v>0</v>
      </c>
      <c r="S328" s="17">
        <f>'[1]Prop. prices'!S172</f>
        <v>0</v>
      </c>
      <c r="T328" s="17">
        <f>'[1]Prop. prices'!T172</f>
        <v>0</v>
      </c>
      <c r="U328" s="17">
        <f>'[1]Prop. prices'!U172</f>
        <v>0</v>
      </c>
      <c r="V328" s="17">
        <f>'[1]Prop. prices'!V172</f>
        <v>0</v>
      </c>
      <c r="W328" s="17">
        <f>'[1]Prop. prices'!W172</f>
        <v>0</v>
      </c>
      <c r="X328" s="17">
        <f>'[1]Prop. prices'!X172</f>
        <v>0</v>
      </c>
      <c r="Y328" s="17">
        <f>'[1]Prop. prices'!Y172</f>
        <v>0</v>
      </c>
      <c r="Z328" s="17">
        <f>'[1]Prop. prices'!Z172</f>
        <v>0</v>
      </c>
      <c r="AA328" s="17">
        <f>'[1]Prop. prices'!AA172</f>
        <v>0</v>
      </c>
      <c r="AB328" s="17">
        <f>'[1]Prop. prices'!AB172</f>
        <v>0</v>
      </c>
      <c r="AC328" s="14"/>
      <c r="AD328" s="16" t="str" cm="1">
        <f t="array" ref="AD328">IF(SUMPRODUCT(--_xlfn.ISFORMULA(C328:AB328))=25,"OK","CHECK")</f>
        <v>OK</v>
      </c>
      <c r="AE328" s="7"/>
      <c r="AF328" s="7"/>
      <c r="AG328" s="7"/>
    </row>
    <row r="329" spans="1:33" outlineLevel="2" x14ac:dyDescent="0.2">
      <c r="A329" s="7"/>
      <c r="B329" s="7"/>
      <c r="C329" s="19" t="str">
        <f>C95</f>
        <v>24 hour Unmetered</v>
      </c>
      <c r="D329" s="18" t="str">
        <f>D95</f>
        <v>Small business</v>
      </c>
      <c r="E329" s="18" t="str">
        <f>E95</f>
        <v>LVUU24</v>
      </c>
      <c r="F329" s="18" t="str">
        <f>F95</f>
        <v>LVUU24</v>
      </c>
      <c r="G329" s="18">
        <f>G95</f>
        <v>0</v>
      </c>
      <c r="H329" s="12"/>
      <c r="I329" s="17">
        <f>'[1]Prop. prices'!I173</f>
        <v>0</v>
      </c>
      <c r="J329" s="17">
        <f>'[1]Prop. prices'!J173</f>
        <v>5.7000000000000002E-3</v>
      </c>
      <c r="K329" s="17">
        <f>'[1]Prop. prices'!K173</f>
        <v>0</v>
      </c>
      <c r="L329" s="17">
        <f>'[1]Prop. prices'!L173</f>
        <v>0</v>
      </c>
      <c r="M329" s="17">
        <f>'[1]Prop. prices'!M173</f>
        <v>0</v>
      </c>
      <c r="N329" s="17">
        <f>'[1]Prop. prices'!N173</f>
        <v>0</v>
      </c>
      <c r="O329" s="17">
        <f>'[1]Prop. prices'!O173</f>
        <v>0</v>
      </c>
      <c r="P329" s="17">
        <f>'[1]Prop. prices'!P173</f>
        <v>0</v>
      </c>
      <c r="Q329" s="17">
        <f>'[1]Prop. prices'!Q173</f>
        <v>0</v>
      </c>
      <c r="R329" s="17">
        <f>'[1]Prop. prices'!R173</f>
        <v>0</v>
      </c>
      <c r="S329" s="17">
        <f>'[1]Prop. prices'!S173</f>
        <v>0</v>
      </c>
      <c r="T329" s="17">
        <f>'[1]Prop. prices'!T173</f>
        <v>0</v>
      </c>
      <c r="U329" s="17">
        <f>'[1]Prop. prices'!U173</f>
        <v>0</v>
      </c>
      <c r="V329" s="17">
        <f>'[1]Prop. prices'!V173</f>
        <v>0</v>
      </c>
      <c r="W329" s="17">
        <f>'[1]Prop. prices'!W173</f>
        <v>0</v>
      </c>
      <c r="X329" s="17">
        <f>'[1]Prop. prices'!X173</f>
        <v>0</v>
      </c>
      <c r="Y329" s="17">
        <f>'[1]Prop. prices'!Y173</f>
        <v>0</v>
      </c>
      <c r="Z329" s="17">
        <f>'[1]Prop. prices'!Z173</f>
        <v>0</v>
      </c>
      <c r="AA329" s="17">
        <f>'[1]Prop. prices'!AA173</f>
        <v>0</v>
      </c>
      <c r="AB329" s="17">
        <f>'[1]Prop. prices'!AB173</f>
        <v>0</v>
      </c>
      <c r="AC329" s="14"/>
      <c r="AD329" s="16" t="str" cm="1">
        <f t="array" ref="AD329">IF(SUMPRODUCT(--_xlfn.ISFORMULA(C329:AB329))=25,"OK","CHECK")</f>
        <v>OK</v>
      </c>
      <c r="AE329" s="7"/>
      <c r="AF329" s="7"/>
      <c r="AG329" s="7"/>
    </row>
    <row r="330" spans="1:33" outlineLevel="2" x14ac:dyDescent="0.2">
      <c r="A330" s="7"/>
      <c r="B330" s="7"/>
      <c r="C330" s="19" t="str">
        <f>C96</f>
        <v>Business Single rate</v>
      </c>
      <c r="D330" s="18" t="str">
        <f>D96</f>
        <v>Small business</v>
      </c>
      <c r="E330" s="18" t="str">
        <f>E96</f>
        <v>BSR</v>
      </c>
      <c r="F330" s="18" t="str">
        <f>F96</f>
        <v>BSR</v>
      </c>
      <c r="G330" s="18">
        <f>G96</f>
        <v>0</v>
      </c>
      <c r="H330" s="12"/>
      <c r="I330" s="17">
        <f>'[1]Prop. prices'!I174</f>
        <v>4.1099999999999998E-2</v>
      </c>
      <c r="J330" s="17">
        <f>'[1]Prop. prices'!J174</f>
        <v>9.1000000000000004E-3</v>
      </c>
      <c r="K330" s="17">
        <f>'[1]Prop. prices'!K174</f>
        <v>0</v>
      </c>
      <c r="L330" s="17">
        <f>'[1]Prop. prices'!L174</f>
        <v>0</v>
      </c>
      <c r="M330" s="17">
        <f>'[1]Prop. prices'!M174</f>
        <v>0</v>
      </c>
      <c r="N330" s="17">
        <f>'[1]Prop. prices'!N174</f>
        <v>0</v>
      </c>
      <c r="O330" s="17">
        <f>'[1]Prop. prices'!O174</f>
        <v>0</v>
      </c>
      <c r="P330" s="17">
        <f>'[1]Prop. prices'!P174</f>
        <v>0</v>
      </c>
      <c r="Q330" s="17">
        <f>'[1]Prop. prices'!Q174</f>
        <v>0</v>
      </c>
      <c r="R330" s="17">
        <f>'[1]Prop. prices'!R174</f>
        <v>0</v>
      </c>
      <c r="S330" s="17">
        <f>'[1]Prop. prices'!S174</f>
        <v>0</v>
      </c>
      <c r="T330" s="17">
        <f>'[1]Prop. prices'!T174</f>
        <v>0</v>
      </c>
      <c r="U330" s="17">
        <f>'[1]Prop. prices'!U174</f>
        <v>0</v>
      </c>
      <c r="V330" s="17">
        <f>'[1]Prop. prices'!V174</f>
        <v>6.1999999999999998E-3</v>
      </c>
      <c r="W330" s="17">
        <f>'[1]Prop. prices'!W174</f>
        <v>0</v>
      </c>
      <c r="X330" s="17">
        <f>'[1]Prop. prices'!X174</f>
        <v>0</v>
      </c>
      <c r="Y330" s="17">
        <f>'[1]Prop. prices'!Y174</f>
        <v>0</v>
      </c>
      <c r="Z330" s="17">
        <f>'[1]Prop. prices'!Z174</f>
        <v>0</v>
      </c>
      <c r="AA330" s="17">
        <f>'[1]Prop. prices'!AA174</f>
        <v>0</v>
      </c>
      <c r="AB330" s="17">
        <f>'[1]Prop. prices'!AB174</f>
        <v>0</v>
      </c>
      <c r="AC330" s="14"/>
      <c r="AD330" s="16" t="str" cm="1">
        <f t="array" ref="AD330">IF(SUMPRODUCT(--_xlfn.ISFORMULA(C330:AB330))=25,"OK","CHECK")</f>
        <v>OK</v>
      </c>
      <c r="AE330" s="7"/>
      <c r="AF330" s="7"/>
      <c r="AG330" s="7"/>
    </row>
    <row r="331" spans="1:33" outlineLevel="2" x14ac:dyDescent="0.2">
      <c r="A331" s="7"/>
      <c r="B331" s="7"/>
      <c r="C331" s="19">
        <f>C97</f>
        <v>0</v>
      </c>
      <c r="D331" s="18">
        <f>D97</f>
        <v>0</v>
      </c>
      <c r="E331" s="18">
        <f>E97</f>
        <v>0</v>
      </c>
      <c r="F331" s="18">
        <f>F97</f>
        <v>0</v>
      </c>
      <c r="G331" s="18">
        <f>G97</f>
        <v>0</v>
      </c>
      <c r="H331" s="12"/>
      <c r="I331" s="17">
        <f>'[1]Prop. prices'!I175</f>
        <v>0</v>
      </c>
      <c r="J331" s="17">
        <f>'[1]Prop. prices'!J175</f>
        <v>0</v>
      </c>
      <c r="K331" s="17">
        <f>'[1]Prop. prices'!K175</f>
        <v>0</v>
      </c>
      <c r="L331" s="17">
        <f>'[1]Prop. prices'!L175</f>
        <v>0</v>
      </c>
      <c r="M331" s="17">
        <f>'[1]Prop. prices'!M175</f>
        <v>0</v>
      </c>
      <c r="N331" s="17">
        <f>'[1]Prop. prices'!N175</f>
        <v>0</v>
      </c>
      <c r="O331" s="17">
        <f>'[1]Prop. prices'!O175</f>
        <v>0</v>
      </c>
      <c r="P331" s="17">
        <f>'[1]Prop. prices'!P175</f>
        <v>0</v>
      </c>
      <c r="Q331" s="17">
        <f>'[1]Prop. prices'!Q175</f>
        <v>0</v>
      </c>
      <c r="R331" s="17">
        <f>'[1]Prop. prices'!R175</f>
        <v>0</v>
      </c>
      <c r="S331" s="17">
        <f>'[1]Prop. prices'!S175</f>
        <v>0</v>
      </c>
      <c r="T331" s="17">
        <f>'[1]Prop. prices'!T175</f>
        <v>0</v>
      </c>
      <c r="U331" s="17">
        <f>'[1]Prop. prices'!U175</f>
        <v>0</v>
      </c>
      <c r="V331" s="17">
        <f>'[1]Prop. prices'!V175</f>
        <v>0</v>
      </c>
      <c r="W331" s="17">
        <f>'[1]Prop. prices'!W175</f>
        <v>0</v>
      </c>
      <c r="X331" s="17">
        <f>'[1]Prop. prices'!X175</f>
        <v>0</v>
      </c>
      <c r="Y331" s="17">
        <f>'[1]Prop. prices'!Y175</f>
        <v>0</v>
      </c>
      <c r="Z331" s="17">
        <f>'[1]Prop. prices'!Z175</f>
        <v>0</v>
      </c>
      <c r="AA331" s="17">
        <f>'[1]Prop. prices'!AA175</f>
        <v>0</v>
      </c>
      <c r="AB331" s="17">
        <f>'[1]Prop. prices'!AB175</f>
        <v>0</v>
      </c>
      <c r="AC331" s="14"/>
      <c r="AD331" s="16" t="str" cm="1">
        <f t="array" ref="AD331">IF(SUMPRODUCT(--_xlfn.ISFORMULA(C331:AB331))=25,"OK","CHECK")</f>
        <v>OK</v>
      </c>
      <c r="AE331" s="7"/>
      <c r="AF331" s="7"/>
      <c r="AG331" s="7"/>
    </row>
    <row r="332" spans="1:33" outlineLevel="2" x14ac:dyDescent="0.2">
      <c r="A332" s="7"/>
      <c r="B332" s="7"/>
      <c r="C332" s="19" t="str">
        <f>C98</f>
        <v>Business Two Rate</v>
      </c>
      <c r="D332" s="18" t="str">
        <f>D98</f>
        <v>Small business</v>
      </c>
      <c r="E332" s="18" t="str">
        <f>E98</f>
        <v>B2R</v>
      </c>
      <c r="F332" s="18" t="str">
        <f>F98</f>
        <v>B2R</v>
      </c>
      <c r="G332" s="18">
        <f>G98</f>
        <v>0</v>
      </c>
      <c r="H332" s="12"/>
      <c r="I332" s="17">
        <f>'[1]Prop. prices'!I176</f>
        <v>4.1099999999999998E-2</v>
      </c>
      <c r="J332" s="17">
        <f>'[1]Prop. prices'!J176</f>
        <v>0</v>
      </c>
      <c r="K332" s="17">
        <f>'[1]Prop. prices'!K176</f>
        <v>1.0200000000000001E-2</v>
      </c>
      <c r="L332" s="17">
        <f>'[1]Prop. prices'!L176</f>
        <v>0</v>
      </c>
      <c r="M332" s="17">
        <f>'[1]Prop. prices'!M176</f>
        <v>5.3E-3</v>
      </c>
      <c r="N332" s="17">
        <f>'[1]Prop. prices'!N176</f>
        <v>0</v>
      </c>
      <c r="O332" s="17">
        <f>'[1]Prop. prices'!O176</f>
        <v>0</v>
      </c>
      <c r="P332" s="17">
        <f>'[1]Prop. prices'!P176</f>
        <v>0</v>
      </c>
      <c r="Q332" s="17">
        <f>'[1]Prop. prices'!Q176</f>
        <v>0</v>
      </c>
      <c r="R332" s="17">
        <f>'[1]Prop. prices'!R176</f>
        <v>0</v>
      </c>
      <c r="S332" s="17">
        <f>'[1]Prop. prices'!S176</f>
        <v>0</v>
      </c>
      <c r="T332" s="17">
        <f>'[1]Prop. prices'!T176</f>
        <v>0</v>
      </c>
      <c r="U332" s="17">
        <f>'[1]Prop. prices'!U176</f>
        <v>0</v>
      </c>
      <c r="V332" s="17">
        <f>'[1]Prop. prices'!V176</f>
        <v>6.1999999999999998E-3</v>
      </c>
      <c r="W332" s="17">
        <f>'[1]Prop. prices'!W176</f>
        <v>0</v>
      </c>
      <c r="X332" s="17">
        <f>'[1]Prop. prices'!X176</f>
        <v>0</v>
      </c>
      <c r="Y332" s="17">
        <f>'[1]Prop. prices'!Y176</f>
        <v>0</v>
      </c>
      <c r="Z332" s="17">
        <f>'[1]Prop. prices'!Z176</f>
        <v>0</v>
      </c>
      <c r="AA332" s="17">
        <f>'[1]Prop. prices'!AA176</f>
        <v>0</v>
      </c>
      <c r="AB332" s="17">
        <f>'[1]Prop. prices'!AB176</f>
        <v>0</v>
      </c>
      <c r="AC332" s="14"/>
      <c r="AD332" s="16" t="str" cm="1">
        <f t="array" ref="AD332">IF(SUMPRODUCT(--_xlfn.ISFORMULA(C332:AB332))=25,"OK","CHECK")</f>
        <v>OK</v>
      </c>
      <c r="AE332" s="7"/>
      <c r="AF332" s="7"/>
      <c r="AG332" s="7"/>
    </row>
    <row r="333" spans="1:33" outlineLevel="2" x14ac:dyDescent="0.2">
      <c r="A333" s="7"/>
      <c r="B333" s="7"/>
      <c r="C333" s="19">
        <f>C99</f>
        <v>0</v>
      </c>
      <c r="D333" s="18">
        <f>D99</f>
        <v>0</v>
      </c>
      <c r="E333" s="18">
        <f>E99</f>
        <v>0</v>
      </c>
      <c r="F333" s="18">
        <f>F99</f>
        <v>0</v>
      </c>
      <c r="G333" s="18">
        <f>G99</f>
        <v>0</v>
      </c>
      <c r="H333" s="12"/>
      <c r="I333" s="17">
        <f>'[1]Prop. prices'!I177</f>
        <v>0</v>
      </c>
      <c r="J333" s="17">
        <f>'[1]Prop. prices'!J177</f>
        <v>0</v>
      </c>
      <c r="K333" s="17">
        <f>'[1]Prop. prices'!K177</f>
        <v>0</v>
      </c>
      <c r="L333" s="17">
        <f>'[1]Prop. prices'!L177</f>
        <v>0</v>
      </c>
      <c r="M333" s="17">
        <f>'[1]Prop. prices'!M177</f>
        <v>0</v>
      </c>
      <c r="N333" s="17">
        <f>'[1]Prop. prices'!N177</f>
        <v>0</v>
      </c>
      <c r="O333" s="17">
        <f>'[1]Prop. prices'!O177</f>
        <v>0</v>
      </c>
      <c r="P333" s="17">
        <f>'[1]Prop. prices'!P177</f>
        <v>0</v>
      </c>
      <c r="Q333" s="17">
        <f>'[1]Prop. prices'!Q177</f>
        <v>0</v>
      </c>
      <c r="R333" s="17">
        <f>'[1]Prop. prices'!R177</f>
        <v>0</v>
      </c>
      <c r="S333" s="17">
        <f>'[1]Prop. prices'!S177</f>
        <v>0</v>
      </c>
      <c r="T333" s="17">
        <f>'[1]Prop. prices'!T177</f>
        <v>0</v>
      </c>
      <c r="U333" s="17">
        <f>'[1]Prop. prices'!U177</f>
        <v>0</v>
      </c>
      <c r="V333" s="17">
        <f>'[1]Prop. prices'!V177</f>
        <v>0</v>
      </c>
      <c r="W333" s="17">
        <f>'[1]Prop. prices'!W177</f>
        <v>0</v>
      </c>
      <c r="X333" s="17">
        <f>'[1]Prop. prices'!X177</f>
        <v>0</v>
      </c>
      <c r="Y333" s="17">
        <f>'[1]Prop. prices'!Y177</f>
        <v>0</v>
      </c>
      <c r="Z333" s="17">
        <f>'[1]Prop. prices'!Z177</f>
        <v>0</v>
      </c>
      <c r="AA333" s="17">
        <f>'[1]Prop. prices'!AA177</f>
        <v>0</v>
      </c>
      <c r="AB333" s="17">
        <f>'[1]Prop. prices'!AB177</f>
        <v>0</v>
      </c>
      <c r="AC333" s="14"/>
      <c r="AD333" s="16" t="str" cm="1">
        <f t="array" ref="AD333">IF(SUMPRODUCT(--_xlfn.ISFORMULA(C333:AB333))=25,"OK","CHECK")</f>
        <v>OK</v>
      </c>
      <c r="AE333" s="7"/>
      <c r="AF333" s="7"/>
      <c r="AG333" s="7"/>
    </row>
    <row r="334" spans="1:33" outlineLevel="2" x14ac:dyDescent="0.2">
      <c r="A334" s="7"/>
      <c r="B334" s="7"/>
      <c r="C334" s="19" t="str">
        <f>C100</f>
        <v>Business Controlled Load only</v>
      </c>
      <c r="D334" s="18" t="str">
        <f>D100</f>
        <v>Small business</v>
      </c>
      <c r="E334" s="18" t="str">
        <f>E100</f>
        <v>BCL</v>
      </c>
      <c r="F334" s="18" t="str">
        <f>F100</f>
        <v>BCL</v>
      </c>
      <c r="G334" s="18">
        <f>G100</f>
        <v>0</v>
      </c>
      <c r="H334" s="12"/>
      <c r="I334" s="17">
        <f>'[1]Prop. prices'!I178</f>
        <v>0</v>
      </c>
      <c r="J334" s="17">
        <f>'[1]Prop. prices'!J178</f>
        <v>0</v>
      </c>
      <c r="K334" s="17">
        <f>'[1]Prop. prices'!K178</f>
        <v>0</v>
      </c>
      <c r="L334" s="17">
        <f>'[1]Prop. prices'!L178</f>
        <v>0</v>
      </c>
      <c r="M334" s="17">
        <f>'[1]Prop. prices'!M178</f>
        <v>0</v>
      </c>
      <c r="N334" s="17">
        <f>'[1]Prop. prices'!N178</f>
        <v>0</v>
      </c>
      <c r="O334" s="17">
        <f>'[1]Prop. prices'!O178</f>
        <v>0</v>
      </c>
      <c r="P334" s="17">
        <f>'[1]Prop. prices'!P178</f>
        <v>0</v>
      </c>
      <c r="Q334" s="17">
        <f>'[1]Prop. prices'!Q178</f>
        <v>0</v>
      </c>
      <c r="R334" s="17">
        <f>'[1]Prop. prices'!R178</f>
        <v>0</v>
      </c>
      <c r="S334" s="17">
        <f>'[1]Prop. prices'!S178</f>
        <v>0</v>
      </c>
      <c r="T334" s="17">
        <f>'[1]Prop. prices'!T178</f>
        <v>0</v>
      </c>
      <c r="U334" s="17">
        <f>'[1]Prop. prices'!U178</f>
        <v>0</v>
      </c>
      <c r="V334" s="17">
        <f>'[1]Prop. prices'!V178</f>
        <v>6.1999999999999998E-3</v>
      </c>
      <c r="W334" s="17">
        <f>'[1]Prop. prices'!W178</f>
        <v>0</v>
      </c>
      <c r="X334" s="17">
        <f>'[1]Prop. prices'!X178</f>
        <v>0</v>
      </c>
      <c r="Y334" s="17">
        <f>'[1]Prop. prices'!Y178</f>
        <v>0</v>
      </c>
      <c r="Z334" s="17">
        <f>'[1]Prop. prices'!Z178</f>
        <v>0</v>
      </c>
      <c r="AA334" s="17">
        <f>'[1]Prop. prices'!AA178</f>
        <v>0</v>
      </c>
      <c r="AB334" s="17">
        <f>'[1]Prop. prices'!AB178</f>
        <v>0</v>
      </c>
      <c r="AC334" s="14"/>
      <c r="AD334" s="16" t="str" cm="1">
        <f t="array" ref="AD334">IF(SUMPRODUCT(--_xlfn.ISFORMULA(C334:AB334))=25,"OK","CHECK")</f>
        <v>OK</v>
      </c>
      <c r="AE334" s="7"/>
      <c r="AF334" s="7"/>
      <c r="AG334" s="7"/>
    </row>
    <row r="335" spans="1:33" outlineLevel="2" x14ac:dyDescent="0.2">
      <c r="A335" s="7"/>
      <c r="B335" s="7"/>
      <c r="C335" s="19" t="str">
        <f>C101</f>
        <v>Small Business Time of Use</v>
      </c>
      <c r="D335" s="18" t="str">
        <f>D101</f>
        <v>Small business</v>
      </c>
      <c r="E335" s="18" t="str">
        <f>E101</f>
        <v>SBTOU</v>
      </c>
      <c r="F335" s="18" t="str">
        <f>F101</f>
        <v>SBTOU</v>
      </c>
      <c r="G335" s="18">
        <f>G101</f>
        <v>0</v>
      </c>
      <c r="H335" s="12"/>
      <c r="I335" s="17">
        <f>'[1]Prop. prices'!I179</f>
        <v>4.1099999999999998E-2</v>
      </c>
      <c r="J335" s="17">
        <f>'[1]Prop. prices'!J179</f>
        <v>0</v>
      </c>
      <c r="K335" s="17">
        <f>'[1]Prop. prices'!K179</f>
        <v>1.3299999999999999E-2</v>
      </c>
      <c r="L335" s="17">
        <f>'[1]Prop. prices'!L179</f>
        <v>9.4999999999999998E-3</v>
      </c>
      <c r="M335" s="17">
        <f>'[1]Prop. prices'!M179</f>
        <v>5.3E-3</v>
      </c>
      <c r="N335" s="17">
        <f>'[1]Prop. prices'!N179</f>
        <v>0</v>
      </c>
      <c r="O335" s="17">
        <f>'[1]Prop. prices'!O179</f>
        <v>0</v>
      </c>
      <c r="P335" s="17">
        <f>'[1]Prop. prices'!P179</f>
        <v>0</v>
      </c>
      <c r="Q335" s="17">
        <f>'[1]Prop. prices'!Q179</f>
        <v>0</v>
      </c>
      <c r="R335" s="17">
        <f>'[1]Prop. prices'!R179</f>
        <v>0</v>
      </c>
      <c r="S335" s="17">
        <f>'[1]Prop. prices'!S179</f>
        <v>0</v>
      </c>
      <c r="T335" s="17">
        <f>'[1]Prop. prices'!T179</f>
        <v>0</v>
      </c>
      <c r="U335" s="17">
        <f>'[1]Prop. prices'!U179</f>
        <v>0</v>
      </c>
      <c r="V335" s="17">
        <f>'[1]Prop. prices'!V179</f>
        <v>0</v>
      </c>
      <c r="W335" s="17">
        <f>'[1]Prop. prices'!W179</f>
        <v>0</v>
      </c>
      <c r="X335" s="17">
        <f>'[1]Prop. prices'!X179</f>
        <v>0</v>
      </c>
      <c r="Y335" s="17">
        <f>'[1]Prop. prices'!Y179</f>
        <v>0</v>
      </c>
      <c r="Z335" s="17">
        <f>'[1]Prop. prices'!Z179</f>
        <v>0</v>
      </c>
      <c r="AA335" s="17">
        <f>'[1]Prop. prices'!AA179</f>
        <v>0</v>
      </c>
      <c r="AB335" s="17">
        <f>'[1]Prop. prices'!AB179</f>
        <v>0</v>
      </c>
      <c r="AC335" s="14"/>
      <c r="AD335" s="16" t="str" cm="1">
        <f t="array" ref="AD335">IF(SUMPRODUCT(--_xlfn.ISFORMULA(C335:AB335))=25,"OK","CHECK")</f>
        <v>OK</v>
      </c>
      <c r="AE335" s="7"/>
      <c r="AF335" s="7"/>
      <c r="AG335" s="7"/>
    </row>
    <row r="336" spans="1:33" outlineLevel="2" x14ac:dyDescent="0.2">
      <c r="A336" s="7"/>
      <c r="B336" s="7"/>
      <c r="C336" s="19" t="str">
        <f>C102</f>
        <v>Small Business Time of Use with Demand</v>
      </c>
      <c r="D336" s="18" t="str">
        <f>D102</f>
        <v>Small business</v>
      </c>
      <c r="E336" s="18" t="str">
        <f>E102</f>
        <v>SBTOUD</v>
      </c>
      <c r="F336" s="18" t="str">
        <f>F102</f>
        <v>SBTOUD</v>
      </c>
      <c r="G336" s="18">
        <f>G102</f>
        <v>0</v>
      </c>
      <c r="H336" s="12"/>
      <c r="I336" s="17">
        <f>'[1]Prop. prices'!I180</f>
        <v>4.1099999999999998E-2</v>
      </c>
      <c r="J336" s="17">
        <f>'[1]Prop. prices'!J180</f>
        <v>0</v>
      </c>
      <c r="K336" s="17">
        <f>'[1]Prop. prices'!K180</f>
        <v>1.0800000000000001E-2</v>
      </c>
      <c r="L336" s="17">
        <f>'[1]Prop. prices'!L180</f>
        <v>7.7000000000000002E-3</v>
      </c>
      <c r="M336" s="17">
        <f>'[1]Prop. prices'!M180</f>
        <v>4.4000000000000003E-3</v>
      </c>
      <c r="N336" s="17">
        <f>'[1]Prop. prices'!N180</f>
        <v>0</v>
      </c>
      <c r="O336" s="17">
        <f>'[1]Prop. prices'!O180</f>
        <v>0</v>
      </c>
      <c r="P336" s="17">
        <f>'[1]Prop. prices'!P180</f>
        <v>0</v>
      </c>
      <c r="Q336" s="17">
        <f>'[1]Prop. prices'!Q180</f>
        <v>0</v>
      </c>
      <c r="R336" s="17">
        <f>'[1]Prop. prices'!R180</f>
        <v>0</v>
      </c>
      <c r="S336" s="17">
        <f>'[1]Prop. prices'!S180</f>
        <v>0</v>
      </c>
      <c r="T336" s="17">
        <f>'[1]Prop. prices'!T180</f>
        <v>0</v>
      </c>
      <c r="U336" s="17">
        <f>'[1]Prop. prices'!U180</f>
        <v>0</v>
      </c>
      <c r="V336" s="17">
        <f>'[1]Prop. prices'!V180</f>
        <v>0</v>
      </c>
      <c r="W336" s="17">
        <f>'[1]Prop. prices'!W180</f>
        <v>0</v>
      </c>
      <c r="X336" s="17">
        <f>'[1]Prop. prices'!X180</f>
        <v>0</v>
      </c>
      <c r="Y336" s="17">
        <f>'[1]Prop. prices'!Y180</f>
        <v>0</v>
      </c>
      <c r="Z336" s="17">
        <f>'[1]Prop. prices'!Z180</f>
        <v>0</v>
      </c>
      <c r="AA336" s="17">
        <f>'[1]Prop. prices'!AA180</f>
        <v>0</v>
      </c>
      <c r="AB336" s="17">
        <f>'[1]Prop. prices'!AB180</f>
        <v>0</v>
      </c>
      <c r="AC336" s="14"/>
      <c r="AD336" s="16" t="str" cm="1">
        <f t="array" ref="AD336">IF(SUMPRODUCT(--_xlfn.ISFORMULA(C336:AB336))=25,"OK","CHECK")</f>
        <v>OK</v>
      </c>
      <c r="AE336" s="7"/>
      <c r="AF336" s="7"/>
      <c r="AG336" s="7"/>
    </row>
    <row r="337" spans="1:33" outlineLevel="2" x14ac:dyDescent="0.2">
      <c r="A337" s="7"/>
      <c r="B337" s="7"/>
      <c r="C337" s="19" t="str">
        <f>C103</f>
        <v>Small Business Actual Monthly Demand (transition)</v>
      </c>
      <c r="D337" s="18" t="str">
        <f>D103</f>
        <v>Small business</v>
      </c>
      <c r="E337" s="18" t="str">
        <f>E103</f>
        <v>SBD</v>
      </c>
      <c r="F337" s="18" t="str">
        <f>F103</f>
        <v>SBD</v>
      </c>
      <c r="G337" s="18">
        <f>G103</f>
        <v>0</v>
      </c>
      <c r="H337" s="12"/>
      <c r="I337" s="17">
        <f>'[1]Prop. prices'!I181</f>
        <v>4.1099999999999998E-2</v>
      </c>
      <c r="J337" s="17">
        <f>'[1]Prop. prices'!J181</f>
        <v>7.7000000000000002E-3</v>
      </c>
      <c r="K337" s="17">
        <f>'[1]Prop. prices'!K181</f>
        <v>0</v>
      </c>
      <c r="L337" s="17">
        <f>'[1]Prop. prices'!L181</f>
        <v>0</v>
      </c>
      <c r="M337" s="17">
        <f>'[1]Prop. prices'!M181</f>
        <v>0</v>
      </c>
      <c r="N337" s="17">
        <f>'[1]Prop. prices'!N181</f>
        <v>0</v>
      </c>
      <c r="O337" s="17">
        <f>'[1]Prop. prices'!O181</f>
        <v>0</v>
      </c>
      <c r="P337" s="17">
        <f>'[1]Prop. prices'!P181</f>
        <v>0</v>
      </c>
      <c r="Q337" s="17">
        <f>'[1]Prop. prices'!Q181</f>
        <v>0</v>
      </c>
      <c r="R337" s="17">
        <f>'[1]Prop. prices'!R181</f>
        <v>0</v>
      </c>
      <c r="S337" s="17">
        <f>'[1]Prop. prices'!S181</f>
        <v>0</v>
      </c>
      <c r="T337" s="17">
        <f>'[1]Prop. prices'!T181</f>
        <v>0</v>
      </c>
      <c r="U337" s="17">
        <f>'[1]Prop. prices'!U181</f>
        <v>0</v>
      </c>
      <c r="V337" s="17">
        <f>'[1]Prop. prices'!V181</f>
        <v>0</v>
      </c>
      <c r="W337" s="17">
        <f>'[1]Prop. prices'!W181</f>
        <v>0</v>
      </c>
      <c r="X337" s="17">
        <f>'[1]Prop. prices'!X181</f>
        <v>0</v>
      </c>
      <c r="Y337" s="17">
        <f>'[1]Prop. prices'!Y181</f>
        <v>0</v>
      </c>
      <c r="Z337" s="17">
        <f>'[1]Prop. prices'!Z181</f>
        <v>0</v>
      </c>
      <c r="AA337" s="17">
        <f>'[1]Prop. prices'!AA181</f>
        <v>0</v>
      </c>
      <c r="AB337" s="17">
        <f>'[1]Prop. prices'!AB181</f>
        <v>0</v>
      </c>
      <c r="AC337" s="14"/>
      <c r="AD337" s="16" t="str" cm="1">
        <f t="array" ref="AD337">IF(SUMPRODUCT(--_xlfn.ISFORMULA(C337:AB337))=25,"OK","CHECK")</f>
        <v>OK</v>
      </c>
      <c r="AE337" s="7"/>
      <c r="AF337" s="7"/>
      <c r="AG337" s="7"/>
    </row>
    <row r="338" spans="1:33" outlineLevel="2" x14ac:dyDescent="0.2">
      <c r="A338" s="7"/>
      <c r="B338" s="7"/>
      <c r="C338" s="19">
        <f>C104</f>
        <v>0</v>
      </c>
      <c r="D338" s="18">
        <f>D104</f>
        <v>0</v>
      </c>
      <c r="E338" s="18">
        <f>E104</f>
        <v>0</v>
      </c>
      <c r="F338" s="18">
        <f>F104</f>
        <v>0</v>
      </c>
      <c r="G338" s="18">
        <f>G104</f>
        <v>0</v>
      </c>
      <c r="H338" s="12"/>
      <c r="I338" s="17">
        <f>'[1]Prop. prices'!I182</f>
        <v>0</v>
      </c>
      <c r="J338" s="17">
        <f>'[1]Prop. prices'!J182</f>
        <v>0</v>
      </c>
      <c r="K338" s="17">
        <f>'[1]Prop. prices'!K182</f>
        <v>0</v>
      </c>
      <c r="L338" s="17">
        <f>'[1]Prop. prices'!L182</f>
        <v>0</v>
      </c>
      <c r="M338" s="17">
        <f>'[1]Prop. prices'!M182</f>
        <v>0</v>
      </c>
      <c r="N338" s="17">
        <f>'[1]Prop. prices'!N182</f>
        <v>0</v>
      </c>
      <c r="O338" s="17">
        <f>'[1]Prop. prices'!O182</f>
        <v>0</v>
      </c>
      <c r="P338" s="17">
        <f>'[1]Prop. prices'!P182</f>
        <v>0</v>
      </c>
      <c r="Q338" s="17">
        <f>'[1]Prop. prices'!Q182</f>
        <v>0</v>
      </c>
      <c r="R338" s="17">
        <f>'[1]Prop. prices'!R182</f>
        <v>0</v>
      </c>
      <c r="S338" s="17">
        <f>'[1]Prop. prices'!S182</f>
        <v>0</v>
      </c>
      <c r="T338" s="17">
        <f>'[1]Prop. prices'!T182</f>
        <v>0</v>
      </c>
      <c r="U338" s="17">
        <f>'[1]Prop. prices'!U182</f>
        <v>0</v>
      </c>
      <c r="V338" s="17">
        <f>'[1]Prop. prices'!V182</f>
        <v>0</v>
      </c>
      <c r="W338" s="17">
        <f>'[1]Prop. prices'!W182</f>
        <v>0</v>
      </c>
      <c r="X338" s="17">
        <f>'[1]Prop. prices'!X182</f>
        <v>0</v>
      </c>
      <c r="Y338" s="17">
        <f>'[1]Prop. prices'!Y182</f>
        <v>0</v>
      </c>
      <c r="Z338" s="17">
        <f>'[1]Prop. prices'!Z182</f>
        <v>0</v>
      </c>
      <c r="AA338" s="17">
        <f>'[1]Prop. prices'!AA182</f>
        <v>0</v>
      </c>
      <c r="AB338" s="17">
        <f>'[1]Prop. prices'!AB182</f>
        <v>0</v>
      </c>
      <c r="AC338" s="14"/>
      <c r="AD338" s="16" t="str" cm="1">
        <f t="array" ref="AD338">IF(SUMPRODUCT(--_xlfn.ISFORMULA(C338:AB338))=25,"OK","CHECK")</f>
        <v>OK</v>
      </c>
      <c r="AE338" s="7"/>
      <c r="AF338" s="7"/>
      <c r="AG338" s="7"/>
    </row>
    <row r="339" spans="1:33" outlineLevel="2" x14ac:dyDescent="0.2">
      <c r="A339" s="7"/>
      <c r="B339" s="7"/>
      <c r="C339" s="19" t="str">
        <f>C105</f>
        <v>Large LV Business Single rate</v>
      </c>
      <c r="D339" s="18" t="str">
        <f>D105</f>
        <v>Large LV business</v>
      </c>
      <c r="E339" s="18" t="str">
        <f>E105</f>
        <v>BSRT</v>
      </c>
      <c r="F339" s="18" t="str">
        <f>F105</f>
        <v>BSRT</v>
      </c>
      <c r="G339" s="18">
        <f>G105</f>
        <v>0</v>
      </c>
      <c r="H339" s="12"/>
      <c r="I339" s="17">
        <f>'[1]Prop. prices'!I183</f>
        <v>4.1099999999999998E-2</v>
      </c>
      <c r="J339" s="17">
        <f>'[1]Prop. prices'!J183</f>
        <v>1.0800000000000001E-2</v>
      </c>
      <c r="K339" s="17">
        <f>'[1]Prop. prices'!K183</f>
        <v>0</v>
      </c>
      <c r="L339" s="17">
        <f>'[1]Prop. prices'!L183</f>
        <v>0</v>
      </c>
      <c r="M339" s="17">
        <f>'[1]Prop. prices'!M183</f>
        <v>0</v>
      </c>
      <c r="N339" s="17">
        <f>'[1]Prop. prices'!N183</f>
        <v>0</v>
      </c>
      <c r="O339" s="17">
        <f>'[1]Prop. prices'!O183</f>
        <v>0</v>
      </c>
      <c r="P339" s="17">
        <f>'[1]Prop. prices'!P183</f>
        <v>0</v>
      </c>
      <c r="Q339" s="17">
        <f>'[1]Prop. prices'!Q183</f>
        <v>0</v>
      </c>
      <c r="R339" s="17">
        <f>'[1]Prop. prices'!R183</f>
        <v>0</v>
      </c>
      <c r="S339" s="17">
        <f>'[1]Prop. prices'!S183</f>
        <v>0</v>
      </c>
      <c r="T339" s="17">
        <f>'[1]Prop. prices'!T183</f>
        <v>0</v>
      </c>
      <c r="U339" s="17">
        <f>'[1]Prop. prices'!U183</f>
        <v>0</v>
      </c>
      <c r="V339" s="17">
        <f>'[1]Prop. prices'!V183</f>
        <v>6.1999999999999998E-3</v>
      </c>
      <c r="W339" s="17">
        <f>'[1]Prop. prices'!W183</f>
        <v>0</v>
      </c>
      <c r="X339" s="17">
        <f>'[1]Prop. prices'!X183</f>
        <v>0</v>
      </c>
      <c r="Y339" s="17">
        <f>'[1]Prop. prices'!Y183</f>
        <v>0</v>
      </c>
      <c r="Z339" s="17">
        <f>'[1]Prop. prices'!Z183</f>
        <v>0</v>
      </c>
      <c r="AA339" s="17">
        <f>'[1]Prop. prices'!AA183</f>
        <v>0</v>
      </c>
      <c r="AB339" s="17">
        <f>'[1]Prop. prices'!AB183</f>
        <v>0</v>
      </c>
      <c r="AC339" s="14"/>
      <c r="AD339" s="16" t="str" cm="1">
        <f t="array" ref="AD339">IF(SUMPRODUCT(--_xlfn.ISFORMULA(C339:AB339))=25,"OK","CHECK")</f>
        <v>OK</v>
      </c>
      <c r="AE339" s="7"/>
      <c r="AF339" s="7"/>
      <c r="AG339" s="7"/>
    </row>
    <row r="340" spans="1:33" outlineLevel="2" x14ac:dyDescent="0.2">
      <c r="A340" s="7"/>
      <c r="B340" s="7"/>
      <c r="C340" s="19">
        <f>C106</f>
        <v>0</v>
      </c>
      <c r="D340" s="18">
        <f>D106</f>
        <v>0</v>
      </c>
      <c r="E340" s="18">
        <f>E106</f>
        <v>0</v>
      </c>
      <c r="F340" s="18">
        <f>F106</f>
        <v>0</v>
      </c>
      <c r="G340" s="18">
        <f>G106</f>
        <v>0</v>
      </c>
      <c r="H340" s="12"/>
      <c r="I340" s="17">
        <f>'[1]Prop. prices'!I184</f>
        <v>0</v>
      </c>
      <c r="J340" s="17">
        <f>'[1]Prop. prices'!J184</f>
        <v>0</v>
      </c>
      <c r="K340" s="17">
        <f>'[1]Prop. prices'!K184</f>
        <v>0</v>
      </c>
      <c r="L340" s="17">
        <f>'[1]Prop. prices'!L184</f>
        <v>0</v>
      </c>
      <c r="M340" s="17">
        <f>'[1]Prop. prices'!M184</f>
        <v>0</v>
      </c>
      <c r="N340" s="17">
        <f>'[1]Prop. prices'!N184</f>
        <v>0</v>
      </c>
      <c r="O340" s="17">
        <f>'[1]Prop. prices'!O184</f>
        <v>0</v>
      </c>
      <c r="P340" s="17">
        <f>'[1]Prop. prices'!P184</f>
        <v>0</v>
      </c>
      <c r="Q340" s="17">
        <f>'[1]Prop. prices'!Q184</f>
        <v>0</v>
      </c>
      <c r="R340" s="17">
        <f>'[1]Prop. prices'!R184</f>
        <v>0</v>
      </c>
      <c r="S340" s="17">
        <f>'[1]Prop. prices'!S184</f>
        <v>0</v>
      </c>
      <c r="T340" s="17">
        <f>'[1]Prop. prices'!T184</f>
        <v>0</v>
      </c>
      <c r="U340" s="17">
        <f>'[1]Prop. prices'!U184</f>
        <v>0</v>
      </c>
      <c r="V340" s="17">
        <f>'[1]Prop. prices'!V184</f>
        <v>0</v>
      </c>
      <c r="W340" s="17">
        <f>'[1]Prop. prices'!W184</f>
        <v>0</v>
      </c>
      <c r="X340" s="17">
        <f>'[1]Prop. prices'!X184</f>
        <v>0</v>
      </c>
      <c r="Y340" s="17">
        <f>'[1]Prop. prices'!Y184</f>
        <v>0</v>
      </c>
      <c r="Z340" s="17">
        <f>'[1]Prop. prices'!Z184</f>
        <v>0</v>
      </c>
      <c r="AA340" s="17">
        <f>'[1]Prop. prices'!AA184</f>
        <v>0</v>
      </c>
      <c r="AB340" s="17">
        <f>'[1]Prop. prices'!AB184</f>
        <v>0</v>
      </c>
      <c r="AC340" s="14"/>
      <c r="AD340" s="16" t="str" cm="1">
        <f t="array" ref="AD340">IF(SUMPRODUCT(--_xlfn.ISFORMULA(C340:AB340))=25,"OK","CHECK")</f>
        <v>OK</v>
      </c>
      <c r="AE340" s="7"/>
      <c r="AF340" s="7"/>
      <c r="AG340" s="7"/>
    </row>
    <row r="341" spans="1:33" outlineLevel="2" x14ac:dyDescent="0.2">
      <c r="A341" s="7"/>
      <c r="B341" s="7"/>
      <c r="C341" s="19" t="str">
        <f>C107</f>
        <v>Large LV Business Two Rate</v>
      </c>
      <c r="D341" s="18" t="str">
        <f>D107</f>
        <v>Large LV business</v>
      </c>
      <c r="E341" s="18" t="str">
        <f>E107</f>
        <v>B2RT</v>
      </c>
      <c r="F341" s="18" t="str">
        <f>F107</f>
        <v>B2RT</v>
      </c>
      <c r="G341" s="18">
        <f>G107</f>
        <v>0</v>
      </c>
      <c r="H341" s="12"/>
      <c r="I341" s="17">
        <f>'[1]Prop. prices'!I185</f>
        <v>4.1099999999999998E-2</v>
      </c>
      <c r="J341" s="17">
        <f>'[1]Prop. prices'!J185</f>
        <v>0</v>
      </c>
      <c r="K341" s="17">
        <f>'[1]Prop. prices'!K185</f>
        <v>1.21E-2</v>
      </c>
      <c r="L341" s="17">
        <f>'[1]Prop. prices'!L185</f>
        <v>0</v>
      </c>
      <c r="M341" s="17">
        <f>'[1]Prop. prices'!M185</f>
        <v>6.1999999999999998E-3</v>
      </c>
      <c r="N341" s="17">
        <f>'[1]Prop. prices'!N185</f>
        <v>0</v>
      </c>
      <c r="O341" s="17">
        <f>'[1]Prop. prices'!O185</f>
        <v>0</v>
      </c>
      <c r="P341" s="17">
        <f>'[1]Prop. prices'!P185</f>
        <v>0</v>
      </c>
      <c r="Q341" s="17">
        <f>'[1]Prop. prices'!Q185</f>
        <v>0</v>
      </c>
      <c r="R341" s="17">
        <f>'[1]Prop. prices'!R185</f>
        <v>0</v>
      </c>
      <c r="S341" s="17">
        <f>'[1]Prop. prices'!S185</f>
        <v>0</v>
      </c>
      <c r="T341" s="17">
        <f>'[1]Prop. prices'!T185</f>
        <v>0</v>
      </c>
      <c r="U341" s="17">
        <f>'[1]Prop. prices'!U185</f>
        <v>0</v>
      </c>
      <c r="V341" s="17">
        <f>'[1]Prop. prices'!V185</f>
        <v>6.1999999999999998E-3</v>
      </c>
      <c r="W341" s="17">
        <f>'[1]Prop. prices'!W185</f>
        <v>0</v>
      </c>
      <c r="X341" s="17">
        <f>'[1]Prop. prices'!X185</f>
        <v>0</v>
      </c>
      <c r="Y341" s="17">
        <f>'[1]Prop. prices'!Y185</f>
        <v>0</v>
      </c>
      <c r="Z341" s="17">
        <f>'[1]Prop. prices'!Z185</f>
        <v>0</v>
      </c>
      <c r="AA341" s="17">
        <f>'[1]Prop. prices'!AA185</f>
        <v>0</v>
      </c>
      <c r="AB341" s="17">
        <f>'[1]Prop. prices'!AB185</f>
        <v>0</v>
      </c>
      <c r="AC341" s="14"/>
      <c r="AD341" s="16" t="str" cm="1">
        <f t="array" ref="AD341">IF(SUMPRODUCT(--_xlfn.ISFORMULA(C341:AB341))=25,"OK","CHECK")</f>
        <v>OK</v>
      </c>
      <c r="AE341" s="7"/>
      <c r="AF341" s="7"/>
      <c r="AG341" s="7"/>
    </row>
    <row r="342" spans="1:33" outlineLevel="2" x14ac:dyDescent="0.2">
      <c r="A342" s="7"/>
      <c r="B342" s="7"/>
      <c r="C342" s="19">
        <f>C108</f>
        <v>0</v>
      </c>
      <c r="D342" s="18">
        <f>D108</f>
        <v>0</v>
      </c>
      <c r="E342" s="18">
        <f>E108</f>
        <v>0</v>
      </c>
      <c r="F342" s="18">
        <f>F108</f>
        <v>0</v>
      </c>
      <c r="G342" s="18">
        <f>G108</f>
        <v>0</v>
      </c>
      <c r="H342" s="12"/>
      <c r="I342" s="17">
        <f>'[1]Prop. prices'!I186</f>
        <v>0</v>
      </c>
      <c r="J342" s="17">
        <f>'[1]Prop. prices'!J186</f>
        <v>0</v>
      </c>
      <c r="K342" s="17">
        <f>'[1]Prop. prices'!K186</f>
        <v>0</v>
      </c>
      <c r="L342" s="17">
        <f>'[1]Prop. prices'!L186</f>
        <v>0</v>
      </c>
      <c r="M342" s="17">
        <f>'[1]Prop. prices'!M186</f>
        <v>0</v>
      </c>
      <c r="N342" s="17">
        <f>'[1]Prop. prices'!N186</f>
        <v>0</v>
      </c>
      <c r="O342" s="17">
        <f>'[1]Prop. prices'!O186</f>
        <v>0</v>
      </c>
      <c r="P342" s="17">
        <f>'[1]Prop. prices'!P186</f>
        <v>0</v>
      </c>
      <c r="Q342" s="17">
        <f>'[1]Prop. prices'!Q186</f>
        <v>0</v>
      </c>
      <c r="R342" s="17">
        <f>'[1]Prop. prices'!R186</f>
        <v>0</v>
      </c>
      <c r="S342" s="17">
        <f>'[1]Prop. prices'!S186</f>
        <v>0</v>
      </c>
      <c r="T342" s="17">
        <f>'[1]Prop. prices'!T186</f>
        <v>0</v>
      </c>
      <c r="U342" s="17">
        <f>'[1]Prop. prices'!U186</f>
        <v>0</v>
      </c>
      <c r="V342" s="17">
        <f>'[1]Prop. prices'!V186</f>
        <v>0</v>
      </c>
      <c r="W342" s="17">
        <f>'[1]Prop. prices'!W186</f>
        <v>0</v>
      </c>
      <c r="X342" s="17">
        <f>'[1]Prop. prices'!X186</f>
        <v>0</v>
      </c>
      <c r="Y342" s="17">
        <f>'[1]Prop. prices'!Y186</f>
        <v>0</v>
      </c>
      <c r="Z342" s="17">
        <f>'[1]Prop. prices'!Z186</f>
        <v>0</v>
      </c>
      <c r="AA342" s="17">
        <f>'[1]Prop. prices'!AA186</f>
        <v>0</v>
      </c>
      <c r="AB342" s="17">
        <f>'[1]Prop. prices'!AB186</f>
        <v>0</v>
      </c>
      <c r="AC342" s="14"/>
      <c r="AD342" s="16" t="str" cm="1">
        <f t="array" ref="AD342">IF(SUMPRODUCT(--_xlfn.ISFORMULA(C342:AB342))=25,"OK","CHECK")</f>
        <v>OK</v>
      </c>
      <c r="AE342" s="7"/>
      <c r="AF342" s="7"/>
      <c r="AG342" s="7"/>
    </row>
    <row r="343" spans="1:33" outlineLevel="2" x14ac:dyDescent="0.2">
      <c r="A343" s="7"/>
      <c r="B343" s="7"/>
      <c r="C343" s="19" t="str">
        <f>C109</f>
        <v>Large LV Business Annual demand</v>
      </c>
      <c r="D343" s="18" t="str">
        <f>D109</f>
        <v>Large LV business</v>
      </c>
      <c r="E343" s="18" t="str">
        <f>E109</f>
        <v>LBAD-SA</v>
      </c>
      <c r="F343" s="18" t="str">
        <f>F109</f>
        <v>LBAD-CBD</v>
      </c>
      <c r="G343" s="18">
        <f>G109</f>
        <v>0</v>
      </c>
      <c r="H343" s="12"/>
      <c r="I343" s="17">
        <f>'[1]Prop. prices'!I187</f>
        <v>0</v>
      </c>
      <c r="J343" s="17">
        <f>'[1]Prop. prices'!J187</f>
        <v>0</v>
      </c>
      <c r="K343" s="17">
        <f>'[1]Prop. prices'!K187</f>
        <v>7.1999999999999998E-3</v>
      </c>
      <c r="L343" s="17">
        <f>'[1]Prop. prices'!L187</f>
        <v>0</v>
      </c>
      <c r="M343" s="17">
        <f>'[1]Prop. prices'!M187</f>
        <v>4.7000000000000002E-3</v>
      </c>
      <c r="N343" s="17">
        <f>'[1]Prop. prices'!N187</f>
        <v>0</v>
      </c>
      <c r="O343" s="17">
        <f>'[1]Prop. prices'!O187</f>
        <v>0</v>
      </c>
      <c r="P343" s="17">
        <f>'[1]Prop. prices'!P187</f>
        <v>0</v>
      </c>
      <c r="Q343" s="17">
        <f>'[1]Prop. prices'!Q187</f>
        <v>0</v>
      </c>
      <c r="R343" s="17">
        <f>'[1]Prop. prices'!R187</f>
        <v>0</v>
      </c>
      <c r="S343" s="17">
        <f>'[1]Prop. prices'!S187</f>
        <v>0</v>
      </c>
      <c r="T343" s="17">
        <f>'[1]Prop. prices'!T187</f>
        <v>0</v>
      </c>
      <c r="U343" s="17">
        <f>'[1]Prop. prices'!U187</f>
        <v>0</v>
      </c>
      <c r="V343" s="17">
        <f>'[1]Prop. prices'!V187</f>
        <v>0</v>
      </c>
      <c r="W343" s="17">
        <f>'[1]Prop. prices'!W187</f>
        <v>0</v>
      </c>
      <c r="X343" s="17">
        <f>'[1]Prop. prices'!X187</f>
        <v>0</v>
      </c>
      <c r="Y343" s="17">
        <f>'[1]Prop. prices'!Y187</f>
        <v>0</v>
      </c>
      <c r="Z343" s="17">
        <f>'[1]Prop. prices'!Z187</f>
        <v>0</v>
      </c>
      <c r="AA343" s="17">
        <f>'[1]Prop. prices'!AA187</f>
        <v>0</v>
      </c>
      <c r="AB343" s="17">
        <f>'[1]Prop. prices'!AB187</f>
        <v>0</v>
      </c>
      <c r="AC343" s="14"/>
      <c r="AD343" s="16" t="str" cm="1">
        <f t="array" ref="AD343">IF(SUMPRODUCT(--_xlfn.ISFORMULA(C343:AB343))=25,"OK","CHECK")</f>
        <v>OK</v>
      </c>
      <c r="AE343" s="7"/>
      <c r="AF343" s="7"/>
      <c r="AG343" s="7"/>
    </row>
    <row r="344" spans="1:33" outlineLevel="2" x14ac:dyDescent="0.2">
      <c r="A344" s="7"/>
      <c r="B344" s="7"/>
      <c r="C344" s="19" t="str">
        <f>C110</f>
        <v>Large LV Business Monthly Peak Demand</v>
      </c>
      <c r="D344" s="18" t="str">
        <f>D110</f>
        <v>Large LV business</v>
      </c>
      <c r="E344" s="18" t="str">
        <f>E110</f>
        <v>LBMD-SA</v>
      </c>
      <c r="F344" s="18" t="str">
        <f>F110</f>
        <v>LBMD-CBD</v>
      </c>
      <c r="G344" s="18">
        <f>G110</f>
        <v>0</v>
      </c>
      <c r="H344" s="12"/>
      <c r="I344" s="17">
        <f>'[1]Prop. prices'!I188</f>
        <v>0</v>
      </c>
      <c r="J344" s="17">
        <f>'[1]Prop. prices'!J188</f>
        <v>0</v>
      </c>
      <c r="K344" s="17">
        <f>'[1]Prop. prices'!K188</f>
        <v>7.1999999999999998E-3</v>
      </c>
      <c r="L344" s="17">
        <f>'[1]Prop. prices'!L188</f>
        <v>0</v>
      </c>
      <c r="M344" s="17">
        <f>'[1]Prop. prices'!M188</f>
        <v>4.7000000000000002E-3</v>
      </c>
      <c r="N344" s="17">
        <f>'[1]Prop. prices'!N188</f>
        <v>0</v>
      </c>
      <c r="O344" s="17">
        <f>'[1]Prop. prices'!O188</f>
        <v>0</v>
      </c>
      <c r="P344" s="17">
        <f>'[1]Prop. prices'!P188</f>
        <v>0</v>
      </c>
      <c r="Q344" s="17">
        <f>'[1]Prop. prices'!Q188</f>
        <v>0</v>
      </c>
      <c r="R344" s="17">
        <f>'[1]Prop. prices'!R188</f>
        <v>0</v>
      </c>
      <c r="S344" s="17">
        <f>'[1]Prop. prices'!S188</f>
        <v>0</v>
      </c>
      <c r="T344" s="17">
        <f>'[1]Prop. prices'!T188</f>
        <v>0</v>
      </c>
      <c r="U344" s="17">
        <f>'[1]Prop. prices'!U188</f>
        <v>0</v>
      </c>
      <c r="V344" s="17">
        <f>'[1]Prop. prices'!V188</f>
        <v>0</v>
      </c>
      <c r="W344" s="17">
        <f>'[1]Prop. prices'!W188</f>
        <v>0</v>
      </c>
      <c r="X344" s="17">
        <f>'[1]Prop. prices'!X188</f>
        <v>0</v>
      </c>
      <c r="Y344" s="17">
        <f>'[1]Prop. prices'!Y188</f>
        <v>0</v>
      </c>
      <c r="Z344" s="17">
        <f>'[1]Prop. prices'!Z188</f>
        <v>0</v>
      </c>
      <c r="AA344" s="17">
        <f>'[1]Prop. prices'!AA188</f>
        <v>0</v>
      </c>
      <c r="AB344" s="17">
        <f>'[1]Prop. prices'!AB188</f>
        <v>0</v>
      </c>
      <c r="AC344" s="14"/>
      <c r="AD344" s="16" t="str" cm="1">
        <f t="array" ref="AD344">IF(SUMPRODUCT(--_xlfn.ISFORMULA(C344:AB344))=25,"OK","CHECK")</f>
        <v>OK</v>
      </c>
      <c r="AE344" s="7"/>
      <c r="AF344" s="7"/>
      <c r="AG344" s="7"/>
    </row>
    <row r="345" spans="1:33" outlineLevel="2" x14ac:dyDescent="0.2">
      <c r="A345" s="7"/>
      <c r="B345" s="7"/>
      <c r="C345" s="19" t="str">
        <f>C111</f>
        <v>Large LV Business Actual Monthly Demand (transition)</v>
      </c>
      <c r="D345" s="18" t="str">
        <f>D111</f>
        <v>Large LV business</v>
      </c>
      <c r="E345" s="18" t="str">
        <f>E111</f>
        <v>BD</v>
      </c>
      <c r="F345" s="18" t="str">
        <f>F111</f>
        <v>BD</v>
      </c>
      <c r="G345" s="18">
        <f>G111</f>
        <v>0</v>
      </c>
      <c r="H345" s="12"/>
      <c r="I345" s="17">
        <f>'[1]Prop. prices'!I189</f>
        <v>0</v>
      </c>
      <c r="J345" s="17">
        <f>'[1]Prop. prices'!J189</f>
        <v>5.7999999999999996E-3</v>
      </c>
      <c r="K345" s="17">
        <f>'[1]Prop. prices'!K189</f>
        <v>0</v>
      </c>
      <c r="L345" s="17">
        <f>'[1]Prop. prices'!L189</f>
        <v>0</v>
      </c>
      <c r="M345" s="17">
        <f>'[1]Prop. prices'!M189</f>
        <v>0</v>
      </c>
      <c r="N345" s="17">
        <f>'[1]Prop. prices'!N189</f>
        <v>0</v>
      </c>
      <c r="O345" s="17">
        <f>'[1]Prop. prices'!O189</f>
        <v>0</v>
      </c>
      <c r="P345" s="17">
        <f>'[1]Prop. prices'!P189</f>
        <v>0</v>
      </c>
      <c r="Q345" s="17">
        <f>'[1]Prop. prices'!Q189</f>
        <v>0</v>
      </c>
      <c r="R345" s="17">
        <f>'[1]Prop. prices'!R189</f>
        <v>0</v>
      </c>
      <c r="S345" s="17">
        <f>'[1]Prop. prices'!S189</f>
        <v>0</v>
      </c>
      <c r="T345" s="17">
        <f>'[1]Prop. prices'!T189</f>
        <v>0</v>
      </c>
      <c r="U345" s="17">
        <f>'[1]Prop. prices'!U189</f>
        <v>0</v>
      </c>
      <c r="V345" s="17">
        <f>'[1]Prop. prices'!V189</f>
        <v>0</v>
      </c>
      <c r="W345" s="17">
        <f>'[1]Prop. prices'!W189</f>
        <v>0</v>
      </c>
      <c r="X345" s="17">
        <f>'[1]Prop. prices'!X189</f>
        <v>0</v>
      </c>
      <c r="Y345" s="17">
        <f>'[1]Prop. prices'!Y189</f>
        <v>0</v>
      </c>
      <c r="Z345" s="17">
        <f>'[1]Prop. prices'!Z189</f>
        <v>0</v>
      </c>
      <c r="AA345" s="17">
        <f>'[1]Prop. prices'!AA189</f>
        <v>0</v>
      </c>
      <c r="AB345" s="17">
        <f>'[1]Prop. prices'!AB189</f>
        <v>0</v>
      </c>
      <c r="AC345" s="14"/>
      <c r="AD345" s="16" t="str" cm="1">
        <f t="array" ref="AD345">IF(SUMPRODUCT(--_xlfn.ISFORMULA(C345:AB345))=25,"OK","CHECK")</f>
        <v>OK</v>
      </c>
      <c r="AE345" s="7"/>
      <c r="AF345" s="7"/>
      <c r="AG345" s="7"/>
    </row>
    <row r="346" spans="1:33" outlineLevel="2" x14ac:dyDescent="0.2">
      <c r="A346" s="7"/>
      <c r="B346" s="7"/>
      <c r="C346" s="19" t="str">
        <f>C112</f>
        <v>Large LV Business Generation Supplies</v>
      </c>
      <c r="D346" s="18" t="str">
        <f>D112</f>
        <v>Large LV business</v>
      </c>
      <c r="E346" s="18" t="str">
        <f>E112</f>
        <v>LBG-SA</v>
      </c>
      <c r="F346" s="18" t="str">
        <f>F112</f>
        <v>LBG-CBD</v>
      </c>
      <c r="G346" s="18">
        <f>G112</f>
        <v>0</v>
      </c>
      <c r="H346" s="12"/>
      <c r="I346" s="17">
        <f>'[1]Prop. prices'!I190</f>
        <v>0</v>
      </c>
      <c r="J346" s="17">
        <f>'[1]Prop. prices'!J190</f>
        <v>0</v>
      </c>
      <c r="K346" s="17">
        <f>'[1]Prop. prices'!K190</f>
        <v>0</v>
      </c>
      <c r="L346" s="17">
        <f>'[1]Prop. prices'!L190</f>
        <v>0</v>
      </c>
      <c r="M346" s="17">
        <f>'[1]Prop. prices'!M190</f>
        <v>0</v>
      </c>
      <c r="N346" s="17">
        <f>'[1]Prop. prices'!N190</f>
        <v>0</v>
      </c>
      <c r="O346" s="17">
        <f>'[1]Prop. prices'!O190</f>
        <v>0</v>
      </c>
      <c r="P346" s="17">
        <f>'[1]Prop. prices'!P190</f>
        <v>0</v>
      </c>
      <c r="Q346" s="17">
        <f>'[1]Prop. prices'!Q190</f>
        <v>0</v>
      </c>
      <c r="R346" s="17">
        <f>'[1]Prop. prices'!R190</f>
        <v>0</v>
      </c>
      <c r="S346" s="17">
        <f>'[1]Prop. prices'!S190</f>
        <v>0</v>
      </c>
      <c r="T346" s="17">
        <f>'[1]Prop. prices'!T190</f>
        <v>0</v>
      </c>
      <c r="U346" s="17">
        <f>'[1]Prop. prices'!U190</f>
        <v>0</v>
      </c>
      <c r="V346" s="17">
        <f>'[1]Prop. prices'!V190</f>
        <v>0</v>
      </c>
      <c r="W346" s="17">
        <f>'[1]Prop. prices'!W190</f>
        <v>0</v>
      </c>
      <c r="X346" s="17">
        <f>'[1]Prop. prices'!X190</f>
        <v>0</v>
      </c>
      <c r="Y346" s="17">
        <f>'[1]Prop. prices'!Y190</f>
        <v>0</v>
      </c>
      <c r="Z346" s="17">
        <f>'[1]Prop. prices'!Z190</f>
        <v>0</v>
      </c>
      <c r="AA346" s="17">
        <f>'[1]Prop. prices'!AA190</f>
        <v>0</v>
      </c>
      <c r="AB346" s="17">
        <f>'[1]Prop. prices'!AB190</f>
        <v>0</v>
      </c>
      <c r="AC346" s="14"/>
      <c r="AD346" s="16" t="str" cm="1">
        <f t="array" ref="AD346">IF(SUMPRODUCT(--_xlfn.ISFORMULA(C346:AB346))=25,"OK","CHECK")</f>
        <v>OK</v>
      </c>
      <c r="AE346" s="7"/>
      <c r="AF346" s="7"/>
      <c r="AG346" s="7"/>
    </row>
    <row r="347" spans="1:33" outlineLevel="2" x14ac:dyDescent="0.2">
      <c r="A347" s="7"/>
      <c r="B347" s="7"/>
      <c r="C347" s="19">
        <f>C113</f>
        <v>0</v>
      </c>
      <c r="D347" s="18">
        <f>D113</f>
        <v>0</v>
      </c>
      <c r="E347" s="18">
        <f>E113</f>
        <v>0</v>
      </c>
      <c r="F347" s="18">
        <f>F113</f>
        <v>0</v>
      </c>
      <c r="G347" s="18">
        <f>G113</f>
        <v>0</v>
      </c>
      <c r="H347" s="12"/>
      <c r="I347" s="17">
        <f>'[1]Prop. prices'!I191</f>
        <v>0</v>
      </c>
      <c r="J347" s="17">
        <f>'[1]Prop. prices'!J191</f>
        <v>0</v>
      </c>
      <c r="K347" s="17">
        <f>'[1]Prop. prices'!K191</f>
        <v>0</v>
      </c>
      <c r="L347" s="17">
        <f>'[1]Prop. prices'!L191</f>
        <v>0</v>
      </c>
      <c r="M347" s="17">
        <f>'[1]Prop. prices'!M191</f>
        <v>0</v>
      </c>
      <c r="N347" s="17">
        <f>'[1]Prop. prices'!N191</f>
        <v>0</v>
      </c>
      <c r="O347" s="17">
        <f>'[1]Prop. prices'!O191</f>
        <v>0</v>
      </c>
      <c r="P347" s="17">
        <f>'[1]Prop. prices'!P191</f>
        <v>0</v>
      </c>
      <c r="Q347" s="17">
        <f>'[1]Prop. prices'!Q191</f>
        <v>0</v>
      </c>
      <c r="R347" s="17">
        <f>'[1]Prop. prices'!R191</f>
        <v>0</v>
      </c>
      <c r="S347" s="17">
        <f>'[1]Prop. prices'!S191</f>
        <v>0</v>
      </c>
      <c r="T347" s="17">
        <f>'[1]Prop. prices'!T191</f>
        <v>0</v>
      </c>
      <c r="U347" s="17">
        <f>'[1]Prop. prices'!U191</f>
        <v>0</v>
      </c>
      <c r="V347" s="17">
        <f>'[1]Prop. prices'!V191</f>
        <v>0</v>
      </c>
      <c r="W347" s="17">
        <f>'[1]Prop. prices'!W191</f>
        <v>0</v>
      </c>
      <c r="X347" s="17">
        <f>'[1]Prop. prices'!X191</f>
        <v>0</v>
      </c>
      <c r="Y347" s="17">
        <f>'[1]Prop. prices'!Y191</f>
        <v>0</v>
      </c>
      <c r="Z347" s="17">
        <f>'[1]Prop. prices'!Z191</f>
        <v>0</v>
      </c>
      <c r="AA347" s="17">
        <f>'[1]Prop. prices'!AA191</f>
        <v>0</v>
      </c>
      <c r="AB347" s="17">
        <f>'[1]Prop. prices'!AB191</f>
        <v>0</v>
      </c>
      <c r="AC347" s="14"/>
      <c r="AD347" s="16" t="str" cm="1">
        <f t="array" ref="AD347">IF(SUMPRODUCT(--_xlfn.ISFORMULA(C347:AB347))=25,"OK","CHECK")</f>
        <v>OK</v>
      </c>
      <c r="AE347" s="7"/>
      <c r="AF347" s="7"/>
      <c r="AG347" s="7"/>
    </row>
    <row r="348" spans="1:33" outlineLevel="2" x14ac:dyDescent="0.2">
      <c r="A348" s="7"/>
      <c r="B348" s="7"/>
      <c r="C348" s="19" t="str">
        <f>C114</f>
        <v>HV Business Annual demand</v>
      </c>
      <c r="D348" s="18" t="str">
        <f>D114</f>
        <v>HV business</v>
      </c>
      <c r="E348" s="18" t="str">
        <f>E114</f>
        <v>HVAD-SA</v>
      </c>
      <c r="F348" s="18" t="str">
        <f>F114</f>
        <v>HVAD-CBD</v>
      </c>
      <c r="G348" s="18">
        <f>G114</f>
        <v>0</v>
      </c>
      <c r="H348" s="12"/>
      <c r="I348" s="17">
        <f>'[1]Prop. prices'!I192</f>
        <v>0</v>
      </c>
      <c r="J348" s="17">
        <f>'[1]Prop. prices'!J192</f>
        <v>0</v>
      </c>
      <c r="K348" s="17">
        <f>'[1]Prop. prices'!K192</f>
        <v>5.0000000000000001E-3</v>
      </c>
      <c r="L348" s="17">
        <f>'[1]Prop. prices'!L192</f>
        <v>0</v>
      </c>
      <c r="M348" s="17">
        <f>'[1]Prop. prices'!M192</f>
        <v>3.3999999999999998E-3</v>
      </c>
      <c r="N348" s="17">
        <f>'[1]Prop. prices'!N192</f>
        <v>0</v>
      </c>
      <c r="O348" s="17">
        <f>'[1]Prop. prices'!O192</f>
        <v>0</v>
      </c>
      <c r="P348" s="17">
        <f>'[1]Prop. prices'!P192</f>
        <v>0</v>
      </c>
      <c r="Q348" s="17">
        <f>'[1]Prop. prices'!Q192</f>
        <v>0</v>
      </c>
      <c r="R348" s="17">
        <f>'[1]Prop. prices'!R192</f>
        <v>0</v>
      </c>
      <c r="S348" s="17">
        <f>'[1]Prop. prices'!S192</f>
        <v>0</v>
      </c>
      <c r="T348" s="17">
        <f>'[1]Prop. prices'!T192</f>
        <v>0</v>
      </c>
      <c r="U348" s="17">
        <f>'[1]Prop. prices'!U192</f>
        <v>0</v>
      </c>
      <c r="V348" s="17">
        <f>'[1]Prop. prices'!V192</f>
        <v>0</v>
      </c>
      <c r="W348" s="17">
        <f>'[1]Prop. prices'!W192</f>
        <v>0</v>
      </c>
      <c r="X348" s="17">
        <f>'[1]Prop. prices'!X192</f>
        <v>0</v>
      </c>
      <c r="Y348" s="17">
        <f>'[1]Prop. prices'!Y192</f>
        <v>0</v>
      </c>
      <c r="Z348" s="17">
        <f>'[1]Prop. prices'!Z192</f>
        <v>0</v>
      </c>
      <c r="AA348" s="17">
        <f>'[1]Prop. prices'!AA192</f>
        <v>0</v>
      </c>
      <c r="AB348" s="17">
        <f>'[1]Prop. prices'!AB192</f>
        <v>0</v>
      </c>
      <c r="AC348" s="14"/>
      <c r="AD348" s="16" t="str" cm="1">
        <f t="array" ref="AD348">IF(SUMPRODUCT(--_xlfn.ISFORMULA(C348:AB348))=25,"OK","CHECK")</f>
        <v>OK</v>
      </c>
      <c r="AE348" s="7"/>
      <c r="AF348" s="7"/>
      <c r="AG348" s="7"/>
    </row>
    <row r="349" spans="1:33" outlineLevel="2" x14ac:dyDescent="0.2">
      <c r="A349" s="7"/>
      <c r="B349" s="7"/>
      <c r="C349" s="19" t="str">
        <f>C115</f>
        <v>HV Business Annual &lt;500 kVA</v>
      </c>
      <c r="D349" s="18" t="str">
        <f>D115</f>
        <v>HV business</v>
      </c>
      <c r="E349" s="18" t="str">
        <f>E115</f>
        <v>HVAD500-SA</v>
      </c>
      <c r="F349" s="18" t="str">
        <f>F115</f>
        <v>HVAD500-CBD</v>
      </c>
      <c r="G349" s="18">
        <f>G115</f>
        <v>0</v>
      </c>
      <c r="H349" s="12"/>
      <c r="I349" s="17">
        <f>'[1]Prop. prices'!I193</f>
        <v>0</v>
      </c>
      <c r="J349" s="17">
        <f>'[1]Prop. prices'!J193</f>
        <v>0</v>
      </c>
      <c r="K349" s="17">
        <f>'[1]Prop. prices'!K193</f>
        <v>5.0000000000000001E-3</v>
      </c>
      <c r="L349" s="17">
        <f>'[1]Prop. prices'!L193</f>
        <v>0</v>
      </c>
      <c r="M349" s="17">
        <f>'[1]Prop. prices'!M193</f>
        <v>3.3999999999999998E-3</v>
      </c>
      <c r="N349" s="17">
        <f>'[1]Prop. prices'!N193</f>
        <v>0</v>
      </c>
      <c r="O349" s="17">
        <f>'[1]Prop. prices'!O193</f>
        <v>0</v>
      </c>
      <c r="P349" s="17">
        <f>'[1]Prop. prices'!P193</f>
        <v>0</v>
      </c>
      <c r="Q349" s="17">
        <f>'[1]Prop. prices'!Q193</f>
        <v>0</v>
      </c>
      <c r="R349" s="17">
        <f>'[1]Prop. prices'!R193</f>
        <v>0</v>
      </c>
      <c r="S349" s="17">
        <f>'[1]Prop. prices'!S193</f>
        <v>0</v>
      </c>
      <c r="T349" s="17">
        <f>'[1]Prop. prices'!T193</f>
        <v>0</v>
      </c>
      <c r="U349" s="17">
        <f>'[1]Prop. prices'!U193</f>
        <v>0</v>
      </c>
      <c r="V349" s="17">
        <f>'[1]Prop. prices'!V193</f>
        <v>0</v>
      </c>
      <c r="W349" s="17">
        <f>'[1]Prop. prices'!W193</f>
        <v>0</v>
      </c>
      <c r="X349" s="17">
        <f>'[1]Prop. prices'!X193</f>
        <v>0</v>
      </c>
      <c r="Y349" s="17">
        <f>'[1]Prop. prices'!Y193</f>
        <v>0</v>
      </c>
      <c r="Z349" s="17">
        <f>'[1]Prop. prices'!Z193</f>
        <v>0</v>
      </c>
      <c r="AA349" s="17">
        <f>'[1]Prop. prices'!AA193</f>
        <v>0</v>
      </c>
      <c r="AB349" s="17">
        <f>'[1]Prop. prices'!AB193</f>
        <v>0</v>
      </c>
      <c r="AC349" s="14"/>
      <c r="AD349" s="16" t="str" cm="1">
        <f t="array" ref="AD349">IF(SUMPRODUCT(--_xlfn.ISFORMULA(C349:AB349))=25,"OK","CHECK")</f>
        <v>OK</v>
      </c>
      <c r="AE349" s="7"/>
      <c r="AF349" s="7"/>
      <c r="AG349" s="7"/>
    </row>
    <row r="350" spans="1:33" hidden="1" outlineLevel="3" x14ac:dyDescent="0.2">
      <c r="A350" s="7"/>
      <c r="B350" s="7"/>
      <c r="C350" s="19" t="str">
        <f>C116</f>
        <v>HV Business Monthly demand</v>
      </c>
      <c r="D350" s="18" t="str">
        <f>D116</f>
        <v>HV business</v>
      </c>
      <c r="E350" s="18" t="str">
        <f>E116</f>
        <v>HVMD-SA</v>
      </c>
      <c r="F350" s="18" t="str">
        <f>F116</f>
        <v>HVMD-CBD</v>
      </c>
      <c r="G350" s="18">
        <f>G116</f>
        <v>0</v>
      </c>
      <c r="H350" s="12"/>
      <c r="I350" s="17">
        <f>'[1]Prop. prices'!I194</f>
        <v>0</v>
      </c>
      <c r="J350" s="17">
        <f>'[1]Prop. prices'!J194</f>
        <v>0</v>
      </c>
      <c r="K350" s="17">
        <f>'[1]Prop. prices'!K194</f>
        <v>5.0000000000000001E-3</v>
      </c>
      <c r="L350" s="17">
        <f>'[1]Prop. prices'!L194</f>
        <v>0</v>
      </c>
      <c r="M350" s="17">
        <f>'[1]Prop. prices'!M194</f>
        <v>3.3999999999999998E-3</v>
      </c>
      <c r="N350" s="17">
        <f>'[1]Prop. prices'!N194</f>
        <v>0</v>
      </c>
      <c r="O350" s="17">
        <f>'[1]Prop. prices'!O194</f>
        <v>0</v>
      </c>
      <c r="P350" s="17">
        <f>'[1]Prop. prices'!P194</f>
        <v>0</v>
      </c>
      <c r="Q350" s="17">
        <f>'[1]Prop. prices'!Q194</f>
        <v>0</v>
      </c>
      <c r="R350" s="17">
        <f>'[1]Prop. prices'!R194</f>
        <v>0</v>
      </c>
      <c r="S350" s="17">
        <f>'[1]Prop. prices'!S194</f>
        <v>0</v>
      </c>
      <c r="T350" s="17">
        <f>'[1]Prop. prices'!T194</f>
        <v>0</v>
      </c>
      <c r="U350" s="17">
        <f>'[1]Prop. prices'!U194</f>
        <v>0</v>
      </c>
      <c r="V350" s="17">
        <f>'[1]Prop. prices'!V194</f>
        <v>0</v>
      </c>
      <c r="W350" s="17">
        <f>'[1]Prop. prices'!W194</f>
        <v>0</v>
      </c>
      <c r="X350" s="17">
        <f>'[1]Prop. prices'!X194</f>
        <v>0</v>
      </c>
      <c r="Y350" s="17">
        <f>'[1]Prop. prices'!Y194</f>
        <v>0</v>
      </c>
      <c r="Z350" s="17">
        <f>'[1]Prop. prices'!Z194</f>
        <v>0</v>
      </c>
      <c r="AA350" s="17">
        <f>'[1]Prop. prices'!AA194</f>
        <v>0</v>
      </c>
      <c r="AB350" s="17">
        <f>'[1]Prop. prices'!AB194</f>
        <v>0</v>
      </c>
      <c r="AC350" s="14"/>
      <c r="AD350" s="16" t="str" cm="1">
        <f t="array" ref="AD350">IF(SUMPRODUCT(--_xlfn.ISFORMULA(C350:AB350))=25,"OK","CHECK")</f>
        <v>OK</v>
      </c>
      <c r="AE350" s="7"/>
      <c r="AF350" s="7"/>
      <c r="AG350" s="7"/>
    </row>
    <row r="351" spans="1:33" hidden="1" outlineLevel="3" x14ac:dyDescent="0.2">
      <c r="A351" s="7"/>
      <c r="B351" s="7"/>
      <c r="C351" s="19" t="str">
        <f>C117</f>
        <v>HV Business Actual Monthly Demand (transition)</v>
      </c>
      <c r="D351" s="18" t="str">
        <f>D117</f>
        <v>HV business</v>
      </c>
      <c r="E351" s="18" t="str">
        <f>E117</f>
        <v>HBD</v>
      </c>
      <c r="F351" s="18" t="str">
        <f>F117</f>
        <v>HBD</v>
      </c>
      <c r="G351" s="18">
        <f>G117</f>
        <v>0</v>
      </c>
      <c r="H351" s="12"/>
      <c r="I351" s="17">
        <f>'[1]Prop. prices'!I195</f>
        <v>0</v>
      </c>
      <c r="J351" s="17">
        <f>'[1]Prop. prices'!J195</f>
        <v>4.1999999999999997E-3</v>
      </c>
      <c r="K351" s="17">
        <f>'[1]Prop. prices'!K195</f>
        <v>0</v>
      </c>
      <c r="L351" s="17">
        <f>'[1]Prop. prices'!L195</f>
        <v>0</v>
      </c>
      <c r="M351" s="17">
        <f>'[1]Prop. prices'!M195</f>
        <v>0</v>
      </c>
      <c r="N351" s="17">
        <f>'[1]Prop. prices'!N195</f>
        <v>0</v>
      </c>
      <c r="O351" s="17">
        <f>'[1]Prop. prices'!O195</f>
        <v>0</v>
      </c>
      <c r="P351" s="17">
        <f>'[1]Prop. prices'!P195</f>
        <v>0</v>
      </c>
      <c r="Q351" s="17">
        <f>'[1]Prop. prices'!Q195</f>
        <v>0</v>
      </c>
      <c r="R351" s="17">
        <f>'[1]Prop. prices'!R195</f>
        <v>0</v>
      </c>
      <c r="S351" s="17">
        <f>'[1]Prop. prices'!S195</f>
        <v>0</v>
      </c>
      <c r="T351" s="17">
        <f>'[1]Prop. prices'!T195</f>
        <v>0</v>
      </c>
      <c r="U351" s="17">
        <f>'[1]Prop. prices'!U195</f>
        <v>0</v>
      </c>
      <c r="V351" s="17">
        <f>'[1]Prop. prices'!V195</f>
        <v>0</v>
      </c>
      <c r="W351" s="17">
        <f>'[1]Prop. prices'!W195</f>
        <v>0</v>
      </c>
      <c r="X351" s="17">
        <f>'[1]Prop. prices'!X195</f>
        <v>0</v>
      </c>
      <c r="Y351" s="17">
        <f>'[1]Prop. prices'!Y195</f>
        <v>0</v>
      </c>
      <c r="Z351" s="17">
        <f>'[1]Prop. prices'!Z195</f>
        <v>0</v>
      </c>
      <c r="AA351" s="17">
        <f>'[1]Prop. prices'!AA195</f>
        <v>0</v>
      </c>
      <c r="AB351" s="17">
        <f>'[1]Prop. prices'!AB195</f>
        <v>0</v>
      </c>
      <c r="AC351" s="14"/>
      <c r="AD351" s="16" t="str" cm="1">
        <f t="array" ref="AD351">IF(SUMPRODUCT(--_xlfn.ISFORMULA(C351:AB351))=25,"OK","CHECK")</f>
        <v>OK</v>
      </c>
      <c r="AE351" s="7"/>
      <c r="AF351" s="7"/>
      <c r="AG351" s="7"/>
    </row>
    <row r="352" spans="1:33" hidden="1" outlineLevel="3" x14ac:dyDescent="0.2">
      <c r="A352" s="7"/>
      <c r="B352" s="7"/>
      <c r="C352" s="19" t="str">
        <f>C118</f>
        <v>HV Business Generation Supplies</v>
      </c>
      <c r="D352" s="18" t="str">
        <f>D118</f>
        <v>HV business</v>
      </c>
      <c r="E352" s="18" t="str">
        <f>E118</f>
        <v>HVBG-SA</v>
      </c>
      <c r="F352" s="18" t="str">
        <f>F118</f>
        <v>HVBG-CBD</v>
      </c>
      <c r="G352" s="18">
        <f>G118</f>
        <v>0</v>
      </c>
      <c r="H352" s="12"/>
      <c r="I352" s="17">
        <f>'[1]Prop. prices'!I196</f>
        <v>0</v>
      </c>
      <c r="J352" s="17">
        <f>'[1]Prop. prices'!J196</f>
        <v>0</v>
      </c>
      <c r="K352" s="17">
        <f>'[1]Prop. prices'!K196</f>
        <v>0</v>
      </c>
      <c r="L352" s="17">
        <f>'[1]Prop. prices'!L196</f>
        <v>0</v>
      </c>
      <c r="M352" s="17">
        <f>'[1]Prop. prices'!M196</f>
        <v>0</v>
      </c>
      <c r="N352" s="17">
        <f>'[1]Prop. prices'!N196</f>
        <v>0</v>
      </c>
      <c r="O352" s="17">
        <f>'[1]Prop. prices'!O196</f>
        <v>0</v>
      </c>
      <c r="P352" s="17">
        <f>'[1]Prop. prices'!P196</f>
        <v>0</v>
      </c>
      <c r="Q352" s="17">
        <f>'[1]Prop. prices'!Q196</f>
        <v>0</v>
      </c>
      <c r="R352" s="17">
        <f>'[1]Prop. prices'!R196</f>
        <v>0</v>
      </c>
      <c r="S352" s="17">
        <f>'[1]Prop. prices'!S196</f>
        <v>0</v>
      </c>
      <c r="T352" s="17">
        <f>'[1]Prop. prices'!T196</f>
        <v>0</v>
      </c>
      <c r="U352" s="17">
        <f>'[1]Prop. prices'!U196</f>
        <v>0</v>
      </c>
      <c r="V352" s="17">
        <f>'[1]Prop. prices'!V196</f>
        <v>0</v>
      </c>
      <c r="W352" s="17">
        <f>'[1]Prop. prices'!W196</f>
        <v>0</v>
      </c>
      <c r="X352" s="17">
        <f>'[1]Prop. prices'!X196</f>
        <v>0</v>
      </c>
      <c r="Y352" s="17">
        <f>'[1]Prop. prices'!Y196</f>
        <v>0</v>
      </c>
      <c r="Z352" s="17">
        <f>'[1]Prop. prices'!Z196</f>
        <v>0</v>
      </c>
      <c r="AA352" s="17">
        <f>'[1]Prop. prices'!AA196</f>
        <v>0</v>
      </c>
      <c r="AB352" s="17">
        <f>'[1]Prop. prices'!AB196</f>
        <v>0</v>
      </c>
      <c r="AC352" s="14"/>
      <c r="AD352" s="16" t="str" cm="1">
        <f t="array" ref="AD352">IF(SUMPRODUCT(--_xlfn.ISFORMULA(C352:AB352))=25,"OK","CHECK")</f>
        <v>OK</v>
      </c>
      <c r="AE352" s="7"/>
      <c r="AF352" s="7"/>
      <c r="AG352" s="7"/>
    </row>
    <row r="353" spans="1:33" hidden="1" outlineLevel="3" x14ac:dyDescent="0.2">
      <c r="A353" s="7"/>
      <c r="B353" s="7"/>
      <c r="C353" s="19">
        <f>C119</f>
        <v>0</v>
      </c>
      <c r="D353" s="18">
        <f>D119</f>
        <v>0</v>
      </c>
      <c r="E353" s="18">
        <f>E119</f>
        <v>0</v>
      </c>
      <c r="F353" s="18">
        <f>F119</f>
        <v>0</v>
      </c>
      <c r="G353" s="18">
        <f>G119</f>
        <v>0</v>
      </c>
      <c r="H353" s="12"/>
      <c r="I353" s="17">
        <f>'[1]Prop. prices'!I197</f>
        <v>0</v>
      </c>
      <c r="J353" s="17">
        <f>'[1]Prop. prices'!J197</f>
        <v>0</v>
      </c>
      <c r="K353" s="17">
        <f>'[1]Prop. prices'!K197</f>
        <v>0</v>
      </c>
      <c r="L353" s="17">
        <f>'[1]Prop. prices'!L197</f>
        <v>0</v>
      </c>
      <c r="M353" s="17">
        <f>'[1]Prop. prices'!M197</f>
        <v>0</v>
      </c>
      <c r="N353" s="17">
        <f>'[1]Prop. prices'!N197</f>
        <v>0</v>
      </c>
      <c r="O353" s="17">
        <f>'[1]Prop. prices'!O197</f>
        <v>0</v>
      </c>
      <c r="P353" s="17">
        <f>'[1]Prop. prices'!P197</f>
        <v>0</v>
      </c>
      <c r="Q353" s="17">
        <f>'[1]Prop. prices'!Q197</f>
        <v>0</v>
      </c>
      <c r="R353" s="17">
        <f>'[1]Prop. prices'!R197</f>
        <v>0</v>
      </c>
      <c r="S353" s="17">
        <f>'[1]Prop. prices'!S197</f>
        <v>0</v>
      </c>
      <c r="T353" s="17">
        <f>'[1]Prop. prices'!T197</f>
        <v>0</v>
      </c>
      <c r="U353" s="17">
        <f>'[1]Prop. prices'!U197</f>
        <v>0</v>
      </c>
      <c r="V353" s="17">
        <f>'[1]Prop. prices'!V197</f>
        <v>0</v>
      </c>
      <c r="W353" s="17">
        <f>'[1]Prop. prices'!W197</f>
        <v>0</v>
      </c>
      <c r="X353" s="17">
        <f>'[1]Prop. prices'!X197</f>
        <v>0</v>
      </c>
      <c r="Y353" s="17">
        <f>'[1]Prop. prices'!Y197</f>
        <v>0</v>
      </c>
      <c r="Z353" s="17">
        <f>'[1]Prop. prices'!Z197</f>
        <v>0</v>
      </c>
      <c r="AA353" s="17">
        <f>'[1]Prop. prices'!AA197</f>
        <v>0</v>
      </c>
      <c r="AB353" s="17">
        <f>'[1]Prop. prices'!AB197</f>
        <v>0</v>
      </c>
      <c r="AC353" s="14"/>
      <c r="AD353" s="16" t="str" cm="1">
        <f t="array" ref="AD353">IF(SUMPRODUCT(--_xlfn.ISFORMULA(C353:AB353))=25,"OK","CHECK")</f>
        <v>OK</v>
      </c>
      <c r="AE353" s="7"/>
      <c r="AF353" s="7"/>
      <c r="AG353" s="7"/>
    </row>
    <row r="354" spans="1:33" hidden="1" outlineLevel="3" x14ac:dyDescent="0.2">
      <c r="A354" s="7"/>
      <c r="B354" s="7"/>
      <c r="C354" s="19" t="str">
        <f>C120</f>
        <v>Zone Substation kVA</v>
      </c>
      <c r="D354" s="18" t="str">
        <f>D120</f>
        <v>Major business</v>
      </c>
      <c r="E354" s="18" t="str">
        <f>E120</f>
        <v>ZSN</v>
      </c>
      <c r="F354" s="18">
        <f>F120</f>
        <v>0</v>
      </c>
      <c r="G354" s="18">
        <f>G120</f>
        <v>0</v>
      </c>
      <c r="H354" s="12"/>
      <c r="I354" s="17">
        <f>'[1]Prop. prices'!I198</f>
        <v>0</v>
      </c>
      <c r="J354" s="17">
        <f>'[1]Prop. prices'!J198</f>
        <v>1.5E-3</v>
      </c>
      <c r="K354" s="17">
        <f>'[1]Prop. prices'!K198</f>
        <v>0</v>
      </c>
      <c r="L354" s="17">
        <f>'[1]Prop. prices'!L198</f>
        <v>0</v>
      </c>
      <c r="M354" s="17">
        <f>'[1]Prop. prices'!M198</f>
        <v>0</v>
      </c>
      <c r="N354" s="17">
        <f>'[1]Prop. prices'!N198</f>
        <v>0</v>
      </c>
      <c r="O354" s="17">
        <f>'[1]Prop. prices'!O198</f>
        <v>0</v>
      </c>
      <c r="P354" s="17">
        <f>'[1]Prop. prices'!P198</f>
        <v>0</v>
      </c>
      <c r="Q354" s="17">
        <f>'[1]Prop. prices'!Q198</f>
        <v>0</v>
      </c>
      <c r="R354" s="17">
        <f>'[1]Prop. prices'!R198</f>
        <v>0</v>
      </c>
      <c r="S354" s="17">
        <f>'[1]Prop. prices'!S198</f>
        <v>0</v>
      </c>
      <c r="T354" s="17">
        <f>'[1]Prop. prices'!T198</f>
        <v>0</v>
      </c>
      <c r="U354" s="17">
        <f>'[1]Prop. prices'!U198</f>
        <v>0</v>
      </c>
      <c r="V354" s="17">
        <f>'[1]Prop. prices'!V198</f>
        <v>0</v>
      </c>
      <c r="W354" s="17">
        <f>'[1]Prop. prices'!W198</f>
        <v>0</v>
      </c>
      <c r="X354" s="17">
        <f>'[1]Prop. prices'!X198</f>
        <v>0</v>
      </c>
      <c r="Y354" s="17">
        <f>'[1]Prop. prices'!Y198</f>
        <v>0</v>
      </c>
      <c r="Z354" s="17">
        <f>'[1]Prop. prices'!Z198</f>
        <v>0</v>
      </c>
      <c r="AA354" s="17">
        <f>'[1]Prop. prices'!AA198</f>
        <v>0</v>
      </c>
      <c r="AB354" s="17">
        <f>'[1]Prop. prices'!AB198</f>
        <v>0</v>
      </c>
      <c r="AC354" s="14"/>
      <c r="AD354" s="16" t="str" cm="1">
        <f t="array" ref="AD354">IF(SUMPRODUCT(--_xlfn.ISFORMULA(C354:AB354))=25,"OK","CHECK")</f>
        <v>OK</v>
      </c>
      <c r="AE354" s="7"/>
      <c r="AF354" s="7"/>
      <c r="AG354" s="7"/>
    </row>
    <row r="355" spans="1:33" hidden="1" outlineLevel="3" x14ac:dyDescent="0.2">
      <c r="A355" s="7"/>
      <c r="B355" s="7"/>
      <c r="C355" s="19" t="str">
        <f>C121</f>
        <v>Sub Transmission kVA</v>
      </c>
      <c r="D355" s="18" t="str">
        <f>D121</f>
        <v>Major business</v>
      </c>
      <c r="E355" s="18" t="str">
        <f>E121</f>
        <v>STN</v>
      </c>
      <c r="F355" s="18">
        <f>F121</f>
        <v>0</v>
      </c>
      <c r="G355" s="18">
        <f>G121</f>
        <v>0</v>
      </c>
      <c r="H355" s="12"/>
      <c r="I355" s="17">
        <f>'[1]Prop. prices'!I199</f>
        <v>0</v>
      </c>
      <c r="J355" s="17">
        <f>'[1]Prop. prices'!J199</f>
        <v>1.5E-3</v>
      </c>
      <c r="K355" s="17">
        <f>'[1]Prop. prices'!K199</f>
        <v>0</v>
      </c>
      <c r="L355" s="17">
        <f>'[1]Prop. prices'!L199</f>
        <v>0</v>
      </c>
      <c r="M355" s="17">
        <f>'[1]Prop. prices'!M199</f>
        <v>0</v>
      </c>
      <c r="N355" s="17">
        <f>'[1]Prop. prices'!N199</f>
        <v>0</v>
      </c>
      <c r="O355" s="17">
        <f>'[1]Prop. prices'!O199</f>
        <v>0</v>
      </c>
      <c r="P355" s="17">
        <f>'[1]Prop. prices'!P199</f>
        <v>0</v>
      </c>
      <c r="Q355" s="17">
        <f>'[1]Prop. prices'!Q199</f>
        <v>0</v>
      </c>
      <c r="R355" s="17">
        <f>'[1]Prop. prices'!R199</f>
        <v>0</v>
      </c>
      <c r="S355" s="17">
        <f>'[1]Prop. prices'!S199</f>
        <v>0</v>
      </c>
      <c r="T355" s="17">
        <f>'[1]Prop. prices'!T199</f>
        <v>0</v>
      </c>
      <c r="U355" s="17">
        <f>'[1]Prop. prices'!U199</f>
        <v>0</v>
      </c>
      <c r="V355" s="17">
        <f>'[1]Prop. prices'!V199</f>
        <v>0</v>
      </c>
      <c r="W355" s="17">
        <f>'[1]Prop. prices'!W199</f>
        <v>0</v>
      </c>
      <c r="X355" s="17">
        <f>'[1]Prop. prices'!X199</f>
        <v>0</v>
      </c>
      <c r="Y355" s="17">
        <f>'[1]Prop. prices'!Y199</f>
        <v>0</v>
      </c>
      <c r="Z355" s="17">
        <f>'[1]Prop. prices'!Z199</f>
        <v>0</v>
      </c>
      <c r="AA355" s="17">
        <f>'[1]Prop. prices'!AA199</f>
        <v>0</v>
      </c>
      <c r="AB355" s="17">
        <f>'[1]Prop. prices'!AB199</f>
        <v>0</v>
      </c>
      <c r="AC355" s="14"/>
      <c r="AD355" s="16" t="str" cm="1">
        <f t="array" ref="AD355">IF(SUMPRODUCT(--_xlfn.ISFORMULA(C355:AB355))=25,"OK","CHECK")</f>
        <v>OK</v>
      </c>
      <c r="AE355" s="7"/>
      <c r="AF355" s="7"/>
      <c r="AG355" s="7"/>
    </row>
    <row r="356" spans="1:33" hidden="1" outlineLevel="3" x14ac:dyDescent="0.2">
      <c r="A356" s="7"/>
      <c r="B356" s="7"/>
      <c r="C356" s="19">
        <f>C122</f>
        <v>0</v>
      </c>
      <c r="D356" s="18">
        <f>D122</f>
        <v>0</v>
      </c>
      <c r="E356" s="18">
        <f>E122</f>
        <v>0</v>
      </c>
      <c r="F356" s="18">
        <f>F122</f>
        <v>0</v>
      </c>
      <c r="G356" s="18">
        <f>G122</f>
        <v>0</v>
      </c>
      <c r="H356" s="12"/>
      <c r="I356" s="17">
        <f>'[1]Prop. prices'!I200</f>
        <v>0</v>
      </c>
      <c r="J356" s="17">
        <f>'[1]Prop. prices'!J200</f>
        <v>0</v>
      </c>
      <c r="K356" s="17">
        <f>'[1]Prop. prices'!K200</f>
        <v>0</v>
      </c>
      <c r="L356" s="17">
        <f>'[1]Prop. prices'!L200</f>
        <v>0</v>
      </c>
      <c r="M356" s="17">
        <f>'[1]Prop. prices'!M200</f>
        <v>0</v>
      </c>
      <c r="N356" s="17">
        <f>'[1]Prop. prices'!N200</f>
        <v>0</v>
      </c>
      <c r="O356" s="17">
        <f>'[1]Prop. prices'!O200</f>
        <v>0</v>
      </c>
      <c r="P356" s="17">
        <f>'[1]Prop. prices'!P200</f>
        <v>0</v>
      </c>
      <c r="Q356" s="17">
        <f>'[1]Prop. prices'!Q200</f>
        <v>0</v>
      </c>
      <c r="R356" s="17">
        <f>'[1]Prop. prices'!R200</f>
        <v>0</v>
      </c>
      <c r="S356" s="17">
        <f>'[1]Prop. prices'!S200</f>
        <v>0</v>
      </c>
      <c r="T356" s="17">
        <f>'[1]Prop. prices'!T200</f>
        <v>0</v>
      </c>
      <c r="U356" s="17">
        <f>'[1]Prop. prices'!U200</f>
        <v>0</v>
      </c>
      <c r="V356" s="17">
        <f>'[1]Prop. prices'!V200</f>
        <v>0</v>
      </c>
      <c r="W356" s="17">
        <f>'[1]Prop. prices'!W200</f>
        <v>0</v>
      </c>
      <c r="X356" s="17">
        <f>'[1]Prop. prices'!X200</f>
        <v>0</v>
      </c>
      <c r="Y356" s="17">
        <f>'[1]Prop. prices'!Y200</f>
        <v>0</v>
      </c>
      <c r="Z356" s="17">
        <f>'[1]Prop. prices'!Z200</f>
        <v>0</v>
      </c>
      <c r="AA356" s="17">
        <f>'[1]Prop. prices'!AA200</f>
        <v>0</v>
      </c>
      <c r="AB356" s="17">
        <f>'[1]Prop. prices'!AB200</f>
        <v>0</v>
      </c>
      <c r="AC356" s="14"/>
      <c r="AD356" s="16" t="str" cm="1">
        <f t="array" ref="AD356">IF(SUMPRODUCT(--_xlfn.ISFORMULA(C356:AB356))=25,"OK","CHECK")</f>
        <v>OK</v>
      </c>
      <c r="AE356" s="7"/>
      <c r="AF356" s="7"/>
      <c r="AG356" s="7"/>
    </row>
    <row r="357" spans="1:33" hidden="1" outlineLevel="3" x14ac:dyDescent="0.2">
      <c r="A357" s="7"/>
      <c r="B357" s="7"/>
      <c r="C357" s="19">
        <f>C123</f>
        <v>0</v>
      </c>
      <c r="D357" s="18">
        <f>D123</f>
        <v>0</v>
      </c>
      <c r="E357" s="18">
        <f>E123</f>
        <v>0</v>
      </c>
      <c r="F357" s="18">
        <f>F123</f>
        <v>0</v>
      </c>
      <c r="G357" s="18">
        <f>G123</f>
        <v>0</v>
      </c>
      <c r="H357" s="12"/>
      <c r="I357" s="17">
        <f>'[1]Prop. prices'!I201</f>
        <v>0</v>
      </c>
      <c r="J357" s="17">
        <f>'[1]Prop. prices'!J201</f>
        <v>0</v>
      </c>
      <c r="K357" s="17">
        <f>'[1]Prop. prices'!K201</f>
        <v>0</v>
      </c>
      <c r="L357" s="17">
        <f>'[1]Prop. prices'!L201</f>
        <v>0</v>
      </c>
      <c r="M357" s="17">
        <f>'[1]Prop. prices'!M201</f>
        <v>0</v>
      </c>
      <c r="N357" s="17">
        <f>'[1]Prop. prices'!N201</f>
        <v>0</v>
      </c>
      <c r="O357" s="17">
        <f>'[1]Prop. prices'!O201</f>
        <v>0</v>
      </c>
      <c r="P357" s="17">
        <f>'[1]Prop. prices'!P201</f>
        <v>0</v>
      </c>
      <c r="Q357" s="17">
        <f>'[1]Prop. prices'!Q201</f>
        <v>0</v>
      </c>
      <c r="R357" s="17">
        <f>'[1]Prop. prices'!R201</f>
        <v>0</v>
      </c>
      <c r="S357" s="17">
        <f>'[1]Prop. prices'!S201</f>
        <v>0</v>
      </c>
      <c r="T357" s="17">
        <f>'[1]Prop. prices'!T201</f>
        <v>0</v>
      </c>
      <c r="U357" s="17">
        <f>'[1]Prop. prices'!U201</f>
        <v>0</v>
      </c>
      <c r="V357" s="17">
        <f>'[1]Prop. prices'!V201</f>
        <v>0</v>
      </c>
      <c r="W357" s="17">
        <f>'[1]Prop. prices'!W201</f>
        <v>0</v>
      </c>
      <c r="X357" s="17">
        <f>'[1]Prop. prices'!X201</f>
        <v>0</v>
      </c>
      <c r="Y357" s="17">
        <f>'[1]Prop. prices'!Y201</f>
        <v>0</v>
      </c>
      <c r="Z357" s="17">
        <f>'[1]Prop. prices'!Z201</f>
        <v>0</v>
      </c>
      <c r="AA357" s="17">
        <f>'[1]Prop. prices'!AA201</f>
        <v>0</v>
      </c>
      <c r="AB357" s="17">
        <f>'[1]Prop. prices'!AB201</f>
        <v>0</v>
      </c>
      <c r="AC357" s="14"/>
      <c r="AD357" s="16" t="str" cm="1">
        <f t="array" ref="AD357">IF(SUMPRODUCT(--_xlfn.ISFORMULA(C357:AB357))=25,"OK","CHECK")</f>
        <v>OK</v>
      </c>
      <c r="AE357" s="7"/>
      <c r="AF357" s="7"/>
      <c r="AG357" s="7"/>
    </row>
    <row r="358" spans="1:33" hidden="1" outlineLevel="3" x14ac:dyDescent="0.2">
      <c r="A358" s="7"/>
      <c r="B358" s="7"/>
      <c r="C358" s="19">
        <f>C124</f>
        <v>0</v>
      </c>
      <c r="D358" s="18">
        <f>D124</f>
        <v>0</v>
      </c>
      <c r="E358" s="18">
        <f>E124</f>
        <v>0</v>
      </c>
      <c r="F358" s="18">
        <f>F124</f>
        <v>0</v>
      </c>
      <c r="G358" s="18">
        <f>G124</f>
        <v>0</v>
      </c>
      <c r="H358" s="12"/>
      <c r="I358" s="17">
        <f>'[1]Prop. prices'!I202</f>
        <v>0</v>
      </c>
      <c r="J358" s="17">
        <f>'[1]Prop. prices'!J202</f>
        <v>0</v>
      </c>
      <c r="K358" s="17">
        <f>'[1]Prop. prices'!K202</f>
        <v>0</v>
      </c>
      <c r="L358" s="17">
        <f>'[1]Prop. prices'!L202</f>
        <v>0</v>
      </c>
      <c r="M358" s="17">
        <f>'[1]Prop. prices'!M202</f>
        <v>0</v>
      </c>
      <c r="N358" s="17">
        <f>'[1]Prop. prices'!N202</f>
        <v>0</v>
      </c>
      <c r="O358" s="17">
        <f>'[1]Prop. prices'!O202</f>
        <v>0</v>
      </c>
      <c r="P358" s="17">
        <f>'[1]Prop. prices'!P202</f>
        <v>0</v>
      </c>
      <c r="Q358" s="17">
        <f>'[1]Prop. prices'!Q202</f>
        <v>0</v>
      </c>
      <c r="R358" s="17">
        <f>'[1]Prop. prices'!R202</f>
        <v>0</v>
      </c>
      <c r="S358" s="17">
        <f>'[1]Prop. prices'!S202</f>
        <v>0</v>
      </c>
      <c r="T358" s="17">
        <f>'[1]Prop. prices'!T202</f>
        <v>0</v>
      </c>
      <c r="U358" s="17">
        <f>'[1]Prop. prices'!U202</f>
        <v>0</v>
      </c>
      <c r="V358" s="17">
        <f>'[1]Prop. prices'!V202</f>
        <v>0</v>
      </c>
      <c r="W358" s="17">
        <f>'[1]Prop. prices'!W202</f>
        <v>0</v>
      </c>
      <c r="X358" s="17">
        <f>'[1]Prop. prices'!X202</f>
        <v>0</v>
      </c>
      <c r="Y358" s="17">
        <f>'[1]Prop. prices'!Y202</f>
        <v>0</v>
      </c>
      <c r="Z358" s="17">
        <f>'[1]Prop. prices'!Z202</f>
        <v>0</v>
      </c>
      <c r="AA358" s="17">
        <f>'[1]Prop. prices'!AA202</f>
        <v>0</v>
      </c>
      <c r="AB358" s="17">
        <f>'[1]Prop. prices'!AB202</f>
        <v>0</v>
      </c>
      <c r="AC358" s="14"/>
      <c r="AD358" s="16" t="str" cm="1">
        <f t="array" ref="AD358">IF(SUMPRODUCT(--_xlfn.ISFORMULA(C358:AB358))=25,"OK","CHECK")</f>
        <v>OK</v>
      </c>
      <c r="AE358" s="7"/>
      <c r="AF358" s="7"/>
      <c r="AG358" s="7"/>
    </row>
    <row r="359" spans="1:33" hidden="1" outlineLevel="3" x14ac:dyDescent="0.2">
      <c r="A359" s="7"/>
      <c r="B359" s="7"/>
      <c r="C359" s="19" t="str">
        <f>C125</f>
        <v>Residential Electrify</v>
      </c>
      <c r="D359" s="18" t="str">
        <f>D125</f>
        <v>Residential</v>
      </c>
      <c r="E359" s="18" t="str">
        <f>E125</f>
        <v>RELE</v>
      </c>
      <c r="F359" s="18" t="str">
        <f>F125</f>
        <v>RELE</v>
      </c>
      <c r="G359" s="18">
        <f>G125</f>
        <v>0</v>
      </c>
      <c r="H359" s="12"/>
      <c r="I359" s="17">
        <f>'[1]Prop. prices'!I203</f>
        <v>0</v>
      </c>
      <c r="J359" s="17">
        <f>'[1]Prop. prices'!J203</f>
        <v>0</v>
      </c>
      <c r="K359" s="17">
        <f>'[1]Prop. prices'!K203</f>
        <v>0</v>
      </c>
      <c r="L359" s="17">
        <f>'[1]Prop. prices'!L203</f>
        <v>0</v>
      </c>
      <c r="M359" s="17">
        <f>'[1]Prop. prices'!M203</f>
        <v>0</v>
      </c>
      <c r="N359" s="17">
        <f>'[1]Prop. prices'!N203</f>
        <v>0</v>
      </c>
      <c r="O359" s="17">
        <f>'[1]Prop. prices'!O203</f>
        <v>0</v>
      </c>
      <c r="P359" s="17">
        <f>'[1]Prop. prices'!P203</f>
        <v>0</v>
      </c>
      <c r="Q359" s="17">
        <f>'[1]Prop. prices'!Q203</f>
        <v>0</v>
      </c>
      <c r="R359" s="17">
        <f>'[1]Prop. prices'!R203</f>
        <v>0</v>
      </c>
      <c r="S359" s="17">
        <f>'[1]Prop. prices'!S203</f>
        <v>0</v>
      </c>
      <c r="T359" s="17">
        <f>'[1]Prop. prices'!T203</f>
        <v>0</v>
      </c>
      <c r="U359" s="17">
        <f>'[1]Prop. prices'!U203</f>
        <v>0</v>
      </c>
      <c r="V359" s="17">
        <f>'[1]Prop. prices'!V203</f>
        <v>0</v>
      </c>
      <c r="W359" s="17">
        <f>'[1]Prop. prices'!W203</f>
        <v>0</v>
      </c>
      <c r="X359" s="17">
        <f>'[1]Prop. prices'!X203</f>
        <v>0</v>
      </c>
      <c r="Y359" s="17">
        <f>'[1]Prop. prices'!Y203</f>
        <v>0</v>
      </c>
      <c r="Z359" s="17">
        <f>'[1]Prop. prices'!Z203</f>
        <v>0</v>
      </c>
      <c r="AA359" s="17">
        <f>'[1]Prop. prices'!AA203</f>
        <v>0</v>
      </c>
      <c r="AB359" s="17">
        <f>'[1]Prop. prices'!AB203</f>
        <v>0</v>
      </c>
      <c r="AC359" s="14"/>
      <c r="AD359" s="16" t="str" cm="1">
        <f t="array" ref="AD359">IF(SUMPRODUCT(--_xlfn.ISFORMULA(C359:AB359))=25,"OK","CHECK")</f>
        <v>OK</v>
      </c>
      <c r="AE359" s="7"/>
      <c r="AF359" s="7"/>
      <c r="AG359" s="7"/>
    </row>
    <row r="360" spans="1:33" hidden="1" outlineLevel="3" x14ac:dyDescent="0.2">
      <c r="A360" s="7"/>
      <c r="B360" s="7"/>
      <c r="C360" s="19">
        <f>C126</f>
        <v>0</v>
      </c>
      <c r="D360" s="18">
        <f>D126</f>
        <v>0</v>
      </c>
      <c r="E360" s="18">
        <f>E126</f>
        <v>0</v>
      </c>
      <c r="F360" s="18">
        <f>F126</f>
        <v>0</v>
      </c>
      <c r="G360" s="18">
        <f>G126</f>
        <v>0</v>
      </c>
      <c r="H360" s="12"/>
      <c r="I360" s="17">
        <f>'[1]Prop. prices'!I204</f>
        <v>0</v>
      </c>
      <c r="J360" s="17">
        <f>'[1]Prop. prices'!J204</f>
        <v>0</v>
      </c>
      <c r="K360" s="17">
        <f>'[1]Prop. prices'!K204</f>
        <v>0</v>
      </c>
      <c r="L360" s="17">
        <f>'[1]Prop. prices'!L204</f>
        <v>0</v>
      </c>
      <c r="M360" s="17">
        <f>'[1]Prop. prices'!M204</f>
        <v>0</v>
      </c>
      <c r="N360" s="17">
        <f>'[1]Prop. prices'!N204</f>
        <v>0</v>
      </c>
      <c r="O360" s="17">
        <f>'[1]Prop. prices'!O204</f>
        <v>0</v>
      </c>
      <c r="P360" s="17">
        <f>'[1]Prop. prices'!P204</f>
        <v>0</v>
      </c>
      <c r="Q360" s="17">
        <f>'[1]Prop. prices'!Q204</f>
        <v>0</v>
      </c>
      <c r="R360" s="17">
        <f>'[1]Prop. prices'!R204</f>
        <v>0</v>
      </c>
      <c r="S360" s="17">
        <f>'[1]Prop. prices'!S204</f>
        <v>0</v>
      </c>
      <c r="T360" s="17">
        <f>'[1]Prop. prices'!T204</f>
        <v>0</v>
      </c>
      <c r="U360" s="17">
        <f>'[1]Prop. prices'!U204</f>
        <v>0</v>
      </c>
      <c r="V360" s="17">
        <f>'[1]Prop. prices'!V204</f>
        <v>0</v>
      </c>
      <c r="W360" s="17">
        <f>'[1]Prop. prices'!W204</f>
        <v>0</v>
      </c>
      <c r="X360" s="17">
        <f>'[1]Prop. prices'!X204</f>
        <v>0</v>
      </c>
      <c r="Y360" s="17">
        <f>'[1]Prop. prices'!Y204</f>
        <v>0</v>
      </c>
      <c r="Z360" s="17">
        <f>'[1]Prop. prices'!Z204</f>
        <v>0</v>
      </c>
      <c r="AA360" s="17">
        <f>'[1]Prop. prices'!AA204</f>
        <v>0</v>
      </c>
      <c r="AB360" s="17">
        <f>'[1]Prop. prices'!AB204</f>
        <v>0</v>
      </c>
      <c r="AC360" s="14"/>
      <c r="AD360" s="16" t="str" cm="1">
        <f t="array" ref="AD360">IF(SUMPRODUCT(--_xlfn.ISFORMULA(C360:AB360))=25,"OK","CHECK")</f>
        <v>OK</v>
      </c>
      <c r="AE360" s="7"/>
      <c r="AF360" s="7"/>
      <c r="AG360" s="7"/>
    </row>
    <row r="361" spans="1:33" hidden="1" outlineLevel="3" x14ac:dyDescent="0.2">
      <c r="A361" s="7"/>
      <c r="B361" s="7"/>
      <c r="C361" s="19" t="str">
        <f>C127</f>
        <v>Large LV Business Agreed Demand Flexible</v>
      </c>
      <c r="D361" s="18" t="str">
        <f>D127</f>
        <v>Large LV business</v>
      </c>
      <c r="E361" s="18" t="str">
        <f>E127</f>
        <v>LBADF-SA</v>
      </c>
      <c r="F361" s="18" t="str">
        <f>F127</f>
        <v>LBADF-CBD</v>
      </c>
      <c r="G361" s="18">
        <f>G127</f>
        <v>0</v>
      </c>
      <c r="H361" s="12"/>
      <c r="I361" s="17">
        <f>'[1]Prop. prices'!I205</f>
        <v>0</v>
      </c>
      <c r="J361" s="17">
        <f>'[1]Prop. prices'!J205</f>
        <v>0</v>
      </c>
      <c r="K361" s="17">
        <f>'[1]Prop. prices'!K205</f>
        <v>0</v>
      </c>
      <c r="L361" s="17">
        <f>'[1]Prop. prices'!L205</f>
        <v>0</v>
      </c>
      <c r="M361" s="17">
        <f>'[1]Prop. prices'!M205</f>
        <v>0</v>
      </c>
      <c r="N361" s="17">
        <f>'[1]Prop. prices'!N205</f>
        <v>0</v>
      </c>
      <c r="O361" s="17">
        <f>'[1]Prop. prices'!O205</f>
        <v>0</v>
      </c>
      <c r="P361" s="17">
        <f>'[1]Prop. prices'!P205</f>
        <v>0</v>
      </c>
      <c r="Q361" s="17">
        <f>'[1]Prop. prices'!Q205</f>
        <v>0</v>
      </c>
      <c r="R361" s="17">
        <f>'[1]Prop. prices'!R205</f>
        <v>0</v>
      </c>
      <c r="S361" s="17">
        <f>'[1]Prop. prices'!S205</f>
        <v>0</v>
      </c>
      <c r="T361" s="17">
        <f>'[1]Prop. prices'!T205</f>
        <v>0</v>
      </c>
      <c r="U361" s="17">
        <f>'[1]Prop. prices'!U205</f>
        <v>0</v>
      </c>
      <c r="V361" s="17">
        <f>'[1]Prop. prices'!V205</f>
        <v>0</v>
      </c>
      <c r="W361" s="17">
        <f>'[1]Prop. prices'!W205</f>
        <v>0</v>
      </c>
      <c r="X361" s="17">
        <f>'[1]Prop. prices'!X205</f>
        <v>0</v>
      </c>
      <c r="Y361" s="17">
        <f>'[1]Prop. prices'!Y205</f>
        <v>0</v>
      </c>
      <c r="Z361" s="17">
        <f>'[1]Prop. prices'!Z205</f>
        <v>0</v>
      </c>
      <c r="AA361" s="17">
        <f>'[1]Prop. prices'!AA205</f>
        <v>0</v>
      </c>
      <c r="AB361" s="17">
        <f>'[1]Prop. prices'!AB205</f>
        <v>0</v>
      </c>
      <c r="AC361" s="14"/>
      <c r="AD361" s="16" t="str" cm="1">
        <f t="array" ref="AD361">IF(SUMPRODUCT(--_xlfn.ISFORMULA(C361:AB361))=25,"OK","CHECK")</f>
        <v>OK</v>
      </c>
      <c r="AE361" s="7"/>
      <c r="AF361" s="7"/>
      <c r="AG361" s="7"/>
    </row>
    <row r="362" spans="1:33" hidden="1" outlineLevel="3" x14ac:dyDescent="0.2">
      <c r="A362" s="7"/>
      <c r="B362" s="7"/>
      <c r="C362" s="19" t="str">
        <f>C128</f>
        <v>HV Business Agreed Demand Flexible</v>
      </c>
      <c r="D362" s="18" t="str">
        <f>D128</f>
        <v>HV business</v>
      </c>
      <c r="E362" s="18" t="str">
        <f>E128</f>
        <v>HVADF-SA</v>
      </c>
      <c r="F362" s="18" t="str">
        <f>F128</f>
        <v>HVADF-CBD</v>
      </c>
      <c r="G362" s="18">
        <f>G128</f>
        <v>0</v>
      </c>
      <c r="H362" s="12"/>
      <c r="I362" s="17">
        <f>'[1]Prop. prices'!I206</f>
        <v>0</v>
      </c>
      <c r="J362" s="17">
        <f>'[1]Prop. prices'!J206</f>
        <v>0</v>
      </c>
      <c r="K362" s="17">
        <f>'[1]Prop. prices'!K206</f>
        <v>0</v>
      </c>
      <c r="L362" s="17">
        <f>'[1]Prop. prices'!L206</f>
        <v>0</v>
      </c>
      <c r="M362" s="17">
        <f>'[1]Prop. prices'!M206</f>
        <v>0</v>
      </c>
      <c r="N362" s="17">
        <f>'[1]Prop. prices'!N206</f>
        <v>0</v>
      </c>
      <c r="O362" s="17">
        <f>'[1]Prop. prices'!O206</f>
        <v>0</v>
      </c>
      <c r="P362" s="17">
        <f>'[1]Prop. prices'!P206</f>
        <v>0</v>
      </c>
      <c r="Q362" s="17">
        <f>'[1]Prop. prices'!Q206</f>
        <v>0</v>
      </c>
      <c r="R362" s="17">
        <f>'[1]Prop. prices'!R206</f>
        <v>0</v>
      </c>
      <c r="S362" s="17">
        <f>'[1]Prop. prices'!S206</f>
        <v>0</v>
      </c>
      <c r="T362" s="17">
        <f>'[1]Prop. prices'!T206</f>
        <v>0</v>
      </c>
      <c r="U362" s="17">
        <f>'[1]Prop. prices'!U206</f>
        <v>0</v>
      </c>
      <c r="V362" s="17">
        <f>'[1]Prop. prices'!V206</f>
        <v>0</v>
      </c>
      <c r="W362" s="17">
        <f>'[1]Prop. prices'!W206</f>
        <v>0</v>
      </c>
      <c r="X362" s="17">
        <f>'[1]Prop. prices'!X206</f>
        <v>0</v>
      </c>
      <c r="Y362" s="17">
        <f>'[1]Prop. prices'!Y206</f>
        <v>0</v>
      </c>
      <c r="Z362" s="17">
        <f>'[1]Prop. prices'!Z206</f>
        <v>0</v>
      </c>
      <c r="AA362" s="17">
        <f>'[1]Prop. prices'!AA206</f>
        <v>0</v>
      </c>
      <c r="AB362" s="17">
        <f>'[1]Prop. prices'!AB206</f>
        <v>0</v>
      </c>
      <c r="AC362" s="14"/>
      <c r="AD362" s="16" t="str" cm="1">
        <f t="array" ref="AD362">IF(SUMPRODUCT(--_xlfn.ISFORMULA(C362:AB362))=25,"OK","CHECK")</f>
        <v>OK</v>
      </c>
      <c r="AE362" s="7"/>
      <c r="AF362" s="7"/>
      <c r="AG362" s="7"/>
    </row>
    <row r="363" spans="1:33" hidden="1" outlineLevel="3" x14ac:dyDescent="0.2">
      <c r="A363" s="7"/>
      <c r="B363" s="7"/>
      <c r="C363" s="19" t="str">
        <f>C129</f>
        <v>Zone Substation kVA Flexible</v>
      </c>
      <c r="D363" s="18" t="str">
        <f>D129</f>
        <v>Major business</v>
      </c>
      <c r="E363" s="18" t="str">
        <f>E129</f>
        <v>ZSNF</v>
      </c>
      <c r="F363" s="18" t="str">
        <f>F129</f>
        <v>ZSNF</v>
      </c>
      <c r="G363" s="18">
        <f>G129</f>
        <v>0</v>
      </c>
      <c r="H363" s="12"/>
      <c r="I363" s="17">
        <f>'[1]Prop. prices'!I207</f>
        <v>0</v>
      </c>
      <c r="J363" s="17">
        <f>'[1]Prop. prices'!J207</f>
        <v>0</v>
      </c>
      <c r="K363" s="17">
        <f>'[1]Prop. prices'!K207</f>
        <v>0</v>
      </c>
      <c r="L363" s="17">
        <f>'[1]Prop. prices'!L207</f>
        <v>0</v>
      </c>
      <c r="M363" s="17">
        <f>'[1]Prop. prices'!M207</f>
        <v>0</v>
      </c>
      <c r="N363" s="17">
        <f>'[1]Prop. prices'!N207</f>
        <v>0</v>
      </c>
      <c r="O363" s="17">
        <f>'[1]Prop. prices'!O207</f>
        <v>0</v>
      </c>
      <c r="P363" s="17">
        <f>'[1]Prop. prices'!P207</f>
        <v>0</v>
      </c>
      <c r="Q363" s="17">
        <f>'[1]Prop. prices'!Q207</f>
        <v>0</v>
      </c>
      <c r="R363" s="17">
        <f>'[1]Prop. prices'!R207</f>
        <v>0</v>
      </c>
      <c r="S363" s="17">
        <f>'[1]Prop. prices'!S207</f>
        <v>0</v>
      </c>
      <c r="T363" s="17">
        <f>'[1]Prop. prices'!T207</f>
        <v>0</v>
      </c>
      <c r="U363" s="17">
        <f>'[1]Prop. prices'!U207</f>
        <v>0</v>
      </c>
      <c r="V363" s="17">
        <f>'[1]Prop. prices'!V207</f>
        <v>0</v>
      </c>
      <c r="W363" s="17">
        <f>'[1]Prop. prices'!W207</f>
        <v>0</v>
      </c>
      <c r="X363" s="17">
        <f>'[1]Prop. prices'!X207</f>
        <v>0</v>
      </c>
      <c r="Y363" s="17">
        <f>'[1]Prop. prices'!Y207</f>
        <v>0</v>
      </c>
      <c r="Z363" s="17">
        <f>'[1]Prop. prices'!Z207</f>
        <v>0</v>
      </c>
      <c r="AA363" s="17">
        <f>'[1]Prop. prices'!AA207</f>
        <v>0</v>
      </c>
      <c r="AB363" s="17">
        <f>'[1]Prop. prices'!AB207</f>
        <v>0</v>
      </c>
      <c r="AC363" s="14"/>
      <c r="AD363" s="16" t="str" cm="1">
        <f t="array" ref="AD363">IF(SUMPRODUCT(--_xlfn.ISFORMULA(C363:AB363))=25,"OK","CHECK")</f>
        <v>OK</v>
      </c>
      <c r="AE363" s="7"/>
      <c r="AF363" s="7"/>
      <c r="AG363" s="7"/>
    </row>
    <row r="364" spans="1:33" hidden="1" outlineLevel="3" x14ac:dyDescent="0.2">
      <c r="A364" s="7"/>
      <c r="B364" s="7"/>
      <c r="C364" s="19" t="str">
        <f>C130</f>
        <v>Sub Transmission kVA Flexible</v>
      </c>
      <c r="D364" s="18" t="str">
        <f>D130</f>
        <v>Major business</v>
      </c>
      <c r="E364" s="18" t="str">
        <f>E130</f>
        <v>STNF</v>
      </c>
      <c r="F364" s="18" t="str">
        <f>F130</f>
        <v>STNF</v>
      </c>
      <c r="G364" s="18">
        <f>G130</f>
        <v>0</v>
      </c>
      <c r="H364" s="12"/>
      <c r="I364" s="17">
        <f>'[1]Prop. prices'!I208</f>
        <v>0</v>
      </c>
      <c r="J364" s="17">
        <f>'[1]Prop. prices'!J208</f>
        <v>0</v>
      </c>
      <c r="K364" s="17">
        <f>'[1]Prop. prices'!K208</f>
        <v>0</v>
      </c>
      <c r="L364" s="17">
        <f>'[1]Prop. prices'!L208</f>
        <v>0</v>
      </c>
      <c r="M364" s="17">
        <f>'[1]Prop. prices'!M208</f>
        <v>0</v>
      </c>
      <c r="N364" s="17">
        <f>'[1]Prop. prices'!N208</f>
        <v>0</v>
      </c>
      <c r="O364" s="17">
        <f>'[1]Prop. prices'!O208</f>
        <v>0</v>
      </c>
      <c r="P364" s="17">
        <f>'[1]Prop. prices'!P208</f>
        <v>0</v>
      </c>
      <c r="Q364" s="17">
        <f>'[1]Prop. prices'!Q208</f>
        <v>0</v>
      </c>
      <c r="R364" s="17">
        <f>'[1]Prop. prices'!R208</f>
        <v>0</v>
      </c>
      <c r="S364" s="17">
        <f>'[1]Prop. prices'!S208</f>
        <v>0</v>
      </c>
      <c r="T364" s="17">
        <f>'[1]Prop. prices'!T208</f>
        <v>0</v>
      </c>
      <c r="U364" s="17">
        <f>'[1]Prop. prices'!U208</f>
        <v>0</v>
      </c>
      <c r="V364" s="17">
        <f>'[1]Prop. prices'!V208</f>
        <v>0</v>
      </c>
      <c r="W364" s="17">
        <f>'[1]Prop. prices'!W208</f>
        <v>0</v>
      </c>
      <c r="X364" s="17">
        <f>'[1]Prop. prices'!X208</f>
        <v>0</v>
      </c>
      <c r="Y364" s="17">
        <f>'[1]Prop. prices'!Y208</f>
        <v>0</v>
      </c>
      <c r="Z364" s="17">
        <f>'[1]Prop. prices'!Z208</f>
        <v>0</v>
      </c>
      <c r="AA364" s="17">
        <f>'[1]Prop. prices'!AA208</f>
        <v>0</v>
      </c>
      <c r="AB364" s="17">
        <f>'[1]Prop. prices'!AB208</f>
        <v>0</v>
      </c>
      <c r="AC364" s="14"/>
      <c r="AD364" s="16" t="str" cm="1">
        <f t="array" ref="AD364">IF(SUMPRODUCT(--_xlfn.ISFORMULA(C364:AB364))=25,"OK","CHECK")</f>
        <v>OK</v>
      </c>
      <c r="AE364" s="7"/>
      <c r="AF364" s="7"/>
      <c r="AG364" s="7"/>
    </row>
    <row r="365" spans="1:33" hidden="1" outlineLevel="3" x14ac:dyDescent="0.2">
      <c r="A365" s="7"/>
      <c r="B365" s="7"/>
      <c r="C365" s="19">
        <f>C131</f>
        <v>0</v>
      </c>
      <c r="D365" s="18">
        <f>D131</f>
        <v>0</v>
      </c>
      <c r="E365" s="18">
        <f>E131</f>
        <v>0</v>
      </c>
      <c r="F365" s="18">
        <f>F131</f>
        <v>0</v>
      </c>
      <c r="G365" s="18">
        <f>G131</f>
        <v>0</v>
      </c>
      <c r="H365" s="12"/>
      <c r="I365" s="17">
        <f>'[1]Prop. prices'!I209</f>
        <v>0</v>
      </c>
      <c r="J365" s="17">
        <f>'[1]Prop. prices'!J209</f>
        <v>0</v>
      </c>
      <c r="K365" s="17">
        <f>'[1]Prop. prices'!K209</f>
        <v>0</v>
      </c>
      <c r="L365" s="17">
        <f>'[1]Prop. prices'!L209</f>
        <v>0</v>
      </c>
      <c r="M365" s="17">
        <f>'[1]Prop. prices'!M209</f>
        <v>0</v>
      </c>
      <c r="N365" s="17">
        <f>'[1]Prop. prices'!N209</f>
        <v>0</v>
      </c>
      <c r="O365" s="17">
        <f>'[1]Prop. prices'!O209</f>
        <v>0</v>
      </c>
      <c r="P365" s="17">
        <f>'[1]Prop. prices'!P209</f>
        <v>0</v>
      </c>
      <c r="Q365" s="17">
        <f>'[1]Prop. prices'!Q209</f>
        <v>0</v>
      </c>
      <c r="R365" s="17">
        <f>'[1]Prop. prices'!R209</f>
        <v>0</v>
      </c>
      <c r="S365" s="17">
        <f>'[1]Prop. prices'!S209</f>
        <v>0</v>
      </c>
      <c r="T365" s="17">
        <f>'[1]Prop. prices'!T209</f>
        <v>0</v>
      </c>
      <c r="U365" s="17">
        <f>'[1]Prop. prices'!U209</f>
        <v>0</v>
      </c>
      <c r="V365" s="17">
        <f>'[1]Prop. prices'!V209</f>
        <v>0</v>
      </c>
      <c r="W365" s="17">
        <f>'[1]Prop. prices'!W209</f>
        <v>0</v>
      </c>
      <c r="X365" s="17">
        <f>'[1]Prop. prices'!X209</f>
        <v>0</v>
      </c>
      <c r="Y365" s="17">
        <f>'[1]Prop. prices'!Y209</f>
        <v>0</v>
      </c>
      <c r="Z365" s="17">
        <f>'[1]Prop. prices'!Z209</f>
        <v>0</v>
      </c>
      <c r="AA365" s="17">
        <f>'[1]Prop. prices'!AA209</f>
        <v>0</v>
      </c>
      <c r="AB365" s="17">
        <f>'[1]Prop. prices'!AB209</f>
        <v>0</v>
      </c>
      <c r="AC365" s="14"/>
      <c r="AD365" s="16" t="str" cm="1">
        <f t="array" ref="AD365">IF(SUMPRODUCT(--_xlfn.ISFORMULA(C365:AB365))=25,"OK","CHECK")</f>
        <v>OK</v>
      </c>
      <c r="AE365" s="7"/>
      <c r="AF365" s="7"/>
      <c r="AG365" s="7"/>
    </row>
    <row r="366" spans="1:33" hidden="1" outlineLevel="3" x14ac:dyDescent="0.2">
      <c r="A366" s="7"/>
      <c r="B366" s="7"/>
      <c r="C366" s="19" t="str">
        <f>C132</f>
        <v>Large LV Business Generation Flexible</v>
      </c>
      <c r="D366" s="18" t="str">
        <f>D132</f>
        <v>Large LV business</v>
      </c>
      <c r="E366" s="18" t="str">
        <f>E132</f>
        <v>LBGF-SA</v>
      </c>
      <c r="F366" s="18" t="str">
        <f>F132</f>
        <v>LBGF-SA</v>
      </c>
      <c r="G366" s="18">
        <f>G132</f>
        <v>0</v>
      </c>
      <c r="H366" s="12"/>
      <c r="I366" s="17">
        <f>'[1]Prop. prices'!I210</f>
        <v>0</v>
      </c>
      <c r="J366" s="17">
        <f>'[1]Prop. prices'!J210</f>
        <v>0</v>
      </c>
      <c r="K366" s="17">
        <f>'[1]Prop. prices'!K210</f>
        <v>0</v>
      </c>
      <c r="L366" s="17">
        <f>'[1]Prop. prices'!L210</f>
        <v>0</v>
      </c>
      <c r="M366" s="17">
        <f>'[1]Prop. prices'!M210</f>
        <v>0</v>
      </c>
      <c r="N366" s="17">
        <f>'[1]Prop. prices'!N210</f>
        <v>0</v>
      </c>
      <c r="O366" s="17">
        <f>'[1]Prop. prices'!O210</f>
        <v>0</v>
      </c>
      <c r="P366" s="17">
        <f>'[1]Prop. prices'!P210</f>
        <v>0</v>
      </c>
      <c r="Q366" s="17">
        <f>'[1]Prop. prices'!Q210</f>
        <v>0</v>
      </c>
      <c r="R366" s="17">
        <f>'[1]Prop. prices'!R210</f>
        <v>0</v>
      </c>
      <c r="S366" s="17">
        <f>'[1]Prop. prices'!S210</f>
        <v>0</v>
      </c>
      <c r="T366" s="17">
        <f>'[1]Prop. prices'!T210</f>
        <v>0</v>
      </c>
      <c r="U366" s="17">
        <f>'[1]Prop. prices'!U210</f>
        <v>0</v>
      </c>
      <c r="V366" s="17">
        <f>'[1]Prop. prices'!V210</f>
        <v>0</v>
      </c>
      <c r="W366" s="17">
        <f>'[1]Prop. prices'!W210</f>
        <v>0</v>
      </c>
      <c r="X366" s="17">
        <f>'[1]Prop. prices'!X210</f>
        <v>0</v>
      </c>
      <c r="Y366" s="17">
        <f>'[1]Prop. prices'!Y210</f>
        <v>0</v>
      </c>
      <c r="Z366" s="17">
        <f>'[1]Prop. prices'!Z210</f>
        <v>0</v>
      </c>
      <c r="AA366" s="17">
        <f>'[1]Prop. prices'!AA210</f>
        <v>0</v>
      </c>
      <c r="AB366" s="17">
        <f>'[1]Prop. prices'!AB210</f>
        <v>0</v>
      </c>
      <c r="AC366" s="14"/>
      <c r="AD366" s="16" t="str" cm="1">
        <f t="array" ref="AD366">IF(SUMPRODUCT(--_xlfn.ISFORMULA(C366:AB366))=25,"OK","CHECK")</f>
        <v>OK</v>
      </c>
      <c r="AE366" s="7"/>
      <c r="AF366" s="7"/>
      <c r="AG366" s="7"/>
    </row>
    <row r="367" spans="1:33" hidden="1" outlineLevel="3" x14ac:dyDescent="0.2">
      <c r="A367" s="7"/>
      <c r="B367" s="7"/>
      <c r="C367" s="19" t="str">
        <f>C133</f>
        <v>HV Business Generation Flexible</v>
      </c>
      <c r="D367" s="18" t="str">
        <f>D133</f>
        <v>HV business</v>
      </c>
      <c r="E367" s="18" t="str">
        <f>E133</f>
        <v>HVBGF-SA</v>
      </c>
      <c r="F367" s="18" t="str">
        <f>F133</f>
        <v>HVBGF-SA</v>
      </c>
      <c r="G367" s="18">
        <f>G133</f>
        <v>0</v>
      </c>
      <c r="H367" s="12"/>
      <c r="I367" s="17">
        <f>'[1]Prop. prices'!I211</f>
        <v>0</v>
      </c>
      <c r="J367" s="17">
        <f>'[1]Prop. prices'!J211</f>
        <v>0</v>
      </c>
      <c r="K367" s="17">
        <f>'[1]Prop. prices'!K211</f>
        <v>0</v>
      </c>
      <c r="L367" s="17">
        <f>'[1]Prop. prices'!L211</f>
        <v>0</v>
      </c>
      <c r="M367" s="17">
        <f>'[1]Prop. prices'!M211</f>
        <v>0</v>
      </c>
      <c r="N367" s="17">
        <f>'[1]Prop. prices'!N211</f>
        <v>0</v>
      </c>
      <c r="O367" s="17">
        <f>'[1]Prop. prices'!O211</f>
        <v>0</v>
      </c>
      <c r="P367" s="17">
        <f>'[1]Prop. prices'!P211</f>
        <v>0</v>
      </c>
      <c r="Q367" s="17">
        <f>'[1]Prop. prices'!Q211</f>
        <v>0</v>
      </c>
      <c r="R367" s="17">
        <f>'[1]Prop. prices'!R211</f>
        <v>0</v>
      </c>
      <c r="S367" s="17">
        <f>'[1]Prop. prices'!S211</f>
        <v>0</v>
      </c>
      <c r="T367" s="17">
        <f>'[1]Prop. prices'!T211</f>
        <v>0</v>
      </c>
      <c r="U367" s="17">
        <f>'[1]Prop. prices'!U211</f>
        <v>0</v>
      </c>
      <c r="V367" s="17">
        <f>'[1]Prop. prices'!V211</f>
        <v>0</v>
      </c>
      <c r="W367" s="17">
        <f>'[1]Prop. prices'!W211</f>
        <v>0</v>
      </c>
      <c r="X367" s="17">
        <f>'[1]Prop. prices'!X211</f>
        <v>0</v>
      </c>
      <c r="Y367" s="17">
        <f>'[1]Prop. prices'!Y211</f>
        <v>0</v>
      </c>
      <c r="Z367" s="17">
        <f>'[1]Prop. prices'!Z211</f>
        <v>0</v>
      </c>
      <c r="AA367" s="17">
        <f>'[1]Prop. prices'!AA211</f>
        <v>0</v>
      </c>
      <c r="AB367" s="17">
        <f>'[1]Prop. prices'!AB211</f>
        <v>0</v>
      </c>
      <c r="AC367" s="14"/>
      <c r="AD367" s="16" t="str" cm="1">
        <f t="array" ref="AD367">IF(SUMPRODUCT(--_xlfn.ISFORMULA(C367:AB367))=25,"OK","CHECK")</f>
        <v>OK</v>
      </c>
      <c r="AE367" s="7"/>
      <c r="AF367" s="7"/>
      <c r="AG367" s="7"/>
    </row>
    <row r="368" spans="1:33" hidden="1" outlineLevel="3" x14ac:dyDescent="0.2">
      <c r="A368" s="7"/>
      <c r="B368" s="7"/>
      <c r="C368" s="19" t="str">
        <f>C134</f>
        <v>Zone Substation Generation Flexible</v>
      </c>
      <c r="D368" s="18" t="str">
        <f>D134</f>
        <v>Major business</v>
      </c>
      <c r="E368" s="18" t="str">
        <f>E134</f>
        <v>ZSNGF</v>
      </c>
      <c r="F368" s="18" t="str">
        <f>F134</f>
        <v>ZSNGF</v>
      </c>
      <c r="G368" s="18">
        <f>G134</f>
        <v>0</v>
      </c>
      <c r="H368" s="12"/>
      <c r="I368" s="17">
        <f>'[1]Prop. prices'!I212</f>
        <v>0</v>
      </c>
      <c r="J368" s="17">
        <f>'[1]Prop. prices'!J212</f>
        <v>0</v>
      </c>
      <c r="K368" s="17">
        <f>'[1]Prop. prices'!K212</f>
        <v>0</v>
      </c>
      <c r="L368" s="17">
        <f>'[1]Prop. prices'!L212</f>
        <v>0</v>
      </c>
      <c r="M368" s="17">
        <f>'[1]Prop. prices'!M212</f>
        <v>0</v>
      </c>
      <c r="N368" s="17">
        <f>'[1]Prop. prices'!N212</f>
        <v>0</v>
      </c>
      <c r="O368" s="17">
        <f>'[1]Prop. prices'!O212</f>
        <v>0</v>
      </c>
      <c r="P368" s="17">
        <f>'[1]Prop. prices'!P212</f>
        <v>0</v>
      </c>
      <c r="Q368" s="17">
        <f>'[1]Prop. prices'!Q212</f>
        <v>0</v>
      </c>
      <c r="R368" s="17">
        <f>'[1]Prop. prices'!R212</f>
        <v>0</v>
      </c>
      <c r="S368" s="17">
        <f>'[1]Prop. prices'!S212</f>
        <v>0</v>
      </c>
      <c r="T368" s="17">
        <f>'[1]Prop. prices'!T212</f>
        <v>0</v>
      </c>
      <c r="U368" s="17">
        <f>'[1]Prop. prices'!U212</f>
        <v>0</v>
      </c>
      <c r="V368" s="17">
        <f>'[1]Prop. prices'!V212</f>
        <v>0</v>
      </c>
      <c r="W368" s="17">
        <f>'[1]Prop. prices'!W212</f>
        <v>0</v>
      </c>
      <c r="X368" s="17">
        <f>'[1]Prop. prices'!X212</f>
        <v>0</v>
      </c>
      <c r="Y368" s="17">
        <f>'[1]Prop. prices'!Y212</f>
        <v>0</v>
      </c>
      <c r="Z368" s="17">
        <f>'[1]Prop. prices'!Z212</f>
        <v>0</v>
      </c>
      <c r="AA368" s="17">
        <f>'[1]Prop. prices'!AA212</f>
        <v>0</v>
      </c>
      <c r="AB368" s="17">
        <f>'[1]Prop. prices'!AB212</f>
        <v>0</v>
      </c>
      <c r="AC368" s="14"/>
      <c r="AD368" s="16" t="str" cm="1">
        <f t="array" ref="AD368">IF(SUMPRODUCT(--_xlfn.ISFORMULA(C368:AB368))=25,"OK","CHECK")</f>
        <v>OK</v>
      </c>
      <c r="AE368" s="7"/>
      <c r="AF368" s="7"/>
      <c r="AG368" s="7"/>
    </row>
    <row r="369" spans="1:33" hidden="1" outlineLevel="3" x14ac:dyDescent="0.2">
      <c r="A369" s="7"/>
      <c r="B369" s="7"/>
      <c r="C369" s="19" t="str">
        <f>C135</f>
        <v>Sub Transmission Generation Flexible</v>
      </c>
      <c r="D369" s="18" t="str">
        <f>D135</f>
        <v>Major business</v>
      </c>
      <c r="E369" s="18" t="str">
        <f>E135</f>
        <v>STNGF</v>
      </c>
      <c r="F369" s="18" t="str">
        <f>F135</f>
        <v>STNGF</v>
      </c>
      <c r="G369" s="18">
        <f>G135</f>
        <v>0</v>
      </c>
      <c r="H369" s="12"/>
      <c r="I369" s="17">
        <f>'[1]Prop. prices'!I213</f>
        <v>0</v>
      </c>
      <c r="J369" s="17">
        <f>'[1]Prop. prices'!J213</f>
        <v>0</v>
      </c>
      <c r="K369" s="17">
        <f>'[1]Prop. prices'!K213</f>
        <v>0</v>
      </c>
      <c r="L369" s="17">
        <f>'[1]Prop. prices'!L213</f>
        <v>0</v>
      </c>
      <c r="M369" s="17">
        <f>'[1]Prop. prices'!M213</f>
        <v>0</v>
      </c>
      <c r="N369" s="17">
        <f>'[1]Prop. prices'!N213</f>
        <v>0</v>
      </c>
      <c r="O369" s="17">
        <f>'[1]Prop. prices'!O213</f>
        <v>0</v>
      </c>
      <c r="P369" s="17">
        <f>'[1]Prop. prices'!P213</f>
        <v>0</v>
      </c>
      <c r="Q369" s="17">
        <f>'[1]Prop. prices'!Q213</f>
        <v>0</v>
      </c>
      <c r="R369" s="17">
        <f>'[1]Prop. prices'!R213</f>
        <v>0</v>
      </c>
      <c r="S369" s="17">
        <f>'[1]Prop. prices'!S213</f>
        <v>0</v>
      </c>
      <c r="T369" s="17">
        <f>'[1]Prop. prices'!T213</f>
        <v>0</v>
      </c>
      <c r="U369" s="17">
        <f>'[1]Prop. prices'!U213</f>
        <v>0</v>
      </c>
      <c r="V369" s="17">
        <f>'[1]Prop. prices'!V213</f>
        <v>0</v>
      </c>
      <c r="W369" s="17">
        <f>'[1]Prop. prices'!W213</f>
        <v>0</v>
      </c>
      <c r="X369" s="17">
        <f>'[1]Prop. prices'!X213</f>
        <v>0</v>
      </c>
      <c r="Y369" s="17">
        <f>'[1]Prop. prices'!Y213</f>
        <v>0</v>
      </c>
      <c r="Z369" s="17">
        <f>'[1]Prop. prices'!Z213</f>
        <v>0</v>
      </c>
      <c r="AA369" s="17">
        <f>'[1]Prop. prices'!AA213</f>
        <v>0</v>
      </c>
      <c r="AB369" s="17">
        <f>'[1]Prop. prices'!AB213</f>
        <v>0</v>
      </c>
      <c r="AC369" s="14"/>
      <c r="AD369" s="16" t="str" cm="1">
        <f t="array" ref="AD369">IF(SUMPRODUCT(--_xlfn.ISFORMULA(C369:AB369))=25,"OK","CHECK")</f>
        <v>OK</v>
      </c>
      <c r="AE369" s="7"/>
      <c r="AF369" s="7"/>
      <c r="AG369" s="7"/>
    </row>
    <row r="370" spans="1:33" hidden="1" outlineLevel="3" x14ac:dyDescent="0.2">
      <c r="A370" s="7"/>
      <c r="B370" s="7"/>
      <c r="C370" s="19">
        <f>C136</f>
        <v>0</v>
      </c>
      <c r="D370" s="18">
        <f>D136</f>
        <v>0</v>
      </c>
      <c r="E370" s="18">
        <f>E136</f>
        <v>0</v>
      </c>
      <c r="F370" s="18">
        <f>F136</f>
        <v>0</v>
      </c>
      <c r="G370" s="18">
        <f>G136</f>
        <v>0</v>
      </c>
      <c r="H370" s="12"/>
      <c r="I370" s="17">
        <f>'[1]Prop. prices'!I214</f>
        <v>0</v>
      </c>
      <c r="J370" s="17">
        <f>'[1]Prop. prices'!J214</f>
        <v>0</v>
      </c>
      <c r="K370" s="17">
        <f>'[1]Prop. prices'!K214</f>
        <v>0</v>
      </c>
      <c r="L370" s="17">
        <f>'[1]Prop. prices'!L214</f>
        <v>0</v>
      </c>
      <c r="M370" s="17">
        <f>'[1]Prop. prices'!M214</f>
        <v>0</v>
      </c>
      <c r="N370" s="17">
        <f>'[1]Prop. prices'!N214</f>
        <v>0</v>
      </c>
      <c r="O370" s="17">
        <f>'[1]Prop. prices'!O214</f>
        <v>0</v>
      </c>
      <c r="P370" s="17">
        <f>'[1]Prop. prices'!P214</f>
        <v>0</v>
      </c>
      <c r="Q370" s="17">
        <f>'[1]Prop. prices'!Q214</f>
        <v>0</v>
      </c>
      <c r="R370" s="17">
        <f>'[1]Prop. prices'!R214</f>
        <v>0</v>
      </c>
      <c r="S370" s="17">
        <f>'[1]Prop. prices'!S214</f>
        <v>0</v>
      </c>
      <c r="T370" s="17">
        <f>'[1]Prop. prices'!T214</f>
        <v>0</v>
      </c>
      <c r="U370" s="17">
        <f>'[1]Prop. prices'!U214</f>
        <v>0</v>
      </c>
      <c r="V370" s="17">
        <f>'[1]Prop. prices'!V214</f>
        <v>0</v>
      </c>
      <c r="W370" s="17">
        <f>'[1]Prop. prices'!W214</f>
        <v>0</v>
      </c>
      <c r="X370" s="17">
        <f>'[1]Prop. prices'!X214</f>
        <v>0</v>
      </c>
      <c r="Y370" s="17">
        <f>'[1]Prop. prices'!Y214</f>
        <v>0</v>
      </c>
      <c r="Z370" s="17">
        <f>'[1]Prop. prices'!Z214</f>
        <v>0</v>
      </c>
      <c r="AA370" s="17">
        <f>'[1]Prop. prices'!AA214</f>
        <v>0</v>
      </c>
      <c r="AB370" s="17">
        <f>'[1]Prop. prices'!AB214</f>
        <v>0</v>
      </c>
      <c r="AC370" s="14"/>
      <c r="AD370" s="16" t="str" cm="1">
        <f t="array" ref="AD370">IF(SUMPRODUCT(--_xlfn.ISFORMULA(C370:AB370))=25,"OK","CHECK")</f>
        <v>OK</v>
      </c>
      <c r="AE370" s="7"/>
      <c r="AF370" s="7"/>
      <c r="AG370" s="7"/>
    </row>
    <row r="371" spans="1:33" hidden="1" outlineLevel="3" x14ac:dyDescent="0.2">
      <c r="A371" s="7"/>
      <c r="B371" s="7"/>
      <c r="C371" s="19" t="str">
        <f>C137</f>
        <v>Electrify Two Way</v>
      </c>
      <c r="D371" s="18" t="str">
        <f>D137</f>
        <v>Residential</v>
      </c>
      <c r="E371" s="18" t="str">
        <f>E137</f>
        <v>RELE2W</v>
      </c>
      <c r="F371" s="18" t="str">
        <f>F137</f>
        <v>RELE2W</v>
      </c>
      <c r="G371" s="18">
        <f>G137</f>
        <v>0</v>
      </c>
      <c r="H371" s="12"/>
      <c r="I371" s="17">
        <f>'[1]Prop. prices'!I215</f>
        <v>0</v>
      </c>
      <c r="J371" s="17">
        <f>'[1]Prop. prices'!J215</f>
        <v>0</v>
      </c>
      <c r="K371" s="17">
        <f>'[1]Prop. prices'!K215</f>
        <v>0</v>
      </c>
      <c r="L371" s="17">
        <f>'[1]Prop. prices'!L215</f>
        <v>0</v>
      </c>
      <c r="M371" s="17">
        <f>'[1]Prop. prices'!M215</f>
        <v>0</v>
      </c>
      <c r="N371" s="17">
        <f>'[1]Prop. prices'!N215</f>
        <v>0</v>
      </c>
      <c r="O371" s="17">
        <f>'[1]Prop. prices'!O215</f>
        <v>0</v>
      </c>
      <c r="P371" s="17">
        <f>'[1]Prop. prices'!P215</f>
        <v>0</v>
      </c>
      <c r="Q371" s="17">
        <f>'[1]Prop. prices'!Q215</f>
        <v>0</v>
      </c>
      <c r="R371" s="17">
        <f>'[1]Prop. prices'!R215</f>
        <v>0</v>
      </c>
      <c r="S371" s="17">
        <f>'[1]Prop. prices'!S215</f>
        <v>0</v>
      </c>
      <c r="T371" s="17">
        <f>'[1]Prop. prices'!T215</f>
        <v>0</v>
      </c>
      <c r="U371" s="17">
        <f>'[1]Prop. prices'!U215</f>
        <v>0</v>
      </c>
      <c r="V371" s="17">
        <f>'[1]Prop. prices'!V215</f>
        <v>0</v>
      </c>
      <c r="W371" s="17">
        <f>'[1]Prop. prices'!W215</f>
        <v>0</v>
      </c>
      <c r="X371" s="17">
        <f>'[1]Prop. prices'!X215</f>
        <v>0</v>
      </c>
      <c r="Y371" s="17">
        <f>'[1]Prop. prices'!Y215</f>
        <v>0</v>
      </c>
      <c r="Z371" s="17">
        <f>'[1]Prop. prices'!Z215</f>
        <v>0</v>
      </c>
      <c r="AA371" s="17">
        <f>'[1]Prop. prices'!AA215</f>
        <v>0</v>
      </c>
      <c r="AB371" s="17">
        <f>'[1]Prop. prices'!AB215</f>
        <v>0</v>
      </c>
      <c r="AC371" s="14"/>
      <c r="AD371" s="16" t="str" cm="1">
        <f t="array" ref="AD371">IF(SUMPRODUCT(--_xlfn.ISFORMULA(C371:AB371))=25,"OK","CHECK")</f>
        <v>OK</v>
      </c>
      <c r="AE371" s="7"/>
      <c r="AF371" s="7"/>
      <c r="AG371" s="7"/>
    </row>
    <row r="372" spans="1:33" hidden="1" outlineLevel="3" x14ac:dyDescent="0.2">
      <c r="A372" s="7"/>
      <c r="B372" s="7"/>
      <c r="C372" s="19" t="str">
        <f>C138</f>
        <v>Small Business Electrify</v>
      </c>
      <c r="D372" s="18" t="str">
        <f>D138</f>
        <v>Small business</v>
      </c>
      <c r="E372" s="18" t="str">
        <f>E138</f>
        <v>SBTOUE</v>
      </c>
      <c r="F372" s="18" t="str">
        <f>F138</f>
        <v>SBTOUE</v>
      </c>
      <c r="G372" s="18">
        <f>G138</f>
        <v>0</v>
      </c>
      <c r="H372" s="12"/>
      <c r="I372" s="17">
        <f>'[1]Prop. prices'!I216</f>
        <v>0</v>
      </c>
      <c r="J372" s="17">
        <f>'[1]Prop. prices'!J216</f>
        <v>0</v>
      </c>
      <c r="K372" s="17">
        <f>'[1]Prop. prices'!K216</f>
        <v>0</v>
      </c>
      <c r="L372" s="17">
        <f>'[1]Prop. prices'!L216</f>
        <v>0</v>
      </c>
      <c r="M372" s="17">
        <f>'[1]Prop. prices'!M216</f>
        <v>0</v>
      </c>
      <c r="N372" s="17">
        <f>'[1]Prop. prices'!N216</f>
        <v>0</v>
      </c>
      <c r="O372" s="17">
        <f>'[1]Prop. prices'!O216</f>
        <v>0</v>
      </c>
      <c r="P372" s="17">
        <f>'[1]Prop. prices'!P216</f>
        <v>0</v>
      </c>
      <c r="Q372" s="17">
        <f>'[1]Prop. prices'!Q216</f>
        <v>0</v>
      </c>
      <c r="R372" s="17">
        <f>'[1]Prop. prices'!R216</f>
        <v>0</v>
      </c>
      <c r="S372" s="17">
        <f>'[1]Prop. prices'!S216</f>
        <v>0</v>
      </c>
      <c r="T372" s="17">
        <f>'[1]Prop. prices'!T216</f>
        <v>0</v>
      </c>
      <c r="U372" s="17">
        <f>'[1]Prop. prices'!U216</f>
        <v>0</v>
      </c>
      <c r="V372" s="17">
        <f>'[1]Prop. prices'!V216</f>
        <v>0</v>
      </c>
      <c r="W372" s="17">
        <f>'[1]Prop. prices'!W216</f>
        <v>0</v>
      </c>
      <c r="X372" s="17">
        <f>'[1]Prop. prices'!X216</f>
        <v>0</v>
      </c>
      <c r="Y372" s="17">
        <f>'[1]Prop. prices'!Y216</f>
        <v>0</v>
      </c>
      <c r="Z372" s="17">
        <f>'[1]Prop. prices'!Z216</f>
        <v>0</v>
      </c>
      <c r="AA372" s="17">
        <f>'[1]Prop. prices'!AA216</f>
        <v>0</v>
      </c>
      <c r="AB372" s="17">
        <f>'[1]Prop. prices'!AB216</f>
        <v>0</v>
      </c>
      <c r="AC372" s="14"/>
      <c r="AD372" s="16" t="str" cm="1">
        <f t="array" ref="AD372">IF(SUMPRODUCT(--_xlfn.ISFORMULA(C372:AB372))=25,"OK","CHECK")</f>
        <v>OK</v>
      </c>
      <c r="AE372" s="7"/>
      <c r="AF372" s="7"/>
      <c r="AG372" s="7"/>
    </row>
    <row r="373" spans="1:33" hidden="1" outlineLevel="3" x14ac:dyDescent="0.2">
      <c r="A373" s="7"/>
      <c r="B373" s="7"/>
      <c r="C373" s="19">
        <f>C139</f>
        <v>0</v>
      </c>
      <c r="D373" s="18">
        <f>D139</f>
        <v>0</v>
      </c>
      <c r="E373" s="18">
        <f>E139</f>
        <v>0</v>
      </c>
      <c r="F373" s="18">
        <f>F139</f>
        <v>0</v>
      </c>
      <c r="G373" s="18">
        <f>G139</f>
        <v>0</v>
      </c>
      <c r="H373" s="12"/>
      <c r="I373" s="17">
        <f>'[1]Prop. prices'!I217</f>
        <v>0</v>
      </c>
      <c r="J373" s="17">
        <f>'[1]Prop. prices'!J217</f>
        <v>0</v>
      </c>
      <c r="K373" s="17">
        <f>'[1]Prop. prices'!K217</f>
        <v>0</v>
      </c>
      <c r="L373" s="17">
        <f>'[1]Prop. prices'!L217</f>
        <v>0</v>
      </c>
      <c r="M373" s="17">
        <f>'[1]Prop. prices'!M217</f>
        <v>0</v>
      </c>
      <c r="N373" s="17">
        <f>'[1]Prop. prices'!N217</f>
        <v>0</v>
      </c>
      <c r="O373" s="17">
        <f>'[1]Prop. prices'!O217</f>
        <v>0</v>
      </c>
      <c r="P373" s="17">
        <f>'[1]Prop. prices'!P217</f>
        <v>0</v>
      </c>
      <c r="Q373" s="17">
        <f>'[1]Prop. prices'!Q217</f>
        <v>0</v>
      </c>
      <c r="R373" s="17">
        <f>'[1]Prop. prices'!R217</f>
        <v>0</v>
      </c>
      <c r="S373" s="17">
        <f>'[1]Prop. prices'!S217</f>
        <v>0</v>
      </c>
      <c r="T373" s="17">
        <f>'[1]Prop. prices'!T217</f>
        <v>0</v>
      </c>
      <c r="U373" s="17">
        <f>'[1]Prop. prices'!U217</f>
        <v>0</v>
      </c>
      <c r="V373" s="17">
        <f>'[1]Prop. prices'!V217</f>
        <v>0</v>
      </c>
      <c r="W373" s="17">
        <f>'[1]Prop. prices'!W217</f>
        <v>0</v>
      </c>
      <c r="X373" s="17">
        <f>'[1]Prop. prices'!X217</f>
        <v>0</v>
      </c>
      <c r="Y373" s="17">
        <f>'[1]Prop. prices'!Y217</f>
        <v>0</v>
      </c>
      <c r="Z373" s="17">
        <f>'[1]Prop. prices'!Z217</f>
        <v>0</v>
      </c>
      <c r="AA373" s="17">
        <f>'[1]Prop. prices'!AA217</f>
        <v>0</v>
      </c>
      <c r="AB373" s="17">
        <f>'[1]Prop. prices'!AB217</f>
        <v>0</v>
      </c>
      <c r="AC373" s="14"/>
      <c r="AD373" s="16" t="str" cm="1">
        <f t="array" ref="AD373">IF(SUMPRODUCT(--_xlfn.ISFORMULA(C373:AB373))=25,"OK","CHECK")</f>
        <v>OK</v>
      </c>
      <c r="AE373" s="7"/>
      <c r="AF373" s="7"/>
      <c r="AG373" s="7"/>
    </row>
    <row r="374" spans="1:33" hidden="1" outlineLevel="3" x14ac:dyDescent="0.2">
      <c r="A374" s="7"/>
      <c r="B374" s="7"/>
      <c r="C374" s="19">
        <f>C140</f>
        <v>0</v>
      </c>
      <c r="D374" s="18">
        <f>D140</f>
        <v>0</v>
      </c>
      <c r="E374" s="18">
        <f>E140</f>
        <v>0</v>
      </c>
      <c r="F374" s="18">
        <f>F140</f>
        <v>0</v>
      </c>
      <c r="G374" s="18">
        <f>G140</f>
        <v>0</v>
      </c>
      <c r="H374" s="12"/>
      <c r="I374" s="17">
        <f>'[1]Prop. prices'!I218</f>
        <v>0</v>
      </c>
      <c r="J374" s="17">
        <f>'[1]Prop. prices'!J218</f>
        <v>0</v>
      </c>
      <c r="K374" s="17">
        <f>'[1]Prop. prices'!K218</f>
        <v>0</v>
      </c>
      <c r="L374" s="17">
        <f>'[1]Prop. prices'!L218</f>
        <v>0</v>
      </c>
      <c r="M374" s="17">
        <f>'[1]Prop. prices'!M218</f>
        <v>0</v>
      </c>
      <c r="N374" s="17">
        <f>'[1]Prop. prices'!N218</f>
        <v>0</v>
      </c>
      <c r="O374" s="17">
        <f>'[1]Prop. prices'!O218</f>
        <v>0</v>
      </c>
      <c r="P374" s="17">
        <f>'[1]Prop. prices'!P218</f>
        <v>0</v>
      </c>
      <c r="Q374" s="17">
        <f>'[1]Prop. prices'!Q218</f>
        <v>0</v>
      </c>
      <c r="R374" s="17">
        <f>'[1]Prop. prices'!R218</f>
        <v>0</v>
      </c>
      <c r="S374" s="17">
        <f>'[1]Prop. prices'!S218</f>
        <v>0</v>
      </c>
      <c r="T374" s="17">
        <f>'[1]Prop. prices'!T218</f>
        <v>0</v>
      </c>
      <c r="U374" s="17">
        <f>'[1]Prop. prices'!U218</f>
        <v>0</v>
      </c>
      <c r="V374" s="17">
        <f>'[1]Prop. prices'!V218</f>
        <v>0</v>
      </c>
      <c r="W374" s="17">
        <f>'[1]Prop. prices'!W218</f>
        <v>0</v>
      </c>
      <c r="X374" s="17">
        <f>'[1]Prop. prices'!X218</f>
        <v>0</v>
      </c>
      <c r="Y374" s="17">
        <f>'[1]Prop. prices'!Y218</f>
        <v>0</v>
      </c>
      <c r="Z374" s="17">
        <f>'[1]Prop. prices'!Z218</f>
        <v>0</v>
      </c>
      <c r="AA374" s="17">
        <f>'[1]Prop. prices'!AA218</f>
        <v>0</v>
      </c>
      <c r="AB374" s="17">
        <f>'[1]Prop. prices'!AB218</f>
        <v>0</v>
      </c>
      <c r="AC374" s="14"/>
      <c r="AD374" s="16" t="str" cm="1">
        <f t="array" ref="AD374">IF(SUMPRODUCT(--_xlfn.ISFORMULA(C374:AB374))=25,"OK","CHECK")</f>
        <v>OK</v>
      </c>
      <c r="AE374" s="7"/>
      <c r="AF374" s="7"/>
      <c r="AG374" s="7"/>
    </row>
    <row r="375" spans="1:33" hidden="1" outlineLevel="3" x14ac:dyDescent="0.2">
      <c r="A375" s="7"/>
      <c r="B375" s="7"/>
      <c r="C375" s="19">
        <f>C141</f>
        <v>0</v>
      </c>
      <c r="D375" s="18">
        <f>D141</f>
        <v>0</v>
      </c>
      <c r="E375" s="18">
        <f>E141</f>
        <v>0</v>
      </c>
      <c r="F375" s="18">
        <f>F141</f>
        <v>0</v>
      </c>
      <c r="G375" s="18">
        <f>G141</f>
        <v>0</v>
      </c>
      <c r="H375" s="12"/>
      <c r="I375" s="17">
        <f>'[1]Prop. prices'!I219</f>
        <v>0</v>
      </c>
      <c r="J375" s="17">
        <f>'[1]Prop. prices'!J219</f>
        <v>0</v>
      </c>
      <c r="K375" s="17">
        <f>'[1]Prop. prices'!K219</f>
        <v>0</v>
      </c>
      <c r="L375" s="17">
        <f>'[1]Prop. prices'!L219</f>
        <v>0</v>
      </c>
      <c r="M375" s="17">
        <f>'[1]Prop. prices'!M219</f>
        <v>0</v>
      </c>
      <c r="N375" s="17">
        <f>'[1]Prop. prices'!N219</f>
        <v>0</v>
      </c>
      <c r="O375" s="17">
        <f>'[1]Prop. prices'!O219</f>
        <v>0</v>
      </c>
      <c r="P375" s="17">
        <f>'[1]Prop. prices'!P219</f>
        <v>0</v>
      </c>
      <c r="Q375" s="17">
        <f>'[1]Prop. prices'!Q219</f>
        <v>0</v>
      </c>
      <c r="R375" s="17">
        <f>'[1]Prop. prices'!R219</f>
        <v>0</v>
      </c>
      <c r="S375" s="17">
        <f>'[1]Prop. prices'!S219</f>
        <v>0</v>
      </c>
      <c r="T375" s="17">
        <f>'[1]Prop. prices'!T219</f>
        <v>0</v>
      </c>
      <c r="U375" s="17">
        <f>'[1]Prop. prices'!U219</f>
        <v>0</v>
      </c>
      <c r="V375" s="17">
        <f>'[1]Prop. prices'!V219</f>
        <v>0</v>
      </c>
      <c r="W375" s="17">
        <f>'[1]Prop. prices'!W219</f>
        <v>0</v>
      </c>
      <c r="X375" s="17">
        <f>'[1]Prop. prices'!X219</f>
        <v>0</v>
      </c>
      <c r="Y375" s="17">
        <f>'[1]Prop. prices'!Y219</f>
        <v>0</v>
      </c>
      <c r="Z375" s="17">
        <f>'[1]Prop. prices'!Z219</f>
        <v>0</v>
      </c>
      <c r="AA375" s="17">
        <f>'[1]Prop. prices'!AA219</f>
        <v>0</v>
      </c>
      <c r="AB375" s="17">
        <f>'[1]Prop. prices'!AB219</f>
        <v>0</v>
      </c>
      <c r="AC375" s="14"/>
      <c r="AD375" s="16" t="str" cm="1">
        <f t="array" ref="AD375">IF(SUMPRODUCT(--_xlfn.ISFORMULA(C375:AB375))=25,"OK","CHECK")</f>
        <v>OK</v>
      </c>
      <c r="AE375" s="7"/>
      <c r="AF375" s="7"/>
      <c r="AG375" s="7"/>
    </row>
    <row r="376" spans="1:33" hidden="1" outlineLevel="3" x14ac:dyDescent="0.2">
      <c r="A376" s="7"/>
      <c r="B376" s="7"/>
      <c r="C376" s="19">
        <f>C142</f>
        <v>0</v>
      </c>
      <c r="D376" s="18">
        <f>D142</f>
        <v>0</v>
      </c>
      <c r="E376" s="18">
        <f>E142</f>
        <v>0</v>
      </c>
      <c r="F376" s="18">
        <f>F142</f>
        <v>0</v>
      </c>
      <c r="G376" s="18">
        <f>G142</f>
        <v>0</v>
      </c>
      <c r="H376" s="12"/>
      <c r="I376" s="17">
        <f>'[1]Prop. prices'!I220</f>
        <v>0</v>
      </c>
      <c r="J376" s="17">
        <f>'[1]Prop. prices'!J220</f>
        <v>0</v>
      </c>
      <c r="K376" s="17">
        <f>'[1]Prop. prices'!K220</f>
        <v>0</v>
      </c>
      <c r="L376" s="17">
        <f>'[1]Prop. prices'!L220</f>
        <v>0</v>
      </c>
      <c r="M376" s="17">
        <f>'[1]Prop. prices'!M220</f>
        <v>0</v>
      </c>
      <c r="N376" s="17">
        <f>'[1]Prop. prices'!N220</f>
        <v>0</v>
      </c>
      <c r="O376" s="17">
        <f>'[1]Prop. prices'!O220</f>
        <v>0</v>
      </c>
      <c r="P376" s="17">
        <f>'[1]Prop. prices'!P220</f>
        <v>0</v>
      </c>
      <c r="Q376" s="17">
        <f>'[1]Prop. prices'!Q220</f>
        <v>0</v>
      </c>
      <c r="R376" s="17">
        <f>'[1]Prop. prices'!R220</f>
        <v>0</v>
      </c>
      <c r="S376" s="17">
        <f>'[1]Prop. prices'!S220</f>
        <v>0</v>
      </c>
      <c r="T376" s="17">
        <f>'[1]Prop. prices'!T220</f>
        <v>0</v>
      </c>
      <c r="U376" s="17">
        <f>'[1]Prop. prices'!U220</f>
        <v>0</v>
      </c>
      <c r="V376" s="17">
        <f>'[1]Prop. prices'!V220</f>
        <v>0</v>
      </c>
      <c r="W376" s="17">
        <f>'[1]Prop. prices'!W220</f>
        <v>0</v>
      </c>
      <c r="X376" s="17">
        <f>'[1]Prop. prices'!X220</f>
        <v>0</v>
      </c>
      <c r="Y376" s="17">
        <f>'[1]Prop. prices'!Y220</f>
        <v>0</v>
      </c>
      <c r="Z376" s="17">
        <f>'[1]Prop. prices'!Z220</f>
        <v>0</v>
      </c>
      <c r="AA376" s="17">
        <f>'[1]Prop. prices'!AA220</f>
        <v>0</v>
      </c>
      <c r="AB376" s="17">
        <f>'[1]Prop. prices'!AB220</f>
        <v>0</v>
      </c>
      <c r="AC376" s="14"/>
      <c r="AD376" s="16" t="str" cm="1">
        <f t="array" ref="AD376">IF(SUMPRODUCT(--_xlfn.ISFORMULA(C376:AB376))=25,"OK","CHECK")</f>
        <v>OK</v>
      </c>
      <c r="AE376" s="7"/>
      <c r="AF376" s="7"/>
      <c r="AG376" s="7"/>
    </row>
    <row r="377" spans="1:33" hidden="1" outlineLevel="3" x14ac:dyDescent="0.2">
      <c r="A377" s="7"/>
      <c r="B377" s="7"/>
      <c r="C377" s="19">
        <f>C143</f>
        <v>0</v>
      </c>
      <c r="D377" s="18">
        <f>D143</f>
        <v>0</v>
      </c>
      <c r="E377" s="18">
        <f>E143</f>
        <v>0</v>
      </c>
      <c r="F377" s="18">
        <f>F143</f>
        <v>0</v>
      </c>
      <c r="G377" s="18">
        <f>G143</f>
        <v>0</v>
      </c>
      <c r="H377" s="12"/>
      <c r="I377" s="17">
        <f>'[1]Prop. prices'!I221</f>
        <v>0</v>
      </c>
      <c r="J377" s="17">
        <f>'[1]Prop. prices'!J221</f>
        <v>0</v>
      </c>
      <c r="K377" s="17">
        <f>'[1]Prop. prices'!K221</f>
        <v>0</v>
      </c>
      <c r="L377" s="17">
        <f>'[1]Prop. prices'!L221</f>
        <v>0</v>
      </c>
      <c r="M377" s="17">
        <f>'[1]Prop. prices'!M221</f>
        <v>0</v>
      </c>
      <c r="N377" s="17">
        <f>'[1]Prop. prices'!N221</f>
        <v>0</v>
      </c>
      <c r="O377" s="17">
        <f>'[1]Prop. prices'!O221</f>
        <v>0</v>
      </c>
      <c r="P377" s="17">
        <f>'[1]Prop. prices'!P221</f>
        <v>0</v>
      </c>
      <c r="Q377" s="17">
        <f>'[1]Prop. prices'!Q221</f>
        <v>0</v>
      </c>
      <c r="R377" s="17">
        <f>'[1]Prop. prices'!R221</f>
        <v>0</v>
      </c>
      <c r="S377" s="17">
        <f>'[1]Prop. prices'!S221</f>
        <v>0</v>
      </c>
      <c r="T377" s="17">
        <f>'[1]Prop. prices'!T221</f>
        <v>0</v>
      </c>
      <c r="U377" s="17">
        <f>'[1]Prop. prices'!U221</f>
        <v>0</v>
      </c>
      <c r="V377" s="17">
        <f>'[1]Prop. prices'!V221</f>
        <v>0</v>
      </c>
      <c r="W377" s="17">
        <f>'[1]Prop. prices'!W221</f>
        <v>0</v>
      </c>
      <c r="X377" s="17">
        <f>'[1]Prop. prices'!X221</f>
        <v>0</v>
      </c>
      <c r="Y377" s="17">
        <f>'[1]Prop. prices'!Y221</f>
        <v>0</v>
      </c>
      <c r="Z377" s="17">
        <f>'[1]Prop. prices'!Z221</f>
        <v>0</v>
      </c>
      <c r="AA377" s="17">
        <f>'[1]Prop. prices'!AA221</f>
        <v>0</v>
      </c>
      <c r="AB377" s="17">
        <f>'[1]Prop. prices'!AB221</f>
        <v>0</v>
      </c>
      <c r="AC377" s="14"/>
      <c r="AD377" s="16" t="str" cm="1">
        <f t="array" ref="AD377">IF(SUMPRODUCT(--_xlfn.ISFORMULA(C377:AB377))=25,"OK","CHECK")</f>
        <v>OK</v>
      </c>
      <c r="AE377" s="7"/>
      <c r="AF377" s="7"/>
      <c r="AG377" s="7"/>
    </row>
    <row r="378" spans="1:33" hidden="1" outlineLevel="3" x14ac:dyDescent="0.2">
      <c r="A378" s="7"/>
      <c r="B378" s="7"/>
      <c r="C378" s="19">
        <f>C144</f>
        <v>0</v>
      </c>
      <c r="D378" s="18">
        <f>D144</f>
        <v>0</v>
      </c>
      <c r="E378" s="18">
        <f>E144</f>
        <v>0</v>
      </c>
      <c r="F378" s="18">
        <f>F144</f>
        <v>0</v>
      </c>
      <c r="G378" s="18">
        <f>G144</f>
        <v>0</v>
      </c>
      <c r="H378" s="12"/>
      <c r="I378" s="17">
        <f>'[1]Prop. prices'!I222</f>
        <v>0</v>
      </c>
      <c r="J378" s="17">
        <f>'[1]Prop. prices'!J222</f>
        <v>0</v>
      </c>
      <c r="K378" s="17">
        <f>'[1]Prop. prices'!K222</f>
        <v>0</v>
      </c>
      <c r="L378" s="17">
        <f>'[1]Prop. prices'!L222</f>
        <v>0</v>
      </c>
      <c r="M378" s="17">
        <f>'[1]Prop. prices'!M222</f>
        <v>0</v>
      </c>
      <c r="N378" s="17">
        <f>'[1]Prop. prices'!N222</f>
        <v>0</v>
      </c>
      <c r="O378" s="17">
        <f>'[1]Prop. prices'!O222</f>
        <v>0</v>
      </c>
      <c r="P378" s="17">
        <f>'[1]Prop. prices'!P222</f>
        <v>0</v>
      </c>
      <c r="Q378" s="17">
        <f>'[1]Prop. prices'!Q222</f>
        <v>0</v>
      </c>
      <c r="R378" s="17">
        <f>'[1]Prop. prices'!R222</f>
        <v>0</v>
      </c>
      <c r="S378" s="17">
        <f>'[1]Prop. prices'!S222</f>
        <v>0</v>
      </c>
      <c r="T378" s="17">
        <f>'[1]Prop. prices'!T222</f>
        <v>0</v>
      </c>
      <c r="U378" s="17">
        <f>'[1]Prop. prices'!U222</f>
        <v>0</v>
      </c>
      <c r="V378" s="17">
        <f>'[1]Prop. prices'!V222</f>
        <v>0</v>
      </c>
      <c r="W378" s="17">
        <f>'[1]Prop. prices'!W222</f>
        <v>0</v>
      </c>
      <c r="X378" s="17">
        <f>'[1]Prop. prices'!X222</f>
        <v>0</v>
      </c>
      <c r="Y378" s="17">
        <f>'[1]Prop. prices'!Y222</f>
        <v>0</v>
      </c>
      <c r="Z378" s="17">
        <f>'[1]Prop. prices'!Z222</f>
        <v>0</v>
      </c>
      <c r="AA378" s="17">
        <f>'[1]Prop. prices'!AA222</f>
        <v>0</v>
      </c>
      <c r="AB378" s="17">
        <f>'[1]Prop. prices'!AB222</f>
        <v>0</v>
      </c>
      <c r="AC378" s="14"/>
      <c r="AD378" s="16" t="str" cm="1">
        <f t="array" ref="AD378">IF(SUMPRODUCT(--_xlfn.ISFORMULA(C378:AB378))=25,"OK","CHECK")</f>
        <v>OK</v>
      </c>
      <c r="AE378" s="7"/>
      <c r="AF378" s="7"/>
      <c r="AG378" s="7"/>
    </row>
    <row r="379" spans="1:33" hidden="1" outlineLevel="3" x14ac:dyDescent="0.2">
      <c r="A379" s="7"/>
      <c r="B379" s="7"/>
      <c r="C379" s="19">
        <f>C145</f>
        <v>0</v>
      </c>
      <c r="D379" s="18">
        <f>D145</f>
        <v>0</v>
      </c>
      <c r="E379" s="18">
        <f>E145</f>
        <v>0</v>
      </c>
      <c r="F379" s="18">
        <f>F145</f>
        <v>0</v>
      </c>
      <c r="G379" s="18">
        <f>G145</f>
        <v>0</v>
      </c>
      <c r="H379" s="12"/>
      <c r="I379" s="17">
        <f>'[1]Prop. prices'!I223</f>
        <v>0</v>
      </c>
      <c r="J379" s="17">
        <f>'[1]Prop. prices'!J223</f>
        <v>0</v>
      </c>
      <c r="K379" s="17">
        <f>'[1]Prop. prices'!K223</f>
        <v>0</v>
      </c>
      <c r="L379" s="17">
        <f>'[1]Prop. prices'!L223</f>
        <v>0</v>
      </c>
      <c r="M379" s="17">
        <f>'[1]Prop. prices'!M223</f>
        <v>0</v>
      </c>
      <c r="N379" s="17">
        <f>'[1]Prop. prices'!N223</f>
        <v>0</v>
      </c>
      <c r="O379" s="17">
        <f>'[1]Prop. prices'!O223</f>
        <v>0</v>
      </c>
      <c r="P379" s="17">
        <f>'[1]Prop. prices'!P223</f>
        <v>0</v>
      </c>
      <c r="Q379" s="17">
        <f>'[1]Prop. prices'!Q223</f>
        <v>0</v>
      </c>
      <c r="R379" s="17">
        <f>'[1]Prop. prices'!R223</f>
        <v>0</v>
      </c>
      <c r="S379" s="17">
        <f>'[1]Prop. prices'!S223</f>
        <v>0</v>
      </c>
      <c r="T379" s="17">
        <f>'[1]Prop. prices'!T223</f>
        <v>0</v>
      </c>
      <c r="U379" s="17">
        <f>'[1]Prop. prices'!U223</f>
        <v>0</v>
      </c>
      <c r="V379" s="17">
        <f>'[1]Prop. prices'!V223</f>
        <v>0</v>
      </c>
      <c r="W379" s="17">
        <f>'[1]Prop. prices'!W223</f>
        <v>0</v>
      </c>
      <c r="X379" s="17">
        <f>'[1]Prop. prices'!X223</f>
        <v>0</v>
      </c>
      <c r="Y379" s="17">
        <f>'[1]Prop. prices'!Y223</f>
        <v>0</v>
      </c>
      <c r="Z379" s="17">
        <f>'[1]Prop. prices'!Z223</f>
        <v>0</v>
      </c>
      <c r="AA379" s="17">
        <f>'[1]Prop. prices'!AA223</f>
        <v>0</v>
      </c>
      <c r="AB379" s="17">
        <f>'[1]Prop. prices'!AB223</f>
        <v>0</v>
      </c>
      <c r="AC379" s="14"/>
      <c r="AD379" s="16" t="str" cm="1">
        <f t="array" ref="AD379">IF(SUMPRODUCT(--_xlfn.ISFORMULA(C379:AB379))=25,"OK","CHECK")</f>
        <v>OK</v>
      </c>
      <c r="AE379" s="7"/>
      <c r="AF379" s="7"/>
      <c r="AG379" s="7"/>
    </row>
    <row r="380" spans="1:33" hidden="1" outlineLevel="3" x14ac:dyDescent="0.2">
      <c r="A380" s="7"/>
      <c r="B380" s="7"/>
      <c r="C380" s="19">
        <f>C146</f>
        <v>0</v>
      </c>
      <c r="D380" s="18">
        <f>D146</f>
        <v>0</v>
      </c>
      <c r="E380" s="18">
        <f>E146</f>
        <v>0</v>
      </c>
      <c r="F380" s="18">
        <f>F146</f>
        <v>0</v>
      </c>
      <c r="G380" s="18">
        <f>G146</f>
        <v>0</v>
      </c>
      <c r="H380" s="12"/>
      <c r="I380" s="17">
        <f>'[1]Prop. prices'!I224</f>
        <v>0</v>
      </c>
      <c r="J380" s="17">
        <f>'[1]Prop. prices'!J224</f>
        <v>0</v>
      </c>
      <c r="K380" s="17">
        <f>'[1]Prop. prices'!K224</f>
        <v>0</v>
      </c>
      <c r="L380" s="17">
        <f>'[1]Prop. prices'!L224</f>
        <v>0</v>
      </c>
      <c r="M380" s="17">
        <f>'[1]Prop. prices'!M224</f>
        <v>0</v>
      </c>
      <c r="N380" s="17">
        <f>'[1]Prop. prices'!N224</f>
        <v>0</v>
      </c>
      <c r="O380" s="17">
        <f>'[1]Prop. prices'!O224</f>
        <v>0</v>
      </c>
      <c r="P380" s="17">
        <f>'[1]Prop. prices'!P224</f>
        <v>0</v>
      </c>
      <c r="Q380" s="17">
        <f>'[1]Prop. prices'!Q224</f>
        <v>0</v>
      </c>
      <c r="R380" s="17">
        <f>'[1]Prop. prices'!R224</f>
        <v>0</v>
      </c>
      <c r="S380" s="17">
        <f>'[1]Prop. prices'!S224</f>
        <v>0</v>
      </c>
      <c r="T380" s="17">
        <f>'[1]Prop. prices'!T224</f>
        <v>0</v>
      </c>
      <c r="U380" s="17">
        <f>'[1]Prop. prices'!U224</f>
        <v>0</v>
      </c>
      <c r="V380" s="17">
        <f>'[1]Prop. prices'!V224</f>
        <v>0</v>
      </c>
      <c r="W380" s="17">
        <f>'[1]Prop. prices'!W224</f>
        <v>0</v>
      </c>
      <c r="X380" s="17">
        <f>'[1]Prop. prices'!X224</f>
        <v>0</v>
      </c>
      <c r="Y380" s="17">
        <f>'[1]Prop. prices'!Y224</f>
        <v>0</v>
      </c>
      <c r="Z380" s="17">
        <f>'[1]Prop. prices'!Z224</f>
        <v>0</v>
      </c>
      <c r="AA380" s="17">
        <f>'[1]Prop. prices'!AA224</f>
        <v>0</v>
      </c>
      <c r="AB380" s="17">
        <f>'[1]Prop. prices'!AB224</f>
        <v>0</v>
      </c>
      <c r="AC380" s="14"/>
      <c r="AD380" s="16" t="str" cm="1">
        <f t="array" ref="AD380">IF(SUMPRODUCT(--_xlfn.ISFORMULA(C380:AB380))=25,"OK","CHECK")</f>
        <v>OK</v>
      </c>
      <c r="AE380" s="7"/>
      <c r="AF380" s="7"/>
      <c r="AG380" s="7"/>
    </row>
    <row r="381" spans="1:33" hidden="1" outlineLevel="3" x14ac:dyDescent="0.2">
      <c r="A381" s="7"/>
      <c r="B381" s="7"/>
      <c r="C381" s="19">
        <f>C147</f>
        <v>0</v>
      </c>
      <c r="D381" s="18">
        <f>D147</f>
        <v>0</v>
      </c>
      <c r="E381" s="18">
        <f>E147</f>
        <v>0</v>
      </c>
      <c r="F381" s="18">
        <f>F147</f>
        <v>0</v>
      </c>
      <c r="G381" s="18">
        <f>G147</f>
        <v>0</v>
      </c>
      <c r="H381" s="12"/>
      <c r="I381" s="17">
        <f>'[1]Prop. prices'!I225</f>
        <v>0</v>
      </c>
      <c r="J381" s="17">
        <f>'[1]Prop. prices'!J225</f>
        <v>0</v>
      </c>
      <c r="K381" s="17">
        <f>'[1]Prop. prices'!K225</f>
        <v>0</v>
      </c>
      <c r="L381" s="17">
        <f>'[1]Prop. prices'!L225</f>
        <v>0</v>
      </c>
      <c r="M381" s="17">
        <f>'[1]Prop. prices'!M225</f>
        <v>0</v>
      </c>
      <c r="N381" s="17">
        <f>'[1]Prop. prices'!N225</f>
        <v>0</v>
      </c>
      <c r="O381" s="17">
        <f>'[1]Prop. prices'!O225</f>
        <v>0</v>
      </c>
      <c r="P381" s="17">
        <f>'[1]Prop. prices'!P225</f>
        <v>0</v>
      </c>
      <c r="Q381" s="17">
        <f>'[1]Prop. prices'!Q225</f>
        <v>0</v>
      </c>
      <c r="R381" s="17">
        <f>'[1]Prop. prices'!R225</f>
        <v>0</v>
      </c>
      <c r="S381" s="17">
        <f>'[1]Prop. prices'!S225</f>
        <v>0</v>
      </c>
      <c r="T381" s="17">
        <f>'[1]Prop. prices'!T225</f>
        <v>0</v>
      </c>
      <c r="U381" s="17">
        <f>'[1]Prop. prices'!U225</f>
        <v>0</v>
      </c>
      <c r="V381" s="17">
        <f>'[1]Prop. prices'!V225</f>
        <v>0</v>
      </c>
      <c r="W381" s="17">
        <f>'[1]Prop. prices'!W225</f>
        <v>0</v>
      </c>
      <c r="X381" s="17">
        <f>'[1]Prop. prices'!X225</f>
        <v>0</v>
      </c>
      <c r="Y381" s="17">
        <f>'[1]Prop. prices'!Y225</f>
        <v>0</v>
      </c>
      <c r="Z381" s="17">
        <f>'[1]Prop. prices'!Z225</f>
        <v>0</v>
      </c>
      <c r="AA381" s="17">
        <f>'[1]Prop. prices'!AA225</f>
        <v>0</v>
      </c>
      <c r="AB381" s="17">
        <f>'[1]Prop. prices'!AB225</f>
        <v>0</v>
      </c>
      <c r="AC381" s="14"/>
      <c r="AD381" s="16" t="str" cm="1">
        <f t="array" ref="AD381">IF(SUMPRODUCT(--_xlfn.ISFORMULA(C381:AB381))=25,"OK","CHECK")</f>
        <v>OK</v>
      </c>
      <c r="AE381" s="7"/>
      <c r="AF381" s="7"/>
      <c r="AG381" s="7"/>
    </row>
    <row r="382" spans="1:33" hidden="1" outlineLevel="3" x14ac:dyDescent="0.2">
      <c r="A382" s="7"/>
      <c r="B382" s="7"/>
      <c r="C382" s="19">
        <f>C148</f>
        <v>0</v>
      </c>
      <c r="D382" s="18">
        <f>D148</f>
        <v>0</v>
      </c>
      <c r="E382" s="18">
        <f>E148</f>
        <v>0</v>
      </c>
      <c r="F382" s="18">
        <f>F148</f>
        <v>0</v>
      </c>
      <c r="G382" s="18">
        <f>G148</f>
        <v>0</v>
      </c>
      <c r="H382" s="12"/>
      <c r="I382" s="17">
        <f>'[1]Prop. prices'!I226</f>
        <v>0</v>
      </c>
      <c r="J382" s="17">
        <f>'[1]Prop. prices'!J226</f>
        <v>0</v>
      </c>
      <c r="K382" s="17">
        <f>'[1]Prop. prices'!K226</f>
        <v>0</v>
      </c>
      <c r="L382" s="17">
        <f>'[1]Prop. prices'!L226</f>
        <v>0</v>
      </c>
      <c r="M382" s="17">
        <f>'[1]Prop. prices'!M226</f>
        <v>0</v>
      </c>
      <c r="N382" s="17">
        <f>'[1]Prop. prices'!N226</f>
        <v>0</v>
      </c>
      <c r="O382" s="17">
        <f>'[1]Prop. prices'!O226</f>
        <v>0</v>
      </c>
      <c r="P382" s="17">
        <f>'[1]Prop. prices'!P226</f>
        <v>0</v>
      </c>
      <c r="Q382" s="17">
        <f>'[1]Prop. prices'!Q226</f>
        <v>0</v>
      </c>
      <c r="R382" s="17">
        <f>'[1]Prop. prices'!R226</f>
        <v>0</v>
      </c>
      <c r="S382" s="17">
        <f>'[1]Prop. prices'!S226</f>
        <v>0</v>
      </c>
      <c r="T382" s="17">
        <f>'[1]Prop. prices'!T226</f>
        <v>0</v>
      </c>
      <c r="U382" s="17">
        <f>'[1]Prop. prices'!U226</f>
        <v>0</v>
      </c>
      <c r="V382" s="17">
        <f>'[1]Prop. prices'!V226</f>
        <v>0</v>
      </c>
      <c r="W382" s="17">
        <f>'[1]Prop. prices'!W226</f>
        <v>0</v>
      </c>
      <c r="X382" s="17">
        <f>'[1]Prop. prices'!X226</f>
        <v>0</v>
      </c>
      <c r="Y382" s="17">
        <f>'[1]Prop. prices'!Y226</f>
        <v>0</v>
      </c>
      <c r="Z382" s="17">
        <f>'[1]Prop. prices'!Z226</f>
        <v>0</v>
      </c>
      <c r="AA382" s="17">
        <f>'[1]Prop. prices'!AA226</f>
        <v>0</v>
      </c>
      <c r="AB382" s="17">
        <f>'[1]Prop. prices'!AB226</f>
        <v>0</v>
      </c>
      <c r="AC382" s="14"/>
      <c r="AD382" s="16" t="str" cm="1">
        <f t="array" ref="AD382">IF(SUMPRODUCT(--_xlfn.ISFORMULA(C382:AB382))=25,"OK","CHECK")</f>
        <v>OK</v>
      </c>
      <c r="AE382" s="7"/>
      <c r="AF382" s="7"/>
      <c r="AG382" s="7"/>
    </row>
    <row r="383" spans="1:33" hidden="1" outlineLevel="3" x14ac:dyDescent="0.2">
      <c r="A383" s="7"/>
      <c r="B383" s="7"/>
      <c r="C383" s="19">
        <f>C149</f>
        <v>0</v>
      </c>
      <c r="D383" s="18">
        <f>D149</f>
        <v>0</v>
      </c>
      <c r="E383" s="18">
        <f>E149</f>
        <v>0</v>
      </c>
      <c r="F383" s="18">
        <f>F149</f>
        <v>0</v>
      </c>
      <c r="G383" s="18">
        <f>G149</f>
        <v>0</v>
      </c>
      <c r="H383" s="12"/>
      <c r="I383" s="17">
        <f>'[1]Prop. prices'!I227</f>
        <v>0</v>
      </c>
      <c r="J383" s="17">
        <f>'[1]Prop. prices'!J227</f>
        <v>0</v>
      </c>
      <c r="K383" s="17">
        <f>'[1]Prop. prices'!K227</f>
        <v>0</v>
      </c>
      <c r="L383" s="17">
        <f>'[1]Prop. prices'!L227</f>
        <v>0</v>
      </c>
      <c r="M383" s="17">
        <f>'[1]Prop. prices'!M227</f>
        <v>0</v>
      </c>
      <c r="N383" s="17">
        <f>'[1]Prop. prices'!N227</f>
        <v>0</v>
      </c>
      <c r="O383" s="17">
        <f>'[1]Prop. prices'!O227</f>
        <v>0</v>
      </c>
      <c r="P383" s="17">
        <f>'[1]Prop. prices'!P227</f>
        <v>0</v>
      </c>
      <c r="Q383" s="17">
        <f>'[1]Prop. prices'!Q227</f>
        <v>0</v>
      </c>
      <c r="R383" s="17">
        <f>'[1]Prop. prices'!R227</f>
        <v>0</v>
      </c>
      <c r="S383" s="17">
        <f>'[1]Prop. prices'!S227</f>
        <v>0</v>
      </c>
      <c r="T383" s="17">
        <f>'[1]Prop. prices'!T227</f>
        <v>0</v>
      </c>
      <c r="U383" s="17">
        <f>'[1]Prop. prices'!U227</f>
        <v>0</v>
      </c>
      <c r="V383" s="17">
        <f>'[1]Prop. prices'!V227</f>
        <v>0</v>
      </c>
      <c r="W383" s="17">
        <f>'[1]Prop. prices'!W227</f>
        <v>0</v>
      </c>
      <c r="X383" s="17">
        <f>'[1]Prop. prices'!X227</f>
        <v>0</v>
      </c>
      <c r="Y383" s="17">
        <f>'[1]Prop. prices'!Y227</f>
        <v>0</v>
      </c>
      <c r="Z383" s="17">
        <f>'[1]Prop. prices'!Z227</f>
        <v>0</v>
      </c>
      <c r="AA383" s="17">
        <f>'[1]Prop. prices'!AA227</f>
        <v>0</v>
      </c>
      <c r="AB383" s="17">
        <f>'[1]Prop. prices'!AB227</f>
        <v>0</v>
      </c>
      <c r="AC383" s="14"/>
      <c r="AD383" s="16" t="str" cm="1">
        <f t="array" ref="AD383">IF(SUMPRODUCT(--_xlfn.ISFORMULA(C383:AB383))=25,"OK","CHECK")</f>
        <v>OK</v>
      </c>
      <c r="AE383" s="7"/>
      <c r="AF383" s="7"/>
      <c r="AG383" s="7"/>
    </row>
    <row r="384" spans="1:33" hidden="1" outlineLevel="3" x14ac:dyDescent="0.2">
      <c r="A384" s="7"/>
      <c r="B384" s="7"/>
      <c r="C384" s="19">
        <f>C150</f>
        <v>0</v>
      </c>
      <c r="D384" s="18">
        <f>D150</f>
        <v>0</v>
      </c>
      <c r="E384" s="18">
        <f>E150</f>
        <v>0</v>
      </c>
      <c r="F384" s="18">
        <f>F150</f>
        <v>0</v>
      </c>
      <c r="G384" s="18">
        <f>G150</f>
        <v>0</v>
      </c>
      <c r="H384" s="12"/>
      <c r="I384" s="17">
        <f>'[1]Prop. prices'!I228</f>
        <v>0</v>
      </c>
      <c r="J384" s="17">
        <f>'[1]Prop. prices'!J228</f>
        <v>0</v>
      </c>
      <c r="K384" s="17">
        <f>'[1]Prop. prices'!K228</f>
        <v>0</v>
      </c>
      <c r="L384" s="17">
        <f>'[1]Prop. prices'!L228</f>
        <v>0</v>
      </c>
      <c r="M384" s="17">
        <f>'[1]Prop. prices'!M228</f>
        <v>0</v>
      </c>
      <c r="N384" s="17">
        <f>'[1]Prop. prices'!N228</f>
        <v>0</v>
      </c>
      <c r="O384" s="17">
        <f>'[1]Prop. prices'!O228</f>
        <v>0</v>
      </c>
      <c r="P384" s="17">
        <f>'[1]Prop. prices'!P228</f>
        <v>0</v>
      </c>
      <c r="Q384" s="17">
        <f>'[1]Prop. prices'!Q228</f>
        <v>0</v>
      </c>
      <c r="R384" s="17">
        <f>'[1]Prop. prices'!R228</f>
        <v>0</v>
      </c>
      <c r="S384" s="17">
        <f>'[1]Prop. prices'!S228</f>
        <v>0</v>
      </c>
      <c r="T384" s="17">
        <f>'[1]Prop. prices'!T228</f>
        <v>0</v>
      </c>
      <c r="U384" s="17">
        <f>'[1]Prop. prices'!U228</f>
        <v>0</v>
      </c>
      <c r="V384" s="17">
        <f>'[1]Prop. prices'!V228</f>
        <v>0</v>
      </c>
      <c r="W384" s="17">
        <f>'[1]Prop. prices'!W228</f>
        <v>0</v>
      </c>
      <c r="X384" s="17">
        <f>'[1]Prop. prices'!X228</f>
        <v>0</v>
      </c>
      <c r="Y384" s="17">
        <f>'[1]Prop. prices'!Y228</f>
        <v>0</v>
      </c>
      <c r="Z384" s="17">
        <f>'[1]Prop. prices'!Z228</f>
        <v>0</v>
      </c>
      <c r="AA384" s="17">
        <f>'[1]Prop. prices'!AA228</f>
        <v>0</v>
      </c>
      <c r="AB384" s="17">
        <f>'[1]Prop. prices'!AB228</f>
        <v>0</v>
      </c>
      <c r="AC384" s="14"/>
      <c r="AD384" s="16" t="str" cm="1">
        <f t="array" ref="AD384">IF(SUMPRODUCT(--_xlfn.ISFORMULA(C384:AB384))=25,"OK","CHECK")</f>
        <v>OK</v>
      </c>
      <c r="AE384" s="7"/>
      <c r="AF384" s="7"/>
      <c r="AG384" s="7"/>
    </row>
    <row r="385" spans="1:33" hidden="1" outlineLevel="3" x14ac:dyDescent="0.2">
      <c r="A385" s="7"/>
      <c r="B385" s="7"/>
      <c r="C385" s="19">
        <f>C151</f>
        <v>0</v>
      </c>
      <c r="D385" s="18">
        <f>D151</f>
        <v>0</v>
      </c>
      <c r="E385" s="18">
        <f>E151</f>
        <v>0</v>
      </c>
      <c r="F385" s="18">
        <f>F151</f>
        <v>0</v>
      </c>
      <c r="G385" s="18">
        <f>G151</f>
        <v>0</v>
      </c>
      <c r="H385" s="12"/>
      <c r="I385" s="17">
        <f>'[1]Prop. prices'!I229</f>
        <v>0</v>
      </c>
      <c r="J385" s="17">
        <f>'[1]Prop. prices'!J229</f>
        <v>0</v>
      </c>
      <c r="K385" s="17">
        <f>'[1]Prop. prices'!K229</f>
        <v>0</v>
      </c>
      <c r="L385" s="17">
        <f>'[1]Prop. prices'!L229</f>
        <v>0</v>
      </c>
      <c r="M385" s="17">
        <f>'[1]Prop. prices'!M229</f>
        <v>0</v>
      </c>
      <c r="N385" s="17">
        <f>'[1]Prop. prices'!N229</f>
        <v>0</v>
      </c>
      <c r="O385" s="17">
        <f>'[1]Prop. prices'!O229</f>
        <v>0</v>
      </c>
      <c r="P385" s="17">
        <f>'[1]Prop. prices'!P229</f>
        <v>0</v>
      </c>
      <c r="Q385" s="17">
        <f>'[1]Prop. prices'!Q229</f>
        <v>0</v>
      </c>
      <c r="R385" s="17">
        <f>'[1]Prop. prices'!R229</f>
        <v>0</v>
      </c>
      <c r="S385" s="17">
        <f>'[1]Prop. prices'!S229</f>
        <v>0</v>
      </c>
      <c r="T385" s="17">
        <f>'[1]Prop. prices'!T229</f>
        <v>0</v>
      </c>
      <c r="U385" s="17">
        <f>'[1]Prop. prices'!U229</f>
        <v>0</v>
      </c>
      <c r="V385" s="17">
        <f>'[1]Prop. prices'!V229</f>
        <v>0</v>
      </c>
      <c r="W385" s="17">
        <f>'[1]Prop. prices'!W229</f>
        <v>0</v>
      </c>
      <c r="X385" s="17">
        <f>'[1]Prop. prices'!X229</f>
        <v>0</v>
      </c>
      <c r="Y385" s="17">
        <f>'[1]Prop. prices'!Y229</f>
        <v>0</v>
      </c>
      <c r="Z385" s="17">
        <f>'[1]Prop. prices'!Z229</f>
        <v>0</v>
      </c>
      <c r="AA385" s="17">
        <f>'[1]Prop. prices'!AA229</f>
        <v>0</v>
      </c>
      <c r="AB385" s="17">
        <f>'[1]Prop. prices'!AB229</f>
        <v>0</v>
      </c>
      <c r="AC385" s="14"/>
      <c r="AD385" s="16" t="str" cm="1">
        <f t="array" ref="AD385">IF(SUMPRODUCT(--_xlfn.ISFORMULA(C385:AB385))=25,"OK","CHECK")</f>
        <v>OK</v>
      </c>
      <c r="AE385" s="7"/>
      <c r="AF385" s="7"/>
      <c r="AG385" s="7"/>
    </row>
    <row r="386" spans="1:33" hidden="1" outlineLevel="3" x14ac:dyDescent="0.2">
      <c r="A386" s="7"/>
      <c r="B386" s="7"/>
      <c r="C386" s="19">
        <f>C152</f>
        <v>0</v>
      </c>
      <c r="D386" s="18">
        <f>D152</f>
        <v>0</v>
      </c>
      <c r="E386" s="18">
        <f>E152</f>
        <v>0</v>
      </c>
      <c r="F386" s="18">
        <f>F152</f>
        <v>0</v>
      </c>
      <c r="G386" s="18">
        <f>G152</f>
        <v>0</v>
      </c>
      <c r="H386" s="12"/>
      <c r="I386" s="17">
        <f>'[1]Prop. prices'!I230</f>
        <v>0</v>
      </c>
      <c r="J386" s="17">
        <f>'[1]Prop. prices'!J230</f>
        <v>0</v>
      </c>
      <c r="K386" s="17">
        <f>'[1]Prop. prices'!K230</f>
        <v>0</v>
      </c>
      <c r="L386" s="17">
        <f>'[1]Prop. prices'!L230</f>
        <v>0</v>
      </c>
      <c r="M386" s="17">
        <f>'[1]Prop. prices'!M230</f>
        <v>0</v>
      </c>
      <c r="N386" s="17">
        <f>'[1]Prop. prices'!N230</f>
        <v>0</v>
      </c>
      <c r="O386" s="17">
        <f>'[1]Prop. prices'!O230</f>
        <v>0</v>
      </c>
      <c r="P386" s="17">
        <f>'[1]Prop. prices'!P230</f>
        <v>0</v>
      </c>
      <c r="Q386" s="17">
        <f>'[1]Prop. prices'!Q230</f>
        <v>0</v>
      </c>
      <c r="R386" s="17">
        <f>'[1]Prop. prices'!R230</f>
        <v>0</v>
      </c>
      <c r="S386" s="17">
        <f>'[1]Prop. prices'!S230</f>
        <v>0</v>
      </c>
      <c r="T386" s="17">
        <f>'[1]Prop. prices'!T230</f>
        <v>0</v>
      </c>
      <c r="U386" s="17">
        <f>'[1]Prop. prices'!U230</f>
        <v>0</v>
      </c>
      <c r="V386" s="17">
        <f>'[1]Prop. prices'!V230</f>
        <v>0</v>
      </c>
      <c r="W386" s="17">
        <f>'[1]Prop. prices'!W230</f>
        <v>0</v>
      </c>
      <c r="X386" s="17">
        <f>'[1]Prop. prices'!X230</f>
        <v>0</v>
      </c>
      <c r="Y386" s="17">
        <f>'[1]Prop. prices'!Y230</f>
        <v>0</v>
      </c>
      <c r="Z386" s="17">
        <f>'[1]Prop. prices'!Z230</f>
        <v>0</v>
      </c>
      <c r="AA386" s="17">
        <f>'[1]Prop. prices'!AA230</f>
        <v>0</v>
      </c>
      <c r="AB386" s="17">
        <f>'[1]Prop. prices'!AB230</f>
        <v>0</v>
      </c>
      <c r="AC386" s="14"/>
      <c r="AD386" s="16" t="str" cm="1">
        <f t="array" ref="AD386">IF(SUMPRODUCT(--_xlfn.ISFORMULA(C386:AB386))=25,"OK","CHECK")</f>
        <v>OK</v>
      </c>
      <c r="AE386" s="7"/>
      <c r="AF386" s="7"/>
      <c r="AG386" s="7"/>
    </row>
    <row r="387" spans="1:33" hidden="1" outlineLevel="3" x14ac:dyDescent="0.2">
      <c r="A387" s="7"/>
      <c r="B387" s="7"/>
      <c r="C387" s="19">
        <f>C153</f>
        <v>0</v>
      </c>
      <c r="D387" s="18">
        <f>D153</f>
        <v>0</v>
      </c>
      <c r="E387" s="18">
        <f>E153</f>
        <v>0</v>
      </c>
      <c r="F387" s="18">
        <f>F153</f>
        <v>0</v>
      </c>
      <c r="G387" s="18">
        <f>G153</f>
        <v>0</v>
      </c>
      <c r="H387" s="12"/>
      <c r="I387" s="17">
        <f>'[1]Prop. prices'!I231</f>
        <v>0</v>
      </c>
      <c r="J387" s="17">
        <f>'[1]Prop. prices'!J231</f>
        <v>0</v>
      </c>
      <c r="K387" s="17">
        <f>'[1]Prop. prices'!K231</f>
        <v>0</v>
      </c>
      <c r="L387" s="17">
        <f>'[1]Prop. prices'!L231</f>
        <v>0</v>
      </c>
      <c r="M387" s="17">
        <f>'[1]Prop. prices'!M231</f>
        <v>0</v>
      </c>
      <c r="N387" s="17">
        <f>'[1]Prop. prices'!N231</f>
        <v>0</v>
      </c>
      <c r="O387" s="17">
        <f>'[1]Prop. prices'!O231</f>
        <v>0</v>
      </c>
      <c r="P387" s="17">
        <f>'[1]Prop. prices'!P231</f>
        <v>0</v>
      </c>
      <c r="Q387" s="17">
        <f>'[1]Prop. prices'!Q231</f>
        <v>0</v>
      </c>
      <c r="R387" s="17">
        <f>'[1]Prop. prices'!R231</f>
        <v>0</v>
      </c>
      <c r="S387" s="17">
        <f>'[1]Prop. prices'!S231</f>
        <v>0</v>
      </c>
      <c r="T387" s="17">
        <f>'[1]Prop. prices'!T231</f>
        <v>0</v>
      </c>
      <c r="U387" s="17">
        <f>'[1]Prop. prices'!U231</f>
        <v>0</v>
      </c>
      <c r="V387" s="17">
        <f>'[1]Prop. prices'!V231</f>
        <v>0</v>
      </c>
      <c r="W387" s="17">
        <f>'[1]Prop. prices'!W231</f>
        <v>0</v>
      </c>
      <c r="X387" s="17">
        <f>'[1]Prop. prices'!X231</f>
        <v>0</v>
      </c>
      <c r="Y387" s="17">
        <f>'[1]Prop. prices'!Y231</f>
        <v>0</v>
      </c>
      <c r="Z387" s="17">
        <f>'[1]Prop. prices'!Z231</f>
        <v>0</v>
      </c>
      <c r="AA387" s="17">
        <f>'[1]Prop. prices'!AA231</f>
        <v>0</v>
      </c>
      <c r="AB387" s="17">
        <f>'[1]Prop. prices'!AB231</f>
        <v>0</v>
      </c>
      <c r="AC387" s="14"/>
      <c r="AD387" s="16" t="str" cm="1">
        <f t="array" ref="AD387">IF(SUMPRODUCT(--_xlfn.ISFORMULA(C387:AB387))=25,"OK","CHECK")</f>
        <v>OK</v>
      </c>
      <c r="AE387" s="7"/>
      <c r="AF387" s="7"/>
      <c r="AG387" s="7"/>
    </row>
    <row r="388" spans="1:33" hidden="1" outlineLevel="3" x14ac:dyDescent="0.2">
      <c r="A388" s="7"/>
      <c r="B388" s="7"/>
      <c r="C388" s="19">
        <f>C154</f>
        <v>0</v>
      </c>
      <c r="D388" s="18">
        <f>D154</f>
        <v>0</v>
      </c>
      <c r="E388" s="18">
        <f>E154</f>
        <v>0</v>
      </c>
      <c r="F388" s="18">
        <f>F154</f>
        <v>0</v>
      </c>
      <c r="G388" s="18">
        <f>G154</f>
        <v>0</v>
      </c>
      <c r="H388" s="12"/>
      <c r="I388" s="17">
        <f>'[1]Prop. prices'!I232</f>
        <v>0</v>
      </c>
      <c r="J388" s="17">
        <f>'[1]Prop. prices'!J232</f>
        <v>0</v>
      </c>
      <c r="K388" s="17">
        <f>'[1]Prop. prices'!K232</f>
        <v>0</v>
      </c>
      <c r="L388" s="17">
        <f>'[1]Prop. prices'!L232</f>
        <v>0</v>
      </c>
      <c r="M388" s="17">
        <f>'[1]Prop. prices'!M232</f>
        <v>0</v>
      </c>
      <c r="N388" s="17">
        <f>'[1]Prop. prices'!N232</f>
        <v>0</v>
      </c>
      <c r="O388" s="17">
        <f>'[1]Prop. prices'!O232</f>
        <v>0</v>
      </c>
      <c r="P388" s="17">
        <f>'[1]Prop. prices'!P232</f>
        <v>0</v>
      </c>
      <c r="Q388" s="17">
        <f>'[1]Prop. prices'!Q232</f>
        <v>0</v>
      </c>
      <c r="R388" s="17">
        <f>'[1]Prop. prices'!R232</f>
        <v>0</v>
      </c>
      <c r="S388" s="17">
        <f>'[1]Prop. prices'!S232</f>
        <v>0</v>
      </c>
      <c r="T388" s="17">
        <f>'[1]Prop. prices'!T232</f>
        <v>0</v>
      </c>
      <c r="U388" s="17">
        <f>'[1]Prop. prices'!U232</f>
        <v>0</v>
      </c>
      <c r="V388" s="17">
        <f>'[1]Prop. prices'!V232</f>
        <v>0</v>
      </c>
      <c r="W388" s="17">
        <f>'[1]Prop. prices'!W232</f>
        <v>0</v>
      </c>
      <c r="X388" s="17">
        <f>'[1]Prop. prices'!X232</f>
        <v>0</v>
      </c>
      <c r="Y388" s="17">
        <f>'[1]Prop. prices'!Y232</f>
        <v>0</v>
      </c>
      <c r="Z388" s="17">
        <f>'[1]Prop. prices'!Z232</f>
        <v>0</v>
      </c>
      <c r="AA388" s="17">
        <f>'[1]Prop. prices'!AA232</f>
        <v>0</v>
      </c>
      <c r="AB388" s="17">
        <f>'[1]Prop. prices'!AB232</f>
        <v>0</v>
      </c>
      <c r="AC388" s="14"/>
      <c r="AD388" s="16" t="str" cm="1">
        <f t="array" ref="AD388">IF(SUMPRODUCT(--_xlfn.ISFORMULA(C388:AB388))=25,"OK","CHECK")</f>
        <v>OK</v>
      </c>
      <c r="AE388" s="7"/>
      <c r="AF388" s="7"/>
      <c r="AG388" s="7"/>
    </row>
    <row r="389" spans="1:33" hidden="1" outlineLevel="3" x14ac:dyDescent="0.2">
      <c r="A389" s="7"/>
      <c r="B389" s="7"/>
      <c r="C389" s="19">
        <f>C155</f>
        <v>0</v>
      </c>
      <c r="D389" s="18">
        <f>D155</f>
        <v>0</v>
      </c>
      <c r="E389" s="18">
        <f>E155</f>
        <v>0</v>
      </c>
      <c r="F389" s="18">
        <f>F155</f>
        <v>0</v>
      </c>
      <c r="G389" s="18">
        <f>G155</f>
        <v>0</v>
      </c>
      <c r="H389" s="12"/>
      <c r="I389" s="17">
        <f>'[1]Prop. prices'!I233</f>
        <v>0</v>
      </c>
      <c r="J389" s="17">
        <f>'[1]Prop. prices'!J233</f>
        <v>0</v>
      </c>
      <c r="K389" s="17">
        <f>'[1]Prop. prices'!K233</f>
        <v>0</v>
      </c>
      <c r="L389" s="17">
        <f>'[1]Prop. prices'!L233</f>
        <v>0</v>
      </c>
      <c r="M389" s="17">
        <f>'[1]Prop. prices'!M233</f>
        <v>0</v>
      </c>
      <c r="N389" s="17">
        <f>'[1]Prop. prices'!N233</f>
        <v>0</v>
      </c>
      <c r="O389" s="17">
        <f>'[1]Prop. prices'!O233</f>
        <v>0</v>
      </c>
      <c r="P389" s="17">
        <f>'[1]Prop. prices'!P233</f>
        <v>0</v>
      </c>
      <c r="Q389" s="17">
        <f>'[1]Prop. prices'!Q233</f>
        <v>0</v>
      </c>
      <c r="R389" s="17">
        <f>'[1]Prop. prices'!R233</f>
        <v>0</v>
      </c>
      <c r="S389" s="17">
        <f>'[1]Prop. prices'!S233</f>
        <v>0</v>
      </c>
      <c r="T389" s="17">
        <f>'[1]Prop. prices'!T233</f>
        <v>0</v>
      </c>
      <c r="U389" s="17">
        <f>'[1]Prop. prices'!U233</f>
        <v>0</v>
      </c>
      <c r="V389" s="17">
        <f>'[1]Prop. prices'!V233</f>
        <v>0</v>
      </c>
      <c r="W389" s="17">
        <f>'[1]Prop. prices'!W233</f>
        <v>0</v>
      </c>
      <c r="X389" s="17">
        <f>'[1]Prop. prices'!X233</f>
        <v>0</v>
      </c>
      <c r="Y389" s="17">
        <f>'[1]Prop. prices'!Y233</f>
        <v>0</v>
      </c>
      <c r="Z389" s="17">
        <f>'[1]Prop. prices'!Z233</f>
        <v>0</v>
      </c>
      <c r="AA389" s="17">
        <f>'[1]Prop. prices'!AA233</f>
        <v>0</v>
      </c>
      <c r="AB389" s="17">
        <f>'[1]Prop. prices'!AB233</f>
        <v>0</v>
      </c>
      <c r="AC389" s="14"/>
      <c r="AD389" s="16" t="str" cm="1">
        <f t="array" ref="AD389">IF(SUMPRODUCT(--_xlfn.ISFORMULA(C389:AB389))=25,"OK","CHECK")</f>
        <v>OK</v>
      </c>
      <c r="AE389" s="7"/>
      <c r="AF389" s="7"/>
      <c r="AG389" s="7"/>
    </row>
    <row r="390" spans="1:33" hidden="1" outlineLevel="3" x14ac:dyDescent="0.2">
      <c r="A390" s="7"/>
      <c r="B390" s="7"/>
      <c r="C390" s="19">
        <f>C156</f>
        <v>0</v>
      </c>
      <c r="D390" s="18">
        <f>D156</f>
        <v>0</v>
      </c>
      <c r="E390" s="18">
        <f>E156</f>
        <v>0</v>
      </c>
      <c r="F390" s="18">
        <f>F156</f>
        <v>0</v>
      </c>
      <c r="G390" s="18">
        <f>G156</f>
        <v>0</v>
      </c>
      <c r="H390" s="12"/>
      <c r="I390" s="17">
        <f>'[1]Prop. prices'!I234</f>
        <v>0</v>
      </c>
      <c r="J390" s="17">
        <f>'[1]Prop. prices'!J234</f>
        <v>0</v>
      </c>
      <c r="K390" s="17">
        <f>'[1]Prop. prices'!K234</f>
        <v>0</v>
      </c>
      <c r="L390" s="17">
        <f>'[1]Prop. prices'!L234</f>
        <v>0</v>
      </c>
      <c r="M390" s="17">
        <f>'[1]Prop. prices'!M234</f>
        <v>0</v>
      </c>
      <c r="N390" s="17">
        <f>'[1]Prop. prices'!N234</f>
        <v>0</v>
      </c>
      <c r="O390" s="17">
        <f>'[1]Prop. prices'!O234</f>
        <v>0</v>
      </c>
      <c r="P390" s="17">
        <f>'[1]Prop. prices'!P234</f>
        <v>0</v>
      </c>
      <c r="Q390" s="17">
        <f>'[1]Prop. prices'!Q234</f>
        <v>0</v>
      </c>
      <c r="R390" s="17">
        <f>'[1]Prop. prices'!R234</f>
        <v>0</v>
      </c>
      <c r="S390" s="17">
        <f>'[1]Prop. prices'!S234</f>
        <v>0</v>
      </c>
      <c r="T390" s="17">
        <f>'[1]Prop. prices'!T234</f>
        <v>0</v>
      </c>
      <c r="U390" s="17">
        <f>'[1]Prop. prices'!U234</f>
        <v>0</v>
      </c>
      <c r="V390" s="17">
        <f>'[1]Prop. prices'!V234</f>
        <v>0</v>
      </c>
      <c r="W390" s="17">
        <f>'[1]Prop. prices'!W234</f>
        <v>0</v>
      </c>
      <c r="X390" s="17">
        <f>'[1]Prop. prices'!X234</f>
        <v>0</v>
      </c>
      <c r="Y390" s="17">
        <f>'[1]Prop. prices'!Y234</f>
        <v>0</v>
      </c>
      <c r="Z390" s="17">
        <f>'[1]Prop. prices'!Z234</f>
        <v>0</v>
      </c>
      <c r="AA390" s="17">
        <f>'[1]Prop. prices'!AA234</f>
        <v>0</v>
      </c>
      <c r="AB390" s="17">
        <f>'[1]Prop. prices'!AB234</f>
        <v>0</v>
      </c>
      <c r="AC390" s="14"/>
      <c r="AD390" s="16" t="str" cm="1">
        <f t="array" ref="AD390">IF(SUMPRODUCT(--_xlfn.ISFORMULA(C390:AB390))=25,"OK","CHECK")</f>
        <v>OK</v>
      </c>
      <c r="AE390" s="7"/>
      <c r="AF390" s="7"/>
      <c r="AG390" s="7"/>
    </row>
    <row r="391" spans="1:33" hidden="1" outlineLevel="3" x14ac:dyDescent="0.2">
      <c r="A391" s="7"/>
      <c r="B391" s="7"/>
      <c r="C391" s="19">
        <f>C157</f>
        <v>0</v>
      </c>
      <c r="D391" s="18">
        <f>D157</f>
        <v>0</v>
      </c>
      <c r="E391" s="18">
        <f>E157</f>
        <v>0</v>
      </c>
      <c r="F391" s="18">
        <f>F157</f>
        <v>0</v>
      </c>
      <c r="G391" s="18">
        <f>G157</f>
        <v>0</v>
      </c>
      <c r="H391" s="12"/>
      <c r="I391" s="17">
        <f>'[1]Prop. prices'!I235</f>
        <v>0</v>
      </c>
      <c r="J391" s="17">
        <f>'[1]Prop. prices'!J235</f>
        <v>0</v>
      </c>
      <c r="K391" s="17">
        <f>'[1]Prop. prices'!K235</f>
        <v>0</v>
      </c>
      <c r="L391" s="17">
        <f>'[1]Prop. prices'!L235</f>
        <v>0</v>
      </c>
      <c r="M391" s="17">
        <f>'[1]Prop. prices'!M235</f>
        <v>0</v>
      </c>
      <c r="N391" s="17">
        <f>'[1]Prop. prices'!N235</f>
        <v>0</v>
      </c>
      <c r="O391" s="17">
        <f>'[1]Prop. prices'!O235</f>
        <v>0</v>
      </c>
      <c r="P391" s="17">
        <f>'[1]Prop. prices'!P235</f>
        <v>0</v>
      </c>
      <c r="Q391" s="17">
        <f>'[1]Prop. prices'!Q235</f>
        <v>0</v>
      </c>
      <c r="R391" s="17">
        <f>'[1]Prop. prices'!R235</f>
        <v>0</v>
      </c>
      <c r="S391" s="17">
        <f>'[1]Prop. prices'!S235</f>
        <v>0</v>
      </c>
      <c r="T391" s="17">
        <f>'[1]Prop. prices'!T235</f>
        <v>0</v>
      </c>
      <c r="U391" s="17">
        <f>'[1]Prop. prices'!U235</f>
        <v>0</v>
      </c>
      <c r="V391" s="17">
        <f>'[1]Prop. prices'!V235</f>
        <v>0</v>
      </c>
      <c r="W391" s="17">
        <f>'[1]Prop. prices'!W235</f>
        <v>0</v>
      </c>
      <c r="X391" s="17">
        <f>'[1]Prop. prices'!X235</f>
        <v>0</v>
      </c>
      <c r="Y391" s="17">
        <f>'[1]Prop. prices'!Y235</f>
        <v>0</v>
      </c>
      <c r="Z391" s="17">
        <f>'[1]Prop. prices'!Z235</f>
        <v>0</v>
      </c>
      <c r="AA391" s="17">
        <f>'[1]Prop. prices'!AA235</f>
        <v>0</v>
      </c>
      <c r="AB391" s="17">
        <f>'[1]Prop. prices'!AB235</f>
        <v>0</v>
      </c>
      <c r="AC391" s="14"/>
      <c r="AD391" s="16" t="str" cm="1">
        <f t="array" ref="AD391">IF(SUMPRODUCT(--_xlfn.ISFORMULA(C391:AB391))=25,"OK","CHECK")</f>
        <v>OK</v>
      </c>
      <c r="AE391" s="7"/>
      <c r="AF391" s="7"/>
      <c r="AG391" s="7"/>
    </row>
    <row r="392" spans="1:33" hidden="1" outlineLevel="3" x14ac:dyDescent="0.2">
      <c r="A392" s="7"/>
      <c r="B392" s="7"/>
      <c r="C392" s="19">
        <f>C158</f>
        <v>0</v>
      </c>
      <c r="D392" s="18">
        <f>D158</f>
        <v>0</v>
      </c>
      <c r="E392" s="18">
        <f>E158</f>
        <v>0</v>
      </c>
      <c r="F392" s="18">
        <f>F158</f>
        <v>0</v>
      </c>
      <c r="G392" s="18">
        <f>G158</f>
        <v>0</v>
      </c>
      <c r="H392" s="12"/>
      <c r="I392" s="17">
        <f>'[1]Prop. prices'!I236</f>
        <v>0</v>
      </c>
      <c r="J392" s="17">
        <f>'[1]Prop. prices'!J236</f>
        <v>0</v>
      </c>
      <c r="K392" s="17">
        <f>'[1]Prop. prices'!K236</f>
        <v>0</v>
      </c>
      <c r="L392" s="17">
        <f>'[1]Prop. prices'!L236</f>
        <v>0</v>
      </c>
      <c r="M392" s="17">
        <f>'[1]Prop. prices'!M236</f>
        <v>0</v>
      </c>
      <c r="N392" s="17">
        <f>'[1]Prop. prices'!N236</f>
        <v>0</v>
      </c>
      <c r="O392" s="17">
        <f>'[1]Prop. prices'!O236</f>
        <v>0</v>
      </c>
      <c r="P392" s="17">
        <f>'[1]Prop. prices'!P236</f>
        <v>0</v>
      </c>
      <c r="Q392" s="17">
        <f>'[1]Prop. prices'!Q236</f>
        <v>0</v>
      </c>
      <c r="R392" s="17">
        <f>'[1]Prop. prices'!R236</f>
        <v>0</v>
      </c>
      <c r="S392" s="17">
        <f>'[1]Prop. prices'!S236</f>
        <v>0</v>
      </c>
      <c r="T392" s="17">
        <f>'[1]Prop. prices'!T236</f>
        <v>0</v>
      </c>
      <c r="U392" s="17">
        <f>'[1]Prop. prices'!U236</f>
        <v>0</v>
      </c>
      <c r="V392" s="17">
        <f>'[1]Prop. prices'!V236</f>
        <v>0</v>
      </c>
      <c r="W392" s="17">
        <f>'[1]Prop. prices'!W236</f>
        <v>0</v>
      </c>
      <c r="X392" s="17">
        <f>'[1]Prop. prices'!X236</f>
        <v>0</v>
      </c>
      <c r="Y392" s="17">
        <f>'[1]Prop. prices'!Y236</f>
        <v>0</v>
      </c>
      <c r="Z392" s="17">
        <f>'[1]Prop. prices'!Z236</f>
        <v>0</v>
      </c>
      <c r="AA392" s="17">
        <f>'[1]Prop. prices'!AA236</f>
        <v>0</v>
      </c>
      <c r="AB392" s="17">
        <f>'[1]Prop. prices'!AB236</f>
        <v>0</v>
      </c>
      <c r="AC392" s="14"/>
      <c r="AD392" s="16" t="str" cm="1">
        <f t="array" ref="AD392">IF(SUMPRODUCT(--_xlfn.ISFORMULA(C392:AB392))=25,"OK","CHECK")</f>
        <v>OK</v>
      </c>
      <c r="AE392" s="7"/>
      <c r="AF392" s="7"/>
      <c r="AG392" s="7"/>
    </row>
    <row r="393" spans="1:33" hidden="1" outlineLevel="3" x14ac:dyDescent="0.2">
      <c r="A393" s="7"/>
      <c r="B393" s="7"/>
      <c r="C393" s="19">
        <f>C159</f>
        <v>0</v>
      </c>
      <c r="D393" s="18">
        <f>D159</f>
        <v>0</v>
      </c>
      <c r="E393" s="18">
        <f>E159</f>
        <v>0</v>
      </c>
      <c r="F393" s="18">
        <f>F159</f>
        <v>0</v>
      </c>
      <c r="G393" s="18">
        <f>G159</f>
        <v>0</v>
      </c>
      <c r="H393" s="12"/>
      <c r="I393" s="17">
        <f>'[1]Prop. prices'!I237</f>
        <v>0</v>
      </c>
      <c r="J393" s="17">
        <f>'[1]Prop. prices'!J237</f>
        <v>0</v>
      </c>
      <c r="K393" s="17">
        <f>'[1]Prop. prices'!K237</f>
        <v>0</v>
      </c>
      <c r="L393" s="17">
        <f>'[1]Prop. prices'!L237</f>
        <v>0</v>
      </c>
      <c r="M393" s="17">
        <f>'[1]Prop. prices'!M237</f>
        <v>0</v>
      </c>
      <c r="N393" s="17">
        <f>'[1]Prop. prices'!N237</f>
        <v>0</v>
      </c>
      <c r="O393" s="17">
        <f>'[1]Prop. prices'!O237</f>
        <v>0</v>
      </c>
      <c r="P393" s="17">
        <f>'[1]Prop. prices'!P237</f>
        <v>0</v>
      </c>
      <c r="Q393" s="17">
        <f>'[1]Prop. prices'!Q237</f>
        <v>0</v>
      </c>
      <c r="R393" s="17">
        <f>'[1]Prop. prices'!R237</f>
        <v>0</v>
      </c>
      <c r="S393" s="17">
        <f>'[1]Prop. prices'!S237</f>
        <v>0</v>
      </c>
      <c r="T393" s="17">
        <f>'[1]Prop. prices'!T237</f>
        <v>0</v>
      </c>
      <c r="U393" s="17">
        <f>'[1]Prop. prices'!U237</f>
        <v>0</v>
      </c>
      <c r="V393" s="17">
        <f>'[1]Prop. prices'!V237</f>
        <v>0</v>
      </c>
      <c r="W393" s="17">
        <f>'[1]Prop. prices'!W237</f>
        <v>0</v>
      </c>
      <c r="X393" s="17">
        <f>'[1]Prop. prices'!X237</f>
        <v>0</v>
      </c>
      <c r="Y393" s="17">
        <f>'[1]Prop. prices'!Y237</f>
        <v>0</v>
      </c>
      <c r="Z393" s="17">
        <f>'[1]Prop. prices'!Z237</f>
        <v>0</v>
      </c>
      <c r="AA393" s="17">
        <f>'[1]Prop. prices'!AA237</f>
        <v>0</v>
      </c>
      <c r="AB393" s="17">
        <f>'[1]Prop. prices'!AB237</f>
        <v>0</v>
      </c>
      <c r="AC393" s="14"/>
      <c r="AD393" s="16" t="str" cm="1">
        <f t="array" ref="AD393">IF(SUMPRODUCT(--_xlfn.ISFORMULA(C393:AB393))=25,"OK","CHECK")</f>
        <v>OK</v>
      </c>
      <c r="AE393" s="7"/>
      <c r="AF393" s="7"/>
      <c r="AG393" s="7"/>
    </row>
    <row r="394" spans="1:33" hidden="1" outlineLevel="3" x14ac:dyDescent="0.2">
      <c r="A394" s="7"/>
      <c r="B394" s="7"/>
      <c r="C394" s="19">
        <f>C160</f>
        <v>0</v>
      </c>
      <c r="D394" s="18">
        <f>D160</f>
        <v>0</v>
      </c>
      <c r="E394" s="18">
        <f>E160</f>
        <v>0</v>
      </c>
      <c r="F394" s="18">
        <f>F160</f>
        <v>0</v>
      </c>
      <c r="G394" s="18">
        <f>G160</f>
        <v>0</v>
      </c>
      <c r="H394" s="12"/>
      <c r="I394" s="17">
        <f>'[1]Prop. prices'!I238</f>
        <v>0</v>
      </c>
      <c r="J394" s="17">
        <f>'[1]Prop. prices'!J238</f>
        <v>0</v>
      </c>
      <c r="K394" s="17">
        <f>'[1]Prop. prices'!K238</f>
        <v>0</v>
      </c>
      <c r="L394" s="17">
        <f>'[1]Prop. prices'!L238</f>
        <v>0</v>
      </c>
      <c r="M394" s="17">
        <f>'[1]Prop. prices'!M238</f>
        <v>0</v>
      </c>
      <c r="N394" s="17">
        <f>'[1]Prop. prices'!N238</f>
        <v>0</v>
      </c>
      <c r="O394" s="17">
        <f>'[1]Prop. prices'!O238</f>
        <v>0</v>
      </c>
      <c r="P394" s="17">
        <f>'[1]Prop. prices'!P238</f>
        <v>0</v>
      </c>
      <c r="Q394" s="17">
        <f>'[1]Prop. prices'!Q238</f>
        <v>0</v>
      </c>
      <c r="R394" s="17">
        <f>'[1]Prop. prices'!R238</f>
        <v>0</v>
      </c>
      <c r="S394" s="17">
        <f>'[1]Prop. prices'!S238</f>
        <v>0</v>
      </c>
      <c r="T394" s="17">
        <f>'[1]Prop. prices'!T238</f>
        <v>0</v>
      </c>
      <c r="U394" s="17">
        <f>'[1]Prop. prices'!U238</f>
        <v>0</v>
      </c>
      <c r="V394" s="17">
        <f>'[1]Prop. prices'!V238</f>
        <v>0</v>
      </c>
      <c r="W394" s="17">
        <f>'[1]Prop. prices'!W238</f>
        <v>0</v>
      </c>
      <c r="X394" s="17">
        <f>'[1]Prop. prices'!X238</f>
        <v>0</v>
      </c>
      <c r="Y394" s="17">
        <f>'[1]Prop. prices'!Y238</f>
        <v>0</v>
      </c>
      <c r="Z394" s="17">
        <f>'[1]Prop. prices'!Z238</f>
        <v>0</v>
      </c>
      <c r="AA394" s="17">
        <f>'[1]Prop. prices'!AA238</f>
        <v>0</v>
      </c>
      <c r="AB394" s="17">
        <f>'[1]Prop. prices'!AB238</f>
        <v>0</v>
      </c>
      <c r="AC394" s="14"/>
      <c r="AD394" s="16" t="str" cm="1">
        <f t="array" ref="AD394">IF(SUMPRODUCT(--_xlfn.ISFORMULA(C394:AB394))=25,"OK","CHECK")</f>
        <v>OK</v>
      </c>
      <c r="AE394" s="7"/>
      <c r="AF394" s="7"/>
      <c r="AG394" s="7"/>
    </row>
    <row r="395" spans="1:33" outlineLevel="2" collapsed="1" x14ac:dyDescent="0.2">
      <c r="A395" s="7"/>
      <c r="B395" s="7"/>
      <c r="C395" s="13"/>
      <c r="D395" s="12"/>
      <c r="E395" s="12"/>
      <c r="F395" s="12"/>
      <c r="G395" s="12"/>
      <c r="H395" s="12"/>
      <c r="I395" s="15"/>
      <c r="J395" s="15"/>
      <c r="K395" s="14"/>
      <c r="L395" s="14"/>
      <c r="M395" s="14"/>
      <c r="N395" s="21"/>
      <c r="O395" s="21"/>
      <c r="P395" s="21"/>
      <c r="Q395" s="21"/>
      <c r="R395" s="21"/>
      <c r="S395" s="14"/>
      <c r="T395" s="14"/>
      <c r="U395" s="14"/>
      <c r="V395" s="14"/>
      <c r="W395" s="14"/>
      <c r="X395" s="14"/>
      <c r="Y395" s="14"/>
      <c r="Z395" s="14"/>
      <c r="AA395" s="14"/>
      <c r="AB395" s="14"/>
      <c r="AC395" s="14"/>
      <c r="AD395" s="7"/>
      <c r="AE395" s="7"/>
      <c r="AF395" s="7"/>
      <c r="AG395" s="7"/>
    </row>
    <row r="396" spans="1:33" outlineLevel="1" x14ac:dyDescent="0.2">
      <c r="A396" s="7"/>
      <c r="B396" s="7"/>
      <c r="C396" s="13"/>
      <c r="D396" s="12"/>
      <c r="E396" s="12"/>
      <c r="F396" s="12"/>
      <c r="G396" s="12"/>
      <c r="H396" s="12"/>
      <c r="I396" s="12"/>
      <c r="J396" s="12"/>
      <c r="K396" s="9"/>
      <c r="L396" s="9"/>
      <c r="M396" s="9"/>
      <c r="N396" s="8"/>
      <c r="O396" s="8"/>
      <c r="P396" s="8"/>
      <c r="Q396" s="8"/>
      <c r="R396" s="8"/>
      <c r="S396" s="7"/>
      <c r="T396" s="7"/>
      <c r="U396" s="7"/>
      <c r="V396" s="7"/>
      <c r="W396" s="7"/>
      <c r="X396" s="7"/>
      <c r="Y396" s="7"/>
      <c r="Z396" s="7"/>
      <c r="AA396" s="7"/>
      <c r="AB396" s="7"/>
      <c r="AC396" s="7"/>
      <c r="AD396" s="7"/>
      <c r="AE396" s="7"/>
      <c r="AF396" s="7"/>
      <c r="AG396" s="7"/>
    </row>
    <row r="397" spans="1:33" x14ac:dyDescent="0.2">
      <c r="A397" s="7"/>
      <c r="B397" s="7"/>
      <c r="C397" s="11"/>
      <c r="D397" s="9"/>
      <c r="E397" s="9"/>
      <c r="F397" s="9"/>
      <c r="G397" s="10"/>
      <c r="H397" s="10"/>
      <c r="I397" s="10"/>
      <c r="J397" s="9"/>
      <c r="K397" s="9"/>
      <c r="L397" s="9"/>
      <c r="M397" s="9"/>
      <c r="N397" s="8"/>
      <c r="O397" s="8"/>
      <c r="P397" s="8"/>
      <c r="Q397" s="8"/>
      <c r="R397" s="8"/>
      <c r="S397" s="7"/>
      <c r="T397" s="7"/>
      <c r="U397" s="7"/>
      <c r="V397" s="7"/>
      <c r="W397" s="7"/>
      <c r="X397" s="7"/>
      <c r="Y397" s="7"/>
      <c r="Z397" s="7"/>
      <c r="AA397" s="7"/>
      <c r="AB397" s="7"/>
      <c r="AC397" s="7"/>
      <c r="AD397" s="7"/>
      <c r="AE397" s="7"/>
      <c r="AF397" s="7"/>
      <c r="AG397" s="7"/>
    </row>
    <row r="398" spans="1:33" ht="13.2" x14ac:dyDescent="0.25">
      <c r="A398" s="5"/>
      <c r="B398" s="6" t="str">
        <f>"Tariff schedule 4 | "&amp;forecastyear&amp;" prices - Site specific tariffs"</f>
        <v>Tariff schedule 4 | 2024–25 prices - Site specific tariffs</v>
      </c>
      <c r="C398" s="5"/>
      <c r="D398" s="26" t="str">
        <f>D83</f>
        <v>Tariff class</v>
      </c>
      <c r="E398" s="26" t="str">
        <f>tariffid1</f>
        <v>Code SA</v>
      </c>
      <c r="F398" s="26" t="str">
        <f>tariffid2</f>
        <v>Code CBD</v>
      </c>
      <c r="G398" s="26" t="str">
        <f>tariffid3</f>
        <v>Other identifier</v>
      </c>
      <c r="H398" s="26"/>
      <c r="I398" s="27" t="str">
        <f>I83</f>
        <v xml:space="preserve">Fixed </v>
      </c>
      <c r="J398" s="27" t="str">
        <f>J83</f>
        <v>Usage</v>
      </c>
      <c r="K398" s="27" t="str">
        <f>K83</f>
        <v>Peak</v>
      </c>
      <c r="L398" s="27" t="str">
        <f>L83</f>
        <v>Shoulder</v>
      </c>
      <c r="M398" s="27" t="str">
        <f>M83</f>
        <v>Off-Peak</v>
      </c>
      <c r="N398" s="27" t="str">
        <f>N83</f>
        <v>Solar Sponge</v>
      </c>
      <c r="O398" s="27" t="str">
        <f>O83</f>
        <v>Ann Dmnd Pk</v>
      </c>
      <c r="P398" s="27" t="str">
        <f>P83</f>
        <v>Ann Dmnd</v>
      </c>
      <c r="Q398" s="27" t="str">
        <f>Q83</f>
        <v>Mth Dmnd Pk</v>
      </c>
      <c r="R398" s="27" t="str">
        <f>R83</f>
        <v>Mth Dmnd Smmr</v>
      </c>
      <c r="S398" s="27" t="str">
        <f>S83</f>
        <v>Mth Dmnd Shld</v>
      </c>
      <c r="T398" s="27" t="str">
        <f>T83</f>
        <v>Mth Dmnd kW Pk</v>
      </c>
      <c r="U398" s="27" t="str">
        <f>U83</f>
        <v>Expt Chg</v>
      </c>
      <c r="V398" s="27" t="str">
        <f>V83</f>
        <v>CL Usage</v>
      </c>
      <c r="W398" s="27" t="str">
        <f>W83</f>
        <v>CL Peak</v>
      </c>
      <c r="X398" s="27" t="str">
        <f>X83</f>
        <v>CL Off-Peak</v>
      </c>
      <c r="Y398" s="27" t="str">
        <f>Y83</f>
        <v>CL Solar Sponge</v>
      </c>
      <c r="Z398" s="27" t="str">
        <f>Z83</f>
        <v>EV Rebate</v>
      </c>
      <c r="AA398" s="27" t="str">
        <f>AA83</f>
        <v>Flex Dmnd</v>
      </c>
      <c r="AB398" s="27" t="str">
        <f>AB83</f>
        <v>Expt Cr</v>
      </c>
      <c r="AC398" s="26"/>
      <c r="AD398" s="2"/>
      <c r="AE398" s="2"/>
      <c r="AF398" s="2"/>
      <c r="AG398" s="2"/>
    </row>
    <row r="399" spans="1:33" outlineLevel="1" x14ac:dyDescent="0.2">
      <c r="A399" s="7"/>
      <c r="B399" s="7"/>
      <c r="C399" s="11"/>
      <c r="D399" s="9"/>
      <c r="E399" s="9"/>
      <c r="F399" s="9"/>
      <c r="G399" s="10"/>
      <c r="H399" s="10"/>
      <c r="I399" s="25" t="str">
        <f>I84</f>
        <v>$/day</v>
      </c>
      <c r="J399" s="25" t="str">
        <f>J84</f>
        <v>$/kWh</v>
      </c>
      <c r="K399" s="25" t="str">
        <f>K84</f>
        <v>$/kWh</v>
      </c>
      <c r="L399" s="25" t="str">
        <f>L84</f>
        <v>$/kWh</v>
      </c>
      <c r="M399" s="25" t="str">
        <f>M84</f>
        <v>$/kWh</v>
      </c>
      <c r="N399" s="25" t="str">
        <f>N84</f>
        <v>$/kWh</v>
      </c>
      <c r="O399" s="25" t="str">
        <f>O84</f>
        <v>$/kVA</v>
      </c>
      <c r="P399" s="25" t="str">
        <f>P84</f>
        <v>$/kVA</v>
      </c>
      <c r="Q399" s="25" t="str">
        <f>Q84</f>
        <v>$/kVA</v>
      </c>
      <c r="R399" s="25" t="str">
        <f>R84</f>
        <v>$/kVA</v>
      </c>
      <c r="S399" s="25" t="str">
        <f>S84</f>
        <v>$/kVA</v>
      </c>
      <c r="T399" s="25" t="str">
        <f>T84</f>
        <v>$/kW</v>
      </c>
      <c r="U399" s="25" t="str">
        <f>U84</f>
        <v>$/kWh</v>
      </c>
      <c r="V399" s="25" t="str">
        <f>V84</f>
        <v>$/kWh</v>
      </c>
      <c r="W399" s="25" t="str">
        <f>W84</f>
        <v>$/kWh</v>
      </c>
      <c r="X399" s="25" t="str">
        <f>X84</f>
        <v>$/kWh</v>
      </c>
      <c r="Y399" s="25" t="str">
        <f>Y84</f>
        <v>$/kWh</v>
      </c>
      <c r="Z399" s="25" t="str">
        <f>Z84</f>
        <v>$/day</v>
      </c>
      <c r="AA399" s="25" t="str">
        <f>AA84</f>
        <v>$/kVA</v>
      </c>
      <c r="AB399" s="25" t="str">
        <f>AB84</f>
        <v>$/kWh</v>
      </c>
      <c r="AC399" s="10"/>
      <c r="AD399" s="7"/>
      <c r="AE399" s="7"/>
      <c r="AF399" s="7"/>
      <c r="AG399" s="7"/>
    </row>
    <row r="400" spans="1:33" outlineLevel="1" x14ac:dyDescent="0.2">
      <c r="A400" s="7"/>
      <c r="B400" s="7"/>
      <c r="C400" s="20" t="str">
        <f>C85</f>
        <v>Total network prices</v>
      </c>
      <c r="D400" s="9"/>
      <c r="E400" s="9"/>
      <c r="F400" s="9"/>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7"/>
      <c r="AE400" s="7"/>
      <c r="AF400" s="7"/>
      <c r="AG400" s="7"/>
    </row>
    <row r="401" spans="1:33" outlineLevel="2" x14ac:dyDescent="0.2">
      <c r="A401" s="7"/>
      <c r="B401" s="7"/>
      <c r="C401" s="19" t="str">
        <f>[1]Qty!C276</f>
        <v>Large LV Business Annual demand</v>
      </c>
      <c r="D401" s="18" t="str">
        <f>[1]Qty!D276</f>
        <v>Large LV business</v>
      </c>
      <c r="E401" s="18" t="str">
        <f>[1]Qty!E276</f>
        <v>LBAD087</v>
      </c>
      <c r="F401" s="18">
        <f>[1]Qty!F276</f>
        <v>0</v>
      </c>
      <c r="G401" s="18">
        <f>[1]Qty!G276</f>
        <v>0</v>
      </c>
      <c r="H401" s="12"/>
      <c r="I401" s="24">
        <f>I504+I607+I710</f>
        <v>0</v>
      </c>
      <c r="J401" s="24">
        <f>J504+J607+J710</f>
        <v>0</v>
      </c>
      <c r="K401" s="24">
        <f>K504+K607+K710</f>
        <v>0</v>
      </c>
      <c r="L401" s="24">
        <f>L504+L607+L710</f>
        <v>0</v>
      </c>
      <c r="M401" s="24">
        <f>M504+M607+M710</f>
        <v>0</v>
      </c>
      <c r="N401" s="24">
        <f>N504+N607+N710</f>
        <v>0</v>
      </c>
      <c r="O401" s="24">
        <f>O504+O607+O710</f>
        <v>0</v>
      </c>
      <c r="P401" s="24">
        <f>P504+P607+P710</f>
        <v>0</v>
      </c>
      <c r="Q401" s="24">
        <f>Q504+Q607+Q710</f>
        <v>0</v>
      </c>
      <c r="R401" s="24">
        <f>R504+R607+R710</f>
        <v>0</v>
      </c>
      <c r="S401" s="24">
        <f>S504+S607+S710</f>
        <v>0</v>
      </c>
      <c r="T401" s="24">
        <f>T504+T607+T710</f>
        <v>0</v>
      </c>
      <c r="U401" s="24">
        <f>U504+U607+U710</f>
        <v>0</v>
      </c>
      <c r="V401" s="24">
        <f>V504+V607+V710</f>
        <v>0</v>
      </c>
      <c r="W401" s="24">
        <f>W504+W607+W710</f>
        <v>0</v>
      </c>
      <c r="X401" s="24">
        <f>X504+X607+X710</f>
        <v>0</v>
      </c>
      <c r="Y401" s="24">
        <f>Y504+Y607+Y710</f>
        <v>0</v>
      </c>
      <c r="Z401" s="24">
        <f>Z504+Z607+Z710</f>
        <v>0</v>
      </c>
      <c r="AA401" s="24">
        <f>AA504+AA607+AA710</f>
        <v>0</v>
      </c>
      <c r="AB401" s="24">
        <f>AB504+AB607+AB710</f>
        <v>0</v>
      </c>
      <c r="AC401" s="14"/>
      <c r="AD401" s="16" t="str" cm="1">
        <f t="array" ref="AD401">IF(SUMPRODUCT(--_xlfn.ISFORMULA(C401:AB401))=25,"OK","CHECK")</f>
        <v>OK</v>
      </c>
      <c r="AE401" s="7"/>
      <c r="AF401" s="7"/>
      <c r="AG401" s="7"/>
    </row>
    <row r="402" spans="1:33" outlineLevel="2" x14ac:dyDescent="0.2">
      <c r="A402" s="7"/>
      <c r="B402" s="7"/>
      <c r="C402" s="19" t="str">
        <f>[1]Qty!C277</f>
        <v>Large LV Business Annual demand</v>
      </c>
      <c r="D402" s="18" t="str">
        <f>[1]Qty!D277</f>
        <v>Large LV business</v>
      </c>
      <c r="E402" s="18" t="str">
        <f>[1]Qty!E277</f>
        <v>LBAD201</v>
      </c>
      <c r="F402" s="18">
        <f>[1]Qty!F277</f>
        <v>0</v>
      </c>
      <c r="G402" s="18">
        <f>[1]Qty!G277</f>
        <v>0</v>
      </c>
      <c r="H402" s="12"/>
      <c r="I402" s="24">
        <f>I505+I608+I711</f>
        <v>46.398600000000002</v>
      </c>
      <c r="J402" s="24">
        <f>J505+J608+J711</f>
        <v>0</v>
      </c>
      <c r="K402" s="24">
        <f>K505+K608+K711</f>
        <v>8.0500000000000002E-2</v>
      </c>
      <c r="L402" s="24">
        <f>L505+L608+L711</f>
        <v>0</v>
      </c>
      <c r="M402" s="24">
        <f>M505+M608+M711</f>
        <v>5.0500000000000003E-2</v>
      </c>
      <c r="N402" s="24">
        <f>N505+N608+N711</f>
        <v>0</v>
      </c>
      <c r="O402" s="24">
        <f>O505+O608+O711</f>
        <v>0.32150000000000001</v>
      </c>
      <c r="P402" s="24">
        <f>P505+P608+P711</f>
        <v>0.11700000000000001</v>
      </c>
      <c r="Q402" s="24">
        <f>Q505+Q608+Q711</f>
        <v>0</v>
      </c>
      <c r="R402" s="24">
        <f>R505+R608+R711</f>
        <v>0</v>
      </c>
      <c r="S402" s="24">
        <f>S505+S608+S711</f>
        <v>0</v>
      </c>
      <c r="T402" s="24">
        <f>T505+T608+T711</f>
        <v>0</v>
      </c>
      <c r="U402" s="24">
        <f>U505+U608+U711</f>
        <v>0</v>
      </c>
      <c r="V402" s="24">
        <f>V505+V608+V711</f>
        <v>0</v>
      </c>
      <c r="W402" s="24">
        <f>W505+W608+W711</f>
        <v>0</v>
      </c>
      <c r="X402" s="24">
        <f>X505+X608+X711</f>
        <v>0</v>
      </c>
      <c r="Y402" s="24">
        <f>Y505+Y608+Y711</f>
        <v>0</v>
      </c>
      <c r="Z402" s="24">
        <f>Z505+Z608+Z711</f>
        <v>0</v>
      </c>
      <c r="AA402" s="24">
        <f>AA505+AA608+AA711</f>
        <v>0</v>
      </c>
      <c r="AB402" s="24">
        <f>AB505+AB608+AB711</f>
        <v>0</v>
      </c>
      <c r="AC402" s="14"/>
      <c r="AD402" s="16" t="str" cm="1">
        <f t="array" ref="AD402">IF(SUMPRODUCT(--_xlfn.ISFORMULA(C402:AB402))=25,"OK","CHECK")</f>
        <v>OK</v>
      </c>
      <c r="AE402" s="7"/>
      <c r="AF402" s="7"/>
      <c r="AG402" s="7"/>
    </row>
    <row r="403" spans="1:33" outlineLevel="2" x14ac:dyDescent="0.2">
      <c r="A403" s="7"/>
      <c r="B403" s="7"/>
      <c r="C403" s="19" t="str">
        <f>[1]Qty!C278</f>
        <v>Large LV Business Annual demand</v>
      </c>
      <c r="D403" s="18" t="str">
        <f>[1]Qty!D278</f>
        <v>Large LV business</v>
      </c>
      <c r="E403" s="18" t="str">
        <f>[1]Qty!E278</f>
        <v>LBAD292</v>
      </c>
      <c r="F403" s="18">
        <f>[1]Qty!F278</f>
        <v>0</v>
      </c>
      <c r="G403" s="18">
        <f>[1]Qty!G278</f>
        <v>0</v>
      </c>
      <c r="H403" s="12"/>
      <c r="I403" s="24">
        <f>I506+I609+I712</f>
        <v>23.199300000000001</v>
      </c>
      <c r="J403" s="24">
        <f>J506+J609+J712</f>
        <v>0</v>
      </c>
      <c r="K403" s="24">
        <f>K506+K609+K712</f>
        <v>8.0500000000000002E-2</v>
      </c>
      <c r="L403" s="24">
        <f>L506+L609+L712</f>
        <v>0</v>
      </c>
      <c r="M403" s="24">
        <f>M506+M609+M712</f>
        <v>5.0500000000000003E-2</v>
      </c>
      <c r="N403" s="24">
        <f>N506+N609+N712</f>
        <v>0</v>
      </c>
      <c r="O403" s="24">
        <f>O506+O609+O712</f>
        <v>0.32150000000000001</v>
      </c>
      <c r="P403" s="24">
        <f>P506+P609+P712</f>
        <v>0.11700000000000001</v>
      </c>
      <c r="Q403" s="24">
        <f>Q506+Q609+Q712</f>
        <v>0</v>
      </c>
      <c r="R403" s="24">
        <f>R506+R609+R712</f>
        <v>0</v>
      </c>
      <c r="S403" s="24">
        <f>S506+S609+S712</f>
        <v>0</v>
      </c>
      <c r="T403" s="24">
        <f>T506+T609+T712</f>
        <v>0</v>
      </c>
      <c r="U403" s="24">
        <f>U506+U609+U712</f>
        <v>0</v>
      </c>
      <c r="V403" s="24">
        <f>V506+V609+V712</f>
        <v>0</v>
      </c>
      <c r="W403" s="24">
        <f>W506+W609+W712</f>
        <v>0</v>
      </c>
      <c r="X403" s="24">
        <f>X506+X609+X712</f>
        <v>0</v>
      </c>
      <c r="Y403" s="24">
        <f>Y506+Y609+Y712</f>
        <v>0</v>
      </c>
      <c r="Z403" s="24">
        <f>Z506+Z609+Z712</f>
        <v>0</v>
      </c>
      <c r="AA403" s="24">
        <f>AA506+AA609+AA712</f>
        <v>0</v>
      </c>
      <c r="AB403" s="24">
        <f>AB506+AB609+AB712</f>
        <v>0</v>
      </c>
      <c r="AC403" s="14"/>
      <c r="AD403" s="16" t="str" cm="1">
        <f t="array" ref="AD403">IF(SUMPRODUCT(--_xlfn.ISFORMULA(C403:AB403))=25,"OK","CHECK")</f>
        <v>OK</v>
      </c>
      <c r="AE403" s="7"/>
      <c r="AF403" s="7"/>
      <c r="AG403" s="7"/>
    </row>
    <row r="404" spans="1:33" outlineLevel="2" x14ac:dyDescent="0.2">
      <c r="A404" s="7"/>
      <c r="B404" s="7"/>
      <c r="C404" s="19" t="str">
        <f>[1]Qty!C279</f>
        <v>Large LV Business Annual demand</v>
      </c>
      <c r="D404" s="18" t="str">
        <f>[1]Qty!D279</f>
        <v>Large LV business</v>
      </c>
      <c r="E404" s="18" t="str">
        <f>[1]Qty!E279</f>
        <v>LBAD322</v>
      </c>
      <c r="F404" s="18">
        <f>[1]Qty!F279</f>
        <v>0</v>
      </c>
      <c r="G404" s="18">
        <f>[1]Qty!G279</f>
        <v>0</v>
      </c>
      <c r="H404" s="12"/>
      <c r="I404" s="24">
        <f>I507+I610+I713</f>
        <v>15.466200000000001</v>
      </c>
      <c r="J404" s="24">
        <f>J507+J610+J713</f>
        <v>0</v>
      </c>
      <c r="K404" s="24">
        <f>K507+K610+K713</f>
        <v>8.0500000000000002E-2</v>
      </c>
      <c r="L404" s="24">
        <f>L507+L610+L713</f>
        <v>0</v>
      </c>
      <c r="M404" s="24">
        <f>M507+M610+M713</f>
        <v>5.0500000000000003E-2</v>
      </c>
      <c r="N404" s="24">
        <f>N507+N610+N713</f>
        <v>0</v>
      </c>
      <c r="O404" s="24">
        <f>O507+O610+O713</f>
        <v>0.32150000000000001</v>
      </c>
      <c r="P404" s="24">
        <f>P507+P610+P713</f>
        <v>0.11700000000000001</v>
      </c>
      <c r="Q404" s="24">
        <f>Q507+Q610+Q713</f>
        <v>0</v>
      </c>
      <c r="R404" s="24">
        <f>R507+R610+R713</f>
        <v>0</v>
      </c>
      <c r="S404" s="24">
        <f>S507+S610+S713</f>
        <v>0</v>
      </c>
      <c r="T404" s="24">
        <f>T507+T610+T713</f>
        <v>0</v>
      </c>
      <c r="U404" s="24">
        <f>U507+U610+U713</f>
        <v>0</v>
      </c>
      <c r="V404" s="24">
        <f>V507+V610+V713</f>
        <v>0</v>
      </c>
      <c r="W404" s="24">
        <f>W507+W610+W713</f>
        <v>0</v>
      </c>
      <c r="X404" s="24">
        <f>X507+X610+X713</f>
        <v>0</v>
      </c>
      <c r="Y404" s="24">
        <f>Y507+Y610+Y713</f>
        <v>0</v>
      </c>
      <c r="Z404" s="24">
        <f>Z507+Z610+Z713</f>
        <v>0</v>
      </c>
      <c r="AA404" s="24">
        <f>AA507+AA610+AA713</f>
        <v>0</v>
      </c>
      <c r="AB404" s="24">
        <f>AB507+AB610+AB713</f>
        <v>0</v>
      </c>
      <c r="AC404" s="14"/>
      <c r="AD404" s="16" t="str" cm="1">
        <f t="array" ref="AD404">IF(SUMPRODUCT(--_xlfn.ISFORMULA(C404:AB404))=25,"OK","CHECK")</f>
        <v>OK</v>
      </c>
      <c r="AE404" s="7"/>
      <c r="AF404" s="7"/>
      <c r="AG404" s="7"/>
    </row>
    <row r="405" spans="1:33" outlineLevel="2" x14ac:dyDescent="0.2">
      <c r="A405" s="7"/>
      <c r="B405" s="7"/>
      <c r="C405" s="19" t="str">
        <f>[1]Qty!C280</f>
        <v>Large LV Business Annual demand</v>
      </c>
      <c r="D405" s="18" t="str">
        <f>[1]Qty!D280</f>
        <v>Large LV business</v>
      </c>
      <c r="E405" s="18" t="str">
        <f>[1]Qty!E280</f>
        <v>LBAD342</v>
      </c>
      <c r="F405" s="18">
        <f>[1]Qty!F280</f>
        <v>0</v>
      </c>
      <c r="G405" s="18">
        <f>[1]Qty!G280</f>
        <v>0</v>
      </c>
      <c r="H405" s="12"/>
      <c r="I405" s="24">
        <f>I508+I611+I714</f>
        <v>15.466200000000001</v>
      </c>
      <c r="J405" s="24">
        <f>J508+J611+J714</f>
        <v>0</v>
      </c>
      <c r="K405" s="24">
        <f>K508+K611+K714</f>
        <v>8.0500000000000002E-2</v>
      </c>
      <c r="L405" s="24">
        <f>L508+L611+L714</f>
        <v>0</v>
      </c>
      <c r="M405" s="24">
        <f>M508+M611+M714</f>
        <v>5.0500000000000003E-2</v>
      </c>
      <c r="N405" s="24">
        <f>N508+N611+N714</f>
        <v>0</v>
      </c>
      <c r="O405" s="24">
        <f>O508+O611+O714</f>
        <v>0.32150000000000001</v>
      </c>
      <c r="P405" s="24">
        <f>P508+P611+P714</f>
        <v>0.11700000000000001</v>
      </c>
      <c r="Q405" s="24">
        <f>Q508+Q611+Q714</f>
        <v>0</v>
      </c>
      <c r="R405" s="24">
        <f>R508+R611+R714</f>
        <v>0</v>
      </c>
      <c r="S405" s="24">
        <f>S508+S611+S714</f>
        <v>0</v>
      </c>
      <c r="T405" s="24">
        <f>T508+T611+T714</f>
        <v>0</v>
      </c>
      <c r="U405" s="24">
        <f>U508+U611+U714</f>
        <v>0</v>
      </c>
      <c r="V405" s="24">
        <f>V508+V611+V714</f>
        <v>0</v>
      </c>
      <c r="W405" s="24">
        <f>W508+W611+W714</f>
        <v>0</v>
      </c>
      <c r="X405" s="24">
        <f>X508+X611+X714</f>
        <v>0</v>
      </c>
      <c r="Y405" s="24">
        <f>Y508+Y611+Y714</f>
        <v>0</v>
      </c>
      <c r="Z405" s="24">
        <f>Z508+Z611+Z714</f>
        <v>0</v>
      </c>
      <c r="AA405" s="24">
        <f>AA508+AA611+AA714</f>
        <v>0</v>
      </c>
      <c r="AB405" s="24">
        <f>AB508+AB611+AB714</f>
        <v>0</v>
      </c>
      <c r="AC405" s="14"/>
      <c r="AD405" s="16" t="str" cm="1">
        <f t="array" ref="AD405">IF(SUMPRODUCT(--_xlfn.ISFORMULA(C405:AB405))=25,"OK","CHECK")</f>
        <v>OK</v>
      </c>
      <c r="AE405" s="7"/>
      <c r="AF405" s="7"/>
      <c r="AG405" s="7"/>
    </row>
    <row r="406" spans="1:33" outlineLevel="2" x14ac:dyDescent="0.2">
      <c r="A406" s="7"/>
      <c r="B406" s="7"/>
      <c r="C406" s="19" t="str">
        <f>[1]Qty!C281</f>
        <v>Large LV Business Annual demand</v>
      </c>
      <c r="D406" s="18" t="str">
        <f>[1]Qty!D281</f>
        <v>Large LV business</v>
      </c>
      <c r="E406" s="18" t="str">
        <f>[1]Qty!E281</f>
        <v>LBAD422</v>
      </c>
      <c r="F406" s="18">
        <f>[1]Qty!F281</f>
        <v>0</v>
      </c>
      <c r="G406" s="18">
        <f>[1]Qty!G281</f>
        <v>0</v>
      </c>
      <c r="H406" s="12"/>
      <c r="I406" s="24">
        <f>I509+I612+I715</f>
        <v>54.131700000000002</v>
      </c>
      <c r="J406" s="24">
        <f>J509+J612+J715</f>
        <v>0</v>
      </c>
      <c r="K406" s="24">
        <f>K509+K612+K715</f>
        <v>8.0500000000000002E-2</v>
      </c>
      <c r="L406" s="24">
        <f>L509+L612+L715</f>
        <v>0</v>
      </c>
      <c r="M406" s="24">
        <f>M509+M612+M715</f>
        <v>5.0500000000000003E-2</v>
      </c>
      <c r="N406" s="24">
        <f>N509+N612+N715</f>
        <v>0</v>
      </c>
      <c r="O406" s="24">
        <f>O509+O612+O715</f>
        <v>0.32150000000000001</v>
      </c>
      <c r="P406" s="24">
        <f>P509+P612+P715</f>
        <v>0.11700000000000001</v>
      </c>
      <c r="Q406" s="24">
        <f>Q509+Q612+Q715</f>
        <v>0</v>
      </c>
      <c r="R406" s="24">
        <f>R509+R612+R715</f>
        <v>0</v>
      </c>
      <c r="S406" s="24">
        <f>S509+S612+S715</f>
        <v>0</v>
      </c>
      <c r="T406" s="24">
        <f>T509+T612+T715</f>
        <v>0</v>
      </c>
      <c r="U406" s="24">
        <f>U509+U612+U715</f>
        <v>0</v>
      </c>
      <c r="V406" s="24">
        <f>V509+V612+V715</f>
        <v>0</v>
      </c>
      <c r="W406" s="24">
        <f>W509+W612+W715</f>
        <v>0</v>
      </c>
      <c r="X406" s="24">
        <f>X509+X612+X715</f>
        <v>0</v>
      </c>
      <c r="Y406" s="24">
        <f>Y509+Y612+Y715</f>
        <v>0</v>
      </c>
      <c r="Z406" s="24">
        <f>Z509+Z612+Z715</f>
        <v>0</v>
      </c>
      <c r="AA406" s="24">
        <f>AA509+AA612+AA715</f>
        <v>0</v>
      </c>
      <c r="AB406" s="24">
        <f>AB509+AB612+AB715</f>
        <v>0</v>
      </c>
      <c r="AC406" s="14"/>
      <c r="AD406" s="16" t="str" cm="1">
        <f t="array" ref="AD406">IF(SUMPRODUCT(--_xlfn.ISFORMULA(C406:AB406))=25,"OK","CHECK")</f>
        <v>OK</v>
      </c>
      <c r="AE406" s="7"/>
      <c r="AF406" s="7"/>
      <c r="AG406" s="7"/>
    </row>
    <row r="407" spans="1:33" outlineLevel="2" x14ac:dyDescent="0.2">
      <c r="A407" s="7"/>
      <c r="B407" s="7"/>
      <c r="C407" s="19" t="str">
        <f>[1]Qty!C282</f>
        <v>Large LV Business Annual demand</v>
      </c>
      <c r="D407" s="18" t="str">
        <f>[1]Qty!D282</f>
        <v>Large LV business</v>
      </c>
      <c r="E407" s="18" t="str">
        <f>[1]Qty!E282</f>
        <v>LBAD432</v>
      </c>
      <c r="F407" s="18">
        <f>[1]Qty!F282</f>
        <v>0</v>
      </c>
      <c r="G407" s="18">
        <f>[1]Qty!G282</f>
        <v>0</v>
      </c>
      <c r="H407" s="12"/>
      <c r="I407" s="24">
        <f>I510+I613+I716</f>
        <v>0</v>
      </c>
      <c r="J407" s="24">
        <f>J510+J613+J716</f>
        <v>0</v>
      </c>
      <c r="K407" s="24">
        <f>K510+K613+K716</f>
        <v>0</v>
      </c>
      <c r="L407" s="24">
        <f>L510+L613+L716</f>
        <v>0</v>
      </c>
      <c r="M407" s="24">
        <f>M510+M613+M716</f>
        <v>0</v>
      </c>
      <c r="N407" s="24">
        <f>N510+N613+N716</f>
        <v>0</v>
      </c>
      <c r="O407" s="24">
        <f>O510+O613+O716</f>
        <v>0</v>
      </c>
      <c r="P407" s="24">
        <f>P510+P613+P716</f>
        <v>0</v>
      </c>
      <c r="Q407" s="24">
        <f>Q510+Q613+Q716</f>
        <v>0</v>
      </c>
      <c r="R407" s="24">
        <f>R510+R613+R716</f>
        <v>0</v>
      </c>
      <c r="S407" s="24">
        <f>S510+S613+S716</f>
        <v>0</v>
      </c>
      <c r="T407" s="24">
        <f>T510+T613+T716</f>
        <v>0</v>
      </c>
      <c r="U407" s="24">
        <f>U510+U613+U716</f>
        <v>0</v>
      </c>
      <c r="V407" s="24">
        <f>V510+V613+V716</f>
        <v>0</v>
      </c>
      <c r="W407" s="24">
        <f>W510+W613+W716</f>
        <v>0</v>
      </c>
      <c r="X407" s="24">
        <f>X510+X613+X716</f>
        <v>0</v>
      </c>
      <c r="Y407" s="24">
        <f>Y510+Y613+Y716</f>
        <v>0</v>
      </c>
      <c r="Z407" s="24">
        <f>Z510+Z613+Z716</f>
        <v>0</v>
      </c>
      <c r="AA407" s="24">
        <f>AA510+AA613+AA716</f>
        <v>0</v>
      </c>
      <c r="AB407" s="24">
        <f>AB510+AB613+AB716</f>
        <v>0</v>
      </c>
      <c r="AC407" s="14"/>
      <c r="AD407" s="16" t="str" cm="1">
        <f t="array" ref="AD407">IF(SUMPRODUCT(--_xlfn.ISFORMULA(C407:AB407))=25,"OK","CHECK")</f>
        <v>OK</v>
      </c>
      <c r="AE407" s="7"/>
      <c r="AF407" s="7"/>
      <c r="AG407" s="7"/>
    </row>
    <row r="408" spans="1:33" outlineLevel="2" x14ac:dyDescent="0.2">
      <c r="A408" s="7"/>
      <c r="B408" s="7"/>
      <c r="C408" s="19" t="str">
        <f>[1]Qty!C283</f>
        <v>Large LV Business Annual demand</v>
      </c>
      <c r="D408" s="18" t="str">
        <f>[1]Qty!D283</f>
        <v>Large LV business</v>
      </c>
      <c r="E408" s="18" t="str">
        <f>[1]Qty!E283</f>
        <v>LBAD517</v>
      </c>
      <c r="F408" s="18">
        <f>[1]Qty!F283</f>
        <v>0</v>
      </c>
      <c r="G408" s="18">
        <f>[1]Qty!G283</f>
        <v>0</v>
      </c>
      <c r="H408" s="12"/>
      <c r="I408" s="24">
        <f>I511+I614+I717</f>
        <v>15.466200000000001</v>
      </c>
      <c r="J408" s="24">
        <f>J511+J614+J717</f>
        <v>0</v>
      </c>
      <c r="K408" s="24">
        <f>K511+K614+K717</f>
        <v>8.0500000000000002E-2</v>
      </c>
      <c r="L408" s="24">
        <f>L511+L614+L717</f>
        <v>0</v>
      </c>
      <c r="M408" s="24">
        <f>M511+M614+M717</f>
        <v>5.0500000000000003E-2</v>
      </c>
      <c r="N408" s="24">
        <f>N511+N614+N717</f>
        <v>0</v>
      </c>
      <c r="O408" s="24">
        <f>O511+O614+O717</f>
        <v>0.32150000000000001</v>
      </c>
      <c r="P408" s="24">
        <f>P511+P614+P717</f>
        <v>0.11700000000000001</v>
      </c>
      <c r="Q408" s="24">
        <f>Q511+Q614+Q717</f>
        <v>0</v>
      </c>
      <c r="R408" s="24">
        <f>R511+R614+R717</f>
        <v>0</v>
      </c>
      <c r="S408" s="24">
        <f>S511+S614+S717</f>
        <v>0</v>
      </c>
      <c r="T408" s="24">
        <f>T511+T614+T717</f>
        <v>0</v>
      </c>
      <c r="U408" s="24">
        <f>U511+U614+U717</f>
        <v>0</v>
      </c>
      <c r="V408" s="24">
        <f>V511+V614+V717</f>
        <v>0</v>
      </c>
      <c r="W408" s="24">
        <f>W511+W614+W717</f>
        <v>0</v>
      </c>
      <c r="X408" s="24">
        <f>X511+X614+X717</f>
        <v>0</v>
      </c>
      <c r="Y408" s="24">
        <f>Y511+Y614+Y717</f>
        <v>0</v>
      </c>
      <c r="Z408" s="24">
        <f>Z511+Z614+Z717</f>
        <v>0</v>
      </c>
      <c r="AA408" s="24">
        <f>AA511+AA614+AA717</f>
        <v>0</v>
      </c>
      <c r="AB408" s="24">
        <f>AB511+AB614+AB717</f>
        <v>0</v>
      </c>
      <c r="AC408" s="14"/>
      <c r="AD408" s="16" t="str" cm="1">
        <f t="array" ref="AD408">IF(SUMPRODUCT(--_xlfn.ISFORMULA(C408:AB408))=25,"OK","CHECK")</f>
        <v>OK</v>
      </c>
      <c r="AE408" s="7"/>
      <c r="AF408" s="7"/>
      <c r="AG408" s="7"/>
    </row>
    <row r="409" spans="1:33" outlineLevel="2" x14ac:dyDescent="0.2">
      <c r="A409" s="7"/>
      <c r="B409" s="7"/>
      <c r="C409" s="19" t="str">
        <f>[1]Qty!C284</f>
        <v>Large LV Business Annual demand</v>
      </c>
      <c r="D409" s="18" t="str">
        <f>[1]Qty!D284</f>
        <v>Large LV business</v>
      </c>
      <c r="E409" s="18" t="str">
        <f>[1]Qty!E284</f>
        <v>LBAD583</v>
      </c>
      <c r="F409" s="18">
        <f>[1]Qty!F284</f>
        <v>0</v>
      </c>
      <c r="G409" s="18">
        <f>[1]Qty!G284</f>
        <v>0</v>
      </c>
      <c r="H409" s="12"/>
      <c r="I409" s="24">
        <f>I512+I615+I718</f>
        <v>15.466200000000001</v>
      </c>
      <c r="J409" s="24">
        <f>J512+J615+J718</f>
        <v>0</v>
      </c>
      <c r="K409" s="24">
        <f>K512+K615+K718</f>
        <v>8.0500000000000002E-2</v>
      </c>
      <c r="L409" s="24">
        <f>L512+L615+L718</f>
        <v>0</v>
      </c>
      <c r="M409" s="24">
        <f>M512+M615+M718</f>
        <v>5.0500000000000003E-2</v>
      </c>
      <c r="N409" s="24">
        <f>N512+N615+N718</f>
        <v>0</v>
      </c>
      <c r="O409" s="24">
        <f>O512+O615+O718</f>
        <v>0.32150000000000001</v>
      </c>
      <c r="P409" s="24">
        <f>P512+P615+P718</f>
        <v>0.11700000000000001</v>
      </c>
      <c r="Q409" s="24">
        <f>Q512+Q615+Q718</f>
        <v>0</v>
      </c>
      <c r="R409" s="24">
        <f>R512+R615+R718</f>
        <v>0</v>
      </c>
      <c r="S409" s="24">
        <f>S512+S615+S718</f>
        <v>0</v>
      </c>
      <c r="T409" s="24">
        <f>T512+T615+T718</f>
        <v>0</v>
      </c>
      <c r="U409" s="24">
        <f>U512+U615+U718</f>
        <v>0</v>
      </c>
      <c r="V409" s="24">
        <f>V512+V615+V718</f>
        <v>0</v>
      </c>
      <c r="W409" s="24">
        <f>W512+W615+W718</f>
        <v>0</v>
      </c>
      <c r="X409" s="24">
        <f>X512+X615+X718</f>
        <v>0</v>
      </c>
      <c r="Y409" s="24">
        <f>Y512+Y615+Y718</f>
        <v>0</v>
      </c>
      <c r="Z409" s="24">
        <f>Z512+Z615+Z718</f>
        <v>0</v>
      </c>
      <c r="AA409" s="24">
        <f>AA512+AA615+AA718</f>
        <v>0</v>
      </c>
      <c r="AB409" s="24">
        <f>AB512+AB615+AB718</f>
        <v>0</v>
      </c>
      <c r="AC409" s="14"/>
      <c r="AD409" s="16" t="str" cm="1">
        <f t="array" ref="AD409">IF(SUMPRODUCT(--_xlfn.ISFORMULA(C409:AB409))=25,"OK","CHECK")</f>
        <v>OK</v>
      </c>
      <c r="AE409" s="7"/>
      <c r="AF409" s="7"/>
      <c r="AG409" s="7"/>
    </row>
    <row r="410" spans="1:33" outlineLevel="2" x14ac:dyDescent="0.2">
      <c r="A410" s="7"/>
      <c r="B410" s="7"/>
      <c r="C410" s="19" t="str">
        <f>[1]Qty!C285</f>
        <v>Large LV Business Annual demand</v>
      </c>
      <c r="D410" s="18" t="str">
        <f>[1]Qty!D285</f>
        <v>Large LV business</v>
      </c>
      <c r="E410" s="18" t="str">
        <f>[1]Qty!E285</f>
        <v>LBAD627</v>
      </c>
      <c r="F410" s="18">
        <f>[1]Qty!F285</f>
        <v>0</v>
      </c>
      <c r="G410" s="18">
        <f>[1]Qty!G285</f>
        <v>0</v>
      </c>
      <c r="H410" s="12"/>
      <c r="I410" s="24">
        <f>I513+I616+I719</f>
        <v>0</v>
      </c>
      <c r="J410" s="24">
        <f>J513+J616+J719</f>
        <v>0</v>
      </c>
      <c r="K410" s="24">
        <f>K513+K616+K719</f>
        <v>0</v>
      </c>
      <c r="L410" s="24">
        <f>L513+L616+L719</f>
        <v>0</v>
      </c>
      <c r="M410" s="24">
        <f>M513+M616+M719</f>
        <v>0</v>
      </c>
      <c r="N410" s="24">
        <f>N513+N616+N719</f>
        <v>0</v>
      </c>
      <c r="O410" s="24">
        <f>O513+O616+O719</f>
        <v>0</v>
      </c>
      <c r="P410" s="24">
        <f>P513+P616+P719</f>
        <v>0</v>
      </c>
      <c r="Q410" s="24">
        <f>Q513+Q616+Q719</f>
        <v>0</v>
      </c>
      <c r="R410" s="24">
        <f>R513+R616+R719</f>
        <v>0</v>
      </c>
      <c r="S410" s="24">
        <f>S513+S616+S719</f>
        <v>0</v>
      </c>
      <c r="T410" s="24">
        <f>T513+T616+T719</f>
        <v>0</v>
      </c>
      <c r="U410" s="24">
        <f>U513+U616+U719</f>
        <v>0</v>
      </c>
      <c r="V410" s="24">
        <f>V513+V616+V719</f>
        <v>0</v>
      </c>
      <c r="W410" s="24">
        <f>W513+W616+W719</f>
        <v>0</v>
      </c>
      <c r="X410" s="24">
        <f>X513+X616+X719</f>
        <v>0</v>
      </c>
      <c r="Y410" s="24">
        <f>Y513+Y616+Y719</f>
        <v>0</v>
      </c>
      <c r="Z410" s="24">
        <f>Z513+Z616+Z719</f>
        <v>0</v>
      </c>
      <c r="AA410" s="24">
        <f>AA513+AA616+AA719</f>
        <v>0</v>
      </c>
      <c r="AB410" s="24">
        <f>AB513+AB616+AB719</f>
        <v>0</v>
      </c>
      <c r="AC410" s="14"/>
      <c r="AD410" s="16" t="str" cm="1">
        <f t="array" ref="AD410">IF(SUMPRODUCT(--_xlfn.ISFORMULA(C410:AB410))=25,"OK","CHECK")</f>
        <v>OK</v>
      </c>
      <c r="AE410" s="7"/>
      <c r="AF410" s="7"/>
      <c r="AG410" s="7"/>
    </row>
    <row r="411" spans="1:33" outlineLevel="2" x14ac:dyDescent="0.2">
      <c r="A411" s="7"/>
      <c r="B411" s="7"/>
      <c r="C411" s="19" t="str">
        <f>[1]Qty!C286</f>
        <v>Large LV Business Annual demand</v>
      </c>
      <c r="D411" s="18" t="str">
        <f>[1]Qty!D286</f>
        <v>Large LV business</v>
      </c>
      <c r="E411" s="18" t="str">
        <f>[1]Qty!E286</f>
        <v>LBAD711</v>
      </c>
      <c r="F411" s="18">
        <f>[1]Qty!F286</f>
        <v>0</v>
      </c>
      <c r="G411" s="18">
        <f>[1]Qty!G286</f>
        <v>0</v>
      </c>
      <c r="H411" s="12"/>
      <c r="I411" s="24">
        <f>I514+I617+I720</f>
        <v>23.199300000000001</v>
      </c>
      <c r="J411" s="24">
        <f>J514+J617+J720</f>
        <v>0</v>
      </c>
      <c r="K411" s="24">
        <f>K514+K617+K720</f>
        <v>8.0500000000000002E-2</v>
      </c>
      <c r="L411" s="24">
        <f>L514+L617+L720</f>
        <v>0</v>
      </c>
      <c r="M411" s="24">
        <f>M514+M617+M720</f>
        <v>5.0500000000000003E-2</v>
      </c>
      <c r="N411" s="24">
        <f>N514+N617+N720</f>
        <v>0</v>
      </c>
      <c r="O411" s="24">
        <f>O514+O617+O720</f>
        <v>0.32150000000000001</v>
      </c>
      <c r="P411" s="24">
        <f>P514+P617+P720</f>
        <v>0.11700000000000001</v>
      </c>
      <c r="Q411" s="24">
        <f>Q514+Q617+Q720</f>
        <v>0</v>
      </c>
      <c r="R411" s="24">
        <f>R514+R617+R720</f>
        <v>0</v>
      </c>
      <c r="S411" s="24">
        <f>S514+S617+S720</f>
        <v>0</v>
      </c>
      <c r="T411" s="24">
        <f>T514+T617+T720</f>
        <v>0</v>
      </c>
      <c r="U411" s="24">
        <f>U514+U617+U720</f>
        <v>0</v>
      </c>
      <c r="V411" s="24">
        <f>V514+V617+V720</f>
        <v>0</v>
      </c>
      <c r="W411" s="24">
        <f>W514+W617+W720</f>
        <v>0</v>
      </c>
      <c r="X411" s="24">
        <f>X514+X617+X720</f>
        <v>0</v>
      </c>
      <c r="Y411" s="24">
        <f>Y514+Y617+Y720</f>
        <v>0</v>
      </c>
      <c r="Z411" s="24">
        <f>Z514+Z617+Z720</f>
        <v>0</v>
      </c>
      <c r="AA411" s="24">
        <f>AA514+AA617+AA720</f>
        <v>0</v>
      </c>
      <c r="AB411" s="24">
        <f>AB514+AB617+AB720</f>
        <v>0</v>
      </c>
      <c r="AC411" s="14"/>
      <c r="AD411" s="16" t="str" cm="1">
        <f t="array" ref="AD411">IF(SUMPRODUCT(--_xlfn.ISFORMULA(C411:AB411))=25,"OK","CHECK")</f>
        <v>OK</v>
      </c>
      <c r="AE411" s="7"/>
      <c r="AF411" s="7"/>
      <c r="AG411" s="7"/>
    </row>
    <row r="412" spans="1:33" outlineLevel="2" x14ac:dyDescent="0.2">
      <c r="A412" s="7"/>
      <c r="B412" s="7"/>
      <c r="C412" s="19" t="str">
        <f>[1]Qty!C287</f>
        <v>Large LV Business Annual demand</v>
      </c>
      <c r="D412" s="18" t="str">
        <f>[1]Qty!D287</f>
        <v>Large LV business</v>
      </c>
      <c r="E412" s="18" t="str">
        <f>[1]Qty!E287</f>
        <v>LBAD977</v>
      </c>
      <c r="F412" s="18">
        <f>[1]Qty!F287</f>
        <v>0</v>
      </c>
      <c r="G412" s="18">
        <f>[1]Qty!G287</f>
        <v>0</v>
      </c>
      <c r="H412" s="12"/>
      <c r="I412" s="24">
        <f>I515+I618+I721</f>
        <v>92.797200000000004</v>
      </c>
      <c r="J412" s="24">
        <f>J515+J618+J721</f>
        <v>0</v>
      </c>
      <c r="K412" s="24">
        <f>K515+K618+K721</f>
        <v>8.0500000000000002E-2</v>
      </c>
      <c r="L412" s="24">
        <f>L515+L618+L721</f>
        <v>0</v>
      </c>
      <c r="M412" s="24">
        <f>M515+M618+M721</f>
        <v>5.0500000000000003E-2</v>
      </c>
      <c r="N412" s="24">
        <f>N515+N618+N721</f>
        <v>0</v>
      </c>
      <c r="O412" s="24">
        <f>O515+O618+O721</f>
        <v>0.32150000000000001</v>
      </c>
      <c r="P412" s="24">
        <f>P515+P618+P721</f>
        <v>0.11700000000000001</v>
      </c>
      <c r="Q412" s="24">
        <f>Q515+Q618+Q721</f>
        <v>0</v>
      </c>
      <c r="R412" s="24">
        <f>R515+R618+R721</f>
        <v>0</v>
      </c>
      <c r="S412" s="24">
        <f>S515+S618+S721</f>
        <v>0</v>
      </c>
      <c r="T412" s="24">
        <f>T515+T618+T721</f>
        <v>0</v>
      </c>
      <c r="U412" s="24">
        <f>U515+U618+U721</f>
        <v>0</v>
      </c>
      <c r="V412" s="24">
        <f>V515+V618+V721</f>
        <v>0</v>
      </c>
      <c r="W412" s="24">
        <f>W515+W618+W721</f>
        <v>0</v>
      </c>
      <c r="X412" s="24">
        <f>X515+X618+X721</f>
        <v>0</v>
      </c>
      <c r="Y412" s="24">
        <f>Y515+Y618+Y721</f>
        <v>0</v>
      </c>
      <c r="Z412" s="24">
        <f>Z515+Z618+Z721</f>
        <v>0</v>
      </c>
      <c r="AA412" s="24">
        <f>AA515+AA618+AA721</f>
        <v>0</v>
      </c>
      <c r="AB412" s="24">
        <f>AB515+AB618+AB721</f>
        <v>0</v>
      </c>
      <c r="AC412" s="14"/>
      <c r="AD412" s="16" t="str" cm="1">
        <f t="array" ref="AD412">IF(SUMPRODUCT(--_xlfn.ISFORMULA(C412:AB412))=25,"OK","CHECK")</f>
        <v>OK</v>
      </c>
      <c r="AE412" s="7"/>
      <c r="AF412" s="7"/>
      <c r="AG412" s="7"/>
    </row>
    <row r="413" spans="1:33" outlineLevel="2" x14ac:dyDescent="0.2">
      <c r="A413" s="7"/>
      <c r="B413" s="7"/>
      <c r="C413" s="19" t="str">
        <f>[1]Qty!C288</f>
        <v>Large LV Business Monthly Peak Demand</v>
      </c>
      <c r="D413" s="18" t="str">
        <f>[1]Qty!D288</f>
        <v>Large LV business</v>
      </c>
      <c r="E413" s="18" t="str">
        <f>[1]Qty!E288</f>
        <v>LBMD979</v>
      </c>
      <c r="F413" s="18">
        <f>[1]Qty!F288</f>
        <v>0</v>
      </c>
      <c r="G413" s="18">
        <f>[1]Qty!G288</f>
        <v>0</v>
      </c>
      <c r="H413" s="12"/>
      <c r="I413" s="24">
        <f>I516+I619+I722</f>
        <v>30.932400000000001</v>
      </c>
      <c r="J413" s="24">
        <f>J516+J619+J722</f>
        <v>0</v>
      </c>
      <c r="K413" s="24">
        <f>K516+K619+K722</f>
        <v>8.0500000000000002E-2</v>
      </c>
      <c r="L413" s="24">
        <f>L516+L619+L722</f>
        <v>0</v>
      </c>
      <c r="M413" s="24">
        <f>M516+M619+M722</f>
        <v>5.0500000000000003E-2</v>
      </c>
      <c r="N413" s="24">
        <f>N516+N619+N722</f>
        <v>0</v>
      </c>
      <c r="O413" s="24">
        <f>O516+O619+O722</f>
        <v>0</v>
      </c>
      <c r="P413" s="24">
        <f>P516+P619+P722</f>
        <v>0.11700000000000001</v>
      </c>
      <c r="Q413" s="24">
        <f>Q516+Q619+Q722</f>
        <v>1.1657</v>
      </c>
      <c r="R413" s="24">
        <f>R516+R619+R722</f>
        <v>0</v>
      </c>
      <c r="S413" s="24">
        <f>S516+S619+S722</f>
        <v>0</v>
      </c>
      <c r="T413" s="24">
        <f>T516+T619+T722</f>
        <v>0</v>
      </c>
      <c r="U413" s="24">
        <f>U516+U619+U722</f>
        <v>0</v>
      </c>
      <c r="V413" s="24">
        <f>V516+V619+V722</f>
        <v>0</v>
      </c>
      <c r="W413" s="24">
        <f>W516+W619+W722</f>
        <v>0</v>
      </c>
      <c r="X413" s="24">
        <f>X516+X619+X722</f>
        <v>0</v>
      </c>
      <c r="Y413" s="24">
        <f>Y516+Y619+Y722</f>
        <v>0</v>
      </c>
      <c r="Z413" s="24">
        <f>Z516+Z619+Z722</f>
        <v>0</v>
      </c>
      <c r="AA413" s="24">
        <f>AA516+AA619+AA722</f>
        <v>0</v>
      </c>
      <c r="AB413" s="24">
        <f>AB516+AB619+AB722</f>
        <v>0</v>
      </c>
      <c r="AC413" s="14"/>
      <c r="AD413" s="16" t="str" cm="1">
        <f t="array" ref="AD413">IF(SUMPRODUCT(--_xlfn.ISFORMULA(C413:AB413))=25,"OK","CHECK")</f>
        <v>OK</v>
      </c>
      <c r="AE413" s="7"/>
      <c r="AF413" s="7"/>
      <c r="AG413" s="7"/>
    </row>
    <row r="414" spans="1:33" outlineLevel="2" x14ac:dyDescent="0.2">
      <c r="A414" s="7"/>
      <c r="B414" s="7"/>
      <c r="C414" s="19" t="str">
        <f>[1]Qty!C289</f>
        <v>HV Business Annual demand</v>
      </c>
      <c r="D414" s="18" t="str">
        <f>[1]Qty!D289</f>
        <v>HV business</v>
      </c>
      <c r="E414" s="18" t="str">
        <f>[1]Qty!E289</f>
        <v>HVAD276</v>
      </c>
      <c r="F414" s="18">
        <f>[1]Qty!F289</f>
        <v>0</v>
      </c>
      <c r="G414" s="18">
        <f>[1]Qty!G289</f>
        <v>0</v>
      </c>
      <c r="H414" s="12"/>
      <c r="I414" s="24">
        <f>I517+I620+I723</f>
        <v>45.452800000000003</v>
      </c>
      <c r="J414" s="24">
        <f>J517+J620+J723</f>
        <v>0</v>
      </c>
      <c r="K414" s="24">
        <f>K517+K620+K723</f>
        <v>5.0200000000000002E-2</v>
      </c>
      <c r="L414" s="24">
        <f>L517+L620+L723</f>
        <v>0</v>
      </c>
      <c r="M414" s="24">
        <f>M517+M620+M723</f>
        <v>3.1699999999999999E-2</v>
      </c>
      <c r="N414" s="24">
        <f>N517+N620+N723</f>
        <v>0</v>
      </c>
      <c r="O414" s="24">
        <f>O517+O620+O723</f>
        <v>0.27579999999999999</v>
      </c>
      <c r="P414" s="24">
        <f>P517+P620+P723</f>
        <v>0.11459999999999999</v>
      </c>
      <c r="Q414" s="24">
        <f>Q517+Q620+Q723</f>
        <v>0</v>
      </c>
      <c r="R414" s="24">
        <f>R517+R620+R723</f>
        <v>0</v>
      </c>
      <c r="S414" s="24">
        <f>S517+S620+S723</f>
        <v>0</v>
      </c>
      <c r="T414" s="24">
        <f>T517+T620+T723</f>
        <v>0</v>
      </c>
      <c r="U414" s="24">
        <f>U517+U620+U723</f>
        <v>0</v>
      </c>
      <c r="V414" s="24">
        <f>V517+V620+V723</f>
        <v>0</v>
      </c>
      <c r="W414" s="24">
        <f>W517+W620+W723</f>
        <v>0</v>
      </c>
      <c r="X414" s="24">
        <f>X517+X620+X723</f>
        <v>0</v>
      </c>
      <c r="Y414" s="24">
        <f>Y517+Y620+Y723</f>
        <v>0</v>
      </c>
      <c r="Z414" s="24">
        <f>Z517+Z620+Z723</f>
        <v>0</v>
      </c>
      <c r="AA414" s="24">
        <f>AA517+AA620+AA723</f>
        <v>0</v>
      </c>
      <c r="AB414" s="24">
        <f>AB517+AB620+AB723</f>
        <v>0</v>
      </c>
      <c r="AC414" s="14"/>
      <c r="AD414" s="16" t="str" cm="1">
        <f t="array" ref="AD414">IF(SUMPRODUCT(--_xlfn.ISFORMULA(C414:AB414))=25,"OK","CHECK")</f>
        <v>OK</v>
      </c>
      <c r="AE414" s="7"/>
      <c r="AF414" s="7"/>
      <c r="AG414" s="7"/>
    </row>
    <row r="415" spans="1:33" outlineLevel="2" x14ac:dyDescent="0.2">
      <c r="A415" s="7"/>
      <c r="B415" s="7"/>
      <c r="C415" s="19" t="str">
        <f>[1]Qty!C290</f>
        <v>HV Business Annual demand</v>
      </c>
      <c r="D415" s="18" t="str">
        <f>[1]Qty!D290</f>
        <v>HV business</v>
      </c>
      <c r="E415" s="18" t="str">
        <f>[1]Qty!E290</f>
        <v>HVAD078</v>
      </c>
      <c r="F415" s="18">
        <f>[1]Qty!F290</f>
        <v>0</v>
      </c>
      <c r="G415" s="18">
        <f>[1]Qty!G290</f>
        <v>0</v>
      </c>
      <c r="H415" s="12"/>
      <c r="I415" s="24">
        <f>I518+I621+I724</f>
        <v>136.35840000000002</v>
      </c>
      <c r="J415" s="24">
        <f>J518+J621+J724</f>
        <v>0</v>
      </c>
      <c r="K415" s="24">
        <f>K518+K621+K724</f>
        <v>5.0200000000000002E-2</v>
      </c>
      <c r="L415" s="24">
        <f>L518+L621+L724</f>
        <v>0</v>
      </c>
      <c r="M415" s="24">
        <f>M518+M621+M724</f>
        <v>3.1699999999999999E-2</v>
      </c>
      <c r="N415" s="24">
        <f>N518+N621+N724</f>
        <v>0</v>
      </c>
      <c r="O415" s="24">
        <f>O518+O621+O724</f>
        <v>0.27579999999999999</v>
      </c>
      <c r="P415" s="24">
        <f>P518+P621+P724</f>
        <v>0.11459999999999999</v>
      </c>
      <c r="Q415" s="24">
        <f>Q518+Q621+Q724</f>
        <v>0</v>
      </c>
      <c r="R415" s="24">
        <f>R518+R621+R724</f>
        <v>0</v>
      </c>
      <c r="S415" s="24">
        <f>S518+S621+S724</f>
        <v>0</v>
      </c>
      <c r="T415" s="24">
        <f>T518+T621+T724</f>
        <v>0</v>
      </c>
      <c r="U415" s="24">
        <f>U518+U621+U724</f>
        <v>0</v>
      </c>
      <c r="V415" s="24">
        <f>V518+V621+V724</f>
        <v>0</v>
      </c>
      <c r="W415" s="24">
        <f>W518+W621+W724</f>
        <v>0</v>
      </c>
      <c r="X415" s="24">
        <f>X518+X621+X724</f>
        <v>0</v>
      </c>
      <c r="Y415" s="24">
        <f>Y518+Y621+Y724</f>
        <v>0</v>
      </c>
      <c r="Z415" s="24">
        <f>Z518+Z621+Z724</f>
        <v>0</v>
      </c>
      <c r="AA415" s="24">
        <f>AA518+AA621+AA724</f>
        <v>0</v>
      </c>
      <c r="AB415" s="24">
        <f>AB518+AB621+AB724</f>
        <v>0</v>
      </c>
      <c r="AC415" s="14"/>
      <c r="AD415" s="16" t="str" cm="1">
        <f t="array" ref="AD415">IF(SUMPRODUCT(--_xlfn.ISFORMULA(C415:AB415))=25,"OK","CHECK")</f>
        <v>OK</v>
      </c>
      <c r="AE415" s="7"/>
      <c r="AF415" s="7"/>
      <c r="AG415" s="7"/>
    </row>
    <row r="416" spans="1:33" outlineLevel="2" x14ac:dyDescent="0.2">
      <c r="A416" s="7"/>
      <c r="B416" s="7"/>
      <c r="C416" s="19" t="str">
        <f>[1]Qty!C291</f>
        <v>HV Business Annual demand</v>
      </c>
      <c r="D416" s="18" t="str">
        <f>[1]Qty!D291</f>
        <v>HV business</v>
      </c>
      <c r="E416" s="18" t="str">
        <f>[1]Qty!E291</f>
        <v>HVAD265</v>
      </c>
      <c r="F416" s="18">
        <f>[1]Qty!F291</f>
        <v>0</v>
      </c>
      <c r="G416" s="18">
        <f>[1]Qty!G291</f>
        <v>0</v>
      </c>
      <c r="H416" s="12"/>
      <c r="I416" s="24">
        <f>I519+I622+I725</f>
        <v>188.55279999999999</v>
      </c>
      <c r="J416" s="24">
        <f>J519+J622+J725</f>
        <v>0</v>
      </c>
      <c r="K416" s="24">
        <f>K519+K622+K725</f>
        <v>3.1200000000000002E-2</v>
      </c>
      <c r="L416" s="24">
        <f>L519+L622+L725</f>
        <v>0</v>
      </c>
      <c r="M416" s="24">
        <f>M519+M622+M725</f>
        <v>1.9800000000000002E-2</v>
      </c>
      <c r="N416" s="24">
        <f>N519+N622+N725</f>
        <v>0</v>
      </c>
      <c r="O416" s="24">
        <f>O519+O622+O725</f>
        <v>0.33479999999999999</v>
      </c>
      <c r="P416" s="24">
        <f>P519+P622+P725</f>
        <v>0.11459999999999999</v>
      </c>
      <c r="Q416" s="24">
        <f>Q519+Q622+Q725</f>
        <v>0</v>
      </c>
      <c r="R416" s="24">
        <f>R519+R622+R725</f>
        <v>0</v>
      </c>
      <c r="S416" s="24">
        <f>S519+S622+S725</f>
        <v>0</v>
      </c>
      <c r="T416" s="24">
        <f>T519+T622+T725</f>
        <v>0</v>
      </c>
      <c r="U416" s="24">
        <f>U519+U622+U725</f>
        <v>0</v>
      </c>
      <c r="V416" s="24">
        <f>V519+V622+V725</f>
        <v>0</v>
      </c>
      <c r="W416" s="24">
        <f>W519+W622+W725</f>
        <v>0</v>
      </c>
      <c r="X416" s="24">
        <f>X519+X622+X725</f>
        <v>0</v>
      </c>
      <c r="Y416" s="24">
        <f>Y519+Y622+Y725</f>
        <v>0</v>
      </c>
      <c r="Z416" s="24">
        <f>Z519+Z622+Z725</f>
        <v>0</v>
      </c>
      <c r="AA416" s="24">
        <f>AA519+AA622+AA725</f>
        <v>0</v>
      </c>
      <c r="AB416" s="24">
        <f>AB519+AB622+AB725</f>
        <v>0</v>
      </c>
      <c r="AC416" s="14"/>
      <c r="AD416" s="16" t="str" cm="1">
        <f t="array" ref="AD416">IF(SUMPRODUCT(--_xlfn.ISFORMULA(C416:AB416))=25,"OK","CHECK")</f>
        <v>OK</v>
      </c>
      <c r="AE416" s="7"/>
      <c r="AF416" s="7"/>
      <c r="AG416" s="7"/>
    </row>
    <row r="417" spans="1:33" outlineLevel="2" x14ac:dyDescent="0.2">
      <c r="A417" s="7"/>
      <c r="B417" s="7"/>
      <c r="C417" s="19" t="str">
        <f>[1]Qty!C292</f>
        <v>HV Business Annual demand</v>
      </c>
      <c r="D417" s="18" t="str">
        <f>[1]Qty!D292</f>
        <v>HV business</v>
      </c>
      <c r="E417" s="18" t="str">
        <f>[1]Qty!E292</f>
        <v>HVAD381</v>
      </c>
      <c r="F417" s="18">
        <f>[1]Qty!F292</f>
        <v>0</v>
      </c>
      <c r="G417" s="18">
        <f>[1]Qty!G292</f>
        <v>0</v>
      </c>
      <c r="H417" s="12"/>
      <c r="I417" s="24">
        <f>I520+I623+I726</f>
        <v>411</v>
      </c>
      <c r="J417" s="24">
        <f>J520+J623+J726</f>
        <v>0</v>
      </c>
      <c r="K417" s="24">
        <f>K520+K623+K726</f>
        <v>5.0200000000000002E-2</v>
      </c>
      <c r="L417" s="24">
        <f>L520+L623+L726</f>
        <v>0</v>
      </c>
      <c r="M417" s="24">
        <f>M520+M623+M726</f>
        <v>3.1699999999999999E-2</v>
      </c>
      <c r="N417" s="24">
        <f>N520+N623+N726</f>
        <v>0</v>
      </c>
      <c r="O417" s="24">
        <f>O520+O623+O726</f>
        <v>0.27579999999999999</v>
      </c>
      <c r="P417" s="24">
        <f>P520+P623+P726</f>
        <v>0.11459999999999999</v>
      </c>
      <c r="Q417" s="24">
        <f>Q520+Q623+Q726</f>
        <v>0</v>
      </c>
      <c r="R417" s="24">
        <f>R520+R623+R726</f>
        <v>0</v>
      </c>
      <c r="S417" s="24">
        <f>S520+S623+S726</f>
        <v>0</v>
      </c>
      <c r="T417" s="24">
        <f>T520+T623+T726</f>
        <v>0</v>
      </c>
      <c r="U417" s="24">
        <f>U520+U623+U726</f>
        <v>0</v>
      </c>
      <c r="V417" s="24">
        <f>V520+V623+V726</f>
        <v>0</v>
      </c>
      <c r="W417" s="24">
        <f>W520+W623+W726</f>
        <v>0</v>
      </c>
      <c r="X417" s="24">
        <f>X520+X623+X726</f>
        <v>0</v>
      </c>
      <c r="Y417" s="24">
        <f>Y520+Y623+Y726</f>
        <v>0</v>
      </c>
      <c r="Z417" s="24">
        <f>Z520+Z623+Z726</f>
        <v>0</v>
      </c>
      <c r="AA417" s="24">
        <f>AA520+AA623+AA726</f>
        <v>0</v>
      </c>
      <c r="AB417" s="24">
        <f>AB520+AB623+AB726</f>
        <v>0</v>
      </c>
      <c r="AC417" s="14"/>
      <c r="AD417" s="16" t="str" cm="1">
        <f t="array" ref="AD417">IF(SUMPRODUCT(--_xlfn.ISFORMULA(C417:AB417))=25,"OK","CHECK")</f>
        <v>OK</v>
      </c>
      <c r="AE417" s="7"/>
      <c r="AF417" s="7"/>
      <c r="AG417" s="7"/>
    </row>
    <row r="418" spans="1:33" outlineLevel="2" x14ac:dyDescent="0.2">
      <c r="A418" s="7"/>
      <c r="B418" s="7"/>
      <c r="C418" s="19" t="str">
        <f>[1]Qty!C293</f>
        <v>HV Business Annual demand</v>
      </c>
      <c r="D418" s="18" t="str">
        <f>[1]Qty!D293</f>
        <v>HV business</v>
      </c>
      <c r="E418" s="18" t="str">
        <f>[1]Qty!E293</f>
        <v>HVAD439</v>
      </c>
      <c r="F418" s="18">
        <f>[1]Qty!F293</f>
        <v>0</v>
      </c>
      <c r="G418" s="18">
        <f>[1]Qty!G293</f>
        <v>0</v>
      </c>
      <c r="H418" s="12"/>
      <c r="I418" s="24">
        <f>I521+I624+I727</f>
        <v>62.452800000000003</v>
      </c>
      <c r="J418" s="24">
        <f>J521+J624+J727</f>
        <v>0</v>
      </c>
      <c r="K418" s="24">
        <f>K521+K624+K727</f>
        <v>3.1200000000000002E-2</v>
      </c>
      <c r="L418" s="24">
        <f>L521+L624+L727</f>
        <v>0</v>
      </c>
      <c r="M418" s="24">
        <f>M521+M624+M727</f>
        <v>1.9800000000000002E-2</v>
      </c>
      <c r="N418" s="24">
        <f>N521+N624+N727</f>
        <v>0</v>
      </c>
      <c r="O418" s="24">
        <f>O521+O624+O727</f>
        <v>0.34210000000000002</v>
      </c>
      <c r="P418" s="24">
        <f>P521+P624+P727</f>
        <v>0.11459999999999999</v>
      </c>
      <c r="Q418" s="24">
        <f>Q521+Q624+Q727</f>
        <v>0</v>
      </c>
      <c r="R418" s="24">
        <f>R521+R624+R727</f>
        <v>0</v>
      </c>
      <c r="S418" s="24">
        <f>S521+S624+S727</f>
        <v>0</v>
      </c>
      <c r="T418" s="24">
        <f>T521+T624+T727</f>
        <v>0</v>
      </c>
      <c r="U418" s="24">
        <f>U521+U624+U727</f>
        <v>0</v>
      </c>
      <c r="V418" s="24">
        <f>V521+V624+V727</f>
        <v>0</v>
      </c>
      <c r="W418" s="24">
        <f>W521+W624+W727</f>
        <v>0</v>
      </c>
      <c r="X418" s="24">
        <f>X521+X624+X727</f>
        <v>0</v>
      </c>
      <c r="Y418" s="24">
        <f>Y521+Y624+Y727</f>
        <v>0</v>
      </c>
      <c r="Z418" s="24">
        <f>Z521+Z624+Z727</f>
        <v>0</v>
      </c>
      <c r="AA418" s="24">
        <f>AA521+AA624+AA727</f>
        <v>0</v>
      </c>
      <c r="AB418" s="24">
        <f>AB521+AB624+AB727</f>
        <v>0</v>
      </c>
      <c r="AC418" s="14"/>
      <c r="AD418" s="16" t="str" cm="1">
        <f t="array" ref="AD418">IF(SUMPRODUCT(--_xlfn.ISFORMULA(C418:AB418))=25,"OK","CHECK")</f>
        <v>OK</v>
      </c>
      <c r="AE418" s="7"/>
      <c r="AF418" s="7"/>
      <c r="AG418" s="7"/>
    </row>
    <row r="419" spans="1:33" outlineLevel="2" x14ac:dyDescent="0.2">
      <c r="A419" s="7"/>
      <c r="B419" s="7"/>
      <c r="C419" s="19" t="str">
        <f>[1]Qty!C294</f>
        <v>Zone Substation kVA non-Locational</v>
      </c>
      <c r="D419" s="18" t="str">
        <f>[1]Qty!D294</f>
        <v>Major business</v>
      </c>
      <c r="E419" s="18" t="str">
        <f>[1]Qty!E294</f>
        <v>ZSS025</v>
      </c>
      <c r="F419" s="18">
        <f>[1]Qty!F294</f>
        <v>0</v>
      </c>
      <c r="G419" s="18">
        <f>[1]Qty!G294</f>
        <v>0</v>
      </c>
      <c r="H419" s="12"/>
      <c r="I419" s="24">
        <f>I522+I625+I728</f>
        <v>0</v>
      </c>
      <c r="J419" s="24">
        <f>J522+J625+J728</f>
        <v>1.84E-2</v>
      </c>
      <c r="K419" s="24">
        <f>K522+K625+K728</f>
        <v>0</v>
      </c>
      <c r="L419" s="24">
        <f>L522+L625+L728</f>
        <v>0</v>
      </c>
      <c r="M419" s="24">
        <f>M522+M625+M728</f>
        <v>0</v>
      </c>
      <c r="N419" s="24">
        <f>N522+N625+N728</f>
        <v>0</v>
      </c>
      <c r="O419" s="24">
        <f>O522+O625+O728</f>
        <v>0.20400000000000001</v>
      </c>
      <c r="P419" s="24">
        <f>P522+P625+P728</f>
        <v>8.1199999999999994E-2</v>
      </c>
      <c r="Q419" s="24">
        <f>Q522+Q625+Q728</f>
        <v>0</v>
      </c>
      <c r="R419" s="24">
        <f>R522+R625+R728</f>
        <v>0</v>
      </c>
      <c r="S419" s="24">
        <f>S522+S625+S728</f>
        <v>0</v>
      </c>
      <c r="T419" s="24">
        <f>T522+T625+T728</f>
        <v>0</v>
      </c>
      <c r="U419" s="24">
        <f>U522+U625+U728</f>
        <v>0</v>
      </c>
      <c r="V419" s="24">
        <f>V522+V625+V728</f>
        <v>0</v>
      </c>
      <c r="W419" s="24">
        <f>W522+W625+W728</f>
        <v>0</v>
      </c>
      <c r="X419" s="24">
        <f>X522+X625+X728</f>
        <v>0</v>
      </c>
      <c r="Y419" s="24">
        <f>Y522+Y625+Y728</f>
        <v>0</v>
      </c>
      <c r="Z419" s="24">
        <f>Z522+Z625+Z728</f>
        <v>0</v>
      </c>
      <c r="AA419" s="24">
        <f>AA522+AA625+AA728</f>
        <v>0</v>
      </c>
      <c r="AB419" s="24">
        <f>AB522+AB625+AB728</f>
        <v>0</v>
      </c>
      <c r="AC419" s="14"/>
      <c r="AD419" s="16" t="str" cm="1">
        <f t="array" ref="AD419">IF(SUMPRODUCT(--_xlfn.ISFORMULA(C419:AB419))=25,"OK","CHECK")</f>
        <v>OK</v>
      </c>
      <c r="AE419" s="7"/>
      <c r="AF419" s="7"/>
      <c r="AG419" s="7"/>
    </row>
    <row r="420" spans="1:33" outlineLevel="2" x14ac:dyDescent="0.2">
      <c r="A420" s="7"/>
      <c r="B420" s="7"/>
      <c r="C420" s="19" t="str">
        <f>[1]Qty!C295</f>
        <v>Zone Substation kVA non-Locational</v>
      </c>
      <c r="D420" s="18" t="str">
        <f>[1]Qty!D295</f>
        <v>Major business</v>
      </c>
      <c r="E420" s="18" t="str">
        <f>[1]Qty!E295</f>
        <v>ZSS104</v>
      </c>
      <c r="F420" s="18">
        <f>[1]Qty!F295</f>
        <v>0</v>
      </c>
      <c r="G420" s="18">
        <f>[1]Qty!G295</f>
        <v>0</v>
      </c>
      <c r="H420" s="12"/>
      <c r="I420" s="24">
        <f>I523+I626+I729</f>
        <v>693</v>
      </c>
      <c r="J420" s="24">
        <f>J523+J626+J729</f>
        <v>1.84E-2</v>
      </c>
      <c r="K420" s="24">
        <f>K523+K626+K729</f>
        <v>0</v>
      </c>
      <c r="L420" s="24">
        <f>L523+L626+L729</f>
        <v>0</v>
      </c>
      <c r="M420" s="24">
        <f>M523+M626+M729</f>
        <v>0</v>
      </c>
      <c r="N420" s="24">
        <f>N523+N626+N729</f>
        <v>0</v>
      </c>
      <c r="O420" s="24">
        <f>O523+O626+O729</f>
        <v>0.20400000000000001</v>
      </c>
      <c r="P420" s="24">
        <f>P523+P626+P729</f>
        <v>8.1199999999999994E-2</v>
      </c>
      <c r="Q420" s="24">
        <f>Q523+Q626+Q729</f>
        <v>0</v>
      </c>
      <c r="R420" s="24">
        <f>R523+R626+R729</f>
        <v>0</v>
      </c>
      <c r="S420" s="24">
        <f>S523+S626+S729</f>
        <v>0</v>
      </c>
      <c r="T420" s="24">
        <f>T523+T626+T729</f>
        <v>0</v>
      </c>
      <c r="U420" s="24">
        <f>U523+U626+U729</f>
        <v>0</v>
      </c>
      <c r="V420" s="24">
        <f>V523+V626+V729</f>
        <v>0</v>
      </c>
      <c r="W420" s="24">
        <f>W523+W626+W729</f>
        <v>0</v>
      </c>
      <c r="X420" s="24">
        <f>X523+X626+X729</f>
        <v>0</v>
      </c>
      <c r="Y420" s="24">
        <f>Y523+Y626+Y729</f>
        <v>0</v>
      </c>
      <c r="Z420" s="24">
        <f>Z523+Z626+Z729</f>
        <v>0</v>
      </c>
      <c r="AA420" s="24">
        <f>AA523+AA626+AA729</f>
        <v>0</v>
      </c>
      <c r="AB420" s="24">
        <f>AB523+AB626+AB729</f>
        <v>0</v>
      </c>
      <c r="AC420" s="14"/>
      <c r="AD420" s="16" t="str" cm="1">
        <f t="array" ref="AD420">IF(SUMPRODUCT(--_xlfn.ISFORMULA(C420:AB420))=25,"OK","CHECK")</f>
        <v>OK</v>
      </c>
      <c r="AE420" s="7"/>
      <c r="AF420" s="7"/>
      <c r="AG420" s="7"/>
    </row>
    <row r="421" spans="1:33" outlineLevel="2" x14ac:dyDescent="0.2">
      <c r="A421" s="7"/>
      <c r="B421" s="7"/>
      <c r="C421" s="19" t="str">
        <f>[1]Qty!C296</f>
        <v>Zone Substation kVA non-Locational</v>
      </c>
      <c r="D421" s="18" t="str">
        <f>[1]Qty!D296</f>
        <v>Major business</v>
      </c>
      <c r="E421" s="18" t="str">
        <f>[1]Qty!E296</f>
        <v>ZSS196</v>
      </c>
      <c r="F421" s="18">
        <f>[1]Qty!F296</f>
        <v>0</v>
      </c>
      <c r="G421" s="18">
        <f>[1]Qty!G296</f>
        <v>0</v>
      </c>
      <c r="H421" s="12"/>
      <c r="I421" s="24">
        <f>I524+I627+I730</f>
        <v>0</v>
      </c>
      <c r="J421" s="24">
        <f>J524+J627+J730</f>
        <v>1.84E-2</v>
      </c>
      <c r="K421" s="24">
        <f>K524+K627+K730</f>
        <v>0</v>
      </c>
      <c r="L421" s="24">
        <f>L524+L627+L730</f>
        <v>0</v>
      </c>
      <c r="M421" s="24">
        <f>M524+M627+M730</f>
        <v>0</v>
      </c>
      <c r="N421" s="24">
        <f>N524+N627+N730</f>
        <v>0</v>
      </c>
      <c r="O421" s="24">
        <f>O524+O627+O730</f>
        <v>0.20400000000000001</v>
      </c>
      <c r="P421" s="24">
        <f>P524+P627+P730</f>
        <v>8.1199999999999994E-2</v>
      </c>
      <c r="Q421" s="24">
        <f>Q524+Q627+Q730</f>
        <v>0</v>
      </c>
      <c r="R421" s="24">
        <f>R524+R627+R730</f>
        <v>0</v>
      </c>
      <c r="S421" s="24">
        <f>S524+S627+S730</f>
        <v>0</v>
      </c>
      <c r="T421" s="24">
        <f>T524+T627+T730</f>
        <v>0</v>
      </c>
      <c r="U421" s="24">
        <f>U524+U627+U730</f>
        <v>0</v>
      </c>
      <c r="V421" s="24">
        <f>V524+V627+V730</f>
        <v>0</v>
      </c>
      <c r="W421" s="24">
        <f>W524+W627+W730</f>
        <v>0</v>
      </c>
      <c r="X421" s="24">
        <f>X524+X627+X730</f>
        <v>0</v>
      </c>
      <c r="Y421" s="24">
        <f>Y524+Y627+Y730</f>
        <v>0</v>
      </c>
      <c r="Z421" s="24">
        <f>Z524+Z627+Z730</f>
        <v>0</v>
      </c>
      <c r="AA421" s="24">
        <f>AA524+AA627+AA730</f>
        <v>0</v>
      </c>
      <c r="AB421" s="24">
        <f>AB524+AB627+AB730</f>
        <v>0</v>
      </c>
      <c r="AC421" s="14"/>
      <c r="AD421" s="16" t="str" cm="1">
        <f t="array" ref="AD421">IF(SUMPRODUCT(--_xlfn.ISFORMULA(C421:AB421))=25,"OK","CHECK")</f>
        <v>OK</v>
      </c>
      <c r="AE421" s="7"/>
      <c r="AF421" s="7"/>
      <c r="AG421" s="7"/>
    </row>
    <row r="422" spans="1:33" outlineLevel="2" x14ac:dyDescent="0.2">
      <c r="A422" s="7"/>
      <c r="B422" s="7"/>
      <c r="C422" s="19" t="str">
        <f>[1]Qty!C297</f>
        <v>Zone Substation kVA non-Locational</v>
      </c>
      <c r="D422" s="18" t="str">
        <f>[1]Qty!D297</f>
        <v>Major business</v>
      </c>
      <c r="E422" s="18" t="str">
        <f>[1]Qty!E297</f>
        <v>ZSS296</v>
      </c>
      <c r="F422" s="18">
        <f>[1]Qty!F297</f>
        <v>0</v>
      </c>
      <c r="G422" s="18">
        <f>[1]Qty!G297</f>
        <v>0</v>
      </c>
      <c r="H422" s="12"/>
      <c r="I422" s="24">
        <f>I525+I628+I731</f>
        <v>1068</v>
      </c>
      <c r="J422" s="24">
        <f>J525+J628+J731</f>
        <v>1.84E-2</v>
      </c>
      <c r="K422" s="24">
        <f>K525+K628+K731</f>
        <v>0</v>
      </c>
      <c r="L422" s="24">
        <f>L525+L628+L731</f>
        <v>0</v>
      </c>
      <c r="M422" s="24">
        <f>M525+M628+M731</f>
        <v>0</v>
      </c>
      <c r="N422" s="24">
        <f>N525+N628+N731</f>
        <v>0</v>
      </c>
      <c r="O422" s="24">
        <f>O525+O628+O731</f>
        <v>0.20400000000000001</v>
      </c>
      <c r="P422" s="24">
        <f>P525+P628+P731</f>
        <v>8.1199999999999994E-2</v>
      </c>
      <c r="Q422" s="24">
        <f>Q525+Q628+Q731</f>
        <v>0</v>
      </c>
      <c r="R422" s="24">
        <f>R525+R628+R731</f>
        <v>0</v>
      </c>
      <c r="S422" s="24">
        <f>S525+S628+S731</f>
        <v>0</v>
      </c>
      <c r="T422" s="24">
        <f>T525+T628+T731</f>
        <v>0</v>
      </c>
      <c r="U422" s="24">
        <f>U525+U628+U731</f>
        <v>0</v>
      </c>
      <c r="V422" s="24">
        <f>V525+V628+V731</f>
        <v>0</v>
      </c>
      <c r="W422" s="24">
        <f>W525+W628+W731</f>
        <v>0</v>
      </c>
      <c r="X422" s="24">
        <f>X525+X628+X731</f>
        <v>0</v>
      </c>
      <c r="Y422" s="24">
        <f>Y525+Y628+Y731</f>
        <v>0</v>
      </c>
      <c r="Z422" s="24">
        <f>Z525+Z628+Z731</f>
        <v>0</v>
      </c>
      <c r="AA422" s="24">
        <f>AA525+AA628+AA731</f>
        <v>0</v>
      </c>
      <c r="AB422" s="24">
        <f>AB525+AB628+AB731</f>
        <v>0</v>
      </c>
      <c r="AC422" s="14"/>
      <c r="AD422" s="16" t="str" cm="1">
        <f t="array" ref="AD422">IF(SUMPRODUCT(--_xlfn.ISFORMULA(C422:AB422))=25,"OK","CHECK")</f>
        <v>OK</v>
      </c>
      <c r="AE422" s="7"/>
      <c r="AF422" s="7"/>
      <c r="AG422" s="7"/>
    </row>
    <row r="423" spans="1:33" outlineLevel="2" x14ac:dyDescent="0.2">
      <c r="A423" s="7"/>
      <c r="B423" s="7"/>
      <c r="C423" s="19" t="str">
        <f>[1]Qty!C298</f>
        <v>Zone Substation kVA non-Locational</v>
      </c>
      <c r="D423" s="18" t="str">
        <f>[1]Qty!D298</f>
        <v>Major business</v>
      </c>
      <c r="E423" s="18" t="str">
        <f>[1]Qty!E298</f>
        <v>ZSS550</v>
      </c>
      <c r="F423" s="18">
        <f>[1]Qty!F298</f>
        <v>0</v>
      </c>
      <c r="G423" s="18">
        <f>[1]Qty!G298</f>
        <v>0</v>
      </c>
      <c r="H423" s="12"/>
      <c r="I423" s="24">
        <f>I526+I629+I732</f>
        <v>636</v>
      </c>
      <c r="J423" s="24">
        <f>J526+J629+J732</f>
        <v>1.84E-2</v>
      </c>
      <c r="K423" s="24">
        <f>K526+K629+K732</f>
        <v>0</v>
      </c>
      <c r="L423" s="24">
        <f>L526+L629+L732</f>
        <v>0</v>
      </c>
      <c r="M423" s="24">
        <f>M526+M629+M732</f>
        <v>0</v>
      </c>
      <c r="N423" s="24">
        <f>N526+N629+N732</f>
        <v>0</v>
      </c>
      <c r="O423" s="24">
        <f>O526+O629+O732</f>
        <v>0.20400000000000001</v>
      </c>
      <c r="P423" s="24">
        <f>P526+P629+P732</f>
        <v>8.1199999999999994E-2</v>
      </c>
      <c r="Q423" s="24">
        <f>Q526+Q629+Q732</f>
        <v>0</v>
      </c>
      <c r="R423" s="24">
        <f>R526+R629+R732</f>
        <v>0</v>
      </c>
      <c r="S423" s="24">
        <f>S526+S629+S732</f>
        <v>0</v>
      </c>
      <c r="T423" s="24">
        <f>T526+T629+T732</f>
        <v>0</v>
      </c>
      <c r="U423" s="24">
        <f>U526+U629+U732</f>
        <v>0</v>
      </c>
      <c r="V423" s="24">
        <f>V526+V629+V732</f>
        <v>0</v>
      </c>
      <c r="W423" s="24">
        <f>W526+W629+W732</f>
        <v>0</v>
      </c>
      <c r="X423" s="24">
        <f>X526+X629+X732</f>
        <v>0</v>
      </c>
      <c r="Y423" s="24">
        <f>Y526+Y629+Y732</f>
        <v>0</v>
      </c>
      <c r="Z423" s="24">
        <f>Z526+Z629+Z732</f>
        <v>0</v>
      </c>
      <c r="AA423" s="24">
        <f>AA526+AA629+AA732</f>
        <v>0</v>
      </c>
      <c r="AB423" s="24">
        <f>AB526+AB629+AB732</f>
        <v>0</v>
      </c>
      <c r="AC423" s="14"/>
      <c r="AD423" s="16" t="str" cm="1">
        <f t="array" ref="AD423">IF(SUMPRODUCT(--_xlfn.ISFORMULA(C423:AB423))=25,"OK","CHECK")</f>
        <v>OK</v>
      </c>
      <c r="AE423" s="7"/>
      <c r="AF423" s="7"/>
      <c r="AG423" s="7"/>
    </row>
    <row r="424" spans="1:33" outlineLevel="2" x14ac:dyDescent="0.2">
      <c r="A424" s="7"/>
      <c r="B424" s="7"/>
      <c r="C424" s="19" t="str">
        <f>[1]Qty!C299</f>
        <v>Zone Substation kVA non-Locational</v>
      </c>
      <c r="D424" s="18" t="str">
        <f>[1]Qty!D299</f>
        <v>Major business</v>
      </c>
      <c r="E424" s="18" t="str">
        <f>[1]Qty!E299</f>
        <v>ZSS766</v>
      </c>
      <c r="F424" s="18">
        <f>[1]Qty!F299</f>
        <v>0</v>
      </c>
      <c r="G424" s="18">
        <f>[1]Qty!G299</f>
        <v>0</v>
      </c>
      <c r="H424" s="12"/>
      <c r="I424" s="24">
        <f>I527+I630+I733</f>
        <v>0</v>
      </c>
      <c r="J424" s="24">
        <f>J527+J630+J733</f>
        <v>1.84E-2</v>
      </c>
      <c r="K424" s="24">
        <f>K527+K630+K733</f>
        <v>0</v>
      </c>
      <c r="L424" s="24">
        <f>L527+L630+L733</f>
        <v>0</v>
      </c>
      <c r="M424" s="24">
        <f>M527+M630+M733</f>
        <v>0</v>
      </c>
      <c r="N424" s="24">
        <f>N527+N630+N733</f>
        <v>0</v>
      </c>
      <c r="O424" s="24">
        <f>O527+O630+O733</f>
        <v>0.20400000000000001</v>
      </c>
      <c r="P424" s="24">
        <f>P527+P630+P733</f>
        <v>8.1199999999999994E-2</v>
      </c>
      <c r="Q424" s="24">
        <f>Q527+Q630+Q733</f>
        <v>0</v>
      </c>
      <c r="R424" s="24">
        <f>R527+R630+R733</f>
        <v>0</v>
      </c>
      <c r="S424" s="24">
        <f>S527+S630+S733</f>
        <v>0</v>
      </c>
      <c r="T424" s="24">
        <f>T527+T630+T733</f>
        <v>0</v>
      </c>
      <c r="U424" s="24">
        <f>U527+U630+U733</f>
        <v>0</v>
      </c>
      <c r="V424" s="24">
        <f>V527+V630+V733</f>
        <v>0</v>
      </c>
      <c r="W424" s="24">
        <f>W527+W630+W733</f>
        <v>0</v>
      </c>
      <c r="X424" s="24">
        <f>X527+X630+X733</f>
        <v>0</v>
      </c>
      <c r="Y424" s="24">
        <f>Y527+Y630+Y733</f>
        <v>0</v>
      </c>
      <c r="Z424" s="24">
        <f>Z527+Z630+Z733</f>
        <v>0</v>
      </c>
      <c r="AA424" s="24">
        <f>AA527+AA630+AA733</f>
        <v>0</v>
      </c>
      <c r="AB424" s="24">
        <f>AB527+AB630+AB733</f>
        <v>0</v>
      </c>
      <c r="AC424" s="14"/>
      <c r="AD424" s="16" t="str" cm="1">
        <f t="array" ref="AD424">IF(SUMPRODUCT(--_xlfn.ISFORMULA(C424:AB424))=25,"OK","CHECK")</f>
        <v>OK</v>
      </c>
      <c r="AE424" s="7"/>
      <c r="AF424" s="7"/>
      <c r="AG424" s="7"/>
    </row>
    <row r="425" spans="1:33" outlineLevel="2" x14ac:dyDescent="0.2">
      <c r="A425" s="7"/>
      <c r="B425" s="7"/>
      <c r="C425" s="19" t="str">
        <f>[1]Qty!C300</f>
        <v>Zone Substation kVA Locational</v>
      </c>
      <c r="D425" s="18" t="str">
        <f>[1]Qty!D300</f>
        <v>Major business</v>
      </c>
      <c r="E425" s="18" t="str">
        <f>[1]Qty!E300</f>
        <v>ZSS951</v>
      </c>
      <c r="F425" s="18">
        <f>[1]Qty!F300</f>
        <v>0</v>
      </c>
      <c r="G425" s="18">
        <f>[1]Qty!G300</f>
        <v>0</v>
      </c>
      <c r="H425" s="12"/>
      <c r="I425" s="24">
        <f>I528+I631+I734</f>
        <v>500.3</v>
      </c>
      <c r="J425" s="24">
        <f>J528+J631+J734</f>
        <v>6.3999999999999994E-3</v>
      </c>
      <c r="K425" s="24">
        <f>K528+K631+K734</f>
        <v>0</v>
      </c>
      <c r="L425" s="24">
        <f>L528+L631+L734</f>
        <v>0</v>
      </c>
      <c r="M425" s="24">
        <f>M528+M631+M734</f>
        <v>0</v>
      </c>
      <c r="N425" s="24">
        <f>N528+N631+N734</f>
        <v>0</v>
      </c>
      <c r="O425" s="24">
        <f>O528+O631+O734</f>
        <v>0.2626</v>
      </c>
      <c r="P425" s="24">
        <f>P528+P631+P734</f>
        <v>8.1199999999999994E-2</v>
      </c>
      <c r="Q425" s="24">
        <f>Q528+Q631+Q734</f>
        <v>0</v>
      </c>
      <c r="R425" s="24">
        <f>R528+R631+R734</f>
        <v>0</v>
      </c>
      <c r="S425" s="24">
        <f>S528+S631+S734</f>
        <v>0</v>
      </c>
      <c r="T425" s="24">
        <f>T528+T631+T734</f>
        <v>0</v>
      </c>
      <c r="U425" s="24">
        <f>U528+U631+U734</f>
        <v>0</v>
      </c>
      <c r="V425" s="24">
        <f>V528+V631+V734</f>
        <v>0</v>
      </c>
      <c r="W425" s="24">
        <f>W528+W631+W734</f>
        <v>0</v>
      </c>
      <c r="X425" s="24">
        <f>X528+X631+X734</f>
        <v>0</v>
      </c>
      <c r="Y425" s="24">
        <f>Y528+Y631+Y734</f>
        <v>0</v>
      </c>
      <c r="Z425" s="24">
        <f>Z528+Z631+Z734</f>
        <v>0</v>
      </c>
      <c r="AA425" s="24">
        <f>AA528+AA631+AA734</f>
        <v>0</v>
      </c>
      <c r="AB425" s="24">
        <f>AB528+AB631+AB734</f>
        <v>0</v>
      </c>
      <c r="AC425" s="14"/>
      <c r="AD425" s="16" t="str" cm="1">
        <f t="array" ref="AD425">IF(SUMPRODUCT(--_xlfn.ISFORMULA(C425:AB425))=25,"OK","CHECK")</f>
        <v>OK</v>
      </c>
      <c r="AE425" s="7"/>
      <c r="AF425" s="7"/>
      <c r="AG425" s="7"/>
    </row>
    <row r="426" spans="1:33" outlineLevel="2" x14ac:dyDescent="0.2">
      <c r="A426" s="7"/>
      <c r="B426" s="7"/>
      <c r="C426" s="19" t="str">
        <f>[1]Qty!C301</f>
        <v>Zone Substation kVA Locational</v>
      </c>
      <c r="D426" s="18" t="str">
        <f>[1]Qty!D301</f>
        <v>Major business</v>
      </c>
      <c r="E426" s="18" t="str">
        <f>[1]Qty!E301</f>
        <v>ZSN021</v>
      </c>
      <c r="F426" s="18">
        <f>[1]Qty!F301</f>
        <v>0</v>
      </c>
      <c r="G426" s="18">
        <f>[1]Qty!G301</f>
        <v>0</v>
      </c>
      <c r="H426" s="12"/>
      <c r="I426" s="24">
        <f>I529+I632+I735</f>
        <v>496.9</v>
      </c>
      <c r="J426" s="24">
        <f>J529+J632+J735</f>
        <v>6.3999999999999994E-3</v>
      </c>
      <c r="K426" s="24">
        <f>K529+K632+K735</f>
        <v>0</v>
      </c>
      <c r="L426" s="24">
        <f>L529+L632+L735</f>
        <v>0</v>
      </c>
      <c r="M426" s="24">
        <f>M529+M632+M735</f>
        <v>0</v>
      </c>
      <c r="N426" s="24">
        <f>N529+N632+N735</f>
        <v>0</v>
      </c>
      <c r="O426" s="24">
        <f>O529+O632+O735</f>
        <v>0.31479999999999997</v>
      </c>
      <c r="P426" s="24">
        <f>P529+P632+P735</f>
        <v>8.1199999999999994E-2</v>
      </c>
      <c r="Q426" s="24">
        <f>Q529+Q632+Q735</f>
        <v>0</v>
      </c>
      <c r="R426" s="24">
        <f>R529+R632+R735</f>
        <v>0</v>
      </c>
      <c r="S426" s="24">
        <f>S529+S632+S735</f>
        <v>0</v>
      </c>
      <c r="T426" s="24">
        <f>T529+T632+T735</f>
        <v>0</v>
      </c>
      <c r="U426" s="24">
        <f>U529+U632+U735</f>
        <v>0</v>
      </c>
      <c r="V426" s="24">
        <f>V529+V632+V735</f>
        <v>0</v>
      </c>
      <c r="W426" s="24">
        <f>W529+W632+W735</f>
        <v>0</v>
      </c>
      <c r="X426" s="24">
        <f>X529+X632+X735</f>
        <v>0</v>
      </c>
      <c r="Y426" s="24">
        <f>Y529+Y632+Y735</f>
        <v>0</v>
      </c>
      <c r="Z426" s="24">
        <f>Z529+Z632+Z735</f>
        <v>0</v>
      </c>
      <c r="AA426" s="24">
        <f>AA529+AA632+AA735</f>
        <v>0</v>
      </c>
      <c r="AB426" s="24">
        <f>AB529+AB632+AB735</f>
        <v>0</v>
      </c>
      <c r="AC426" s="14"/>
      <c r="AD426" s="16" t="str" cm="1">
        <f t="array" ref="AD426">IF(SUMPRODUCT(--_xlfn.ISFORMULA(C426:AB426))=25,"OK","CHECK")</f>
        <v>OK</v>
      </c>
      <c r="AE426" s="7"/>
      <c r="AF426" s="7"/>
      <c r="AG426" s="7"/>
    </row>
    <row r="427" spans="1:33" outlineLevel="2" x14ac:dyDescent="0.2">
      <c r="A427" s="7"/>
      <c r="B427" s="7"/>
      <c r="C427" s="19" t="str">
        <f>[1]Qty!C302</f>
        <v>Zone Substation kVA Locational</v>
      </c>
      <c r="D427" s="18" t="str">
        <f>[1]Qty!D302</f>
        <v>Major business</v>
      </c>
      <c r="E427" s="18" t="str">
        <f>[1]Qty!E302</f>
        <v>ZSN024</v>
      </c>
      <c r="F427" s="18">
        <f>[1]Qty!F302</f>
        <v>0</v>
      </c>
      <c r="G427" s="18">
        <f>[1]Qty!G302</f>
        <v>0</v>
      </c>
      <c r="H427" s="12"/>
      <c r="I427" s="24">
        <f>I530+I633+I736</f>
        <v>150.5</v>
      </c>
      <c r="J427" s="24">
        <f>J530+J633+J736</f>
        <v>6.3999999999999994E-3</v>
      </c>
      <c r="K427" s="24">
        <f>K530+K633+K736</f>
        <v>0</v>
      </c>
      <c r="L427" s="24">
        <f>L530+L633+L736</f>
        <v>0</v>
      </c>
      <c r="M427" s="24">
        <f>M530+M633+M736</f>
        <v>0</v>
      </c>
      <c r="N427" s="24">
        <f>N530+N633+N736</f>
        <v>0</v>
      </c>
      <c r="O427" s="24">
        <f>O530+O633+O736</f>
        <v>0.26990000000000003</v>
      </c>
      <c r="P427" s="24">
        <f>P530+P633+P736</f>
        <v>8.1199999999999994E-2</v>
      </c>
      <c r="Q427" s="24">
        <f>Q530+Q633+Q736</f>
        <v>0</v>
      </c>
      <c r="R427" s="24">
        <f>R530+R633+R736</f>
        <v>0</v>
      </c>
      <c r="S427" s="24">
        <f>S530+S633+S736</f>
        <v>0</v>
      </c>
      <c r="T427" s="24">
        <f>T530+T633+T736</f>
        <v>0</v>
      </c>
      <c r="U427" s="24">
        <f>U530+U633+U736</f>
        <v>0</v>
      </c>
      <c r="V427" s="24">
        <f>V530+V633+V736</f>
        <v>0</v>
      </c>
      <c r="W427" s="24">
        <f>W530+W633+W736</f>
        <v>0</v>
      </c>
      <c r="X427" s="24">
        <f>X530+X633+X736</f>
        <v>0</v>
      </c>
      <c r="Y427" s="24">
        <f>Y530+Y633+Y736</f>
        <v>0</v>
      </c>
      <c r="Z427" s="24">
        <f>Z530+Z633+Z736</f>
        <v>0</v>
      </c>
      <c r="AA427" s="24">
        <f>AA530+AA633+AA736</f>
        <v>0</v>
      </c>
      <c r="AB427" s="24">
        <f>AB530+AB633+AB736</f>
        <v>0</v>
      </c>
      <c r="AC427" s="14"/>
      <c r="AD427" s="16" t="str" cm="1">
        <f t="array" ref="AD427">IF(SUMPRODUCT(--_xlfn.ISFORMULA(C427:AB427))=25,"OK","CHECK")</f>
        <v>OK</v>
      </c>
      <c r="AE427" s="7"/>
      <c r="AF427" s="7"/>
      <c r="AG427" s="7"/>
    </row>
    <row r="428" spans="1:33" outlineLevel="2" x14ac:dyDescent="0.2">
      <c r="A428" s="7"/>
      <c r="B428" s="7"/>
      <c r="C428" s="19" t="str">
        <f>[1]Qty!C303</f>
        <v>Zone Substation kVA Locational</v>
      </c>
      <c r="D428" s="18" t="str">
        <f>[1]Qty!D303</f>
        <v>Major business</v>
      </c>
      <c r="E428" s="18" t="str">
        <f>[1]Qty!E303</f>
        <v>ZSN035</v>
      </c>
      <c r="F428" s="18">
        <f>[1]Qty!F303</f>
        <v>0</v>
      </c>
      <c r="G428" s="18">
        <f>[1]Qty!G303</f>
        <v>0</v>
      </c>
      <c r="H428" s="12"/>
      <c r="I428" s="24">
        <f>I531+I634+I737</f>
        <v>0</v>
      </c>
      <c r="J428" s="24">
        <f>J531+J634+J737</f>
        <v>1.84E-2</v>
      </c>
      <c r="K428" s="24">
        <f>K531+K634+K737</f>
        <v>0</v>
      </c>
      <c r="L428" s="24">
        <f>L531+L634+L737</f>
        <v>0</v>
      </c>
      <c r="M428" s="24">
        <f>M531+M634+M737</f>
        <v>0</v>
      </c>
      <c r="N428" s="24">
        <f>N531+N634+N737</f>
        <v>0</v>
      </c>
      <c r="O428" s="24">
        <f>O531+O634+O737</f>
        <v>0.20400000000000001</v>
      </c>
      <c r="P428" s="24">
        <f>P531+P634+P737</f>
        <v>8.1199999999999994E-2</v>
      </c>
      <c r="Q428" s="24">
        <f>Q531+Q634+Q737</f>
        <v>0</v>
      </c>
      <c r="R428" s="24">
        <f>R531+R634+R737</f>
        <v>0</v>
      </c>
      <c r="S428" s="24">
        <f>S531+S634+S737</f>
        <v>0</v>
      </c>
      <c r="T428" s="24">
        <f>T531+T634+T737</f>
        <v>0</v>
      </c>
      <c r="U428" s="24">
        <f>U531+U634+U737</f>
        <v>0</v>
      </c>
      <c r="V428" s="24">
        <f>V531+V634+V737</f>
        <v>0</v>
      </c>
      <c r="W428" s="24">
        <f>W531+W634+W737</f>
        <v>0</v>
      </c>
      <c r="X428" s="24">
        <f>X531+X634+X737</f>
        <v>0</v>
      </c>
      <c r="Y428" s="24">
        <f>Y531+Y634+Y737</f>
        <v>0</v>
      </c>
      <c r="Z428" s="24">
        <f>Z531+Z634+Z737</f>
        <v>0</v>
      </c>
      <c r="AA428" s="24">
        <f>AA531+AA634+AA737</f>
        <v>0</v>
      </c>
      <c r="AB428" s="24">
        <f>AB531+AB634+AB737</f>
        <v>0</v>
      </c>
      <c r="AC428" s="14"/>
      <c r="AD428" s="16" t="str" cm="1">
        <f t="array" ref="AD428">IF(SUMPRODUCT(--_xlfn.ISFORMULA(C428:AB428))=25,"OK","CHECK")</f>
        <v>OK</v>
      </c>
      <c r="AE428" s="7"/>
      <c r="AF428" s="7"/>
      <c r="AG428" s="7"/>
    </row>
    <row r="429" spans="1:33" outlineLevel="2" x14ac:dyDescent="0.2">
      <c r="A429" s="7"/>
      <c r="B429" s="7"/>
      <c r="C429" s="19" t="str">
        <f>[1]Qty!C304</f>
        <v>Zone Substation kVA Locational</v>
      </c>
      <c r="D429" s="18" t="str">
        <f>[1]Qty!D304</f>
        <v>Major business</v>
      </c>
      <c r="E429" s="18" t="str">
        <f>[1]Qty!E304</f>
        <v>-</v>
      </c>
      <c r="F429" s="18" t="str">
        <f>[1]Qty!F304</f>
        <v>ZSN228</v>
      </c>
      <c r="G429" s="18">
        <f>[1]Qty!G304</f>
        <v>0</v>
      </c>
      <c r="H429" s="12"/>
      <c r="I429" s="24">
        <f>I532+I635+I738</f>
        <v>219.8</v>
      </c>
      <c r="J429" s="24">
        <f>J532+J635+J738</f>
        <v>6.3999999999999994E-3</v>
      </c>
      <c r="K429" s="24">
        <f>K532+K635+K738</f>
        <v>0</v>
      </c>
      <c r="L429" s="24">
        <f>L532+L635+L738</f>
        <v>0</v>
      </c>
      <c r="M429" s="24">
        <f>M532+M635+M738</f>
        <v>0</v>
      </c>
      <c r="N429" s="24">
        <f>N532+N635+N738</f>
        <v>0</v>
      </c>
      <c r="O429" s="24">
        <f>O532+O635+O738</f>
        <v>0.29569999999999996</v>
      </c>
      <c r="P429" s="24">
        <f>P532+P635+P738</f>
        <v>8.1199999999999994E-2</v>
      </c>
      <c r="Q429" s="24">
        <f>Q532+Q635+Q738</f>
        <v>0</v>
      </c>
      <c r="R429" s="24">
        <f>R532+R635+R738</f>
        <v>0</v>
      </c>
      <c r="S429" s="24">
        <f>S532+S635+S738</f>
        <v>0</v>
      </c>
      <c r="T429" s="24">
        <f>T532+T635+T738</f>
        <v>0</v>
      </c>
      <c r="U429" s="24">
        <f>U532+U635+U738</f>
        <v>0</v>
      </c>
      <c r="V429" s="24">
        <f>V532+V635+V738</f>
        <v>0</v>
      </c>
      <c r="W429" s="24">
        <f>W532+W635+W738</f>
        <v>0</v>
      </c>
      <c r="X429" s="24">
        <f>X532+X635+X738</f>
        <v>0</v>
      </c>
      <c r="Y429" s="24">
        <f>Y532+Y635+Y738</f>
        <v>0</v>
      </c>
      <c r="Z429" s="24">
        <f>Z532+Z635+Z738</f>
        <v>0</v>
      </c>
      <c r="AA429" s="24">
        <f>AA532+AA635+AA738</f>
        <v>0</v>
      </c>
      <c r="AB429" s="24">
        <f>AB532+AB635+AB738</f>
        <v>0</v>
      </c>
      <c r="AC429" s="14"/>
      <c r="AD429" s="16" t="str" cm="1">
        <f t="array" ref="AD429">IF(SUMPRODUCT(--_xlfn.ISFORMULA(C429:AB429))=25,"OK","CHECK")</f>
        <v>OK</v>
      </c>
      <c r="AE429" s="7"/>
      <c r="AF429" s="7"/>
      <c r="AG429" s="7"/>
    </row>
    <row r="430" spans="1:33" outlineLevel="2" x14ac:dyDescent="0.2">
      <c r="A430" s="7"/>
      <c r="B430" s="7"/>
      <c r="C430" s="19" t="str">
        <f>[1]Qty!C305</f>
        <v>Zone Substation kVA Locational</v>
      </c>
      <c r="D430" s="18" t="str">
        <f>[1]Qty!D305</f>
        <v>Major business</v>
      </c>
      <c r="E430" s="18" t="str">
        <f>[1]Qty!E305</f>
        <v>ZSN272</v>
      </c>
      <c r="F430" s="18">
        <f>[1]Qty!F305</f>
        <v>0</v>
      </c>
      <c r="G430" s="18">
        <f>[1]Qty!G305</f>
        <v>0</v>
      </c>
      <c r="H430" s="12"/>
      <c r="I430" s="24">
        <f>I533+I636+I739</f>
        <v>0</v>
      </c>
      <c r="J430" s="24">
        <f>J533+J636+J739</f>
        <v>1.84E-2</v>
      </c>
      <c r="K430" s="24">
        <f>K533+K636+K739</f>
        <v>0</v>
      </c>
      <c r="L430" s="24">
        <f>L533+L636+L739</f>
        <v>0</v>
      </c>
      <c r="M430" s="24">
        <f>M533+M636+M739</f>
        <v>0</v>
      </c>
      <c r="N430" s="24">
        <f>N533+N636+N739</f>
        <v>0</v>
      </c>
      <c r="O430" s="24">
        <f>O533+O636+O739</f>
        <v>0.20400000000000001</v>
      </c>
      <c r="P430" s="24">
        <f>P533+P636+P739</f>
        <v>8.1199999999999994E-2</v>
      </c>
      <c r="Q430" s="24">
        <f>Q533+Q636+Q739</f>
        <v>0</v>
      </c>
      <c r="R430" s="24">
        <f>R533+R636+R739</f>
        <v>0</v>
      </c>
      <c r="S430" s="24">
        <f>S533+S636+S739</f>
        <v>0</v>
      </c>
      <c r="T430" s="24">
        <f>T533+T636+T739</f>
        <v>0</v>
      </c>
      <c r="U430" s="24">
        <f>U533+U636+U739</f>
        <v>0</v>
      </c>
      <c r="V430" s="24">
        <f>V533+V636+V739</f>
        <v>0</v>
      </c>
      <c r="W430" s="24">
        <f>W533+W636+W739</f>
        <v>0</v>
      </c>
      <c r="X430" s="24">
        <f>X533+X636+X739</f>
        <v>0</v>
      </c>
      <c r="Y430" s="24">
        <f>Y533+Y636+Y739</f>
        <v>0</v>
      </c>
      <c r="Z430" s="24">
        <f>Z533+Z636+Z739</f>
        <v>0</v>
      </c>
      <c r="AA430" s="24">
        <f>AA533+AA636+AA739</f>
        <v>0</v>
      </c>
      <c r="AB430" s="24">
        <f>AB533+AB636+AB739</f>
        <v>0</v>
      </c>
      <c r="AC430" s="14"/>
      <c r="AD430" s="16" t="str" cm="1">
        <f t="array" ref="AD430">IF(SUMPRODUCT(--_xlfn.ISFORMULA(C430:AB430))=25,"OK","CHECK")</f>
        <v>OK</v>
      </c>
      <c r="AE430" s="7"/>
      <c r="AF430" s="7"/>
      <c r="AG430" s="7"/>
    </row>
    <row r="431" spans="1:33" outlineLevel="3" x14ac:dyDescent="0.2">
      <c r="A431" s="7"/>
      <c r="B431" s="7"/>
      <c r="C431" s="19" t="str">
        <f>[1]Qty!C306</f>
        <v>Zone Substation kVA Locational</v>
      </c>
      <c r="D431" s="18" t="str">
        <f>[1]Qty!D306</f>
        <v>Major business</v>
      </c>
      <c r="E431" s="18" t="str">
        <f>[1]Qty!E306</f>
        <v>ZSN273</v>
      </c>
      <c r="F431" s="18">
        <f>[1]Qty!F306</f>
        <v>0</v>
      </c>
      <c r="G431" s="18">
        <f>[1]Qty!G306</f>
        <v>0</v>
      </c>
      <c r="H431" s="12"/>
      <c r="I431" s="24">
        <f>I534+I637+I740</f>
        <v>0</v>
      </c>
      <c r="J431" s="24">
        <f>J534+J637+J740</f>
        <v>1.84E-2</v>
      </c>
      <c r="K431" s="24">
        <f>K534+K637+K740</f>
        <v>0</v>
      </c>
      <c r="L431" s="24">
        <f>L534+L637+L740</f>
        <v>0</v>
      </c>
      <c r="M431" s="24">
        <f>M534+M637+M740</f>
        <v>0</v>
      </c>
      <c r="N431" s="24">
        <f>N534+N637+N740</f>
        <v>0</v>
      </c>
      <c r="O431" s="24">
        <f>O534+O637+O740</f>
        <v>0.20400000000000001</v>
      </c>
      <c r="P431" s="24">
        <f>P534+P637+P740</f>
        <v>8.1199999999999994E-2</v>
      </c>
      <c r="Q431" s="24">
        <f>Q534+Q637+Q740</f>
        <v>0</v>
      </c>
      <c r="R431" s="24">
        <f>R534+R637+R740</f>
        <v>0</v>
      </c>
      <c r="S431" s="24">
        <f>S534+S637+S740</f>
        <v>0</v>
      </c>
      <c r="T431" s="24">
        <f>T534+T637+T740</f>
        <v>0</v>
      </c>
      <c r="U431" s="24">
        <f>U534+U637+U740</f>
        <v>0</v>
      </c>
      <c r="V431" s="24">
        <f>V534+V637+V740</f>
        <v>0</v>
      </c>
      <c r="W431" s="24">
        <f>W534+W637+W740</f>
        <v>0</v>
      </c>
      <c r="X431" s="24">
        <f>X534+X637+X740</f>
        <v>0</v>
      </c>
      <c r="Y431" s="24">
        <f>Y534+Y637+Y740</f>
        <v>0</v>
      </c>
      <c r="Z431" s="24">
        <f>Z534+Z637+Z740</f>
        <v>0</v>
      </c>
      <c r="AA431" s="24">
        <f>AA534+AA637+AA740</f>
        <v>0</v>
      </c>
      <c r="AB431" s="24">
        <f>AB534+AB637+AB740</f>
        <v>0</v>
      </c>
      <c r="AC431" s="14"/>
      <c r="AD431" s="16" t="str" cm="1">
        <f t="array" ref="AD431">IF(SUMPRODUCT(--_xlfn.ISFORMULA(C431:AB431))=25,"OK","CHECK")</f>
        <v>OK</v>
      </c>
      <c r="AE431" s="7"/>
      <c r="AF431" s="7"/>
      <c r="AG431" s="7"/>
    </row>
    <row r="432" spans="1:33" outlineLevel="3" x14ac:dyDescent="0.2">
      <c r="A432" s="7"/>
      <c r="B432" s="7"/>
      <c r="C432" s="19" t="str">
        <f>[1]Qty!C307</f>
        <v>Zone Substation kVA Locational</v>
      </c>
      <c r="D432" s="18" t="str">
        <f>[1]Qty!D307</f>
        <v>Major business</v>
      </c>
      <c r="E432" s="18" t="str">
        <f>[1]Qty!E307</f>
        <v>ZSN307</v>
      </c>
      <c r="F432" s="18">
        <f>[1]Qty!F307</f>
        <v>0</v>
      </c>
      <c r="G432" s="18">
        <f>[1]Qty!G307</f>
        <v>0</v>
      </c>
      <c r="H432" s="12"/>
      <c r="I432" s="24">
        <f>I535+I638+I741</f>
        <v>0</v>
      </c>
      <c r="J432" s="24">
        <f>J535+J638+J741</f>
        <v>0</v>
      </c>
      <c r="K432" s="24">
        <f>K535+K638+K741</f>
        <v>0</v>
      </c>
      <c r="L432" s="24">
        <f>L535+L638+L741</f>
        <v>0</v>
      </c>
      <c r="M432" s="24">
        <f>M535+M638+M741</f>
        <v>0</v>
      </c>
      <c r="N432" s="24">
        <f>N535+N638+N741</f>
        <v>0</v>
      </c>
      <c r="O432" s="24">
        <f>O535+O638+O741</f>
        <v>0</v>
      </c>
      <c r="P432" s="24">
        <f>P535+P638+P741</f>
        <v>0</v>
      </c>
      <c r="Q432" s="24">
        <f>Q535+Q638+Q741</f>
        <v>0</v>
      </c>
      <c r="R432" s="24">
        <f>R535+R638+R741</f>
        <v>0</v>
      </c>
      <c r="S432" s="24">
        <f>S535+S638+S741</f>
        <v>0</v>
      </c>
      <c r="T432" s="24">
        <f>T535+T638+T741</f>
        <v>0</v>
      </c>
      <c r="U432" s="24">
        <f>U535+U638+U741</f>
        <v>0</v>
      </c>
      <c r="V432" s="24">
        <f>V535+V638+V741</f>
        <v>0</v>
      </c>
      <c r="W432" s="24">
        <f>W535+W638+W741</f>
        <v>0</v>
      </c>
      <c r="X432" s="24">
        <f>X535+X638+X741</f>
        <v>0</v>
      </c>
      <c r="Y432" s="24">
        <f>Y535+Y638+Y741</f>
        <v>0</v>
      </c>
      <c r="Z432" s="24">
        <f>Z535+Z638+Z741</f>
        <v>0</v>
      </c>
      <c r="AA432" s="24">
        <f>AA535+AA638+AA741</f>
        <v>0</v>
      </c>
      <c r="AB432" s="24">
        <f>AB535+AB638+AB741</f>
        <v>0</v>
      </c>
      <c r="AC432" s="14"/>
      <c r="AD432" s="16" t="str" cm="1">
        <f t="array" ref="AD432">IF(SUMPRODUCT(--_xlfn.ISFORMULA(C432:AB432))=25,"OK","CHECK")</f>
        <v>OK</v>
      </c>
      <c r="AE432" s="7"/>
      <c r="AF432" s="7"/>
      <c r="AG432" s="7"/>
    </row>
    <row r="433" spans="1:33" outlineLevel="3" x14ac:dyDescent="0.2">
      <c r="A433" s="7"/>
      <c r="B433" s="7"/>
      <c r="C433" s="19" t="str">
        <f>[1]Qty!C308</f>
        <v>Zone Substation kVA Locational</v>
      </c>
      <c r="D433" s="18" t="str">
        <f>[1]Qty!D308</f>
        <v>Major business</v>
      </c>
      <c r="E433" s="18" t="str">
        <f>[1]Qty!E308</f>
        <v>ZSN438</v>
      </c>
      <c r="F433" s="18">
        <f>[1]Qty!F308</f>
        <v>0</v>
      </c>
      <c r="G433" s="18">
        <f>[1]Qty!G308</f>
        <v>0</v>
      </c>
      <c r="H433" s="12"/>
      <c r="I433" s="24">
        <f>I536+I639+I742</f>
        <v>75.900000000000006</v>
      </c>
      <c r="J433" s="24">
        <f>J536+J639+J742</f>
        <v>6.3999999999999994E-3</v>
      </c>
      <c r="K433" s="24">
        <f>K536+K639+K742</f>
        <v>0</v>
      </c>
      <c r="L433" s="24">
        <f>L536+L639+L742</f>
        <v>0</v>
      </c>
      <c r="M433" s="24">
        <f>M536+M639+M742</f>
        <v>0</v>
      </c>
      <c r="N433" s="24">
        <f>N536+N639+N742</f>
        <v>0</v>
      </c>
      <c r="O433" s="24">
        <f>O536+O639+O742</f>
        <v>0.26990000000000003</v>
      </c>
      <c r="P433" s="24">
        <f>P536+P639+P742</f>
        <v>8.1199999999999994E-2</v>
      </c>
      <c r="Q433" s="24">
        <f>Q536+Q639+Q742</f>
        <v>0</v>
      </c>
      <c r="R433" s="24">
        <f>R536+R639+R742</f>
        <v>0</v>
      </c>
      <c r="S433" s="24">
        <f>S536+S639+S742</f>
        <v>0</v>
      </c>
      <c r="T433" s="24">
        <f>T536+T639+T742</f>
        <v>0</v>
      </c>
      <c r="U433" s="24">
        <f>U536+U639+U742</f>
        <v>0</v>
      </c>
      <c r="V433" s="24">
        <f>V536+V639+V742</f>
        <v>0</v>
      </c>
      <c r="W433" s="24">
        <f>W536+W639+W742</f>
        <v>0</v>
      </c>
      <c r="X433" s="24">
        <f>X536+X639+X742</f>
        <v>0</v>
      </c>
      <c r="Y433" s="24">
        <f>Y536+Y639+Y742</f>
        <v>0</v>
      </c>
      <c r="Z433" s="24">
        <f>Z536+Z639+Z742</f>
        <v>0</v>
      </c>
      <c r="AA433" s="24">
        <f>AA536+AA639+AA742</f>
        <v>0</v>
      </c>
      <c r="AB433" s="24">
        <f>AB536+AB639+AB742</f>
        <v>0</v>
      </c>
      <c r="AC433" s="14"/>
      <c r="AD433" s="16" t="str" cm="1">
        <f t="array" ref="AD433">IF(SUMPRODUCT(--_xlfn.ISFORMULA(C433:AB433))=25,"OK","CHECK")</f>
        <v>OK</v>
      </c>
      <c r="AE433" s="7"/>
      <c r="AF433" s="7"/>
      <c r="AG433" s="7"/>
    </row>
    <row r="434" spans="1:33" outlineLevel="3" x14ac:dyDescent="0.2">
      <c r="A434" s="7"/>
      <c r="B434" s="7"/>
      <c r="C434" s="19" t="str">
        <f>[1]Qty!C309</f>
        <v>Zone Substation kVA Locational</v>
      </c>
      <c r="D434" s="18" t="str">
        <f>[1]Qty!D309</f>
        <v>Major business</v>
      </c>
      <c r="E434" s="18" t="str">
        <f>[1]Qty!E309</f>
        <v>ZSN608</v>
      </c>
      <c r="F434" s="18">
        <f>[1]Qty!F309</f>
        <v>0</v>
      </c>
      <c r="G434" s="18">
        <f>[1]Qty!G309</f>
        <v>0</v>
      </c>
      <c r="H434" s="12"/>
      <c r="I434" s="24">
        <f>I537+I640+I743</f>
        <v>141.4</v>
      </c>
      <c r="J434" s="24">
        <f>J537+J640+J743</f>
        <v>6.3999999999999994E-3</v>
      </c>
      <c r="K434" s="24">
        <f>K537+K640+K743</f>
        <v>0</v>
      </c>
      <c r="L434" s="24">
        <f>L537+L640+L743</f>
        <v>0</v>
      </c>
      <c r="M434" s="24">
        <f>M537+M640+M743</f>
        <v>0</v>
      </c>
      <c r="N434" s="24">
        <f>N537+N640+N743</f>
        <v>0</v>
      </c>
      <c r="O434" s="24">
        <f>O537+O640+O743</f>
        <v>0.26990000000000003</v>
      </c>
      <c r="P434" s="24">
        <f>P537+P640+P743</f>
        <v>8.1199999999999994E-2</v>
      </c>
      <c r="Q434" s="24">
        <f>Q537+Q640+Q743</f>
        <v>0</v>
      </c>
      <c r="R434" s="24">
        <f>R537+R640+R743</f>
        <v>0</v>
      </c>
      <c r="S434" s="24">
        <f>S537+S640+S743</f>
        <v>0</v>
      </c>
      <c r="T434" s="24">
        <f>T537+T640+T743</f>
        <v>0</v>
      </c>
      <c r="U434" s="24">
        <f>U537+U640+U743</f>
        <v>0</v>
      </c>
      <c r="V434" s="24">
        <f>V537+V640+V743</f>
        <v>0</v>
      </c>
      <c r="W434" s="24">
        <f>W537+W640+W743</f>
        <v>0</v>
      </c>
      <c r="X434" s="24">
        <f>X537+X640+X743</f>
        <v>0</v>
      </c>
      <c r="Y434" s="24">
        <f>Y537+Y640+Y743</f>
        <v>0</v>
      </c>
      <c r="Z434" s="24">
        <f>Z537+Z640+Z743</f>
        <v>0</v>
      </c>
      <c r="AA434" s="24">
        <f>AA537+AA640+AA743</f>
        <v>0</v>
      </c>
      <c r="AB434" s="24">
        <f>AB537+AB640+AB743</f>
        <v>0</v>
      </c>
      <c r="AC434" s="14"/>
      <c r="AD434" s="16" t="str" cm="1">
        <f t="array" ref="AD434">IF(SUMPRODUCT(--_xlfn.ISFORMULA(C434:AB434))=25,"OK","CHECK")</f>
        <v>OK</v>
      </c>
      <c r="AE434" s="7"/>
      <c r="AF434" s="7"/>
      <c r="AG434" s="7"/>
    </row>
    <row r="435" spans="1:33" outlineLevel="3" x14ac:dyDescent="0.2">
      <c r="A435" s="7"/>
      <c r="B435" s="7"/>
      <c r="C435" s="19" t="str">
        <f>[1]Qty!C310</f>
        <v>Zone Substation kVA Locational</v>
      </c>
      <c r="D435" s="18" t="str">
        <f>[1]Qty!D310</f>
        <v>Major business</v>
      </c>
      <c r="E435" s="18" t="str">
        <f>[1]Qty!E310</f>
        <v>ZSN767</v>
      </c>
      <c r="F435" s="18">
        <f>[1]Qty!F310</f>
        <v>0</v>
      </c>
      <c r="G435" s="18">
        <f>[1]Qty!G310</f>
        <v>0</v>
      </c>
      <c r="H435" s="12"/>
      <c r="I435" s="24">
        <f>I538+I641+I744</f>
        <v>0</v>
      </c>
      <c r="J435" s="24">
        <f>J538+J641+J744</f>
        <v>0</v>
      </c>
      <c r="K435" s="24">
        <f>K538+K641+K744</f>
        <v>0</v>
      </c>
      <c r="L435" s="24">
        <f>L538+L641+L744</f>
        <v>0</v>
      </c>
      <c r="M435" s="24">
        <f>M538+M641+M744</f>
        <v>0</v>
      </c>
      <c r="N435" s="24">
        <f>N538+N641+N744</f>
        <v>0</v>
      </c>
      <c r="O435" s="24">
        <f>O538+O641+O744</f>
        <v>0</v>
      </c>
      <c r="P435" s="24">
        <f>P538+P641+P744</f>
        <v>0</v>
      </c>
      <c r="Q435" s="24">
        <f>Q538+Q641+Q744</f>
        <v>0</v>
      </c>
      <c r="R435" s="24">
        <f>R538+R641+R744</f>
        <v>0</v>
      </c>
      <c r="S435" s="24">
        <f>S538+S641+S744</f>
        <v>0</v>
      </c>
      <c r="T435" s="24">
        <f>T538+T641+T744</f>
        <v>0</v>
      </c>
      <c r="U435" s="24">
        <f>U538+U641+U744</f>
        <v>0</v>
      </c>
      <c r="V435" s="24">
        <f>V538+V641+V744</f>
        <v>0</v>
      </c>
      <c r="W435" s="24">
        <f>W538+W641+W744</f>
        <v>0</v>
      </c>
      <c r="X435" s="24">
        <f>X538+X641+X744</f>
        <v>0</v>
      </c>
      <c r="Y435" s="24">
        <f>Y538+Y641+Y744</f>
        <v>0</v>
      </c>
      <c r="Z435" s="24">
        <f>Z538+Z641+Z744</f>
        <v>0</v>
      </c>
      <c r="AA435" s="24">
        <f>AA538+AA641+AA744</f>
        <v>0</v>
      </c>
      <c r="AB435" s="24">
        <f>AB538+AB641+AB744</f>
        <v>0</v>
      </c>
      <c r="AC435" s="14"/>
      <c r="AD435" s="16" t="str" cm="1">
        <f t="array" ref="AD435">IF(SUMPRODUCT(--_xlfn.ISFORMULA(C435:AB435))=25,"OK","CHECK")</f>
        <v>OK</v>
      </c>
      <c r="AE435" s="7"/>
      <c r="AF435" s="7"/>
      <c r="AG435" s="7"/>
    </row>
    <row r="436" spans="1:33" outlineLevel="3" x14ac:dyDescent="0.2">
      <c r="A436" s="7"/>
      <c r="B436" s="7"/>
      <c r="C436" s="19" t="str">
        <f>[1]Qty!C311</f>
        <v>Sub Transmission kVA non-Locational</v>
      </c>
      <c r="D436" s="18" t="str">
        <f>[1]Qty!D311</f>
        <v>Major business</v>
      </c>
      <c r="E436" s="18" t="str">
        <f>[1]Qty!E311</f>
        <v>STR148</v>
      </c>
      <c r="F436" s="18">
        <f>[1]Qty!F311</f>
        <v>0</v>
      </c>
      <c r="G436" s="18">
        <f>[1]Qty!G311</f>
        <v>0</v>
      </c>
      <c r="H436" s="12"/>
      <c r="I436" s="24">
        <f>I539+I642+I745</f>
        <v>0</v>
      </c>
      <c r="J436" s="24">
        <f>J539+J642+J745</f>
        <v>1.5299999999999999E-2</v>
      </c>
      <c r="K436" s="24">
        <f>K539+K642+K745</f>
        <v>0</v>
      </c>
      <c r="L436" s="24">
        <f>L539+L642+L745</f>
        <v>0</v>
      </c>
      <c r="M436" s="24">
        <f>M539+M642+M745</f>
        <v>0</v>
      </c>
      <c r="N436" s="24">
        <f>N539+N642+N745</f>
        <v>0</v>
      </c>
      <c r="O436" s="24">
        <f>O539+O642+O745</f>
        <v>0.15840000000000001</v>
      </c>
      <c r="P436" s="24">
        <f>P539+P642+P745</f>
        <v>4.4900000000000002E-2</v>
      </c>
      <c r="Q436" s="24">
        <f>Q539+Q642+Q745</f>
        <v>0</v>
      </c>
      <c r="R436" s="24">
        <f>R539+R642+R745</f>
        <v>0</v>
      </c>
      <c r="S436" s="24">
        <f>S539+S642+S745</f>
        <v>0</v>
      </c>
      <c r="T436" s="24">
        <f>T539+T642+T745</f>
        <v>0</v>
      </c>
      <c r="U436" s="24">
        <f>U539+U642+U745</f>
        <v>0</v>
      </c>
      <c r="V436" s="24">
        <f>V539+V642+V745</f>
        <v>0</v>
      </c>
      <c r="W436" s="24">
        <f>W539+W642+W745</f>
        <v>0</v>
      </c>
      <c r="X436" s="24">
        <f>X539+X642+X745</f>
        <v>0</v>
      </c>
      <c r="Y436" s="24">
        <f>Y539+Y642+Y745</f>
        <v>0</v>
      </c>
      <c r="Z436" s="24">
        <f>Z539+Z642+Z745</f>
        <v>0</v>
      </c>
      <c r="AA436" s="24">
        <f>AA539+AA642+AA745</f>
        <v>0</v>
      </c>
      <c r="AB436" s="24">
        <f>AB539+AB642+AB745</f>
        <v>0</v>
      </c>
      <c r="AC436" s="14"/>
      <c r="AD436" s="16" t="str" cm="1">
        <f t="array" ref="AD436">IF(SUMPRODUCT(--_xlfn.ISFORMULA(C436:AB436))=25,"OK","CHECK")</f>
        <v>OK</v>
      </c>
      <c r="AE436" s="7"/>
      <c r="AF436" s="7"/>
      <c r="AG436" s="7"/>
    </row>
    <row r="437" spans="1:33" outlineLevel="3" x14ac:dyDescent="0.2">
      <c r="A437" s="7"/>
      <c r="B437" s="7"/>
      <c r="C437" s="19" t="str">
        <f>[1]Qty!C312</f>
        <v>Sub Transmission kVA non-Locational</v>
      </c>
      <c r="D437" s="18" t="str">
        <f>[1]Qty!D312</f>
        <v>Major business</v>
      </c>
      <c r="E437" s="18" t="str">
        <f>[1]Qty!E312</f>
        <v>STR610</v>
      </c>
      <c r="F437" s="18">
        <f>[1]Qty!F312</f>
        <v>0</v>
      </c>
      <c r="G437" s="18">
        <f>[1]Qty!G312</f>
        <v>0</v>
      </c>
      <c r="H437" s="12"/>
      <c r="I437" s="24">
        <f>I540+I643+I746</f>
        <v>278</v>
      </c>
      <c r="J437" s="24">
        <f>J540+J643+J746</f>
        <v>1.5299999999999999E-2</v>
      </c>
      <c r="K437" s="24">
        <f>K540+K643+K746</f>
        <v>0</v>
      </c>
      <c r="L437" s="24">
        <f>L540+L643+L746</f>
        <v>0</v>
      </c>
      <c r="M437" s="24">
        <f>M540+M643+M746</f>
        <v>0</v>
      </c>
      <c r="N437" s="24">
        <f>N540+N643+N746</f>
        <v>0</v>
      </c>
      <c r="O437" s="24">
        <f>O540+O643+O746</f>
        <v>0.15840000000000001</v>
      </c>
      <c r="P437" s="24">
        <f>P540+P643+P746</f>
        <v>4.4900000000000002E-2</v>
      </c>
      <c r="Q437" s="24">
        <f>Q540+Q643+Q746</f>
        <v>0</v>
      </c>
      <c r="R437" s="24">
        <f>R540+R643+R746</f>
        <v>0</v>
      </c>
      <c r="S437" s="24">
        <f>S540+S643+S746</f>
        <v>0</v>
      </c>
      <c r="T437" s="24">
        <f>T540+T643+T746</f>
        <v>0</v>
      </c>
      <c r="U437" s="24">
        <f>U540+U643+U746</f>
        <v>0</v>
      </c>
      <c r="V437" s="24">
        <f>V540+V643+V746</f>
        <v>0</v>
      </c>
      <c r="W437" s="24">
        <f>W540+W643+W746</f>
        <v>0</v>
      </c>
      <c r="X437" s="24">
        <f>X540+X643+X746</f>
        <v>0</v>
      </c>
      <c r="Y437" s="24">
        <f>Y540+Y643+Y746</f>
        <v>0</v>
      </c>
      <c r="Z437" s="24">
        <f>Z540+Z643+Z746</f>
        <v>0</v>
      </c>
      <c r="AA437" s="24">
        <f>AA540+AA643+AA746</f>
        <v>0</v>
      </c>
      <c r="AB437" s="24">
        <f>AB540+AB643+AB746</f>
        <v>0</v>
      </c>
      <c r="AC437" s="14"/>
      <c r="AD437" s="16" t="str" cm="1">
        <f t="array" ref="AD437">IF(SUMPRODUCT(--_xlfn.ISFORMULA(C437:AB437))=25,"OK","CHECK")</f>
        <v>OK</v>
      </c>
      <c r="AE437" s="7"/>
      <c r="AF437" s="7"/>
      <c r="AG437" s="7"/>
    </row>
    <row r="438" spans="1:33" outlineLevel="3" x14ac:dyDescent="0.2">
      <c r="A438" s="7"/>
      <c r="B438" s="7"/>
      <c r="C438" s="19" t="str">
        <f>[1]Qty!C313</f>
        <v>Sub Transmission kVA non-Locational</v>
      </c>
      <c r="D438" s="18" t="str">
        <f>[1]Qty!D313</f>
        <v>Major business</v>
      </c>
      <c r="E438" s="18" t="str">
        <f>[1]Qty!E313</f>
        <v>STR749</v>
      </c>
      <c r="F438" s="18">
        <f>[1]Qty!F313</f>
        <v>0</v>
      </c>
      <c r="G438" s="18">
        <f>[1]Qty!G313</f>
        <v>0</v>
      </c>
      <c r="H438" s="12"/>
      <c r="I438" s="24">
        <f>I541+I644+I747</f>
        <v>678</v>
      </c>
      <c r="J438" s="24">
        <f>J541+J644+J747</f>
        <v>1.5299999999999999E-2</v>
      </c>
      <c r="K438" s="24">
        <f>K541+K644+K747</f>
        <v>0</v>
      </c>
      <c r="L438" s="24">
        <f>L541+L644+L747</f>
        <v>0</v>
      </c>
      <c r="M438" s="24">
        <f>M541+M644+M747</f>
        <v>0</v>
      </c>
      <c r="N438" s="24">
        <f>N541+N644+N747</f>
        <v>0</v>
      </c>
      <c r="O438" s="24">
        <f>O541+O644+O747</f>
        <v>0.15840000000000001</v>
      </c>
      <c r="P438" s="24">
        <f>P541+P644+P747</f>
        <v>4.4900000000000002E-2</v>
      </c>
      <c r="Q438" s="24">
        <f>Q541+Q644+Q747</f>
        <v>0</v>
      </c>
      <c r="R438" s="24">
        <f>R541+R644+R747</f>
        <v>0</v>
      </c>
      <c r="S438" s="24">
        <f>S541+S644+S747</f>
        <v>0</v>
      </c>
      <c r="T438" s="24">
        <f>T541+T644+T747</f>
        <v>0</v>
      </c>
      <c r="U438" s="24">
        <f>U541+U644+U747</f>
        <v>0</v>
      </c>
      <c r="V438" s="24">
        <f>V541+V644+V747</f>
        <v>0</v>
      </c>
      <c r="W438" s="24">
        <f>W541+W644+W747</f>
        <v>0</v>
      </c>
      <c r="X438" s="24">
        <f>X541+X644+X747</f>
        <v>0</v>
      </c>
      <c r="Y438" s="24">
        <f>Y541+Y644+Y747</f>
        <v>0</v>
      </c>
      <c r="Z438" s="24">
        <f>Z541+Z644+Z747</f>
        <v>0</v>
      </c>
      <c r="AA438" s="24">
        <f>AA541+AA644+AA747</f>
        <v>0</v>
      </c>
      <c r="AB438" s="24">
        <f>AB541+AB644+AB747</f>
        <v>0</v>
      </c>
      <c r="AC438" s="14"/>
      <c r="AD438" s="16" t="str" cm="1">
        <f t="array" ref="AD438">IF(SUMPRODUCT(--_xlfn.ISFORMULA(C438:AB438))=25,"OK","CHECK")</f>
        <v>OK</v>
      </c>
      <c r="AE438" s="7"/>
      <c r="AF438" s="7"/>
      <c r="AG438" s="7"/>
    </row>
    <row r="439" spans="1:33" outlineLevel="3" x14ac:dyDescent="0.2">
      <c r="A439" s="7"/>
      <c r="B439" s="7"/>
      <c r="C439" s="19" t="str">
        <f>[1]Qty!C314</f>
        <v xml:space="preserve">Sub Transmission kVA Locational </v>
      </c>
      <c r="D439" s="18" t="str">
        <f>[1]Qty!D314</f>
        <v>Major business</v>
      </c>
      <c r="E439" s="18" t="str">
        <f>[1]Qty!E314</f>
        <v>STN018</v>
      </c>
      <c r="F439" s="18">
        <f>[1]Qty!F314</f>
        <v>0</v>
      </c>
      <c r="G439" s="18">
        <f>[1]Qty!G314</f>
        <v>0</v>
      </c>
      <c r="H439" s="12"/>
      <c r="I439" s="24">
        <f>I542+I645+I748</f>
        <v>968.8</v>
      </c>
      <c r="J439" s="24">
        <f>J542+J645+J748</f>
        <v>3.3E-3</v>
      </c>
      <c r="K439" s="24">
        <f>K542+K645+K748</f>
        <v>0</v>
      </c>
      <c r="L439" s="24">
        <f>L542+L645+L748</f>
        <v>0</v>
      </c>
      <c r="M439" s="24">
        <f>M542+M645+M748</f>
        <v>0</v>
      </c>
      <c r="N439" s="24">
        <f>N542+N645+N748</f>
        <v>0</v>
      </c>
      <c r="O439" s="24">
        <f>O542+O645+O748</f>
        <v>0.26919999999999999</v>
      </c>
      <c r="P439" s="24">
        <f>P542+P645+P748</f>
        <v>4.4900000000000002E-2</v>
      </c>
      <c r="Q439" s="24">
        <f>Q542+Q645+Q748</f>
        <v>0</v>
      </c>
      <c r="R439" s="24">
        <f>R542+R645+R748</f>
        <v>0</v>
      </c>
      <c r="S439" s="24">
        <f>S542+S645+S748</f>
        <v>0</v>
      </c>
      <c r="T439" s="24">
        <f>T542+T645+T748</f>
        <v>0</v>
      </c>
      <c r="U439" s="24">
        <f>U542+U645+U748</f>
        <v>0</v>
      </c>
      <c r="V439" s="24">
        <f>V542+V645+V748</f>
        <v>0</v>
      </c>
      <c r="W439" s="24">
        <f>W542+W645+W748</f>
        <v>0</v>
      </c>
      <c r="X439" s="24">
        <f>X542+X645+X748</f>
        <v>0</v>
      </c>
      <c r="Y439" s="24">
        <f>Y542+Y645+Y748</f>
        <v>0</v>
      </c>
      <c r="Z439" s="24">
        <f>Z542+Z645+Z748</f>
        <v>0</v>
      </c>
      <c r="AA439" s="24">
        <f>AA542+AA645+AA748</f>
        <v>0</v>
      </c>
      <c r="AB439" s="24">
        <f>AB542+AB645+AB748</f>
        <v>0</v>
      </c>
      <c r="AC439" s="14"/>
      <c r="AD439" s="16" t="str" cm="1">
        <f t="array" ref="AD439">IF(SUMPRODUCT(--_xlfn.ISFORMULA(C439:AB439))=25,"OK","CHECK")</f>
        <v>OK</v>
      </c>
      <c r="AE439" s="7"/>
      <c r="AF439" s="7"/>
      <c r="AG439" s="7"/>
    </row>
    <row r="440" spans="1:33" outlineLevel="3" x14ac:dyDescent="0.2">
      <c r="A440" s="7"/>
      <c r="B440" s="7"/>
      <c r="C440" s="19" t="str">
        <f>[1]Qty!C315</f>
        <v xml:space="preserve">Sub Transmission kVA Locational </v>
      </c>
      <c r="D440" s="18" t="str">
        <f>[1]Qty!D315</f>
        <v>Major business</v>
      </c>
      <c r="E440" s="18" t="str">
        <f>[1]Qty!E315</f>
        <v>STN084</v>
      </c>
      <c r="F440" s="18">
        <f>[1]Qty!F315</f>
        <v>0</v>
      </c>
      <c r="G440" s="18">
        <f>[1]Qty!G315</f>
        <v>0</v>
      </c>
      <c r="H440" s="12"/>
      <c r="I440" s="24">
        <f>I543+I646+I749</f>
        <v>1424.1</v>
      </c>
      <c r="J440" s="24">
        <f>J543+J646+J749</f>
        <v>3.3E-3</v>
      </c>
      <c r="K440" s="24">
        <f>K543+K646+K749</f>
        <v>0</v>
      </c>
      <c r="L440" s="24">
        <f>L543+L646+L749</f>
        <v>0</v>
      </c>
      <c r="M440" s="24">
        <f>M543+M646+M749</f>
        <v>0</v>
      </c>
      <c r="N440" s="24">
        <f>N543+N646+N749</f>
        <v>0</v>
      </c>
      <c r="O440" s="24">
        <f>O543+O646+O749</f>
        <v>0.29289999999999999</v>
      </c>
      <c r="P440" s="24">
        <f>P543+P646+P749</f>
        <v>4.4900000000000002E-2</v>
      </c>
      <c r="Q440" s="24">
        <f>Q543+Q646+Q749</f>
        <v>0</v>
      </c>
      <c r="R440" s="24">
        <f>R543+R646+R749</f>
        <v>0</v>
      </c>
      <c r="S440" s="24">
        <f>S543+S646+S749</f>
        <v>0</v>
      </c>
      <c r="T440" s="24">
        <f>T543+T646+T749</f>
        <v>0</v>
      </c>
      <c r="U440" s="24">
        <f>U543+U646+U749</f>
        <v>0</v>
      </c>
      <c r="V440" s="24">
        <f>V543+V646+V749</f>
        <v>0</v>
      </c>
      <c r="W440" s="24">
        <f>W543+W646+W749</f>
        <v>0</v>
      </c>
      <c r="X440" s="24">
        <f>X543+X646+X749</f>
        <v>0</v>
      </c>
      <c r="Y440" s="24">
        <f>Y543+Y646+Y749</f>
        <v>0</v>
      </c>
      <c r="Z440" s="24">
        <f>Z543+Z646+Z749</f>
        <v>0</v>
      </c>
      <c r="AA440" s="24">
        <f>AA543+AA646+AA749</f>
        <v>0</v>
      </c>
      <c r="AB440" s="24">
        <f>AB543+AB646+AB749</f>
        <v>0</v>
      </c>
      <c r="AC440" s="14"/>
      <c r="AD440" s="16" t="str" cm="1">
        <f t="array" ref="AD440">IF(SUMPRODUCT(--_xlfn.ISFORMULA(C440:AB440))=25,"OK","CHECK")</f>
        <v>OK</v>
      </c>
      <c r="AE440" s="7"/>
      <c r="AF440" s="7"/>
      <c r="AG440" s="7"/>
    </row>
    <row r="441" spans="1:33" outlineLevel="3" x14ac:dyDescent="0.2">
      <c r="A441" s="7"/>
      <c r="B441" s="7"/>
      <c r="C441" s="19" t="str">
        <f>[1]Qty!C316</f>
        <v xml:space="preserve">Sub Transmission kVA Locational </v>
      </c>
      <c r="D441" s="18" t="str">
        <f>[1]Qty!D316</f>
        <v>Major business</v>
      </c>
      <c r="E441" s="18" t="str">
        <f>[1]Qty!E316</f>
        <v>STN161</v>
      </c>
      <c r="F441" s="18">
        <f>[1]Qty!F316</f>
        <v>0</v>
      </c>
      <c r="G441" s="18">
        <f>[1]Qty!G316</f>
        <v>0</v>
      </c>
      <c r="H441" s="12"/>
      <c r="I441" s="24">
        <f>I544+I647+I750</f>
        <v>1084.0999999999999</v>
      </c>
      <c r="J441" s="24">
        <f>J544+J647+J750</f>
        <v>3.2300000000000002E-2</v>
      </c>
      <c r="K441" s="24">
        <f>K544+K647+K750</f>
        <v>0</v>
      </c>
      <c r="L441" s="24">
        <f>L544+L647+L750</f>
        <v>0</v>
      </c>
      <c r="M441" s="24">
        <f>M544+M647+M750</f>
        <v>0</v>
      </c>
      <c r="N441" s="24">
        <f>N544+N647+N750</f>
        <v>0</v>
      </c>
      <c r="O441" s="24">
        <f>O544+O647+O750</f>
        <v>4.9500000000000002E-2</v>
      </c>
      <c r="P441" s="24">
        <f>P544+P647+P750</f>
        <v>4.4900000000000002E-2</v>
      </c>
      <c r="Q441" s="24">
        <f>Q544+Q647+Q750</f>
        <v>0</v>
      </c>
      <c r="R441" s="24">
        <f>R544+R647+R750</f>
        <v>0</v>
      </c>
      <c r="S441" s="24">
        <f>S544+S647+S750</f>
        <v>0</v>
      </c>
      <c r="T441" s="24">
        <f>T544+T647+T750</f>
        <v>0</v>
      </c>
      <c r="U441" s="24">
        <f>U544+U647+U750</f>
        <v>0</v>
      </c>
      <c r="V441" s="24">
        <f>V544+V647+V750</f>
        <v>0</v>
      </c>
      <c r="W441" s="24">
        <f>W544+W647+W750</f>
        <v>0</v>
      </c>
      <c r="X441" s="24">
        <f>X544+X647+X750</f>
        <v>0</v>
      </c>
      <c r="Y441" s="24">
        <f>Y544+Y647+Y750</f>
        <v>0</v>
      </c>
      <c r="Z441" s="24">
        <f>Z544+Z647+Z750</f>
        <v>0</v>
      </c>
      <c r="AA441" s="24">
        <f>AA544+AA647+AA750</f>
        <v>0</v>
      </c>
      <c r="AB441" s="24">
        <f>AB544+AB647+AB750</f>
        <v>0</v>
      </c>
      <c r="AC441" s="14"/>
      <c r="AD441" s="16" t="str" cm="1">
        <f t="array" ref="AD441">IF(SUMPRODUCT(--_xlfn.ISFORMULA(C441:AB441))=25,"OK","CHECK")</f>
        <v>OK</v>
      </c>
      <c r="AE441" s="7"/>
      <c r="AF441" s="7"/>
      <c r="AG441" s="7"/>
    </row>
    <row r="442" spans="1:33" outlineLevel="3" x14ac:dyDescent="0.2">
      <c r="A442" s="7"/>
      <c r="B442" s="7"/>
      <c r="C442" s="19" t="str">
        <f>[1]Qty!C317</f>
        <v xml:space="preserve">Sub Transmission kVA Locational </v>
      </c>
      <c r="D442" s="18" t="str">
        <f>[1]Qty!D317</f>
        <v>Major business</v>
      </c>
      <c r="E442" s="18" t="str">
        <f>[1]Qty!E317</f>
        <v>STN162</v>
      </c>
      <c r="F442" s="18">
        <f>[1]Qty!F317</f>
        <v>0</v>
      </c>
      <c r="G442" s="18">
        <f>[1]Qty!G317</f>
        <v>0</v>
      </c>
      <c r="H442" s="12"/>
      <c r="I442" s="24">
        <f>I545+I648+I751</f>
        <v>234.7</v>
      </c>
      <c r="J442" s="24">
        <f>J545+J648+J751</f>
        <v>3.3E-3</v>
      </c>
      <c r="K442" s="24">
        <f>K545+K648+K751</f>
        <v>0</v>
      </c>
      <c r="L442" s="24">
        <f>L545+L648+L751</f>
        <v>0</v>
      </c>
      <c r="M442" s="24">
        <f>M545+M648+M751</f>
        <v>0</v>
      </c>
      <c r="N442" s="24">
        <f>N545+N648+N751</f>
        <v>0</v>
      </c>
      <c r="O442" s="24">
        <f>O545+O648+O751</f>
        <v>0.22209999999999999</v>
      </c>
      <c r="P442" s="24">
        <f>P545+P648+P751</f>
        <v>4.4900000000000002E-2</v>
      </c>
      <c r="Q442" s="24">
        <f>Q545+Q648+Q751</f>
        <v>0</v>
      </c>
      <c r="R442" s="24">
        <f>R545+R648+R751</f>
        <v>0</v>
      </c>
      <c r="S442" s="24">
        <f>S545+S648+S751</f>
        <v>0</v>
      </c>
      <c r="T442" s="24">
        <f>T545+T648+T751</f>
        <v>0</v>
      </c>
      <c r="U442" s="24">
        <f>U545+U648+U751</f>
        <v>0</v>
      </c>
      <c r="V442" s="24">
        <f>V545+V648+V751</f>
        <v>0</v>
      </c>
      <c r="W442" s="24">
        <f>W545+W648+W751</f>
        <v>0</v>
      </c>
      <c r="X442" s="24">
        <f>X545+X648+X751</f>
        <v>0</v>
      </c>
      <c r="Y442" s="24">
        <f>Y545+Y648+Y751</f>
        <v>0</v>
      </c>
      <c r="Z442" s="24">
        <f>Z545+Z648+Z751</f>
        <v>0</v>
      </c>
      <c r="AA442" s="24">
        <f>AA545+AA648+AA751</f>
        <v>0</v>
      </c>
      <c r="AB442" s="24">
        <f>AB545+AB648+AB751</f>
        <v>0</v>
      </c>
      <c r="AC442" s="14"/>
      <c r="AD442" s="16" t="str" cm="1">
        <f t="array" ref="AD442">IF(SUMPRODUCT(--_xlfn.ISFORMULA(C442:AB442))=25,"OK","CHECK")</f>
        <v>OK</v>
      </c>
      <c r="AE442" s="7"/>
      <c r="AF442" s="7"/>
      <c r="AG442" s="7"/>
    </row>
    <row r="443" spans="1:33" outlineLevel="3" x14ac:dyDescent="0.2">
      <c r="A443" s="7"/>
      <c r="B443" s="7"/>
      <c r="C443" s="19" t="str">
        <f>[1]Qty!C318</f>
        <v xml:space="preserve">Sub Transmission kVA Locational </v>
      </c>
      <c r="D443" s="18" t="str">
        <f>[1]Qty!D318</f>
        <v>Major business</v>
      </c>
      <c r="E443" s="18" t="str">
        <f>[1]Qty!E318</f>
        <v>STN378</v>
      </c>
      <c r="F443" s="18">
        <f>[1]Qty!F318</f>
        <v>0</v>
      </c>
      <c r="G443" s="18">
        <f>[1]Qty!G318</f>
        <v>0</v>
      </c>
      <c r="H443" s="12"/>
      <c r="I443" s="24">
        <f>I546+I649+I752</f>
        <v>456.9</v>
      </c>
      <c r="J443" s="24">
        <f>J546+J649+J752</f>
        <v>3.3E-3</v>
      </c>
      <c r="K443" s="24">
        <f>K546+K649+K752</f>
        <v>0</v>
      </c>
      <c r="L443" s="24">
        <f>L546+L649+L752</f>
        <v>0</v>
      </c>
      <c r="M443" s="24">
        <f>M546+M649+M752</f>
        <v>0</v>
      </c>
      <c r="N443" s="24">
        <f>N546+N649+N752</f>
        <v>0</v>
      </c>
      <c r="O443" s="24">
        <f>O546+O649+O752</f>
        <v>0.29289999999999999</v>
      </c>
      <c r="P443" s="24">
        <f>P546+P649+P752</f>
        <v>4.4900000000000002E-2</v>
      </c>
      <c r="Q443" s="24">
        <f>Q546+Q649+Q752</f>
        <v>0</v>
      </c>
      <c r="R443" s="24">
        <f>R546+R649+R752</f>
        <v>0</v>
      </c>
      <c r="S443" s="24">
        <f>S546+S649+S752</f>
        <v>0</v>
      </c>
      <c r="T443" s="24">
        <f>T546+T649+T752</f>
        <v>0</v>
      </c>
      <c r="U443" s="24">
        <f>U546+U649+U752</f>
        <v>0</v>
      </c>
      <c r="V443" s="24">
        <f>V546+V649+V752</f>
        <v>0</v>
      </c>
      <c r="W443" s="24">
        <f>W546+W649+W752</f>
        <v>0</v>
      </c>
      <c r="X443" s="24">
        <f>X546+X649+X752</f>
        <v>0</v>
      </c>
      <c r="Y443" s="24">
        <f>Y546+Y649+Y752</f>
        <v>0</v>
      </c>
      <c r="Z443" s="24">
        <f>Z546+Z649+Z752</f>
        <v>0</v>
      </c>
      <c r="AA443" s="24">
        <f>AA546+AA649+AA752</f>
        <v>0</v>
      </c>
      <c r="AB443" s="24">
        <f>AB546+AB649+AB752</f>
        <v>0</v>
      </c>
      <c r="AC443" s="14"/>
      <c r="AD443" s="16" t="str" cm="1">
        <f t="array" ref="AD443">IF(SUMPRODUCT(--_xlfn.ISFORMULA(C443:AB443))=25,"OK","CHECK")</f>
        <v>OK</v>
      </c>
      <c r="AE443" s="7"/>
      <c r="AF443" s="7"/>
      <c r="AG443" s="7"/>
    </row>
    <row r="444" spans="1:33" outlineLevel="3" x14ac:dyDescent="0.2">
      <c r="A444" s="7"/>
      <c r="B444" s="7"/>
      <c r="C444" s="19" t="str">
        <f>[1]Qty!C319</f>
        <v xml:space="preserve">Sub Transmission kVA Locational </v>
      </c>
      <c r="D444" s="18" t="str">
        <f>[1]Qty!D319</f>
        <v>Major business</v>
      </c>
      <c r="E444" s="18" t="str">
        <f>[1]Qty!E319</f>
        <v>STN557</v>
      </c>
      <c r="F444" s="18">
        <f>[1]Qty!F319</f>
        <v>0</v>
      </c>
      <c r="G444" s="18">
        <f>[1]Qty!G319</f>
        <v>0</v>
      </c>
      <c r="H444" s="12"/>
      <c r="I444" s="24">
        <f>I547+I650+I753</f>
        <v>563.6</v>
      </c>
      <c r="J444" s="24">
        <f>J547+J650+J753</f>
        <v>3.3E-3</v>
      </c>
      <c r="K444" s="24">
        <f>K547+K650+K753</f>
        <v>0</v>
      </c>
      <c r="L444" s="24">
        <f>L547+L650+L753</f>
        <v>0</v>
      </c>
      <c r="M444" s="24">
        <f>M547+M650+M753</f>
        <v>0</v>
      </c>
      <c r="N444" s="24">
        <f>N547+N650+N753</f>
        <v>0</v>
      </c>
      <c r="O444" s="24">
        <f>O547+O650+O753</f>
        <v>0.3377</v>
      </c>
      <c r="P444" s="24">
        <f>P547+P650+P753</f>
        <v>4.4900000000000002E-2</v>
      </c>
      <c r="Q444" s="24">
        <f>Q547+Q650+Q753</f>
        <v>0</v>
      </c>
      <c r="R444" s="24">
        <f>R547+R650+R753</f>
        <v>0</v>
      </c>
      <c r="S444" s="24">
        <f>S547+S650+S753</f>
        <v>0</v>
      </c>
      <c r="T444" s="24">
        <f>T547+T650+T753</f>
        <v>0</v>
      </c>
      <c r="U444" s="24">
        <f>U547+U650+U753</f>
        <v>0</v>
      </c>
      <c r="V444" s="24">
        <f>V547+V650+V753</f>
        <v>0</v>
      </c>
      <c r="W444" s="24">
        <f>W547+W650+W753</f>
        <v>0</v>
      </c>
      <c r="X444" s="24">
        <f>X547+X650+X753</f>
        <v>0</v>
      </c>
      <c r="Y444" s="24">
        <f>Y547+Y650+Y753</f>
        <v>0</v>
      </c>
      <c r="Z444" s="24">
        <f>Z547+Z650+Z753</f>
        <v>0</v>
      </c>
      <c r="AA444" s="24">
        <f>AA547+AA650+AA753</f>
        <v>0</v>
      </c>
      <c r="AB444" s="24">
        <f>AB547+AB650+AB753</f>
        <v>0</v>
      </c>
      <c r="AC444" s="14"/>
      <c r="AD444" s="16" t="str" cm="1">
        <f t="array" ref="AD444">IF(SUMPRODUCT(--_xlfn.ISFORMULA(C444:AB444))=25,"OK","CHECK")</f>
        <v>OK</v>
      </c>
      <c r="AE444" s="7"/>
      <c r="AF444" s="7"/>
      <c r="AG444" s="7"/>
    </row>
    <row r="445" spans="1:33" outlineLevel="3" x14ac:dyDescent="0.2">
      <c r="A445" s="7"/>
      <c r="B445" s="7"/>
      <c r="C445" s="19" t="str">
        <f>[1]Qty!C320</f>
        <v xml:space="preserve">Sub Transmission kVA Locational </v>
      </c>
      <c r="D445" s="18" t="str">
        <f>[1]Qty!D320</f>
        <v>Major business</v>
      </c>
      <c r="E445" s="18" t="str">
        <f>[1]Qty!E320</f>
        <v>STN609</v>
      </c>
      <c r="F445" s="18">
        <f>[1]Qty!F320</f>
        <v>0</v>
      </c>
      <c r="G445" s="18">
        <f>[1]Qty!G320</f>
        <v>0</v>
      </c>
      <c r="H445" s="12"/>
      <c r="I445" s="24">
        <f>I548+I651+I754</f>
        <v>1837.7</v>
      </c>
      <c r="J445" s="24">
        <f>J548+J651+J754</f>
        <v>3.3E-3</v>
      </c>
      <c r="K445" s="24">
        <f>K548+K651+K754</f>
        <v>0</v>
      </c>
      <c r="L445" s="24">
        <f>L548+L651+L754</f>
        <v>0</v>
      </c>
      <c r="M445" s="24">
        <f>M548+M651+M754</f>
        <v>0</v>
      </c>
      <c r="N445" s="24">
        <f>N548+N651+N754</f>
        <v>0</v>
      </c>
      <c r="O445" s="24">
        <f>O548+O651+O754</f>
        <v>0.30149999999999999</v>
      </c>
      <c r="P445" s="24">
        <f>P548+P651+P754</f>
        <v>4.4900000000000002E-2</v>
      </c>
      <c r="Q445" s="24">
        <f>Q548+Q651+Q754</f>
        <v>0</v>
      </c>
      <c r="R445" s="24">
        <f>R548+R651+R754</f>
        <v>0</v>
      </c>
      <c r="S445" s="24">
        <f>S548+S651+S754</f>
        <v>0</v>
      </c>
      <c r="T445" s="24">
        <f>T548+T651+T754</f>
        <v>0</v>
      </c>
      <c r="U445" s="24">
        <f>U548+U651+U754</f>
        <v>0</v>
      </c>
      <c r="V445" s="24">
        <f>V548+V651+V754</f>
        <v>0</v>
      </c>
      <c r="W445" s="24">
        <f>W548+W651+W754</f>
        <v>0</v>
      </c>
      <c r="X445" s="24">
        <f>X548+X651+X754</f>
        <v>0</v>
      </c>
      <c r="Y445" s="24">
        <f>Y548+Y651+Y754</f>
        <v>0</v>
      </c>
      <c r="Z445" s="24">
        <f>Z548+Z651+Z754</f>
        <v>0</v>
      </c>
      <c r="AA445" s="24">
        <f>AA548+AA651+AA754</f>
        <v>0</v>
      </c>
      <c r="AB445" s="24">
        <f>AB548+AB651+AB754</f>
        <v>0</v>
      </c>
      <c r="AC445" s="14"/>
      <c r="AD445" s="16" t="str" cm="1">
        <f t="array" ref="AD445">IF(SUMPRODUCT(--_xlfn.ISFORMULA(C445:AB445))=25,"OK","CHECK")</f>
        <v>OK</v>
      </c>
      <c r="AE445" s="7"/>
      <c r="AF445" s="7"/>
      <c r="AG445" s="7"/>
    </row>
    <row r="446" spans="1:33" outlineLevel="3" x14ac:dyDescent="0.2">
      <c r="A446" s="7"/>
      <c r="B446" s="7"/>
      <c r="C446" s="19" t="str">
        <f>[1]Qty!C321</f>
        <v xml:space="preserve">Sub Transmission kVA Locational </v>
      </c>
      <c r="D446" s="18" t="str">
        <f>[1]Qty!D321</f>
        <v>Major business</v>
      </c>
      <c r="E446" s="18" t="str">
        <f>[1]Qty!E321</f>
        <v>STN788</v>
      </c>
      <c r="F446" s="18">
        <f>[1]Qty!F321</f>
        <v>0</v>
      </c>
      <c r="G446" s="18">
        <f>[1]Qty!G321</f>
        <v>0</v>
      </c>
      <c r="H446" s="12"/>
      <c r="I446" s="24">
        <f>I549+I652+I755</f>
        <v>509.1</v>
      </c>
      <c r="J446" s="24">
        <f>J549+J652+J755</f>
        <v>3.3E-3</v>
      </c>
      <c r="K446" s="24">
        <f>K549+K652+K755</f>
        <v>0</v>
      </c>
      <c r="L446" s="24">
        <f>L549+L652+L755</f>
        <v>0</v>
      </c>
      <c r="M446" s="24">
        <f>M549+M652+M755</f>
        <v>0</v>
      </c>
      <c r="N446" s="24">
        <f>N549+N652+N755</f>
        <v>0</v>
      </c>
      <c r="O446" s="24">
        <f>O549+O652+O755</f>
        <v>0.217</v>
      </c>
      <c r="P446" s="24">
        <f>P549+P652+P755</f>
        <v>4.4900000000000002E-2</v>
      </c>
      <c r="Q446" s="24">
        <f>Q549+Q652+Q755</f>
        <v>0</v>
      </c>
      <c r="R446" s="24">
        <f>R549+R652+R755</f>
        <v>0</v>
      </c>
      <c r="S446" s="24">
        <f>S549+S652+S755</f>
        <v>0</v>
      </c>
      <c r="T446" s="24">
        <f>T549+T652+T755</f>
        <v>0</v>
      </c>
      <c r="U446" s="24">
        <f>U549+U652+U755</f>
        <v>0</v>
      </c>
      <c r="V446" s="24">
        <f>V549+V652+V755</f>
        <v>0</v>
      </c>
      <c r="W446" s="24">
        <f>W549+W652+W755</f>
        <v>0</v>
      </c>
      <c r="X446" s="24">
        <f>X549+X652+X755</f>
        <v>0</v>
      </c>
      <c r="Y446" s="24">
        <f>Y549+Y652+Y755</f>
        <v>0</v>
      </c>
      <c r="Z446" s="24">
        <f>Z549+Z652+Z755</f>
        <v>0</v>
      </c>
      <c r="AA446" s="24">
        <f>AA549+AA652+AA755</f>
        <v>0</v>
      </c>
      <c r="AB446" s="24">
        <f>AB549+AB652+AB755</f>
        <v>0</v>
      </c>
      <c r="AC446" s="14"/>
      <c r="AD446" s="16" t="str" cm="1">
        <f t="array" ref="AD446">IF(SUMPRODUCT(--_xlfn.ISFORMULA(C446:AB446))=25,"OK","CHECK")</f>
        <v>OK</v>
      </c>
      <c r="AE446" s="7"/>
      <c r="AF446" s="7"/>
      <c r="AG446" s="7"/>
    </row>
    <row r="447" spans="1:33" outlineLevel="3" x14ac:dyDescent="0.2">
      <c r="A447" s="7"/>
      <c r="B447" s="7"/>
      <c r="C447" s="19" t="str">
        <f>[1]Qty!C322</f>
        <v xml:space="preserve">Sub Transmission kVA Locational </v>
      </c>
      <c r="D447" s="18" t="str">
        <f>[1]Qty!D322</f>
        <v>Major business</v>
      </c>
      <c r="E447" s="18" t="str">
        <f>[1]Qty!E322</f>
        <v>STN840</v>
      </c>
      <c r="F447" s="18">
        <f>[1]Qty!F322</f>
        <v>0</v>
      </c>
      <c r="G447" s="18">
        <f>[1]Qty!G322</f>
        <v>0</v>
      </c>
      <c r="H447" s="12"/>
      <c r="I447" s="24">
        <f>I550+I653+I756</f>
        <v>0</v>
      </c>
      <c r="J447" s="24">
        <f>J550+J653+J756</f>
        <v>0</v>
      </c>
      <c r="K447" s="24">
        <f>K550+K653+K756</f>
        <v>0</v>
      </c>
      <c r="L447" s="24">
        <f>L550+L653+L756</f>
        <v>0</v>
      </c>
      <c r="M447" s="24">
        <f>M550+M653+M756</f>
        <v>0</v>
      </c>
      <c r="N447" s="24">
        <f>N550+N653+N756</f>
        <v>0</v>
      </c>
      <c r="O447" s="24">
        <f>O550+O653+O756</f>
        <v>0</v>
      </c>
      <c r="P447" s="24">
        <f>P550+P653+P756</f>
        <v>0</v>
      </c>
      <c r="Q447" s="24">
        <f>Q550+Q653+Q756</f>
        <v>0</v>
      </c>
      <c r="R447" s="24">
        <f>R550+R653+R756</f>
        <v>0</v>
      </c>
      <c r="S447" s="24">
        <f>S550+S653+S756</f>
        <v>0</v>
      </c>
      <c r="T447" s="24">
        <f>T550+T653+T756</f>
        <v>0</v>
      </c>
      <c r="U447" s="24">
        <f>U550+U653+U756</f>
        <v>0</v>
      </c>
      <c r="V447" s="24">
        <f>V550+V653+V756</f>
        <v>0</v>
      </c>
      <c r="W447" s="24">
        <f>W550+W653+W756</f>
        <v>0</v>
      </c>
      <c r="X447" s="24">
        <f>X550+X653+X756</f>
        <v>0</v>
      </c>
      <c r="Y447" s="24">
        <f>Y550+Y653+Y756</f>
        <v>0</v>
      </c>
      <c r="Z447" s="24">
        <f>Z550+Z653+Z756</f>
        <v>0</v>
      </c>
      <c r="AA447" s="24">
        <f>AA550+AA653+AA756</f>
        <v>0</v>
      </c>
      <c r="AB447" s="24">
        <f>AB550+AB653+AB756</f>
        <v>0</v>
      </c>
      <c r="AC447" s="14"/>
      <c r="AD447" s="16" t="str" cm="1">
        <f t="array" ref="AD447">IF(SUMPRODUCT(--_xlfn.ISFORMULA(C447:AB447))=25,"OK","CHECK")</f>
        <v>OK</v>
      </c>
      <c r="AE447" s="7"/>
      <c r="AF447" s="7"/>
      <c r="AG447" s="7"/>
    </row>
    <row r="448" spans="1:33" outlineLevel="3" x14ac:dyDescent="0.2">
      <c r="A448" s="7"/>
      <c r="B448" s="7"/>
      <c r="C448" s="19" t="str">
        <f>[1]Qty!C323</f>
        <v>Sub Transmission kVA non-Locational</v>
      </c>
      <c r="D448" s="18" t="str">
        <f>[1]Qty!D323</f>
        <v>Major business</v>
      </c>
      <c r="E448" s="18" t="str">
        <f>[1]Qty!E323</f>
        <v>STR069</v>
      </c>
      <c r="F448" s="18">
        <f>[1]Qty!F323</f>
        <v>0</v>
      </c>
      <c r="G448" s="18">
        <f>[1]Qty!G323</f>
        <v>0</v>
      </c>
      <c r="H448" s="12"/>
      <c r="I448" s="24">
        <f>I551+I654+I757</f>
        <v>0</v>
      </c>
      <c r="J448" s="24">
        <f>J551+J654+J757</f>
        <v>1.5299999999999999E-2</v>
      </c>
      <c r="K448" s="24">
        <f>K551+K654+K757</f>
        <v>0</v>
      </c>
      <c r="L448" s="24">
        <f>L551+L654+L757</f>
        <v>0</v>
      </c>
      <c r="M448" s="24">
        <f>M551+M654+M757</f>
        <v>0</v>
      </c>
      <c r="N448" s="24">
        <f>N551+N654+N757</f>
        <v>0</v>
      </c>
      <c r="O448" s="24">
        <f>O551+O654+O757</f>
        <v>0.15840000000000001</v>
      </c>
      <c r="P448" s="24">
        <f>P551+P654+P757</f>
        <v>4.4900000000000002E-2</v>
      </c>
      <c r="Q448" s="24">
        <f>Q551+Q654+Q757</f>
        <v>0</v>
      </c>
      <c r="R448" s="24">
        <f>R551+R654+R757</f>
        <v>0</v>
      </c>
      <c r="S448" s="24">
        <f>S551+S654+S757</f>
        <v>0</v>
      </c>
      <c r="T448" s="24">
        <f>T551+T654+T757</f>
        <v>0</v>
      </c>
      <c r="U448" s="24">
        <f>U551+U654+U757</f>
        <v>0</v>
      </c>
      <c r="V448" s="24">
        <f>V551+V654+V757</f>
        <v>0</v>
      </c>
      <c r="W448" s="24">
        <f>W551+W654+W757</f>
        <v>0</v>
      </c>
      <c r="X448" s="24">
        <f>X551+X654+X757</f>
        <v>0</v>
      </c>
      <c r="Y448" s="24">
        <f>Y551+Y654+Y757</f>
        <v>0</v>
      </c>
      <c r="Z448" s="24">
        <f>Z551+Z654+Z757</f>
        <v>0</v>
      </c>
      <c r="AA448" s="24">
        <f>AA551+AA654+AA757</f>
        <v>0</v>
      </c>
      <c r="AB448" s="24">
        <f>AB551+AB654+AB757</f>
        <v>0</v>
      </c>
      <c r="AC448" s="14"/>
      <c r="AD448" s="16" t="str" cm="1">
        <f t="array" ref="AD448">IF(SUMPRODUCT(--_xlfn.ISFORMULA(C448:AB448))=25,"OK","CHECK")</f>
        <v>OK</v>
      </c>
      <c r="AE448" s="7"/>
      <c r="AF448" s="7"/>
      <c r="AG448" s="7"/>
    </row>
    <row r="449" spans="1:33" outlineLevel="3" x14ac:dyDescent="0.2">
      <c r="A449" s="7"/>
      <c r="B449" s="7"/>
      <c r="C449" s="19" t="str">
        <f>[1]Qty!C324</f>
        <v>Zone Substation kVA non-Locational</v>
      </c>
      <c r="D449" s="18" t="str">
        <f>[1]Qty!D324</f>
        <v>Major business</v>
      </c>
      <c r="E449" s="18" t="str">
        <f>[1]Qty!E324</f>
        <v>ZSS408</v>
      </c>
      <c r="F449" s="18">
        <f>[1]Qty!F324</f>
        <v>0</v>
      </c>
      <c r="G449" s="18">
        <f>[1]Qty!G324</f>
        <v>0</v>
      </c>
      <c r="H449" s="12"/>
      <c r="I449" s="24">
        <f>I552+I655+I758</f>
        <v>88.1</v>
      </c>
      <c r="J449" s="24">
        <f>J552+J655+J758</f>
        <v>6.3999999999999994E-3</v>
      </c>
      <c r="K449" s="24">
        <f>K552+K655+K758</f>
        <v>0</v>
      </c>
      <c r="L449" s="24">
        <f>L552+L655+L758</f>
        <v>0</v>
      </c>
      <c r="M449" s="24">
        <f>M552+M655+M758</f>
        <v>0</v>
      </c>
      <c r="N449" s="24">
        <f>N552+N655+N758</f>
        <v>0</v>
      </c>
      <c r="O449" s="24">
        <f>O552+O655+O758</f>
        <v>0.26990000000000003</v>
      </c>
      <c r="P449" s="24">
        <f>P552+P655+P758</f>
        <v>8.1199999999999994E-2</v>
      </c>
      <c r="Q449" s="24">
        <f>Q552+Q655+Q758</f>
        <v>0</v>
      </c>
      <c r="R449" s="24">
        <f>R552+R655+R758</f>
        <v>0</v>
      </c>
      <c r="S449" s="24">
        <f>S552+S655+S758</f>
        <v>0</v>
      </c>
      <c r="T449" s="24">
        <f>T552+T655+T758</f>
        <v>0</v>
      </c>
      <c r="U449" s="24">
        <f>U552+U655+U758</f>
        <v>0</v>
      </c>
      <c r="V449" s="24">
        <f>V552+V655+V758</f>
        <v>0</v>
      </c>
      <c r="W449" s="24">
        <f>W552+W655+W758</f>
        <v>0</v>
      </c>
      <c r="X449" s="24">
        <f>X552+X655+X758</f>
        <v>0</v>
      </c>
      <c r="Y449" s="24">
        <f>Y552+Y655+Y758</f>
        <v>0</v>
      </c>
      <c r="Z449" s="24">
        <f>Z552+Z655+Z758</f>
        <v>0</v>
      </c>
      <c r="AA449" s="24">
        <f>AA552+AA655+AA758</f>
        <v>0</v>
      </c>
      <c r="AB449" s="24">
        <f>AB552+AB655+AB758</f>
        <v>0</v>
      </c>
      <c r="AC449" s="14"/>
      <c r="AD449" s="16" t="str" cm="1">
        <f t="array" ref="AD449">IF(SUMPRODUCT(--_xlfn.ISFORMULA(C449:AB449))=25,"OK","CHECK")</f>
        <v>OK</v>
      </c>
      <c r="AE449" s="7"/>
      <c r="AF449" s="7"/>
      <c r="AG449" s="7"/>
    </row>
    <row r="450" spans="1:33" outlineLevel="3" x14ac:dyDescent="0.2">
      <c r="A450" s="7"/>
      <c r="B450" s="7"/>
      <c r="C450" s="19" t="str">
        <f>[1]Qty!C325</f>
        <v xml:space="preserve">Sub Transmission kVA Locational </v>
      </c>
      <c r="D450" s="18" t="str">
        <f>[1]Qty!D325</f>
        <v>Major business</v>
      </c>
      <c r="E450" s="18" t="str">
        <f>[1]Qty!E325</f>
        <v>STN483</v>
      </c>
      <c r="F450" s="18">
        <f>[1]Qty!F325</f>
        <v>0</v>
      </c>
      <c r="G450" s="18">
        <f>[1]Qty!G325</f>
        <v>0</v>
      </c>
      <c r="H450" s="12"/>
      <c r="I450" s="24">
        <f>I553+I656+I759</f>
        <v>674</v>
      </c>
      <c r="J450" s="24">
        <f>J553+J656+J759</f>
        <v>1.5299999999999999E-2</v>
      </c>
      <c r="K450" s="24">
        <f>K553+K656+K759</f>
        <v>0</v>
      </c>
      <c r="L450" s="24">
        <f>L553+L656+L759</f>
        <v>0</v>
      </c>
      <c r="M450" s="24">
        <f>M553+M656+M759</f>
        <v>0</v>
      </c>
      <c r="N450" s="24">
        <f>N553+N656+N759</f>
        <v>0</v>
      </c>
      <c r="O450" s="24">
        <f>O553+O656+O759</f>
        <v>0.15840000000000001</v>
      </c>
      <c r="P450" s="24">
        <f>P553+P656+P759</f>
        <v>4.4900000000000002E-2</v>
      </c>
      <c r="Q450" s="24">
        <f>Q553+Q656+Q759</f>
        <v>0</v>
      </c>
      <c r="R450" s="24">
        <f>R553+R656+R759</f>
        <v>0</v>
      </c>
      <c r="S450" s="24">
        <f>S553+S656+S759</f>
        <v>0</v>
      </c>
      <c r="T450" s="24">
        <f>T553+T656+T759</f>
        <v>0</v>
      </c>
      <c r="U450" s="24">
        <f>U553+U656+U759</f>
        <v>0</v>
      </c>
      <c r="V450" s="24">
        <f>V553+V656+V759</f>
        <v>0</v>
      </c>
      <c r="W450" s="24">
        <f>W553+W656+W759</f>
        <v>0</v>
      </c>
      <c r="X450" s="24">
        <f>X553+X656+X759</f>
        <v>0</v>
      </c>
      <c r="Y450" s="24">
        <f>Y553+Y656+Y759</f>
        <v>0</v>
      </c>
      <c r="Z450" s="24">
        <f>Z553+Z656+Z759</f>
        <v>0</v>
      </c>
      <c r="AA450" s="24">
        <f>AA553+AA656+AA759</f>
        <v>0</v>
      </c>
      <c r="AB450" s="24">
        <f>AB553+AB656+AB759</f>
        <v>0</v>
      </c>
      <c r="AC450" s="14"/>
      <c r="AD450" s="16" t="str" cm="1">
        <f t="array" ref="AD450">IF(SUMPRODUCT(--_xlfn.ISFORMULA(C450:AB450))=25,"OK","CHECK")</f>
        <v>OK</v>
      </c>
      <c r="AE450" s="7"/>
      <c r="AF450" s="7"/>
      <c r="AG450" s="7"/>
    </row>
    <row r="451" spans="1:33" outlineLevel="3" x14ac:dyDescent="0.2">
      <c r="A451" s="7"/>
      <c r="B451" s="7"/>
      <c r="C451" s="19" t="str">
        <f>[1]Qty!C326</f>
        <v>Zone Substation kVA non-Locational</v>
      </c>
      <c r="D451" s="18" t="str">
        <f>[1]Qty!D326</f>
        <v>Major business</v>
      </c>
      <c r="E451" s="18" t="str">
        <f>[1]Qty!E326</f>
        <v>ZSS330</v>
      </c>
      <c r="F451" s="18">
        <f>[1]Qty!F326</f>
        <v>0</v>
      </c>
      <c r="G451" s="18">
        <f>[1]Qty!G326</f>
        <v>0</v>
      </c>
      <c r="H451" s="12"/>
      <c r="I451" s="24">
        <f>I554+I657+I760</f>
        <v>0</v>
      </c>
      <c r="J451" s="24">
        <f>J554+J657+J760</f>
        <v>1.84E-2</v>
      </c>
      <c r="K451" s="24">
        <f>K554+K657+K760</f>
        <v>0</v>
      </c>
      <c r="L451" s="24">
        <f>L554+L657+L760</f>
        <v>0</v>
      </c>
      <c r="M451" s="24">
        <f>M554+M657+M760</f>
        <v>0</v>
      </c>
      <c r="N451" s="24">
        <f>N554+N657+N760</f>
        <v>0</v>
      </c>
      <c r="O451" s="24">
        <f>O554+O657+O760</f>
        <v>0.20400000000000001</v>
      </c>
      <c r="P451" s="24">
        <f>P554+P657+P760</f>
        <v>8.1199999999999994E-2</v>
      </c>
      <c r="Q451" s="24">
        <f>Q554+Q657+Q760</f>
        <v>0</v>
      </c>
      <c r="R451" s="24">
        <f>R554+R657+R760</f>
        <v>0</v>
      </c>
      <c r="S451" s="24">
        <f>S554+S657+S760</f>
        <v>0</v>
      </c>
      <c r="T451" s="24">
        <f>T554+T657+T760</f>
        <v>0</v>
      </c>
      <c r="U451" s="24">
        <f>U554+U657+U760</f>
        <v>0</v>
      </c>
      <c r="V451" s="24">
        <f>V554+V657+V760</f>
        <v>0</v>
      </c>
      <c r="W451" s="24">
        <f>W554+W657+W760</f>
        <v>0</v>
      </c>
      <c r="X451" s="24">
        <f>X554+X657+X760</f>
        <v>0</v>
      </c>
      <c r="Y451" s="24">
        <f>Y554+Y657+Y760</f>
        <v>0</v>
      </c>
      <c r="Z451" s="24">
        <f>Z554+Z657+Z760</f>
        <v>0</v>
      </c>
      <c r="AA451" s="24">
        <f>AA554+AA657+AA760</f>
        <v>0</v>
      </c>
      <c r="AB451" s="24">
        <f>AB554+AB657+AB760</f>
        <v>0</v>
      </c>
      <c r="AC451" s="14"/>
      <c r="AD451" s="16" t="str" cm="1">
        <f t="array" ref="AD451">IF(SUMPRODUCT(--_xlfn.ISFORMULA(C451:AB451))=25,"OK","CHECK")</f>
        <v>OK</v>
      </c>
      <c r="AE451" s="7"/>
      <c r="AF451" s="7"/>
      <c r="AG451" s="7"/>
    </row>
    <row r="452" spans="1:33" outlineLevel="3" x14ac:dyDescent="0.2">
      <c r="A452" s="7"/>
      <c r="B452" s="7"/>
      <c r="C452" s="19" t="str">
        <f>[1]Qty!C327</f>
        <v>Zone Substation kVA non-Locational</v>
      </c>
      <c r="D452" s="18" t="str">
        <f>[1]Qty!D327</f>
        <v>Major business</v>
      </c>
      <c r="E452" s="18" t="str">
        <f>[1]Qty!E327</f>
        <v>ZSS376</v>
      </c>
      <c r="F452" s="18">
        <f>[1]Qty!F327</f>
        <v>0</v>
      </c>
      <c r="G452" s="18">
        <f>[1]Qty!G327</f>
        <v>0</v>
      </c>
      <c r="H452" s="12"/>
      <c r="I452" s="24">
        <f>I555+I658+I761</f>
        <v>0</v>
      </c>
      <c r="J452" s="24">
        <f>J555+J658+J761</f>
        <v>1.84E-2</v>
      </c>
      <c r="K452" s="24">
        <f>K555+K658+K761</f>
        <v>0</v>
      </c>
      <c r="L452" s="24">
        <f>L555+L658+L761</f>
        <v>0</v>
      </c>
      <c r="M452" s="24">
        <f>M555+M658+M761</f>
        <v>0</v>
      </c>
      <c r="N452" s="24">
        <f>N555+N658+N761</f>
        <v>0</v>
      </c>
      <c r="O452" s="24">
        <f>O555+O658+O761</f>
        <v>0.20400000000000001</v>
      </c>
      <c r="P452" s="24">
        <f>P555+P658+P761</f>
        <v>8.1199999999999994E-2</v>
      </c>
      <c r="Q452" s="24">
        <f>Q555+Q658+Q761</f>
        <v>0</v>
      </c>
      <c r="R452" s="24">
        <f>R555+R658+R761</f>
        <v>0</v>
      </c>
      <c r="S452" s="24">
        <f>S555+S658+S761</f>
        <v>0</v>
      </c>
      <c r="T452" s="24">
        <f>T555+T658+T761</f>
        <v>0</v>
      </c>
      <c r="U452" s="24">
        <f>U555+U658+U761</f>
        <v>0</v>
      </c>
      <c r="V452" s="24">
        <f>V555+V658+V761</f>
        <v>0</v>
      </c>
      <c r="W452" s="24">
        <f>W555+W658+W761</f>
        <v>0</v>
      </c>
      <c r="X452" s="24">
        <f>X555+X658+X761</f>
        <v>0</v>
      </c>
      <c r="Y452" s="24">
        <f>Y555+Y658+Y761</f>
        <v>0</v>
      </c>
      <c r="Z452" s="24">
        <f>Z555+Z658+Z761</f>
        <v>0</v>
      </c>
      <c r="AA452" s="24">
        <f>AA555+AA658+AA761</f>
        <v>0</v>
      </c>
      <c r="AB452" s="24">
        <f>AB555+AB658+AB761</f>
        <v>0</v>
      </c>
      <c r="AC452" s="14"/>
      <c r="AD452" s="16" t="str" cm="1">
        <f t="array" ref="AD452">IF(SUMPRODUCT(--_xlfn.ISFORMULA(C452:AB452))=25,"OK","CHECK")</f>
        <v>OK</v>
      </c>
      <c r="AE452" s="7"/>
      <c r="AF452" s="7"/>
      <c r="AG452" s="7"/>
    </row>
    <row r="453" spans="1:33" outlineLevel="3" x14ac:dyDescent="0.2">
      <c r="A453" s="7"/>
      <c r="B453" s="7"/>
      <c r="C453" s="19" t="str">
        <f>[1]Qty!C328</f>
        <v>Zone Substation kVA non-Locational</v>
      </c>
      <c r="D453" s="18" t="str">
        <f>[1]Qty!D328</f>
        <v>Major business</v>
      </c>
      <c r="E453" s="18" t="str">
        <f>[1]Qty!E328</f>
        <v>ZSS500</v>
      </c>
      <c r="F453" s="18">
        <f>[1]Qty!F328</f>
        <v>0</v>
      </c>
      <c r="G453" s="18">
        <f>[1]Qty!G328</f>
        <v>0</v>
      </c>
      <c r="H453" s="12"/>
      <c r="I453" s="24">
        <f>I556+I659+I762</f>
        <v>0</v>
      </c>
      <c r="J453" s="24">
        <f>J556+J659+J762</f>
        <v>1.84E-2</v>
      </c>
      <c r="K453" s="24">
        <f>K556+K659+K762</f>
        <v>0</v>
      </c>
      <c r="L453" s="24">
        <f>L556+L659+L762</f>
        <v>0</v>
      </c>
      <c r="M453" s="24">
        <f>M556+M659+M762</f>
        <v>0</v>
      </c>
      <c r="N453" s="24">
        <f>N556+N659+N762</f>
        <v>0</v>
      </c>
      <c r="O453" s="24">
        <f>O556+O659+O762</f>
        <v>0.20400000000000001</v>
      </c>
      <c r="P453" s="24">
        <f>P556+P659+P762</f>
        <v>8.1199999999999994E-2</v>
      </c>
      <c r="Q453" s="24">
        <f>Q556+Q659+Q762</f>
        <v>0</v>
      </c>
      <c r="R453" s="24">
        <f>R556+R659+R762</f>
        <v>0</v>
      </c>
      <c r="S453" s="24">
        <f>S556+S659+S762</f>
        <v>0</v>
      </c>
      <c r="T453" s="24">
        <f>T556+T659+T762</f>
        <v>0</v>
      </c>
      <c r="U453" s="24">
        <f>U556+U659+U762</f>
        <v>0</v>
      </c>
      <c r="V453" s="24">
        <f>V556+V659+V762</f>
        <v>0</v>
      </c>
      <c r="W453" s="24">
        <f>W556+W659+W762</f>
        <v>0</v>
      </c>
      <c r="X453" s="24">
        <f>X556+X659+X762</f>
        <v>0</v>
      </c>
      <c r="Y453" s="24">
        <f>Y556+Y659+Y762</f>
        <v>0</v>
      </c>
      <c r="Z453" s="24">
        <f>Z556+Z659+Z762</f>
        <v>0</v>
      </c>
      <c r="AA453" s="24">
        <f>AA556+AA659+AA762</f>
        <v>0</v>
      </c>
      <c r="AB453" s="24">
        <f>AB556+AB659+AB762</f>
        <v>0</v>
      </c>
      <c r="AC453" s="14"/>
      <c r="AD453" s="16" t="str" cm="1">
        <f t="array" ref="AD453">IF(SUMPRODUCT(--_xlfn.ISFORMULA(C453:AB453))=25,"OK","CHECK")</f>
        <v>OK</v>
      </c>
      <c r="AE453" s="7"/>
      <c r="AF453" s="7"/>
      <c r="AG453" s="7"/>
    </row>
    <row r="454" spans="1:33" outlineLevel="3" x14ac:dyDescent="0.2">
      <c r="A454" s="7"/>
      <c r="B454" s="7"/>
      <c r="C454" s="19" t="str">
        <f>[1]Qty!C329</f>
        <v>Sub Transmission kVA non-Locational</v>
      </c>
      <c r="D454" s="18" t="str">
        <f>[1]Qty!D329</f>
        <v>Major business</v>
      </c>
      <c r="E454" s="18" t="str">
        <f>[1]Qty!E329</f>
        <v>STR404</v>
      </c>
      <c r="F454" s="18">
        <f>[1]Qty!F329</f>
        <v>0</v>
      </c>
      <c r="G454" s="18">
        <f>[1]Qty!G329</f>
        <v>0</v>
      </c>
      <c r="H454" s="12"/>
      <c r="I454" s="24">
        <f>I557+I660+I763</f>
        <v>0</v>
      </c>
      <c r="J454" s="24">
        <f>J557+J660+J763</f>
        <v>1.5299999999999999E-2</v>
      </c>
      <c r="K454" s="24">
        <f>K557+K660+K763</f>
        <v>0</v>
      </c>
      <c r="L454" s="24">
        <f>L557+L660+L763</f>
        <v>0</v>
      </c>
      <c r="M454" s="24">
        <f>M557+M660+M763</f>
        <v>0</v>
      </c>
      <c r="N454" s="24">
        <f>N557+N660+N763</f>
        <v>0</v>
      </c>
      <c r="O454" s="24">
        <f>O557+O660+O763</f>
        <v>0.15840000000000001</v>
      </c>
      <c r="P454" s="24">
        <f>P557+P660+P763</f>
        <v>4.4900000000000002E-2</v>
      </c>
      <c r="Q454" s="24">
        <f>Q557+Q660+Q763</f>
        <v>0</v>
      </c>
      <c r="R454" s="24">
        <f>R557+R660+R763</f>
        <v>0</v>
      </c>
      <c r="S454" s="24">
        <f>S557+S660+S763</f>
        <v>0</v>
      </c>
      <c r="T454" s="24">
        <f>T557+T660+T763</f>
        <v>0</v>
      </c>
      <c r="U454" s="24">
        <f>U557+U660+U763</f>
        <v>0</v>
      </c>
      <c r="V454" s="24">
        <f>V557+V660+V763</f>
        <v>0</v>
      </c>
      <c r="W454" s="24">
        <f>W557+W660+W763</f>
        <v>0</v>
      </c>
      <c r="X454" s="24">
        <f>X557+X660+X763</f>
        <v>0</v>
      </c>
      <c r="Y454" s="24">
        <f>Y557+Y660+Y763</f>
        <v>0</v>
      </c>
      <c r="Z454" s="24">
        <f>Z557+Z660+Z763</f>
        <v>0</v>
      </c>
      <c r="AA454" s="24">
        <f>AA557+AA660+AA763</f>
        <v>0</v>
      </c>
      <c r="AB454" s="24">
        <f>AB557+AB660+AB763</f>
        <v>0</v>
      </c>
      <c r="AC454" s="14"/>
      <c r="AD454" s="16" t="str" cm="1">
        <f t="array" ref="AD454">IF(SUMPRODUCT(--_xlfn.ISFORMULA(C454:AB454))=25,"OK","CHECK")</f>
        <v>OK</v>
      </c>
      <c r="AE454" s="7"/>
      <c r="AF454" s="7"/>
      <c r="AG454" s="7"/>
    </row>
    <row r="455" spans="1:33" outlineLevel="3" x14ac:dyDescent="0.2">
      <c r="A455" s="7"/>
      <c r="B455" s="7"/>
      <c r="C455" s="19" t="str">
        <f>[1]Qty!C330</f>
        <v>Zone Substation kVA Locational</v>
      </c>
      <c r="D455" s="18" t="str">
        <f>[1]Qty!D330</f>
        <v>Major business</v>
      </c>
      <c r="E455" s="18" t="str">
        <f>[1]Qty!E330</f>
        <v>ZSN700</v>
      </c>
      <c r="F455" s="18">
        <f>[1]Qty!F330</f>
        <v>0</v>
      </c>
      <c r="G455" s="18">
        <f>[1]Qty!G330</f>
        <v>0</v>
      </c>
      <c r="H455" s="12"/>
      <c r="I455" s="24">
        <f>I558+I661+I764</f>
        <v>58.8</v>
      </c>
      <c r="J455" s="24">
        <f>J558+J661+J764</f>
        <v>6.3999999999999994E-3</v>
      </c>
      <c r="K455" s="24">
        <f>K558+K661+K764</f>
        <v>0</v>
      </c>
      <c r="L455" s="24">
        <f>L558+L661+L764</f>
        <v>0</v>
      </c>
      <c r="M455" s="24">
        <f>M558+M661+M764</f>
        <v>0</v>
      </c>
      <c r="N455" s="24">
        <f>N558+N661+N764</f>
        <v>0</v>
      </c>
      <c r="O455" s="24">
        <f>O558+O661+O764</f>
        <v>0.26990000000000003</v>
      </c>
      <c r="P455" s="24">
        <f>P558+P661+P764</f>
        <v>8.1199999999999994E-2</v>
      </c>
      <c r="Q455" s="24">
        <f>Q558+Q661+Q764</f>
        <v>0</v>
      </c>
      <c r="R455" s="24">
        <f>R558+R661+R764</f>
        <v>0</v>
      </c>
      <c r="S455" s="24">
        <f>S558+S661+S764</f>
        <v>0</v>
      </c>
      <c r="T455" s="24">
        <f>T558+T661+T764</f>
        <v>0</v>
      </c>
      <c r="U455" s="24">
        <f>U558+U661+U764</f>
        <v>0</v>
      </c>
      <c r="V455" s="24">
        <f>V558+V661+V764</f>
        <v>0</v>
      </c>
      <c r="W455" s="24">
        <f>W558+W661+W764</f>
        <v>0</v>
      </c>
      <c r="X455" s="24">
        <f>X558+X661+X764</f>
        <v>0</v>
      </c>
      <c r="Y455" s="24">
        <f>Y558+Y661+Y764</f>
        <v>0</v>
      </c>
      <c r="Z455" s="24">
        <f>Z558+Z661+Z764</f>
        <v>0</v>
      </c>
      <c r="AA455" s="24">
        <f>AA558+AA661+AA764</f>
        <v>0</v>
      </c>
      <c r="AB455" s="24">
        <f>AB558+AB661+AB764</f>
        <v>0</v>
      </c>
      <c r="AC455" s="14"/>
      <c r="AD455" s="16" t="str" cm="1">
        <f t="array" ref="AD455">IF(SUMPRODUCT(--_xlfn.ISFORMULA(C455:AB455))=25,"OK","CHECK")</f>
        <v>OK</v>
      </c>
      <c r="AE455" s="7"/>
      <c r="AF455" s="7"/>
      <c r="AG455" s="7"/>
    </row>
    <row r="456" spans="1:33" outlineLevel="3" x14ac:dyDescent="0.2">
      <c r="A456" s="7"/>
      <c r="B456" s="7"/>
      <c r="C456" s="19" t="str">
        <f>[1]Qty!C331</f>
        <v>Large LV Business Annual demand</v>
      </c>
      <c r="D456" s="18" t="str">
        <f>[1]Qty!D331</f>
        <v>Large LV business</v>
      </c>
      <c r="E456" s="18" t="str">
        <f>[1]Qty!E331</f>
        <v>LBAD305</v>
      </c>
      <c r="F456" s="18">
        <f>[1]Qty!F331</f>
        <v>0</v>
      </c>
      <c r="G456" s="18">
        <f>[1]Qty!G331</f>
        <v>0</v>
      </c>
      <c r="H456" s="12"/>
      <c r="I456" s="24">
        <f>I559+I662+I765</f>
        <v>69.59790000000001</v>
      </c>
      <c r="J456" s="24">
        <f>J559+J662+J765</f>
        <v>0</v>
      </c>
      <c r="K456" s="24">
        <f>K559+K662+K765</f>
        <v>8.0500000000000002E-2</v>
      </c>
      <c r="L456" s="24">
        <f>L559+L662+L765</f>
        <v>0</v>
      </c>
      <c r="M456" s="24">
        <f>M559+M662+M765</f>
        <v>5.0500000000000003E-2</v>
      </c>
      <c r="N456" s="24">
        <f>N559+N662+N765</f>
        <v>0</v>
      </c>
      <c r="O456" s="24">
        <f>O559+O662+O765</f>
        <v>0.32150000000000001</v>
      </c>
      <c r="P456" s="24">
        <f>P559+P662+P765</f>
        <v>0.11700000000000001</v>
      </c>
      <c r="Q456" s="24">
        <f>Q559+Q662+Q765</f>
        <v>0</v>
      </c>
      <c r="R456" s="24">
        <f>R559+R662+R765</f>
        <v>0</v>
      </c>
      <c r="S456" s="24">
        <f>S559+S662+S765</f>
        <v>0</v>
      </c>
      <c r="T456" s="24">
        <f>T559+T662+T765</f>
        <v>0</v>
      </c>
      <c r="U456" s="24">
        <f>U559+U662+U765</f>
        <v>0</v>
      </c>
      <c r="V456" s="24">
        <f>V559+V662+V765</f>
        <v>0</v>
      </c>
      <c r="W456" s="24">
        <f>W559+W662+W765</f>
        <v>0</v>
      </c>
      <c r="X456" s="24">
        <f>X559+X662+X765</f>
        <v>0</v>
      </c>
      <c r="Y456" s="24">
        <f>Y559+Y662+Y765</f>
        <v>0</v>
      </c>
      <c r="Z456" s="24">
        <f>Z559+Z662+Z765</f>
        <v>0</v>
      </c>
      <c r="AA456" s="24">
        <f>AA559+AA662+AA765</f>
        <v>0</v>
      </c>
      <c r="AB456" s="24">
        <f>AB559+AB662+AB765</f>
        <v>0</v>
      </c>
      <c r="AC456" s="14"/>
      <c r="AD456" s="16" t="str" cm="1">
        <f t="array" ref="AD456">IF(SUMPRODUCT(--_xlfn.ISFORMULA(C456:AB456))=25,"OK","CHECK")</f>
        <v>OK</v>
      </c>
      <c r="AE456" s="7"/>
      <c r="AF456" s="7"/>
      <c r="AG456" s="7"/>
    </row>
    <row r="457" spans="1:33" outlineLevel="3" x14ac:dyDescent="0.2">
      <c r="A457" s="7"/>
      <c r="B457" s="7"/>
      <c r="C457" s="19" t="str">
        <f>[1]Qty!C332</f>
        <v>Sub Transmission kVA non-Locational</v>
      </c>
      <c r="D457" s="18" t="str">
        <f>[1]Qty!D332</f>
        <v>Major business</v>
      </c>
      <c r="E457" s="18" t="str">
        <f>[1]Qty!E332</f>
        <v>STR123</v>
      </c>
      <c r="F457" s="18">
        <f>[1]Qty!F332</f>
        <v>0</v>
      </c>
      <c r="G457" s="18">
        <f>[1]Qty!G332</f>
        <v>0</v>
      </c>
      <c r="H457" s="12"/>
      <c r="I457" s="24">
        <f>I560+I663+I766</f>
        <v>0</v>
      </c>
      <c r="J457" s="24">
        <f>J560+J663+J766</f>
        <v>1.5299999999999999E-2</v>
      </c>
      <c r="K457" s="24">
        <f>K560+K663+K766</f>
        <v>0</v>
      </c>
      <c r="L457" s="24">
        <f>L560+L663+L766</f>
        <v>0</v>
      </c>
      <c r="M457" s="24">
        <f>M560+M663+M766</f>
        <v>0</v>
      </c>
      <c r="N457" s="24">
        <f>N560+N663+N766</f>
        <v>0</v>
      </c>
      <c r="O457" s="24">
        <f>O560+O663+O766</f>
        <v>0.15840000000000001</v>
      </c>
      <c r="P457" s="24">
        <f>P560+P663+P766</f>
        <v>4.4900000000000002E-2</v>
      </c>
      <c r="Q457" s="24">
        <f>Q560+Q663+Q766</f>
        <v>0</v>
      </c>
      <c r="R457" s="24">
        <f>R560+R663+R766</f>
        <v>0</v>
      </c>
      <c r="S457" s="24">
        <f>S560+S663+S766</f>
        <v>0</v>
      </c>
      <c r="T457" s="24">
        <f>T560+T663+T766</f>
        <v>0</v>
      </c>
      <c r="U457" s="24">
        <f>U560+U663+U766</f>
        <v>0</v>
      </c>
      <c r="V457" s="24">
        <f>V560+V663+V766</f>
        <v>0</v>
      </c>
      <c r="W457" s="24">
        <f>W560+W663+W766</f>
        <v>0</v>
      </c>
      <c r="X457" s="24">
        <f>X560+X663+X766</f>
        <v>0</v>
      </c>
      <c r="Y457" s="24">
        <f>Y560+Y663+Y766</f>
        <v>0</v>
      </c>
      <c r="Z457" s="24">
        <f>Z560+Z663+Z766</f>
        <v>0</v>
      </c>
      <c r="AA457" s="24">
        <f>AA560+AA663+AA766</f>
        <v>0</v>
      </c>
      <c r="AB457" s="24">
        <f>AB560+AB663+AB766</f>
        <v>0</v>
      </c>
      <c r="AC457" s="14"/>
      <c r="AD457" s="16" t="str" cm="1">
        <f t="array" ref="AD457">IF(SUMPRODUCT(--_xlfn.ISFORMULA(C457:AB457))=25,"OK","CHECK")</f>
        <v>OK</v>
      </c>
      <c r="AE457" s="7"/>
      <c r="AF457" s="7"/>
      <c r="AG457" s="7"/>
    </row>
    <row r="458" spans="1:33" outlineLevel="3" x14ac:dyDescent="0.2">
      <c r="A458" s="7"/>
      <c r="B458" s="7"/>
      <c r="C458" s="19">
        <f>[1]Qty!C333</f>
        <v>0</v>
      </c>
      <c r="D458" s="18">
        <f>[1]Qty!D333</f>
        <v>0</v>
      </c>
      <c r="E458" s="18">
        <f>[1]Qty!E333</f>
        <v>0</v>
      </c>
      <c r="F458" s="18">
        <f>[1]Qty!F333</f>
        <v>0</v>
      </c>
      <c r="G458" s="18">
        <f>[1]Qty!G333</f>
        <v>0</v>
      </c>
      <c r="H458" s="12"/>
      <c r="I458" s="24">
        <f>I561+I664+I767</f>
        <v>0</v>
      </c>
      <c r="J458" s="24">
        <f>J561+J664+J767</f>
        <v>0</v>
      </c>
      <c r="K458" s="24">
        <f>K561+K664+K767</f>
        <v>0</v>
      </c>
      <c r="L458" s="24">
        <f>L561+L664+L767</f>
        <v>0</v>
      </c>
      <c r="M458" s="24">
        <f>M561+M664+M767</f>
        <v>0</v>
      </c>
      <c r="N458" s="24">
        <f>N561+N664+N767</f>
        <v>0</v>
      </c>
      <c r="O458" s="24">
        <f>O561+O664+O767</f>
        <v>0</v>
      </c>
      <c r="P458" s="24">
        <f>P561+P664+P767</f>
        <v>0</v>
      </c>
      <c r="Q458" s="24">
        <f>Q561+Q664+Q767</f>
        <v>0</v>
      </c>
      <c r="R458" s="24">
        <f>R561+R664+R767</f>
        <v>0</v>
      </c>
      <c r="S458" s="24">
        <f>S561+S664+S767</f>
        <v>0</v>
      </c>
      <c r="T458" s="24">
        <f>T561+T664+T767</f>
        <v>0</v>
      </c>
      <c r="U458" s="24">
        <f>U561+U664+U767</f>
        <v>0</v>
      </c>
      <c r="V458" s="24">
        <f>V561+V664+V767</f>
        <v>0</v>
      </c>
      <c r="W458" s="24">
        <f>W561+W664+W767</f>
        <v>0</v>
      </c>
      <c r="X458" s="24">
        <f>X561+X664+X767</f>
        <v>0</v>
      </c>
      <c r="Y458" s="24">
        <f>Y561+Y664+Y767</f>
        <v>0</v>
      </c>
      <c r="Z458" s="24">
        <f>Z561+Z664+Z767</f>
        <v>0</v>
      </c>
      <c r="AA458" s="24">
        <f>AA561+AA664+AA767</f>
        <v>0</v>
      </c>
      <c r="AB458" s="24">
        <f>AB561+AB664+AB767</f>
        <v>0</v>
      </c>
      <c r="AC458" s="14"/>
      <c r="AD458" s="16" t="str" cm="1">
        <f t="array" ref="AD458">IF(SUMPRODUCT(--_xlfn.ISFORMULA(C458:AB458))=25,"OK","CHECK")</f>
        <v>OK</v>
      </c>
      <c r="AE458" s="7"/>
      <c r="AF458" s="7"/>
      <c r="AG458" s="7"/>
    </row>
    <row r="459" spans="1:33" outlineLevel="3" x14ac:dyDescent="0.2">
      <c r="A459" s="7"/>
      <c r="B459" s="7"/>
      <c r="C459" s="19">
        <f>[1]Qty!C334</f>
        <v>0</v>
      </c>
      <c r="D459" s="18">
        <f>[1]Qty!D334</f>
        <v>0</v>
      </c>
      <c r="E459" s="18">
        <f>[1]Qty!E334</f>
        <v>0</v>
      </c>
      <c r="F459" s="18">
        <f>[1]Qty!F334</f>
        <v>0</v>
      </c>
      <c r="G459" s="18">
        <f>[1]Qty!G334</f>
        <v>0</v>
      </c>
      <c r="H459" s="12"/>
      <c r="I459" s="24">
        <f>I562+I665+I768</f>
        <v>0</v>
      </c>
      <c r="J459" s="24">
        <f>J562+J665+J768</f>
        <v>0</v>
      </c>
      <c r="K459" s="24">
        <f>K562+K665+K768</f>
        <v>0</v>
      </c>
      <c r="L459" s="24">
        <f>L562+L665+L768</f>
        <v>0</v>
      </c>
      <c r="M459" s="24">
        <f>M562+M665+M768</f>
        <v>0</v>
      </c>
      <c r="N459" s="24">
        <f>N562+N665+N768</f>
        <v>0</v>
      </c>
      <c r="O459" s="24">
        <f>O562+O665+O768</f>
        <v>0</v>
      </c>
      <c r="P459" s="24">
        <f>P562+P665+P768</f>
        <v>0</v>
      </c>
      <c r="Q459" s="24">
        <f>Q562+Q665+Q768</f>
        <v>0</v>
      </c>
      <c r="R459" s="24">
        <f>R562+R665+R768</f>
        <v>0</v>
      </c>
      <c r="S459" s="24">
        <f>S562+S665+S768</f>
        <v>0</v>
      </c>
      <c r="T459" s="24">
        <f>T562+T665+T768</f>
        <v>0</v>
      </c>
      <c r="U459" s="24">
        <f>U562+U665+U768</f>
        <v>0</v>
      </c>
      <c r="V459" s="24">
        <f>V562+V665+V768</f>
        <v>0</v>
      </c>
      <c r="W459" s="24">
        <f>W562+W665+W768</f>
        <v>0</v>
      </c>
      <c r="X459" s="24">
        <f>X562+X665+X768</f>
        <v>0</v>
      </c>
      <c r="Y459" s="24">
        <f>Y562+Y665+Y768</f>
        <v>0</v>
      </c>
      <c r="Z459" s="24">
        <f>Z562+Z665+Z768</f>
        <v>0</v>
      </c>
      <c r="AA459" s="24">
        <f>AA562+AA665+AA768</f>
        <v>0</v>
      </c>
      <c r="AB459" s="24">
        <f>AB562+AB665+AB768</f>
        <v>0</v>
      </c>
      <c r="AC459" s="14"/>
      <c r="AD459" s="16" t="str" cm="1">
        <f t="array" ref="AD459">IF(SUMPRODUCT(--_xlfn.ISFORMULA(C459:AB459))=25,"OK","CHECK")</f>
        <v>OK</v>
      </c>
      <c r="AE459" s="7"/>
      <c r="AF459" s="7"/>
      <c r="AG459" s="7"/>
    </row>
    <row r="460" spans="1:33" outlineLevel="3" x14ac:dyDescent="0.2">
      <c r="A460" s="7"/>
      <c r="B460" s="7"/>
      <c r="C460" s="19">
        <f>[1]Qty!C335</f>
        <v>0</v>
      </c>
      <c r="D460" s="18">
        <f>[1]Qty!D335</f>
        <v>0</v>
      </c>
      <c r="E460" s="18">
        <f>[1]Qty!E335</f>
        <v>0</v>
      </c>
      <c r="F460" s="18">
        <f>[1]Qty!F335</f>
        <v>0</v>
      </c>
      <c r="G460" s="18">
        <f>[1]Qty!G335</f>
        <v>0</v>
      </c>
      <c r="H460" s="12"/>
      <c r="I460" s="24">
        <f>I563+I666+I769</f>
        <v>0</v>
      </c>
      <c r="J460" s="24">
        <f>J563+J666+J769</f>
        <v>0</v>
      </c>
      <c r="K460" s="24">
        <f>K563+K666+K769</f>
        <v>0</v>
      </c>
      <c r="L460" s="24">
        <f>L563+L666+L769</f>
        <v>0</v>
      </c>
      <c r="M460" s="24">
        <f>M563+M666+M769</f>
        <v>0</v>
      </c>
      <c r="N460" s="24">
        <f>N563+N666+N769</f>
        <v>0</v>
      </c>
      <c r="O460" s="24">
        <f>O563+O666+O769</f>
        <v>0</v>
      </c>
      <c r="P460" s="24">
        <f>P563+P666+P769</f>
        <v>0</v>
      </c>
      <c r="Q460" s="24">
        <f>Q563+Q666+Q769</f>
        <v>0</v>
      </c>
      <c r="R460" s="24">
        <f>R563+R666+R769</f>
        <v>0</v>
      </c>
      <c r="S460" s="24">
        <f>S563+S666+S769</f>
        <v>0</v>
      </c>
      <c r="T460" s="24">
        <f>T563+T666+T769</f>
        <v>0</v>
      </c>
      <c r="U460" s="24">
        <f>U563+U666+U769</f>
        <v>0</v>
      </c>
      <c r="V460" s="24">
        <f>V563+V666+V769</f>
        <v>0</v>
      </c>
      <c r="W460" s="24">
        <f>W563+W666+W769</f>
        <v>0</v>
      </c>
      <c r="X460" s="24">
        <f>X563+X666+X769</f>
        <v>0</v>
      </c>
      <c r="Y460" s="24">
        <f>Y563+Y666+Y769</f>
        <v>0</v>
      </c>
      <c r="Z460" s="24">
        <f>Z563+Z666+Z769</f>
        <v>0</v>
      </c>
      <c r="AA460" s="24">
        <f>AA563+AA666+AA769</f>
        <v>0</v>
      </c>
      <c r="AB460" s="24">
        <f>AB563+AB666+AB769</f>
        <v>0</v>
      </c>
      <c r="AC460" s="14"/>
      <c r="AD460" s="16" t="str" cm="1">
        <f t="array" ref="AD460">IF(SUMPRODUCT(--_xlfn.ISFORMULA(C460:AB460))=25,"OK","CHECK")</f>
        <v>OK</v>
      </c>
      <c r="AE460" s="7"/>
      <c r="AF460" s="7"/>
      <c r="AG460" s="7"/>
    </row>
    <row r="461" spans="1:33" outlineLevel="3" x14ac:dyDescent="0.2">
      <c r="A461" s="7"/>
      <c r="B461" s="7"/>
      <c r="C461" s="19">
        <f>[1]Qty!C336</f>
        <v>0</v>
      </c>
      <c r="D461" s="18">
        <f>[1]Qty!D336</f>
        <v>0</v>
      </c>
      <c r="E461" s="18">
        <f>[1]Qty!E336</f>
        <v>0</v>
      </c>
      <c r="F461" s="18">
        <f>[1]Qty!F336</f>
        <v>0</v>
      </c>
      <c r="G461" s="18">
        <f>[1]Qty!G336</f>
        <v>0</v>
      </c>
      <c r="H461" s="12"/>
      <c r="I461" s="24">
        <f>I564+I667+I770</f>
        <v>0</v>
      </c>
      <c r="J461" s="24">
        <f>J564+J667+J770</f>
        <v>0</v>
      </c>
      <c r="K461" s="24">
        <f>K564+K667+K770</f>
        <v>0</v>
      </c>
      <c r="L461" s="24">
        <f>L564+L667+L770</f>
        <v>0</v>
      </c>
      <c r="M461" s="24">
        <f>M564+M667+M770</f>
        <v>0</v>
      </c>
      <c r="N461" s="24">
        <f>N564+N667+N770</f>
        <v>0</v>
      </c>
      <c r="O461" s="24">
        <f>O564+O667+O770</f>
        <v>0</v>
      </c>
      <c r="P461" s="24">
        <f>P564+P667+P770</f>
        <v>0</v>
      </c>
      <c r="Q461" s="24">
        <f>Q564+Q667+Q770</f>
        <v>0</v>
      </c>
      <c r="R461" s="24">
        <f>R564+R667+R770</f>
        <v>0</v>
      </c>
      <c r="S461" s="24">
        <f>S564+S667+S770</f>
        <v>0</v>
      </c>
      <c r="T461" s="24">
        <f>T564+T667+T770</f>
        <v>0</v>
      </c>
      <c r="U461" s="24">
        <f>U564+U667+U770</f>
        <v>0</v>
      </c>
      <c r="V461" s="24">
        <f>V564+V667+V770</f>
        <v>0</v>
      </c>
      <c r="W461" s="24">
        <f>W564+W667+W770</f>
        <v>0</v>
      </c>
      <c r="X461" s="24">
        <f>X564+X667+X770</f>
        <v>0</v>
      </c>
      <c r="Y461" s="24">
        <f>Y564+Y667+Y770</f>
        <v>0</v>
      </c>
      <c r="Z461" s="24">
        <f>Z564+Z667+Z770</f>
        <v>0</v>
      </c>
      <c r="AA461" s="24">
        <f>AA564+AA667+AA770</f>
        <v>0</v>
      </c>
      <c r="AB461" s="24">
        <f>AB564+AB667+AB770</f>
        <v>0</v>
      </c>
      <c r="AC461" s="14"/>
      <c r="AD461" s="16" t="str" cm="1">
        <f t="array" ref="AD461">IF(SUMPRODUCT(--_xlfn.ISFORMULA(C461:AB461))=25,"OK","CHECK")</f>
        <v>OK</v>
      </c>
      <c r="AE461" s="7"/>
      <c r="AF461" s="7"/>
      <c r="AG461" s="7"/>
    </row>
    <row r="462" spans="1:33" outlineLevel="3" x14ac:dyDescent="0.2">
      <c r="A462" s="7"/>
      <c r="B462" s="7"/>
      <c r="C462" s="19">
        <f>[1]Qty!C337</f>
        <v>0</v>
      </c>
      <c r="D462" s="18">
        <f>[1]Qty!D337</f>
        <v>0</v>
      </c>
      <c r="E462" s="18">
        <f>[1]Qty!E337</f>
        <v>0</v>
      </c>
      <c r="F462" s="18">
        <f>[1]Qty!F337</f>
        <v>0</v>
      </c>
      <c r="G462" s="18">
        <f>[1]Qty!G337</f>
        <v>0</v>
      </c>
      <c r="H462" s="12"/>
      <c r="I462" s="24">
        <f>I565+I668+I771</f>
        <v>0</v>
      </c>
      <c r="J462" s="24">
        <f>J565+J668+J771</f>
        <v>0</v>
      </c>
      <c r="K462" s="24">
        <f>K565+K668+K771</f>
        <v>0</v>
      </c>
      <c r="L462" s="24">
        <f>L565+L668+L771</f>
        <v>0</v>
      </c>
      <c r="M462" s="24">
        <f>M565+M668+M771</f>
        <v>0</v>
      </c>
      <c r="N462" s="24">
        <f>N565+N668+N771</f>
        <v>0</v>
      </c>
      <c r="O462" s="24">
        <f>O565+O668+O771</f>
        <v>0</v>
      </c>
      <c r="P462" s="24">
        <f>P565+P668+P771</f>
        <v>0</v>
      </c>
      <c r="Q462" s="24">
        <f>Q565+Q668+Q771</f>
        <v>0</v>
      </c>
      <c r="R462" s="24">
        <f>R565+R668+R771</f>
        <v>0</v>
      </c>
      <c r="S462" s="24">
        <f>S565+S668+S771</f>
        <v>0</v>
      </c>
      <c r="T462" s="24">
        <f>T565+T668+T771</f>
        <v>0</v>
      </c>
      <c r="U462" s="24">
        <f>U565+U668+U771</f>
        <v>0</v>
      </c>
      <c r="V462" s="24">
        <f>V565+V668+V771</f>
        <v>0</v>
      </c>
      <c r="W462" s="24">
        <f>W565+W668+W771</f>
        <v>0</v>
      </c>
      <c r="X462" s="24">
        <f>X565+X668+X771</f>
        <v>0</v>
      </c>
      <c r="Y462" s="24">
        <f>Y565+Y668+Y771</f>
        <v>0</v>
      </c>
      <c r="Z462" s="24">
        <f>Z565+Z668+Z771</f>
        <v>0</v>
      </c>
      <c r="AA462" s="24">
        <f>AA565+AA668+AA771</f>
        <v>0</v>
      </c>
      <c r="AB462" s="24">
        <f>AB565+AB668+AB771</f>
        <v>0</v>
      </c>
      <c r="AC462" s="14"/>
      <c r="AD462" s="16" t="str" cm="1">
        <f t="array" ref="AD462">IF(SUMPRODUCT(--_xlfn.ISFORMULA(C462:AB462))=25,"OK","CHECK")</f>
        <v>OK</v>
      </c>
      <c r="AE462" s="7"/>
      <c r="AF462" s="7"/>
      <c r="AG462" s="7"/>
    </row>
    <row r="463" spans="1:33" outlineLevel="3" x14ac:dyDescent="0.2">
      <c r="A463" s="7"/>
      <c r="B463" s="7"/>
      <c r="C463" s="19">
        <f>[1]Qty!C338</f>
        <v>0</v>
      </c>
      <c r="D463" s="18">
        <f>[1]Qty!D338</f>
        <v>0</v>
      </c>
      <c r="E463" s="18">
        <f>[1]Qty!E338</f>
        <v>0</v>
      </c>
      <c r="F463" s="18">
        <f>[1]Qty!F338</f>
        <v>0</v>
      </c>
      <c r="G463" s="18">
        <f>[1]Qty!G338</f>
        <v>0</v>
      </c>
      <c r="H463" s="12"/>
      <c r="I463" s="24">
        <f>I566+I669+I772</f>
        <v>0</v>
      </c>
      <c r="J463" s="24">
        <f>J566+J669+J772</f>
        <v>0</v>
      </c>
      <c r="K463" s="24">
        <f>K566+K669+K772</f>
        <v>0</v>
      </c>
      <c r="L463" s="24">
        <f>L566+L669+L772</f>
        <v>0</v>
      </c>
      <c r="M463" s="24">
        <f>M566+M669+M772</f>
        <v>0</v>
      </c>
      <c r="N463" s="24">
        <f>N566+N669+N772</f>
        <v>0</v>
      </c>
      <c r="O463" s="24">
        <f>O566+O669+O772</f>
        <v>0</v>
      </c>
      <c r="P463" s="24">
        <f>P566+P669+P772</f>
        <v>0</v>
      </c>
      <c r="Q463" s="24">
        <f>Q566+Q669+Q772</f>
        <v>0</v>
      </c>
      <c r="R463" s="24">
        <f>R566+R669+R772</f>
        <v>0</v>
      </c>
      <c r="S463" s="24">
        <f>S566+S669+S772</f>
        <v>0</v>
      </c>
      <c r="T463" s="24">
        <f>T566+T669+T772</f>
        <v>0</v>
      </c>
      <c r="U463" s="24">
        <f>U566+U669+U772</f>
        <v>0</v>
      </c>
      <c r="V463" s="24">
        <f>V566+V669+V772</f>
        <v>0</v>
      </c>
      <c r="W463" s="24">
        <f>W566+W669+W772</f>
        <v>0</v>
      </c>
      <c r="X463" s="24">
        <f>X566+X669+X772</f>
        <v>0</v>
      </c>
      <c r="Y463" s="24">
        <f>Y566+Y669+Y772</f>
        <v>0</v>
      </c>
      <c r="Z463" s="24">
        <f>Z566+Z669+Z772</f>
        <v>0</v>
      </c>
      <c r="AA463" s="24">
        <f>AA566+AA669+AA772</f>
        <v>0</v>
      </c>
      <c r="AB463" s="24">
        <f>AB566+AB669+AB772</f>
        <v>0</v>
      </c>
      <c r="AC463" s="14"/>
      <c r="AD463" s="16" t="str" cm="1">
        <f t="array" ref="AD463">IF(SUMPRODUCT(--_xlfn.ISFORMULA(C463:AB463))=25,"OK","CHECK")</f>
        <v>OK</v>
      </c>
      <c r="AE463" s="7"/>
      <c r="AF463" s="7"/>
      <c r="AG463" s="7"/>
    </row>
    <row r="464" spans="1:33" outlineLevel="3" x14ac:dyDescent="0.2">
      <c r="A464" s="7"/>
      <c r="B464" s="7"/>
      <c r="C464" s="19">
        <f>[1]Qty!C339</f>
        <v>0</v>
      </c>
      <c r="D464" s="18">
        <f>[1]Qty!D339</f>
        <v>0</v>
      </c>
      <c r="E464" s="18">
        <f>[1]Qty!E339</f>
        <v>0</v>
      </c>
      <c r="F464" s="18">
        <f>[1]Qty!F339</f>
        <v>0</v>
      </c>
      <c r="G464" s="18">
        <f>[1]Qty!G339</f>
        <v>0</v>
      </c>
      <c r="H464" s="12"/>
      <c r="I464" s="24">
        <f>I567+I670+I773</f>
        <v>0</v>
      </c>
      <c r="J464" s="24">
        <f>J567+J670+J773</f>
        <v>0</v>
      </c>
      <c r="K464" s="24">
        <f>K567+K670+K773</f>
        <v>0</v>
      </c>
      <c r="L464" s="24">
        <f>L567+L670+L773</f>
        <v>0</v>
      </c>
      <c r="M464" s="24">
        <f>M567+M670+M773</f>
        <v>0</v>
      </c>
      <c r="N464" s="24">
        <f>N567+N670+N773</f>
        <v>0</v>
      </c>
      <c r="O464" s="24">
        <f>O567+O670+O773</f>
        <v>0</v>
      </c>
      <c r="P464" s="24">
        <f>P567+P670+P773</f>
        <v>0</v>
      </c>
      <c r="Q464" s="24">
        <f>Q567+Q670+Q773</f>
        <v>0</v>
      </c>
      <c r="R464" s="24">
        <f>R567+R670+R773</f>
        <v>0</v>
      </c>
      <c r="S464" s="24">
        <f>S567+S670+S773</f>
        <v>0</v>
      </c>
      <c r="T464" s="24">
        <f>T567+T670+T773</f>
        <v>0</v>
      </c>
      <c r="U464" s="24">
        <f>U567+U670+U773</f>
        <v>0</v>
      </c>
      <c r="V464" s="24">
        <f>V567+V670+V773</f>
        <v>0</v>
      </c>
      <c r="W464" s="24">
        <f>W567+W670+W773</f>
        <v>0</v>
      </c>
      <c r="X464" s="24">
        <f>X567+X670+X773</f>
        <v>0</v>
      </c>
      <c r="Y464" s="24">
        <f>Y567+Y670+Y773</f>
        <v>0</v>
      </c>
      <c r="Z464" s="24">
        <f>Z567+Z670+Z773</f>
        <v>0</v>
      </c>
      <c r="AA464" s="24">
        <f>AA567+AA670+AA773</f>
        <v>0</v>
      </c>
      <c r="AB464" s="24">
        <f>AB567+AB670+AB773</f>
        <v>0</v>
      </c>
      <c r="AC464" s="14"/>
      <c r="AD464" s="16" t="str" cm="1">
        <f t="array" ref="AD464">IF(SUMPRODUCT(--_xlfn.ISFORMULA(C464:AB464))=25,"OK","CHECK")</f>
        <v>OK</v>
      </c>
      <c r="AE464" s="7"/>
      <c r="AF464" s="7"/>
      <c r="AG464" s="7"/>
    </row>
    <row r="465" spans="1:33" outlineLevel="3" x14ac:dyDescent="0.2">
      <c r="A465" s="7"/>
      <c r="B465" s="7"/>
      <c r="C465" s="19">
        <f>[1]Qty!C340</f>
        <v>0</v>
      </c>
      <c r="D465" s="18">
        <f>[1]Qty!D340</f>
        <v>0</v>
      </c>
      <c r="E465" s="18">
        <f>[1]Qty!E340</f>
        <v>0</v>
      </c>
      <c r="F465" s="18">
        <f>[1]Qty!F340</f>
        <v>0</v>
      </c>
      <c r="G465" s="18">
        <f>[1]Qty!G340</f>
        <v>0</v>
      </c>
      <c r="H465" s="12"/>
      <c r="I465" s="24">
        <f>I568+I671+I774</f>
        <v>0</v>
      </c>
      <c r="J465" s="24">
        <f>J568+J671+J774</f>
        <v>0</v>
      </c>
      <c r="K465" s="24">
        <f>K568+K671+K774</f>
        <v>0</v>
      </c>
      <c r="L465" s="24">
        <f>L568+L671+L774</f>
        <v>0</v>
      </c>
      <c r="M465" s="24">
        <f>M568+M671+M774</f>
        <v>0</v>
      </c>
      <c r="N465" s="24">
        <f>N568+N671+N774</f>
        <v>0</v>
      </c>
      <c r="O465" s="24">
        <f>O568+O671+O774</f>
        <v>0</v>
      </c>
      <c r="P465" s="24">
        <f>P568+P671+P774</f>
        <v>0</v>
      </c>
      <c r="Q465" s="24">
        <f>Q568+Q671+Q774</f>
        <v>0</v>
      </c>
      <c r="R465" s="24">
        <f>R568+R671+R774</f>
        <v>0</v>
      </c>
      <c r="S465" s="24">
        <f>S568+S671+S774</f>
        <v>0</v>
      </c>
      <c r="T465" s="24">
        <f>T568+T671+T774</f>
        <v>0</v>
      </c>
      <c r="U465" s="24">
        <f>U568+U671+U774</f>
        <v>0</v>
      </c>
      <c r="V465" s="24">
        <f>V568+V671+V774</f>
        <v>0</v>
      </c>
      <c r="W465" s="24">
        <f>W568+W671+W774</f>
        <v>0</v>
      </c>
      <c r="X465" s="24">
        <f>X568+X671+X774</f>
        <v>0</v>
      </c>
      <c r="Y465" s="24">
        <f>Y568+Y671+Y774</f>
        <v>0</v>
      </c>
      <c r="Z465" s="24">
        <f>Z568+Z671+Z774</f>
        <v>0</v>
      </c>
      <c r="AA465" s="24">
        <f>AA568+AA671+AA774</f>
        <v>0</v>
      </c>
      <c r="AB465" s="24">
        <f>AB568+AB671+AB774</f>
        <v>0</v>
      </c>
      <c r="AC465" s="14"/>
      <c r="AD465" s="16" t="str" cm="1">
        <f t="array" ref="AD465">IF(SUMPRODUCT(--_xlfn.ISFORMULA(C465:AB465))=25,"OK","CHECK")</f>
        <v>OK</v>
      </c>
      <c r="AE465" s="7"/>
      <c r="AF465" s="7"/>
      <c r="AG465" s="7"/>
    </row>
    <row r="466" spans="1:33" outlineLevel="3" x14ac:dyDescent="0.2">
      <c r="A466" s="7"/>
      <c r="B466" s="7"/>
      <c r="C466" s="19">
        <f>[1]Qty!C341</f>
        <v>0</v>
      </c>
      <c r="D466" s="18">
        <f>[1]Qty!D341</f>
        <v>0</v>
      </c>
      <c r="E466" s="18">
        <f>[1]Qty!E341</f>
        <v>0</v>
      </c>
      <c r="F466" s="18">
        <f>[1]Qty!F341</f>
        <v>0</v>
      </c>
      <c r="G466" s="18">
        <f>[1]Qty!G341</f>
        <v>0</v>
      </c>
      <c r="H466" s="12"/>
      <c r="I466" s="24">
        <f>I569+I672+I775</f>
        <v>0</v>
      </c>
      <c r="J466" s="24">
        <f>J569+J672+J775</f>
        <v>0</v>
      </c>
      <c r="K466" s="24">
        <f>K569+K672+K775</f>
        <v>0</v>
      </c>
      <c r="L466" s="24">
        <f>L569+L672+L775</f>
        <v>0</v>
      </c>
      <c r="M466" s="24">
        <f>M569+M672+M775</f>
        <v>0</v>
      </c>
      <c r="N466" s="24">
        <f>N569+N672+N775</f>
        <v>0</v>
      </c>
      <c r="O466" s="24">
        <f>O569+O672+O775</f>
        <v>0</v>
      </c>
      <c r="P466" s="24">
        <f>P569+P672+P775</f>
        <v>0</v>
      </c>
      <c r="Q466" s="24">
        <f>Q569+Q672+Q775</f>
        <v>0</v>
      </c>
      <c r="R466" s="24">
        <f>R569+R672+R775</f>
        <v>0</v>
      </c>
      <c r="S466" s="24">
        <f>S569+S672+S775</f>
        <v>0</v>
      </c>
      <c r="T466" s="24">
        <f>T569+T672+T775</f>
        <v>0</v>
      </c>
      <c r="U466" s="24">
        <f>U569+U672+U775</f>
        <v>0</v>
      </c>
      <c r="V466" s="24">
        <f>V569+V672+V775</f>
        <v>0</v>
      </c>
      <c r="W466" s="24">
        <f>W569+W672+W775</f>
        <v>0</v>
      </c>
      <c r="X466" s="24">
        <f>X569+X672+X775</f>
        <v>0</v>
      </c>
      <c r="Y466" s="24">
        <f>Y569+Y672+Y775</f>
        <v>0</v>
      </c>
      <c r="Z466" s="24">
        <f>Z569+Z672+Z775</f>
        <v>0</v>
      </c>
      <c r="AA466" s="24">
        <f>AA569+AA672+AA775</f>
        <v>0</v>
      </c>
      <c r="AB466" s="24">
        <f>AB569+AB672+AB775</f>
        <v>0</v>
      </c>
      <c r="AC466" s="14"/>
      <c r="AD466" s="16" t="str" cm="1">
        <f t="array" ref="AD466">IF(SUMPRODUCT(--_xlfn.ISFORMULA(C466:AB466))=25,"OK","CHECK")</f>
        <v>OK</v>
      </c>
      <c r="AE466" s="7"/>
      <c r="AF466" s="7"/>
      <c r="AG466" s="7"/>
    </row>
    <row r="467" spans="1:33" outlineLevel="3" x14ac:dyDescent="0.2">
      <c r="A467" s="7"/>
      <c r="B467" s="7"/>
      <c r="C467" s="19">
        <f>[1]Qty!C342</f>
        <v>0</v>
      </c>
      <c r="D467" s="18">
        <f>[1]Qty!D342</f>
        <v>0</v>
      </c>
      <c r="E467" s="18">
        <f>[1]Qty!E342</f>
        <v>0</v>
      </c>
      <c r="F467" s="18">
        <f>[1]Qty!F342</f>
        <v>0</v>
      </c>
      <c r="G467" s="18">
        <f>[1]Qty!G342</f>
        <v>0</v>
      </c>
      <c r="H467" s="12"/>
      <c r="I467" s="24">
        <f>I570+I673+I776</f>
        <v>0</v>
      </c>
      <c r="J467" s="24">
        <f>J570+J673+J776</f>
        <v>0</v>
      </c>
      <c r="K467" s="24">
        <f>K570+K673+K776</f>
        <v>0</v>
      </c>
      <c r="L467" s="24">
        <f>L570+L673+L776</f>
        <v>0</v>
      </c>
      <c r="M467" s="24">
        <f>M570+M673+M776</f>
        <v>0</v>
      </c>
      <c r="N467" s="24">
        <f>N570+N673+N776</f>
        <v>0</v>
      </c>
      <c r="O467" s="24">
        <f>O570+O673+O776</f>
        <v>0</v>
      </c>
      <c r="P467" s="24">
        <f>P570+P673+P776</f>
        <v>0</v>
      </c>
      <c r="Q467" s="24">
        <f>Q570+Q673+Q776</f>
        <v>0</v>
      </c>
      <c r="R467" s="24">
        <f>R570+R673+R776</f>
        <v>0</v>
      </c>
      <c r="S467" s="24">
        <f>S570+S673+S776</f>
        <v>0</v>
      </c>
      <c r="T467" s="24">
        <f>T570+T673+T776</f>
        <v>0</v>
      </c>
      <c r="U467" s="24">
        <f>U570+U673+U776</f>
        <v>0</v>
      </c>
      <c r="V467" s="24">
        <f>V570+V673+V776</f>
        <v>0</v>
      </c>
      <c r="W467" s="24">
        <f>W570+W673+W776</f>
        <v>0</v>
      </c>
      <c r="X467" s="24">
        <f>X570+X673+X776</f>
        <v>0</v>
      </c>
      <c r="Y467" s="24">
        <f>Y570+Y673+Y776</f>
        <v>0</v>
      </c>
      <c r="Z467" s="24">
        <f>Z570+Z673+Z776</f>
        <v>0</v>
      </c>
      <c r="AA467" s="24">
        <f>AA570+AA673+AA776</f>
        <v>0</v>
      </c>
      <c r="AB467" s="24">
        <f>AB570+AB673+AB776</f>
        <v>0</v>
      </c>
      <c r="AC467" s="14"/>
      <c r="AD467" s="16" t="str" cm="1">
        <f t="array" ref="AD467">IF(SUMPRODUCT(--_xlfn.ISFORMULA(C467:AB467))=25,"OK","CHECK")</f>
        <v>OK</v>
      </c>
      <c r="AE467" s="7"/>
      <c r="AF467" s="7"/>
      <c r="AG467" s="7"/>
    </row>
    <row r="468" spans="1:33" outlineLevel="3" x14ac:dyDescent="0.2">
      <c r="A468" s="7"/>
      <c r="B468" s="7"/>
      <c r="C468" s="19">
        <f>[1]Qty!C343</f>
        <v>0</v>
      </c>
      <c r="D468" s="18">
        <f>[1]Qty!D343</f>
        <v>0</v>
      </c>
      <c r="E468" s="18">
        <f>[1]Qty!E343</f>
        <v>0</v>
      </c>
      <c r="F468" s="18">
        <f>[1]Qty!F343</f>
        <v>0</v>
      </c>
      <c r="G468" s="18">
        <f>[1]Qty!G343</f>
        <v>0</v>
      </c>
      <c r="H468" s="12"/>
      <c r="I468" s="24">
        <f>I571+I674+I777</f>
        <v>0</v>
      </c>
      <c r="J468" s="24">
        <f>J571+J674+J777</f>
        <v>0</v>
      </c>
      <c r="K468" s="24">
        <f>K571+K674+K777</f>
        <v>0</v>
      </c>
      <c r="L468" s="24">
        <f>L571+L674+L777</f>
        <v>0</v>
      </c>
      <c r="M468" s="24">
        <f>M571+M674+M777</f>
        <v>0</v>
      </c>
      <c r="N468" s="24">
        <f>N571+N674+N777</f>
        <v>0</v>
      </c>
      <c r="O468" s="24">
        <f>O571+O674+O777</f>
        <v>0</v>
      </c>
      <c r="P468" s="24">
        <f>P571+P674+P777</f>
        <v>0</v>
      </c>
      <c r="Q468" s="24">
        <f>Q571+Q674+Q777</f>
        <v>0</v>
      </c>
      <c r="R468" s="24">
        <f>R571+R674+R777</f>
        <v>0</v>
      </c>
      <c r="S468" s="24">
        <f>S571+S674+S777</f>
        <v>0</v>
      </c>
      <c r="T468" s="24">
        <f>T571+T674+T777</f>
        <v>0</v>
      </c>
      <c r="U468" s="24">
        <f>U571+U674+U777</f>
        <v>0</v>
      </c>
      <c r="V468" s="24">
        <f>V571+V674+V777</f>
        <v>0</v>
      </c>
      <c r="W468" s="24">
        <f>W571+W674+W777</f>
        <v>0</v>
      </c>
      <c r="X468" s="24">
        <f>X571+X674+X777</f>
        <v>0</v>
      </c>
      <c r="Y468" s="24">
        <f>Y571+Y674+Y777</f>
        <v>0</v>
      </c>
      <c r="Z468" s="24">
        <f>Z571+Z674+Z777</f>
        <v>0</v>
      </c>
      <c r="AA468" s="24">
        <f>AA571+AA674+AA777</f>
        <v>0</v>
      </c>
      <c r="AB468" s="24">
        <f>AB571+AB674+AB777</f>
        <v>0</v>
      </c>
      <c r="AC468" s="14"/>
      <c r="AD468" s="16" t="str" cm="1">
        <f t="array" ref="AD468">IF(SUMPRODUCT(--_xlfn.ISFORMULA(C468:AB468))=25,"OK","CHECK")</f>
        <v>OK</v>
      </c>
      <c r="AE468" s="7"/>
      <c r="AF468" s="7"/>
      <c r="AG468" s="7"/>
    </row>
    <row r="469" spans="1:33" outlineLevel="3" x14ac:dyDescent="0.2">
      <c r="A469" s="7"/>
      <c r="B469" s="7"/>
      <c r="C469" s="19">
        <f>[1]Qty!C344</f>
        <v>0</v>
      </c>
      <c r="D469" s="18">
        <f>[1]Qty!D344</f>
        <v>0</v>
      </c>
      <c r="E469" s="18">
        <f>[1]Qty!E344</f>
        <v>0</v>
      </c>
      <c r="F469" s="18">
        <f>[1]Qty!F344</f>
        <v>0</v>
      </c>
      <c r="G469" s="18">
        <f>[1]Qty!G344</f>
        <v>0</v>
      </c>
      <c r="H469" s="12"/>
      <c r="I469" s="24">
        <f>I572+I675+I778</f>
        <v>0</v>
      </c>
      <c r="J469" s="24">
        <f>J572+J675+J778</f>
        <v>0</v>
      </c>
      <c r="K469" s="24">
        <f>K572+K675+K778</f>
        <v>0</v>
      </c>
      <c r="L469" s="24">
        <f>L572+L675+L778</f>
        <v>0</v>
      </c>
      <c r="M469" s="24">
        <f>M572+M675+M778</f>
        <v>0</v>
      </c>
      <c r="N469" s="24">
        <f>N572+N675+N778</f>
        <v>0</v>
      </c>
      <c r="O469" s="24">
        <f>O572+O675+O778</f>
        <v>0</v>
      </c>
      <c r="P469" s="24">
        <f>P572+P675+P778</f>
        <v>0</v>
      </c>
      <c r="Q469" s="24">
        <f>Q572+Q675+Q778</f>
        <v>0</v>
      </c>
      <c r="R469" s="24">
        <f>R572+R675+R778</f>
        <v>0</v>
      </c>
      <c r="S469" s="24">
        <f>S572+S675+S778</f>
        <v>0</v>
      </c>
      <c r="T469" s="24">
        <f>T572+T675+T778</f>
        <v>0</v>
      </c>
      <c r="U469" s="24">
        <f>U572+U675+U778</f>
        <v>0</v>
      </c>
      <c r="V469" s="24">
        <f>V572+V675+V778</f>
        <v>0</v>
      </c>
      <c r="W469" s="24">
        <f>W572+W675+W778</f>
        <v>0</v>
      </c>
      <c r="X469" s="24">
        <f>X572+X675+X778</f>
        <v>0</v>
      </c>
      <c r="Y469" s="24">
        <f>Y572+Y675+Y778</f>
        <v>0</v>
      </c>
      <c r="Z469" s="24">
        <f>Z572+Z675+Z778</f>
        <v>0</v>
      </c>
      <c r="AA469" s="24">
        <f>AA572+AA675+AA778</f>
        <v>0</v>
      </c>
      <c r="AB469" s="24">
        <f>AB572+AB675+AB778</f>
        <v>0</v>
      </c>
      <c r="AC469" s="14"/>
      <c r="AD469" s="16" t="str" cm="1">
        <f t="array" ref="AD469">IF(SUMPRODUCT(--_xlfn.ISFORMULA(C469:AB469))=25,"OK","CHECK")</f>
        <v>OK</v>
      </c>
      <c r="AE469" s="7"/>
      <c r="AF469" s="7"/>
      <c r="AG469" s="7"/>
    </row>
    <row r="470" spans="1:33" outlineLevel="3" x14ac:dyDescent="0.2">
      <c r="A470" s="7"/>
      <c r="B470" s="7"/>
      <c r="C470" s="19">
        <f>[1]Qty!C345</f>
        <v>0</v>
      </c>
      <c r="D470" s="18">
        <f>[1]Qty!D345</f>
        <v>0</v>
      </c>
      <c r="E470" s="18">
        <f>[1]Qty!E345</f>
        <v>0</v>
      </c>
      <c r="F470" s="18">
        <f>[1]Qty!F345</f>
        <v>0</v>
      </c>
      <c r="G470" s="18">
        <f>[1]Qty!G345</f>
        <v>0</v>
      </c>
      <c r="H470" s="12"/>
      <c r="I470" s="24">
        <f>I573+I676+I779</f>
        <v>0</v>
      </c>
      <c r="J470" s="24">
        <f>J573+J676+J779</f>
        <v>0</v>
      </c>
      <c r="K470" s="24">
        <f>K573+K676+K779</f>
        <v>0</v>
      </c>
      <c r="L470" s="24">
        <f>L573+L676+L779</f>
        <v>0</v>
      </c>
      <c r="M470" s="24">
        <f>M573+M676+M779</f>
        <v>0</v>
      </c>
      <c r="N470" s="24">
        <f>N573+N676+N779</f>
        <v>0</v>
      </c>
      <c r="O470" s="24">
        <f>O573+O676+O779</f>
        <v>0</v>
      </c>
      <c r="P470" s="24">
        <f>P573+P676+P779</f>
        <v>0</v>
      </c>
      <c r="Q470" s="24">
        <f>Q573+Q676+Q779</f>
        <v>0</v>
      </c>
      <c r="R470" s="24">
        <f>R573+R676+R779</f>
        <v>0</v>
      </c>
      <c r="S470" s="24">
        <f>S573+S676+S779</f>
        <v>0</v>
      </c>
      <c r="T470" s="24">
        <f>T573+T676+T779</f>
        <v>0</v>
      </c>
      <c r="U470" s="24">
        <f>U573+U676+U779</f>
        <v>0</v>
      </c>
      <c r="V470" s="24">
        <f>V573+V676+V779</f>
        <v>0</v>
      </c>
      <c r="W470" s="24">
        <f>W573+W676+W779</f>
        <v>0</v>
      </c>
      <c r="X470" s="24">
        <f>X573+X676+X779</f>
        <v>0</v>
      </c>
      <c r="Y470" s="24">
        <f>Y573+Y676+Y779</f>
        <v>0</v>
      </c>
      <c r="Z470" s="24">
        <f>Z573+Z676+Z779</f>
        <v>0</v>
      </c>
      <c r="AA470" s="24">
        <f>AA573+AA676+AA779</f>
        <v>0</v>
      </c>
      <c r="AB470" s="24">
        <f>AB573+AB676+AB779</f>
        <v>0</v>
      </c>
      <c r="AC470" s="14"/>
      <c r="AD470" s="16" t="str" cm="1">
        <f t="array" ref="AD470">IF(SUMPRODUCT(--_xlfn.ISFORMULA(C470:AB470))=25,"OK","CHECK")</f>
        <v>OK</v>
      </c>
      <c r="AE470" s="7"/>
      <c r="AF470" s="7"/>
      <c r="AG470" s="7"/>
    </row>
    <row r="471" spans="1:33" outlineLevel="3" x14ac:dyDescent="0.2">
      <c r="A471" s="7"/>
      <c r="B471" s="7"/>
      <c r="C471" s="19">
        <f>[1]Qty!C346</f>
        <v>0</v>
      </c>
      <c r="D471" s="18">
        <f>[1]Qty!D346</f>
        <v>0</v>
      </c>
      <c r="E471" s="18">
        <f>[1]Qty!E346</f>
        <v>0</v>
      </c>
      <c r="F471" s="18">
        <f>[1]Qty!F346</f>
        <v>0</v>
      </c>
      <c r="G471" s="18">
        <f>[1]Qty!G346</f>
        <v>0</v>
      </c>
      <c r="H471" s="12"/>
      <c r="I471" s="24">
        <f>I574+I677+I780</f>
        <v>0</v>
      </c>
      <c r="J471" s="24">
        <f>J574+J677+J780</f>
        <v>0</v>
      </c>
      <c r="K471" s="24">
        <f>K574+K677+K780</f>
        <v>0</v>
      </c>
      <c r="L471" s="24">
        <f>L574+L677+L780</f>
        <v>0</v>
      </c>
      <c r="M471" s="24">
        <f>M574+M677+M780</f>
        <v>0</v>
      </c>
      <c r="N471" s="24">
        <f>N574+N677+N780</f>
        <v>0</v>
      </c>
      <c r="O471" s="24">
        <f>O574+O677+O780</f>
        <v>0</v>
      </c>
      <c r="P471" s="24">
        <f>P574+P677+P780</f>
        <v>0</v>
      </c>
      <c r="Q471" s="24">
        <f>Q574+Q677+Q780</f>
        <v>0</v>
      </c>
      <c r="R471" s="24">
        <f>R574+R677+R780</f>
        <v>0</v>
      </c>
      <c r="S471" s="24">
        <f>S574+S677+S780</f>
        <v>0</v>
      </c>
      <c r="T471" s="24">
        <f>T574+T677+T780</f>
        <v>0</v>
      </c>
      <c r="U471" s="24">
        <f>U574+U677+U780</f>
        <v>0</v>
      </c>
      <c r="V471" s="24">
        <f>V574+V677+V780</f>
        <v>0</v>
      </c>
      <c r="W471" s="24">
        <f>W574+W677+W780</f>
        <v>0</v>
      </c>
      <c r="X471" s="24">
        <f>X574+X677+X780</f>
        <v>0</v>
      </c>
      <c r="Y471" s="24">
        <f>Y574+Y677+Y780</f>
        <v>0</v>
      </c>
      <c r="Z471" s="24">
        <f>Z574+Z677+Z780</f>
        <v>0</v>
      </c>
      <c r="AA471" s="24">
        <f>AA574+AA677+AA780</f>
        <v>0</v>
      </c>
      <c r="AB471" s="24">
        <f>AB574+AB677+AB780</f>
        <v>0</v>
      </c>
      <c r="AC471" s="14"/>
      <c r="AD471" s="16" t="str" cm="1">
        <f t="array" ref="AD471">IF(SUMPRODUCT(--_xlfn.ISFORMULA(C471:AB471))=25,"OK","CHECK")</f>
        <v>OK</v>
      </c>
      <c r="AE471" s="7"/>
      <c r="AF471" s="7"/>
      <c r="AG471" s="7"/>
    </row>
    <row r="472" spans="1:33" outlineLevel="3" x14ac:dyDescent="0.2">
      <c r="A472" s="7"/>
      <c r="B472" s="7"/>
      <c r="C472" s="19">
        <f>[1]Qty!C347</f>
        <v>0</v>
      </c>
      <c r="D472" s="18">
        <f>[1]Qty!D347</f>
        <v>0</v>
      </c>
      <c r="E472" s="18">
        <f>[1]Qty!E347</f>
        <v>0</v>
      </c>
      <c r="F472" s="18">
        <f>[1]Qty!F347</f>
        <v>0</v>
      </c>
      <c r="G472" s="18">
        <f>[1]Qty!G347</f>
        <v>0</v>
      </c>
      <c r="H472" s="12"/>
      <c r="I472" s="24">
        <f>I575+I678+I781</f>
        <v>0</v>
      </c>
      <c r="J472" s="24">
        <f>J575+J678+J781</f>
        <v>0</v>
      </c>
      <c r="K472" s="24">
        <f>K575+K678+K781</f>
        <v>0</v>
      </c>
      <c r="L472" s="24">
        <f>L575+L678+L781</f>
        <v>0</v>
      </c>
      <c r="M472" s="24">
        <f>M575+M678+M781</f>
        <v>0</v>
      </c>
      <c r="N472" s="24">
        <f>N575+N678+N781</f>
        <v>0</v>
      </c>
      <c r="O472" s="24">
        <f>O575+O678+O781</f>
        <v>0</v>
      </c>
      <c r="P472" s="24">
        <f>P575+P678+P781</f>
        <v>0</v>
      </c>
      <c r="Q472" s="24">
        <f>Q575+Q678+Q781</f>
        <v>0</v>
      </c>
      <c r="R472" s="24">
        <f>R575+R678+R781</f>
        <v>0</v>
      </c>
      <c r="S472" s="24">
        <f>S575+S678+S781</f>
        <v>0</v>
      </c>
      <c r="T472" s="24">
        <f>T575+T678+T781</f>
        <v>0</v>
      </c>
      <c r="U472" s="24">
        <f>U575+U678+U781</f>
        <v>0</v>
      </c>
      <c r="V472" s="24">
        <f>V575+V678+V781</f>
        <v>0</v>
      </c>
      <c r="W472" s="24">
        <f>W575+W678+W781</f>
        <v>0</v>
      </c>
      <c r="X472" s="24">
        <f>X575+X678+X781</f>
        <v>0</v>
      </c>
      <c r="Y472" s="24">
        <f>Y575+Y678+Y781</f>
        <v>0</v>
      </c>
      <c r="Z472" s="24">
        <f>Z575+Z678+Z781</f>
        <v>0</v>
      </c>
      <c r="AA472" s="24">
        <f>AA575+AA678+AA781</f>
        <v>0</v>
      </c>
      <c r="AB472" s="24">
        <f>AB575+AB678+AB781</f>
        <v>0</v>
      </c>
      <c r="AC472" s="14"/>
      <c r="AD472" s="16" t="str" cm="1">
        <f t="array" ref="AD472">IF(SUMPRODUCT(--_xlfn.ISFORMULA(C472:AB472))=25,"OK","CHECK")</f>
        <v>OK</v>
      </c>
      <c r="AE472" s="7"/>
      <c r="AF472" s="7"/>
      <c r="AG472" s="7"/>
    </row>
    <row r="473" spans="1:33" outlineLevel="3" x14ac:dyDescent="0.2">
      <c r="A473" s="7"/>
      <c r="B473" s="7"/>
      <c r="C473" s="19">
        <f>[1]Qty!C348</f>
        <v>0</v>
      </c>
      <c r="D473" s="18">
        <f>[1]Qty!D348</f>
        <v>0</v>
      </c>
      <c r="E473" s="18">
        <f>[1]Qty!E348</f>
        <v>0</v>
      </c>
      <c r="F473" s="18">
        <f>[1]Qty!F348</f>
        <v>0</v>
      </c>
      <c r="G473" s="18">
        <f>[1]Qty!G348</f>
        <v>0</v>
      </c>
      <c r="H473" s="12"/>
      <c r="I473" s="24">
        <f>I576+I679+I782</f>
        <v>0</v>
      </c>
      <c r="J473" s="24">
        <f>J576+J679+J782</f>
        <v>0</v>
      </c>
      <c r="K473" s="24">
        <f>K576+K679+K782</f>
        <v>0</v>
      </c>
      <c r="L473" s="24">
        <f>L576+L679+L782</f>
        <v>0</v>
      </c>
      <c r="M473" s="24">
        <f>M576+M679+M782</f>
        <v>0</v>
      </c>
      <c r="N473" s="24">
        <f>N576+N679+N782</f>
        <v>0</v>
      </c>
      <c r="O473" s="24">
        <f>O576+O679+O782</f>
        <v>0</v>
      </c>
      <c r="P473" s="24">
        <f>P576+P679+P782</f>
        <v>0</v>
      </c>
      <c r="Q473" s="24">
        <f>Q576+Q679+Q782</f>
        <v>0</v>
      </c>
      <c r="R473" s="24">
        <f>R576+R679+R782</f>
        <v>0</v>
      </c>
      <c r="S473" s="24">
        <f>S576+S679+S782</f>
        <v>0</v>
      </c>
      <c r="T473" s="24">
        <f>T576+T679+T782</f>
        <v>0</v>
      </c>
      <c r="U473" s="24">
        <f>U576+U679+U782</f>
        <v>0</v>
      </c>
      <c r="V473" s="24">
        <f>V576+V679+V782</f>
        <v>0</v>
      </c>
      <c r="W473" s="24">
        <f>W576+W679+W782</f>
        <v>0</v>
      </c>
      <c r="X473" s="24">
        <f>X576+X679+X782</f>
        <v>0</v>
      </c>
      <c r="Y473" s="24">
        <f>Y576+Y679+Y782</f>
        <v>0</v>
      </c>
      <c r="Z473" s="24">
        <f>Z576+Z679+Z782</f>
        <v>0</v>
      </c>
      <c r="AA473" s="24">
        <f>AA576+AA679+AA782</f>
        <v>0</v>
      </c>
      <c r="AB473" s="24">
        <f>AB576+AB679+AB782</f>
        <v>0</v>
      </c>
      <c r="AC473" s="14"/>
      <c r="AD473" s="16" t="str" cm="1">
        <f t="array" ref="AD473">IF(SUMPRODUCT(--_xlfn.ISFORMULA(C473:AB473))=25,"OK","CHECK")</f>
        <v>OK</v>
      </c>
      <c r="AE473" s="7"/>
      <c r="AF473" s="7"/>
      <c r="AG473" s="7"/>
    </row>
    <row r="474" spans="1:33" outlineLevel="3" x14ac:dyDescent="0.2">
      <c r="A474" s="7"/>
      <c r="B474" s="7"/>
      <c r="C474" s="19">
        <f>[1]Qty!C349</f>
        <v>0</v>
      </c>
      <c r="D474" s="18">
        <f>[1]Qty!D349</f>
        <v>0</v>
      </c>
      <c r="E474" s="18">
        <f>[1]Qty!E349</f>
        <v>0</v>
      </c>
      <c r="F474" s="18">
        <f>[1]Qty!F349</f>
        <v>0</v>
      </c>
      <c r="G474" s="18">
        <f>[1]Qty!G349</f>
        <v>0</v>
      </c>
      <c r="H474" s="12"/>
      <c r="I474" s="24">
        <f>I577+I680+I783</f>
        <v>0</v>
      </c>
      <c r="J474" s="24">
        <f>J577+J680+J783</f>
        <v>0</v>
      </c>
      <c r="K474" s="24">
        <f>K577+K680+K783</f>
        <v>0</v>
      </c>
      <c r="L474" s="24">
        <f>L577+L680+L783</f>
        <v>0</v>
      </c>
      <c r="M474" s="24">
        <f>M577+M680+M783</f>
        <v>0</v>
      </c>
      <c r="N474" s="24">
        <f>N577+N680+N783</f>
        <v>0</v>
      </c>
      <c r="O474" s="24">
        <f>O577+O680+O783</f>
        <v>0</v>
      </c>
      <c r="P474" s="24">
        <f>P577+P680+P783</f>
        <v>0</v>
      </c>
      <c r="Q474" s="24">
        <f>Q577+Q680+Q783</f>
        <v>0</v>
      </c>
      <c r="R474" s="24">
        <f>R577+R680+R783</f>
        <v>0</v>
      </c>
      <c r="S474" s="24">
        <f>S577+S680+S783</f>
        <v>0</v>
      </c>
      <c r="T474" s="24">
        <f>T577+T680+T783</f>
        <v>0</v>
      </c>
      <c r="U474" s="24">
        <f>U577+U680+U783</f>
        <v>0</v>
      </c>
      <c r="V474" s="24">
        <f>V577+V680+V783</f>
        <v>0</v>
      </c>
      <c r="W474" s="24">
        <f>W577+W680+W783</f>
        <v>0</v>
      </c>
      <c r="X474" s="24">
        <f>X577+X680+X783</f>
        <v>0</v>
      </c>
      <c r="Y474" s="24">
        <f>Y577+Y680+Y783</f>
        <v>0</v>
      </c>
      <c r="Z474" s="24">
        <f>Z577+Z680+Z783</f>
        <v>0</v>
      </c>
      <c r="AA474" s="24">
        <f>AA577+AA680+AA783</f>
        <v>0</v>
      </c>
      <c r="AB474" s="24">
        <f>AB577+AB680+AB783</f>
        <v>0</v>
      </c>
      <c r="AC474" s="14"/>
      <c r="AD474" s="16" t="str" cm="1">
        <f t="array" ref="AD474">IF(SUMPRODUCT(--_xlfn.ISFORMULA(C474:AB474))=25,"OK","CHECK")</f>
        <v>OK</v>
      </c>
      <c r="AE474" s="7"/>
      <c r="AF474" s="7"/>
      <c r="AG474" s="7"/>
    </row>
    <row r="475" spans="1:33" outlineLevel="3" x14ac:dyDescent="0.2">
      <c r="A475" s="7"/>
      <c r="B475" s="7"/>
      <c r="C475" s="19">
        <f>[1]Qty!C350</f>
        <v>0</v>
      </c>
      <c r="D475" s="18">
        <f>[1]Qty!D350</f>
        <v>0</v>
      </c>
      <c r="E475" s="18">
        <f>[1]Qty!E350</f>
        <v>0</v>
      </c>
      <c r="F475" s="18">
        <f>[1]Qty!F350</f>
        <v>0</v>
      </c>
      <c r="G475" s="18">
        <f>[1]Qty!G350</f>
        <v>0</v>
      </c>
      <c r="H475" s="12"/>
      <c r="I475" s="24">
        <f>I578+I681+I784</f>
        <v>0</v>
      </c>
      <c r="J475" s="24">
        <f>J578+J681+J784</f>
        <v>0</v>
      </c>
      <c r="K475" s="24">
        <f>K578+K681+K784</f>
        <v>0</v>
      </c>
      <c r="L475" s="24">
        <f>L578+L681+L784</f>
        <v>0</v>
      </c>
      <c r="M475" s="24">
        <f>M578+M681+M784</f>
        <v>0</v>
      </c>
      <c r="N475" s="24">
        <f>N578+N681+N784</f>
        <v>0</v>
      </c>
      <c r="O475" s="24">
        <f>O578+O681+O784</f>
        <v>0</v>
      </c>
      <c r="P475" s="24">
        <f>P578+P681+P784</f>
        <v>0</v>
      </c>
      <c r="Q475" s="24">
        <f>Q578+Q681+Q784</f>
        <v>0</v>
      </c>
      <c r="R475" s="24">
        <f>R578+R681+R784</f>
        <v>0</v>
      </c>
      <c r="S475" s="24">
        <f>S578+S681+S784</f>
        <v>0</v>
      </c>
      <c r="T475" s="24">
        <f>T578+T681+T784</f>
        <v>0</v>
      </c>
      <c r="U475" s="24">
        <f>U578+U681+U784</f>
        <v>0</v>
      </c>
      <c r="V475" s="24">
        <f>V578+V681+V784</f>
        <v>0</v>
      </c>
      <c r="W475" s="24">
        <f>W578+W681+W784</f>
        <v>0</v>
      </c>
      <c r="X475" s="24">
        <f>X578+X681+X784</f>
        <v>0</v>
      </c>
      <c r="Y475" s="24">
        <f>Y578+Y681+Y784</f>
        <v>0</v>
      </c>
      <c r="Z475" s="24">
        <f>Z578+Z681+Z784</f>
        <v>0</v>
      </c>
      <c r="AA475" s="24">
        <f>AA578+AA681+AA784</f>
        <v>0</v>
      </c>
      <c r="AB475" s="24">
        <f>AB578+AB681+AB784</f>
        <v>0</v>
      </c>
      <c r="AC475" s="14"/>
      <c r="AD475" s="16" t="str" cm="1">
        <f t="array" ref="AD475">IF(SUMPRODUCT(--_xlfn.ISFORMULA(C475:AB475))=25,"OK","CHECK")</f>
        <v>OK</v>
      </c>
      <c r="AE475" s="7"/>
      <c r="AF475" s="7"/>
      <c r="AG475" s="7"/>
    </row>
    <row r="476" spans="1:33" outlineLevel="3" x14ac:dyDescent="0.2">
      <c r="A476" s="7"/>
      <c r="B476" s="7"/>
      <c r="C476" s="19">
        <f>[1]Qty!C351</f>
        <v>0</v>
      </c>
      <c r="D476" s="18">
        <f>[1]Qty!D351</f>
        <v>0</v>
      </c>
      <c r="E476" s="18">
        <f>[1]Qty!E351</f>
        <v>0</v>
      </c>
      <c r="F476" s="18">
        <f>[1]Qty!F351</f>
        <v>0</v>
      </c>
      <c r="G476" s="18">
        <f>[1]Qty!G351</f>
        <v>0</v>
      </c>
      <c r="H476" s="12"/>
      <c r="I476" s="24">
        <f>I579+I682+I785</f>
        <v>0</v>
      </c>
      <c r="J476" s="24">
        <f>J579+J682+J785</f>
        <v>0</v>
      </c>
      <c r="K476" s="24">
        <f>K579+K682+K785</f>
        <v>0</v>
      </c>
      <c r="L476" s="24">
        <f>L579+L682+L785</f>
        <v>0</v>
      </c>
      <c r="M476" s="24">
        <f>M579+M682+M785</f>
        <v>0</v>
      </c>
      <c r="N476" s="24">
        <f>N579+N682+N785</f>
        <v>0</v>
      </c>
      <c r="O476" s="24">
        <f>O579+O682+O785</f>
        <v>0</v>
      </c>
      <c r="P476" s="24">
        <f>P579+P682+P785</f>
        <v>0</v>
      </c>
      <c r="Q476" s="24">
        <f>Q579+Q682+Q785</f>
        <v>0</v>
      </c>
      <c r="R476" s="24">
        <f>R579+R682+R785</f>
        <v>0</v>
      </c>
      <c r="S476" s="24">
        <f>S579+S682+S785</f>
        <v>0</v>
      </c>
      <c r="T476" s="24">
        <f>T579+T682+T785</f>
        <v>0</v>
      </c>
      <c r="U476" s="24">
        <f>U579+U682+U785</f>
        <v>0</v>
      </c>
      <c r="V476" s="24">
        <f>V579+V682+V785</f>
        <v>0</v>
      </c>
      <c r="W476" s="24">
        <f>W579+W682+W785</f>
        <v>0</v>
      </c>
      <c r="X476" s="24">
        <f>X579+X682+X785</f>
        <v>0</v>
      </c>
      <c r="Y476" s="24">
        <f>Y579+Y682+Y785</f>
        <v>0</v>
      </c>
      <c r="Z476" s="24">
        <f>Z579+Z682+Z785</f>
        <v>0</v>
      </c>
      <c r="AA476" s="24">
        <f>AA579+AA682+AA785</f>
        <v>0</v>
      </c>
      <c r="AB476" s="24">
        <f>AB579+AB682+AB785</f>
        <v>0</v>
      </c>
      <c r="AC476" s="14"/>
      <c r="AD476" s="16" t="str" cm="1">
        <f t="array" ref="AD476">IF(SUMPRODUCT(--_xlfn.ISFORMULA(C476:AB476))=25,"OK","CHECK")</f>
        <v>OK</v>
      </c>
      <c r="AE476" s="7"/>
      <c r="AF476" s="7"/>
      <c r="AG476" s="7"/>
    </row>
    <row r="477" spans="1:33" outlineLevel="3" x14ac:dyDescent="0.2">
      <c r="A477" s="7"/>
      <c r="B477" s="7"/>
      <c r="C477" s="19">
        <f>[1]Qty!C352</f>
        <v>0</v>
      </c>
      <c r="D477" s="18">
        <f>[1]Qty!D352</f>
        <v>0</v>
      </c>
      <c r="E477" s="18">
        <f>[1]Qty!E352</f>
        <v>0</v>
      </c>
      <c r="F477" s="18">
        <f>[1]Qty!F352</f>
        <v>0</v>
      </c>
      <c r="G477" s="18">
        <f>[1]Qty!G352</f>
        <v>0</v>
      </c>
      <c r="H477" s="12"/>
      <c r="I477" s="24">
        <f>I580+I683+I786</f>
        <v>0</v>
      </c>
      <c r="J477" s="24">
        <f>J580+J683+J786</f>
        <v>0</v>
      </c>
      <c r="K477" s="24">
        <f>K580+K683+K786</f>
        <v>0</v>
      </c>
      <c r="L477" s="24">
        <f>L580+L683+L786</f>
        <v>0</v>
      </c>
      <c r="M477" s="24">
        <f>M580+M683+M786</f>
        <v>0</v>
      </c>
      <c r="N477" s="24">
        <f>N580+N683+N786</f>
        <v>0</v>
      </c>
      <c r="O477" s="24">
        <f>O580+O683+O786</f>
        <v>0</v>
      </c>
      <c r="P477" s="24">
        <f>P580+P683+P786</f>
        <v>0</v>
      </c>
      <c r="Q477" s="24">
        <f>Q580+Q683+Q786</f>
        <v>0</v>
      </c>
      <c r="R477" s="24">
        <f>R580+R683+R786</f>
        <v>0</v>
      </c>
      <c r="S477" s="24">
        <f>S580+S683+S786</f>
        <v>0</v>
      </c>
      <c r="T477" s="24">
        <f>T580+T683+T786</f>
        <v>0</v>
      </c>
      <c r="U477" s="24">
        <f>U580+U683+U786</f>
        <v>0</v>
      </c>
      <c r="V477" s="24">
        <f>V580+V683+V786</f>
        <v>0</v>
      </c>
      <c r="W477" s="24">
        <f>W580+W683+W786</f>
        <v>0</v>
      </c>
      <c r="X477" s="24">
        <f>X580+X683+X786</f>
        <v>0</v>
      </c>
      <c r="Y477" s="24">
        <f>Y580+Y683+Y786</f>
        <v>0</v>
      </c>
      <c r="Z477" s="24">
        <f>Z580+Z683+Z786</f>
        <v>0</v>
      </c>
      <c r="AA477" s="24">
        <f>AA580+AA683+AA786</f>
        <v>0</v>
      </c>
      <c r="AB477" s="24">
        <f>AB580+AB683+AB786</f>
        <v>0</v>
      </c>
      <c r="AC477" s="14"/>
      <c r="AD477" s="16" t="str" cm="1">
        <f t="array" ref="AD477">IF(SUMPRODUCT(--_xlfn.ISFORMULA(C477:AB477))=25,"OK","CHECK")</f>
        <v>OK</v>
      </c>
      <c r="AE477" s="7"/>
      <c r="AF477" s="7"/>
      <c r="AG477" s="7"/>
    </row>
    <row r="478" spans="1:33" outlineLevel="3" x14ac:dyDescent="0.2">
      <c r="A478" s="7"/>
      <c r="B478" s="7"/>
      <c r="C478" s="19">
        <f>[1]Qty!C353</f>
        <v>0</v>
      </c>
      <c r="D478" s="18">
        <f>[1]Qty!D353</f>
        <v>0</v>
      </c>
      <c r="E478" s="18">
        <f>[1]Qty!E353</f>
        <v>0</v>
      </c>
      <c r="F478" s="18">
        <f>[1]Qty!F353</f>
        <v>0</v>
      </c>
      <c r="G478" s="18">
        <f>[1]Qty!G353</f>
        <v>0</v>
      </c>
      <c r="H478" s="12"/>
      <c r="I478" s="24">
        <f>I581+I684+I787</f>
        <v>0</v>
      </c>
      <c r="J478" s="24">
        <f>J581+J684+J787</f>
        <v>0</v>
      </c>
      <c r="K478" s="24">
        <f>K581+K684+K787</f>
        <v>0</v>
      </c>
      <c r="L478" s="24">
        <f>L581+L684+L787</f>
        <v>0</v>
      </c>
      <c r="M478" s="24">
        <f>M581+M684+M787</f>
        <v>0</v>
      </c>
      <c r="N478" s="24">
        <f>N581+N684+N787</f>
        <v>0</v>
      </c>
      <c r="O478" s="24">
        <f>O581+O684+O787</f>
        <v>0</v>
      </c>
      <c r="P478" s="24">
        <f>P581+P684+P787</f>
        <v>0</v>
      </c>
      <c r="Q478" s="24">
        <f>Q581+Q684+Q787</f>
        <v>0</v>
      </c>
      <c r="R478" s="24">
        <f>R581+R684+R787</f>
        <v>0</v>
      </c>
      <c r="S478" s="24">
        <f>S581+S684+S787</f>
        <v>0</v>
      </c>
      <c r="T478" s="24">
        <f>T581+T684+T787</f>
        <v>0</v>
      </c>
      <c r="U478" s="24">
        <f>U581+U684+U787</f>
        <v>0</v>
      </c>
      <c r="V478" s="24">
        <f>V581+V684+V787</f>
        <v>0</v>
      </c>
      <c r="W478" s="24">
        <f>W581+W684+W787</f>
        <v>0</v>
      </c>
      <c r="X478" s="24">
        <f>X581+X684+X787</f>
        <v>0</v>
      </c>
      <c r="Y478" s="24">
        <f>Y581+Y684+Y787</f>
        <v>0</v>
      </c>
      <c r="Z478" s="24">
        <f>Z581+Z684+Z787</f>
        <v>0</v>
      </c>
      <c r="AA478" s="24">
        <f>AA581+AA684+AA787</f>
        <v>0</v>
      </c>
      <c r="AB478" s="24">
        <f>AB581+AB684+AB787</f>
        <v>0</v>
      </c>
      <c r="AC478" s="14"/>
      <c r="AD478" s="16" t="str" cm="1">
        <f t="array" ref="AD478">IF(SUMPRODUCT(--_xlfn.ISFORMULA(C478:AB478))=25,"OK","CHECK")</f>
        <v>OK</v>
      </c>
      <c r="AE478" s="7"/>
      <c r="AF478" s="7"/>
      <c r="AG478" s="7"/>
    </row>
    <row r="479" spans="1:33" outlineLevel="3" x14ac:dyDescent="0.2">
      <c r="A479" s="7"/>
      <c r="B479" s="7"/>
      <c r="C479" s="19">
        <f>[1]Qty!C354</f>
        <v>0</v>
      </c>
      <c r="D479" s="18">
        <f>[1]Qty!D354</f>
        <v>0</v>
      </c>
      <c r="E479" s="18">
        <f>[1]Qty!E354</f>
        <v>0</v>
      </c>
      <c r="F479" s="18">
        <f>[1]Qty!F354</f>
        <v>0</v>
      </c>
      <c r="G479" s="18">
        <f>[1]Qty!G354</f>
        <v>0</v>
      </c>
      <c r="H479" s="12"/>
      <c r="I479" s="24">
        <f>I582+I685+I788</f>
        <v>0</v>
      </c>
      <c r="J479" s="24">
        <f>J582+J685+J788</f>
        <v>0</v>
      </c>
      <c r="K479" s="24">
        <f>K582+K685+K788</f>
        <v>0</v>
      </c>
      <c r="L479" s="24">
        <f>L582+L685+L788</f>
        <v>0</v>
      </c>
      <c r="M479" s="24">
        <f>M582+M685+M788</f>
        <v>0</v>
      </c>
      <c r="N479" s="24">
        <f>N582+N685+N788</f>
        <v>0</v>
      </c>
      <c r="O479" s="24">
        <f>O582+O685+O788</f>
        <v>0</v>
      </c>
      <c r="P479" s="24">
        <f>P582+P685+P788</f>
        <v>0</v>
      </c>
      <c r="Q479" s="24">
        <f>Q582+Q685+Q788</f>
        <v>0</v>
      </c>
      <c r="R479" s="24">
        <f>R582+R685+R788</f>
        <v>0</v>
      </c>
      <c r="S479" s="24">
        <f>S582+S685+S788</f>
        <v>0</v>
      </c>
      <c r="T479" s="24">
        <f>T582+T685+T788</f>
        <v>0</v>
      </c>
      <c r="U479" s="24">
        <f>U582+U685+U788</f>
        <v>0</v>
      </c>
      <c r="V479" s="24">
        <f>V582+V685+V788</f>
        <v>0</v>
      </c>
      <c r="W479" s="24">
        <f>W582+W685+W788</f>
        <v>0</v>
      </c>
      <c r="X479" s="24">
        <f>X582+X685+X788</f>
        <v>0</v>
      </c>
      <c r="Y479" s="24">
        <f>Y582+Y685+Y788</f>
        <v>0</v>
      </c>
      <c r="Z479" s="24">
        <f>Z582+Z685+Z788</f>
        <v>0</v>
      </c>
      <c r="AA479" s="24">
        <f>AA582+AA685+AA788</f>
        <v>0</v>
      </c>
      <c r="AB479" s="24">
        <f>AB582+AB685+AB788</f>
        <v>0</v>
      </c>
      <c r="AC479" s="14"/>
      <c r="AD479" s="16" t="str" cm="1">
        <f t="array" ref="AD479">IF(SUMPRODUCT(--_xlfn.ISFORMULA(C479:AB479))=25,"OK","CHECK")</f>
        <v>OK</v>
      </c>
      <c r="AE479" s="7"/>
      <c r="AF479" s="7"/>
      <c r="AG479" s="7"/>
    </row>
    <row r="480" spans="1:33" outlineLevel="3" x14ac:dyDescent="0.2">
      <c r="A480" s="7"/>
      <c r="B480" s="7"/>
      <c r="C480" s="19">
        <f>[1]Qty!C355</f>
        <v>0</v>
      </c>
      <c r="D480" s="18">
        <f>[1]Qty!D355</f>
        <v>0</v>
      </c>
      <c r="E480" s="18">
        <f>[1]Qty!E355</f>
        <v>0</v>
      </c>
      <c r="F480" s="18">
        <f>[1]Qty!F355</f>
        <v>0</v>
      </c>
      <c r="G480" s="18">
        <f>[1]Qty!G355</f>
        <v>0</v>
      </c>
      <c r="H480" s="12"/>
      <c r="I480" s="24">
        <f>I583+I686+I789</f>
        <v>0</v>
      </c>
      <c r="J480" s="24">
        <f>J583+J686+J789</f>
        <v>0</v>
      </c>
      <c r="K480" s="24">
        <f>K583+K686+K789</f>
        <v>0</v>
      </c>
      <c r="L480" s="24">
        <f>L583+L686+L789</f>
        <v>0</v>
      </c>
      <c r="M480" s="24">
        <f>M583+M686+M789</f>
        <v>0</v>
      </c>
      <c r="N480" s="24">
        <f>N583+N686+N789</f>
        <v>0</v>
      </c>
      <c r="O480" s="24">
        <f>O583+O686+O789</f>
        <v>0</v>
      </c>
      <c r="P480" s="24">
        <f>P583+P686+P789</f>
        <v>0</v>
      </c>
      <c r="Q480" s="24">
        <f>Q583+Q686+Q789</f>
        <v>0</v>
      </c>
      <c r="R480" s="24">
        <f>R583+R686+R789</f>
        <v>0</v>
      </c>
      <c r="S480" s="24">
        <f>S583+S686+S789</f>
        <v>0</v>
      </c>
      <c r="T480" s="24">
        <f>T583+T686+T789</f>
        <v>0</v>
      </c>
      <c r="U480" s="24">
        <f>U583+U686+U789</f>
        <v>0</v>
      </c>
      <c r="V480" s="24">
        <f>V583+V686+V789</f>
        <v>0</v>
      </c>
      <c r="W480" s="24">
        <f>W583+W686+W789</f>
        <v>0</v>
      </c>
      <c r="X480" s="24">
        <f>X583+X686+X789</f>
        <v>0</v>
      </c>
      <c r="Y480" s="24">
        <f>Y583+Y686+Y789</f>
        <v>0</v>
      </c>
      <c r="Z480" s="24">
        <f>Z583+Z686+Z789</f>
        <v>0</v>
      </c>
      <c r="AA480" s="24">
        <f>AA583+AA686+AA789</f>
        <v>0</v>
      </c>
      <c r="AB480" s="24">
        <f>AB583+AB686+AB789</f>
        <v>0</v>
      </c>
      <c r="AC480" s="14"/>
      <c r="AD480" s="16" t="str" cm="1">
        <f t="array" ref="AD480">IF(SUMPRODUCT(--_xlfn.ISFORMULA(C480:AB480))=25,"OK","CHECK")</f>
        <v>OK</v>
      </c>
      <c r="AE480" s="7"/>
      <c r="AF480" s="7"/>
      <c r="AG480" s="7"/>
    </row>
    <row r="481" spans="1:33" outlineLevel="3" x14ac:dyDescent="0.2">
      <c r="A481" s="7"/>
      <c r="B481" s="7"/>
      <c r="C481" s="19">
        <f>[1]Qty!C356</f>
        <v>0</v>
      </c>
      <c r="D481" s="18">
        <f>[1]Qty!D356</f>
        <v>0</v>
      </c>
      <c r="E481" s="18">
        <f>[1]Qty!E356</f>
        <v>0</v>
      </c>
      <c r="F481" s="18">
        <f>[1]Qty!F356</f>
        <v>0</v>
      </c>
      <c r="G481" s="18">
        <f>[1]Qty!G356</f>
        <v>0</v>
      </c>
      <c r="H481" s="12"/>
      <c r="I481" s="24">
        <f>I584+I687+I790</f>
        <v>0</v>
      </c>
      <c r="J481" s="24">
        <f>J584+J687+J790</f>
        <v>0</v>
      </c>
      <c r="K481" s="24">
        <f>K584+K687+K790</f>
        <v>0</v>
      </c>
      <c r="L481" s="24">
        <f>L584+L687+L790</f>
        <v>0</v>
      </c>
      <c r="M481" s="24">
        <f>M584+M687+M790</f>
        <v>0</v>
      </c>
      <c r="N481" s="24">
        <f>N584+N687+N790</f>
        <v>0</v>
      </c>
      <c r="O481" s="24">
        <f>O584+O687+O790</f>
        <v>0</v>
      </c>
      <c r="P481" s="24">
        <f>P584+P687+P790</f>
        <v>0</v>
      </c>
      <c r="Q481" s="24">
        <f>Q584+Q687+Q790</f>
        <v>0</v>
      </c>
      <c r="R481" s="24">
        <f>R584+R687+R790</f>
        <v>0</v>
      </c>
      <c r="S481" s="24">
        <f>S584+S687+S790</f>
        <v>0</v>
      </c>
      <c r="T481" s="24">
        <f>T584+T687+T790</f>
        <v>0</v>
      </c>
      <c r="U481" s="24">
        <f>U584+U687+U790</f>
        <v>0</v>
      </c>
      <c r="V481" s="24">
        <f>V584+V687+V790</f>
        <v>0</v>
      </c>
      <c r="W481" s="24">
        <f>W584+W687+W790</f>
        <v>0</v>
      </c>
      <c r="X481" s="24">
        <f>X584+X687+X790</f>
        <v>0</v>
      </c>
      <c r="Y481" s="24">
        <f>Y584+Y687+Y790</f>
        <v>0</v>
      </c>
      <c r="Z481" s="24">
        <f>Z584+Z687+Z790</f>
        <v>0</v>
      </c>
      <c r="AA481" s="24">
        <f>AA584+AA687+AA790</f>
        <v>0</v>
      </c>
      <c r="AB481" s="24">
        <f>AB584+AB687+AB790</f>
        <v>0</v>
      </c>
      <c r="AC481" s="14"/>
      <c r="AD481" s="16" t="str" cm="1">
        <f t="array" ref="AD481">IF(SUMPRODUCT(--_xlfn.ISFORMULA(C481:AB481))=25,"OK","CHECK")</f>
        <v>OK</v>
      </c>
      <c r="AE481" s="7"/>
      <c r="AF481" s="7"/>
      <c r="AG481" s="7"/>
    </row>
    <row r="482" spans="1:33" outlineLevel="3" x14ac:dyDescent="0.2">
      <c r="A482" s="7"/>
      <c r="B482" s="7"/>
      <c r="C482" s="19">
        <f>[1]Qty!C357</f>
        <v>0</v>
      </c>
      <c r="D482" s="18">
        <f>[1]Qty!D357</f>
        <v>0</v>
      </c>
      <c r="E482" s="18">
        <f>[1]Qty!E357</f>
        <v>0</v>
      </c>
      <c r="F482" s="18">
        <f>[1]Qty!F357</f>
        <v>0</v>
      </c>
      <c r="G482" s="18">
        <f>[1]Qty!G357</f>
        <v>0</v>
      </c>
      <c r="H482" s="12"/>
      <c r="I482" s="24">
        <f>I585+I688+I791</f>
        <v>0</v>
      </c>
      <c r="J482" s="24">
        <f>J585+J688+J791</f>
        <v>0</v>
      </c>
      <c r="K482" s="24">
        <f>K585+K688+K791</f>
        <v>0</v>
      </c>
      <c r="L482" s="24">
        <f>L585+L688+L791</f>
        <v>0</v>
      </c>
      <c r="M482" s="24">
        <f>M585+M688+M791</f>
        <v>0</v>
      </c>
      <c r="N482" s="24">
        <f>N585+N688+N791</f>
        <v>0</v>
      </c>
      <c r="O482" s="24">
        <f>O585+O688+O791</f>
        <v>0</v>
      </c>
      <c r="P482" s="24">
        <f>P585+P688+P791</f>
        <v>0</v>
      </c>
      <c r="Q482" s="24">
        <f>Q585+Q688+Q791</f>
        <v>0</v>
      </c>
      <c r="R482" s="24">
        <f>R585+R688+R791</f>
        <v>0</v>
      </c>
      <c r="S482" s="24">
        <f>S585+S688+S791</f>
        <v>0</v>
      </c>
      <c r="T482" s="24">
        <f>T585+T688+T791</f>
        <v>0</v>
      </c>
      <c r="U482" s="24">
        <f>U585+U688+U791</f>
        <v>0</v>
      </c>
      <c r="V482" s="24">
        <f>V585+V688+V791</f>
        <v>0</v>
      </c>
      <c r="W482" s="24">
        <f>W585+W688+W791</f>
        <v>0</v>
      </c>
      <c r="X482" s="24">
        <f>X585+X688+X791</f>
        <v>0</v>
      </c>
      <c r="Y482" s="24">
        <f>Y585+Y688+Y791</f>
        <v>0</v>
      </c>
      <c r="Z482" s="24">
        <f>Z585+Z688+Z791</f>
        <v>0</v>
      </c>
      <c r="AA482" s="24">
        <f>AA585+AA688+AA791</f>
        <v>0</v>
      </c>
      <c r="AB482" s="24">
        <f>AB585+AB688+AB791</f>
        <v>0</v>
      </c>
      <c r="AC482" s="14"/>
      <c r="AD482" s="16" t="str" cm="1">
        <f t="array" ref="AD482">IF(SUMPRODUCT(--_xlfn.ISFORMULA(C482:AB482))=25,"OK","CHECK")</f>
        <v>OK</v>
      </c>
      <c r="AE482" s="7"/>
      <c r="AF482" s="7"/>
      <c r="AG482" s="7"/>
    </row>
    <row r="483" spans="1:33" outlineLevel="3" x14ac:dyDescent="0.2">
      <c r="A483" s="7"/>
      <c r="B483" s="7"/>
      <c r="C483" s="19">
        <f>[1]Qty!C358</f>
        <v>0</v>
      </c>
      <c r="D483" s="18">
        <f>[1]Qty!D358</f>
        <v>0</v>
      </c>
      <c r="E483" s="18">
        <f>[1]Qty!E358</f>
        <v>0</v>
      </c>
      <c r="F483" s="18">
        <f>[1]Qty!F358</f>
        <v>0</v>
      </c>
      <c r="G483" s="18">
        <f>[1]Qty!G358</f>
        <v>0</v>
      </c>
      <c r="H483" s="12"/>
      <c r="I483" s="24">
        <f>I586+I689+I792</f>
        <v>0</v>
      </c>
      <c r="J483" s="24">
        <f>J586+J689+J792</f>
        <v>0</v>
      </c>
      <c r="K483" s="24">
        <f>K586+K689+K792</f>
        <v>0</v>
      </c>
      <c r="L483" s="24">
        <f>L586+L689+L792</f>
        <v>0</v>
      </c>
      <c r="M483" s="24">
        <f>M586+M689+M792</f>
        <v>0</v>
      </c>
      <c r="N483" s="24">
        <f>N586+N689+N792</f>
        <v>0</v>
      </c>
      <c r="O483" s="24">
        <f>O586+O689+O792</f>
        <v>0</v>
      </c>
      <c r="P483" s="24">
        <f>P586+P689+P792</f>
        <v>0</v>
      </c>
      <c r="Q483" s="24">
        <f>Q586+Q689+Q792</f>
        <v>0</v>
      </c>
      <c r="R483" s="24">
        <f>R586+R689+R792</f>
        <v>0</v>
      </c>
      <c r="S483" s="24">
        <f>S586+S689+S792</f>
        <v>0</v>
      </c>
      <c r="T483" s="24">
        <f>T586+T689+T792</f>
        <v>0</v>
      </c>
      <c r="U483" s="24">
        <f>U586+U689+U792</f>
        <v>0</v>
      </c>
      <c r="V483" s="24">
        <f>V586+V689+V792</f>
        <v>0</v>
      </c>
      <c r="W483" s="24">
        <f>W586+W689+W792</f>
        <v>0</v>
      </c>
      <c r="X483" s="24">
        <f>X586+X689+X792</f>
        <v>0</v>
      </c>
      <c r="Y483" s="24">
        <f>Y586+Y689+Y792</f>
        <v>0</v>
      </c>
      <c r="Z483" s="24">
        <f>Z586+Z689+Z792</f>
        <v>0</v>
      </c>
      <c r="AA483" s="24">
        <f>AA586+AA689+AA792</f>
        <v>0</v>
      </c>
      <c r="AB483" s="24">
        <f>AB586+AB689+AB792</f>
        <v>0</v>
      </c>
      <c r="AC483" s="14"/>
      <c r="AD483" s="16" t="str" cm="1">
        <f t="array" ref="AD483">IF(SUMPRODUCT(--_xlfn.ISFORMULA(C483:AB483))=25,"OK","CHECK")</f>
        <v>OK</v>
      </c>
      <c r="AE483" s="7"/>
      <c r="AF483" s="7"/>
      <c r="AG483" s="7"/>
    </row>
    <row r="484" spans="1:33" outlineLevel="3" x14ac:dyDescent="0.2">
      <c r="A484" s="7"/>
      <c r="B484" s="7"/>
      <c r="C484" s="19">
        <f>[1]Qty!C359</f>
        <v>0</v>
      </c>
      <c r="D484" s="18">
        <f>[1]Qty!D359</f>
        <v>0</v>
      </c>
      <c r="E484" s="18">
        <f>[1]Qty!E359</f>
        <v>0</v>
      </c>
      <c r="F484" s="18">
        <f>[1]Qty!F359</f>
        <v>0</v>
      </c>
      <c r="G484" s="18">
        <f>[1]Qty!G359</f>
        <v>0</v>
      </c>
      <c r="H484" s="12"/>
      <c r="I484" s="24">
        <f>I587+I690+I793</f>
        <v>0</v>
      </c>
      <c r="J484" s="24">
        <f>J587+J690+J793</f>
        <v>0</v>
      </c>
      <c r="K484" s="24">
        <f>K587+K690+K793</f>
        <v>0</v>
      </c>
      <c r="L484" s="24">
        <f>L587+L690+L793</f>
        <v>0</v>
      </c>
      <c r="M484" s="24">
        <f>M587+M690+M793</f>
        <v>0</v>
      </c>
      <c r="N484" s="24">
        <f>N587+N690+N793</f>
        <v>0</v>
      </c>
      <c r="O484" s="24">
        <f>O587+O690+O793</f>
        <v>0</v>
      </c>
      <c r="P484" s="24">
        <f>P587+P690+P793</f>
        <v>0</v>
      </c>
      <c r="Q484" s="24">
        <f>Q587+Q690+Q793</f>
        <v>0</v>
      </c>
      <c r="R484" s="24">
        <f>R587+R690+R793</f>
        <v>0</v>
      </c>
      <c r="S484" s="24">
        <f>S587+S690+S793</f>
        <v>0</v>
      </c>
      <c r="T484" s="24">
        <f>T587+T690+T793</f>
        <v>0</v>
      </c>
      <c r="U484" s="24">
        <f>U587+U690+U793</f>
        <v>0</v>
      </c>
      <c r="V484" s="24">
        <f>V587+V690+V793</f>
        <v>0</v>
      </c>
      <c r="W484" s="24">
        <f>W587+W690+W793</f>
        <v>0</v>
      </c>
      <c r="X484" s="24">
        <f>X587+X690+X793</f>
        <v>0</v>
      </c>
      <c r="Y484" s="24">
        <f>Y587+Y690+Y793</f>
        <v>0</v>
      </c>
      <c r="Z484" s="24">
        <f>Z587+Z690+Z793</f>
        <v>0</v>
      </c>
      <c r="AA484" s="24">
        <f>AA587+AA690+AA793</f>
        <v>0</v>
      </c>
      <c r="AB484" s="24">
        <f>AB587+AB690+AB793</f>
        <v>0</v>
      </c>
      <c r="AC484" s="14"/>
      <c r="AD484" s="16" t="str" cm="1">
        <f t="array" ref="AD484">IF(SUMPRODUCT(--_xlfn.ISFORMULA(C484:AB484))=25,"OK","CHECK")</f>
        <v>OK</v>
      </c>
      <c r="AE484" s="7"/>
      <c r="AF484" s="7"/>
      <c r="AG484" s="7"/>
    </row>
    <row r="485" spans="1:33" outlineLevel="3" x14ac:dyDescent="0.2">
      <c r="A485" s="7"/>
      <c r="B485" s="7"/>
      <c r="C485" s="19">
        <f>[1]Qty!C360</f>
        <v>0</v>
      </c>
      <c r="D485" s="18">
        <f>[1]Qty!D360</f>
        <v>0</v>
      </c>
      <c r="E485" s="18">
        <f>[1]Qty!E360</f>
        <v>0</v>
      </c>
      <c r="F485" s="18">
        <f>[1]Qty!F360</f>
        <v>0</v>
      </c>
      <c r="G485" s="18">
        <f>[1]Qty!G360</f>
        <v>0</v>
      </c>
      <c r="H485" s="12"/>
      <c r="I485" s="24">
        <f>I588+I691+I794</f>
        <v>0</v>
      </c>
      <c r="J485" s="24">
        <f>J588+J691+J794</f>
        <v>0</v>
      </c>
      <c r="K485" s="24">
        <f>K588+K691+K794</f>
        <v>0</v>
      </c>
      <c r="L485" s="24">
        <f>L588+L691+L794</f>
        <v>0</v>
      </c>
      <c r="M485" s="24">
        <f>M588+M691+M794</f>
        <v>0</v>
      </c>
      <c r="N485" s="24">
        <f>N588+N691+N794</f>
        <v>0</v>
      </c>
      <c r="O485" s="24">
        <f>O588+O691+O794</f>
        <v>0</v>
      </c>
      <c r="P485" s="24">
        <f>P588+P691+P794</f>
        <v>0</v>
      </c>
      <c r="Q485" s="24">
        <f>Q588+Q691+Q794</f>
        <v>0</v>
      </c>
      <c r="R485" s="24">
        <f>R588+R691+R794</f>
        <v>0</v>
      </c>
      <c r="S485" s="24">
        <f>S588+S691+S794</f>
        <v>0</v>
      </c>
      <c r="T485" s="24">
        <f>T588+T691+T794</f>
        <v>0</v>
      </c>
      <c r="U485" s="24">
        <f>U588+U691+U794</f>
        <v>0</v>
      </c>
      <c r="V485" s="24">
        <f>V588+V691+V794</f>
        <v>0</v>
      </c>
      <c r="W485" s="24">
        <f>W588+W691+W794</f>
        <v>0</v>
      </c>
      <c r="X485" s="24">
        <f>X588+X691+X794</f>
        <v>0</v>
      </c>
      <c r="Y485" s="24">
        <f>Y588+Y691+Y794</f>
        <v>0</v>
      </c>
      <c r="Z485" s="24">
        <f>Z588+Z691+Z794</f>
        <v>0</v>
      </c>
      <c r="AA485" s="24">
        <f>AA588+AA691+AA794</f>
        <v>0</v>
      </c>
      <c r="AB485" s="24">
        <f>AB588+AB691+AB794</f>
        <v>0</v>
      </c>
      <c r="AC485" s="14"/>
      <c r="AD485" s="16" t="str" cm="1">
        <f t="array" ref="AD485">IF(SUMPRODUCT(--_xlfn.ISFORMULA(C485:AB485))=25,"OK","CHECK")</f>
        <v>OK</v>
      </c>
      <c r="AE485" s="7"/>
      <c r="AF485" s="7"/>
      <c r="AG485" s="7"/>
    </row>
    <row r="486" spans="1:33" outlineLevel="3" x14ac:dyDescent="0.2">
      <c r="A486" s="7"/>
      <c r="B486" s="7"/>
      <c r="C486" s="19">
        <f>[1]Qty!C361</f>
        <v>0</v>
      </c>
      <c r="D486" s="18">
        <f>[1]Qty!D361</f>
        <v>0</v>
      </c>
      <c r="E486" s="18">
        <f>[1]Qty!E361</f>
        <v>0</v>
      </c>
      <c r="F486" s="18">
        <f>[1]Qty!F361</f>
        <v>0</v>
      </c>
      <c r="G486" s="18">
        <f>[1]Qty!G361</f>
        <v>0</v>
      </c>
      <c r="H486" s="12"/>
      <c r="I486" s="24">
        <f>I589+I692+I795</f>
        <v>0</v>
      </c>
      <c r="J486" s="24">
        <f>J589+J692+J795</f>
        <v>0</v>
      </c>
      <c r="K486" s="24">
        <f>K589+K692+K795</f>
        <v>0</v>
      </c>
      <c r="L486" s="24">
        <f>L589+L692+L795</f>
        <v>0</v>
      </c>
      <c r="M486" s="24">
        <f>M589+M692+M795</f>
        <v>0</v>
      </c>
      <c r="N486" s="24">
        <f>N589+N692+N795</f>
        <v>0</v>
      </c>
      <c r="O486" s="24">
        <f>O589+O692+O795</f>
        <v>0</v>
      </c>
      <c r="P486" s="24">
        <f>P589+P692+P795</f>
        <v>0</v>
      </c>
      <c r="Q486" s="24">
        <f>Q589+Q692+Q795</f>
        <v>0</v>
      </c>
      <c r="R486" s="24">
        <f>R589+R692+R795</f>
        <v>0</v>
      </c>
      <c r="S486" s="24">
        <f>S589+S692+S795</f>
        <v>0</v>
      </c>
      <c r="T486" s="24">
        <f>T589+T692+T795</f>
        <v>0</v>
      </c>
      <c r="U486" s="24">
        <f>U589+U692+U795</f>
        <v>0</v>
      </c>
      <c r="V486" s="24">
        <f>V589+V692+V795</f>
        <v>0</v>
      </c>
      <c r="W486" s="24">
        <f>W589+W692+W795</f>
        <v>0</v>
      </c>
      <c r="X486" s="24">
        <f>X589+X692+X795</f>
        <v>0</v>
      </c>
      <c r="Y486" s="24">
        <f>Y589+Y692+Y795</f>
        <v>0</v>
      </c>
      <c r="Z486" s="24">
        <f>Z589+Z692+Z795</f>
        <v>0</v>
      </c>
      <c r="AA486" s="24">
        <f>AA589+AA692+AA795</f>
        <v>0</v>
      </c>
      <c r="AB486" s="24">
        <f>AB589+AB692+AB795</f>
        <v>0</v>
      </c>
      <c r="AC486" s="14"/>
      <c r="AD486" s="16" t="str" cm="1">
        <f t="array" ref="AD486">IF(SUMPRODUCT(--_xlfn.ISFORMULA(C486:AB486))=25,"OK","CHECK")</f>
        <v>OK</v>
      </c>
      <c r="AE486" s="7"/>
      <c r="AF486" s="7"/>
      <c r="AG486" s="7"/>
    </row>
    <row r="487" spans="1:33" outlineLevel="3" x14ac:dyDescent="0.2">
      <c r="A487" s="7"/>
      <c r="B487" s="7"/>
      <c r="C487" s="19">
        <f>[1]Qty!C362</f>
        <v>0</v>
      </c>
      <c r="D487" s="18">
        <f>[1]Qty!D362</f>
        <v>0</v>
      </c>
      <c r="E487" s="18">
        <f>[1]Qty!E362</f>
        <v>0</v>
      </c>
      <c r="F487" s="18">
        <f>[1]Qty!F362</f>
        <v>0</v>
      </c>
      <c r="G487" s="18">
        <f>[1]Qty!G362</f>
        <v>0</v>
      </c>
      <c r="H487" s="12"/>
      <c r="I487" s="24">
        <f>I590+I693+I796</f>
        <v>0</v>
      </c>
      <c r="J487" s="24">
        <f>J590+J693+J796</f>
        <v>0</v>
      </c>
      <c r="K487" s="24">
        <f>K590+K693+K796</f>
        <v>0</v>
      </c>
      <c r="L487" s="24">
        <f>L590+L693+L796</f>
        <v>0</v>
      </c>
      <c r="M487" s="24">
        <f>M590+M693+M796</f>
        <v>0</v>
      </c>
      <c r="N487" s="24">
        <f>N590+N693+N796</f>
        <v>0</v>
      </c>
      <c r="O487" s="24">
        <f>O590+O693+O796</f>
        <v>0</v>
      </c>
      <c r="P487" s="24">
        <f>P590+P693+P796</f>
        <v>0</v>
      </c>
      <c r="Q487" s="24">
        <f>Q590+Q693+Q796</f>
        <v>0</v>
      </c>
      <c r="R487" s="24">
        <f>R590+R693+R796</f>
        <v>0</v>
      </c>
      <c r="S487" s="24">
        <f>S590+S693+S796</f>
        <v>0</v>
      </c>
      <c r="T487" s="24">
        <f>T590+T693+T796</f>
        <v>0</v>
      </c>
      <c r="U487" s="24">
        <f>U590+U693+U796</f>
        <v>0</v>
      </c>
      <c r="V487" s="24">
        <f>V590+V693+V796</f>
        <v>0</v>
      </c>
      <c r="W487" s="24">
        <f>W590+W693+W796</f>
        <v>0</v>
      </c>
      <c r="X487" s="24">
        <f>X590+X693+X796</f>
        <v>0</v>
      </c>
      <c r="Y487" s="24">
        <f>Y590+Y693+Y796</f>
        <v>0</v>
      </c>
      <c r="Z487" s="24">
        <f>Z590+Z693+Z796</f>
        <v>0</v>
      </c>
      <c r="AA487" s="24">
        <f>AA590+AA693+AA796</f>
        <v>0</v>
      </c>
      <c r="AB487" s="24">
        <f>AB590+AB693+AB796</f>
        <v>0</v>
      </c>
      <c r="AC487" s="14"/>
      <c r="AD487" s="16" t="str" cm="1">
        <f t="array" ref="AD487">IF(SUMPRODUCT(--_xlfn.ISFORMULA(C487:AB487))=25,"OK","CHECK")</f>
        <v>OK</v>
      </c>
      <c r="AE487" s="7"/>
      <c r="AF487" s="7"/>
      <c r="AG487" s="7"/>
    </row>
    <row r="488" spans="1:33" outlineLevel="3" x14ac:dyDescent="0.2">
      <c r="A488" s="7"/>
      <c r="B488" s="7"/>
      <c r="C488" s="19">
        <f>[1]Qty!C363</f>
        <v>0</v>
      </c>
      <c r="D488" s="18">
        <f>[1]Qty!D363</f>
        <v>0</v>
      </c>
      <c r="E488" s="18">
        <f>[1]Qty!E363</f>
        <v>0</v>
      </c>
      <c r="F488" s="18">
        <f>[1]Qty!F363</f>
        <v>0</v>
      </c>
      <c r="G488" s="18">
        <f>[1]Qty!G363</f>
        <v>0</v>
      </c>
      <c r="H488" s="12"/>
      <c r="I488" s="24">
        <f>I591+I694+I797</f>
        <v>0</v>
      </c>
      <c r="J488" s="24">
        <f>J591+J694+J797</f>
        <v>0</v>
      </c>
      <c r="K488" s="24">
        <f>K591+K694+K797</f>
        <v>0</v>
      </c>
      <c r="L488" s="24">
        <f>L591+L694+L797</f>
        <v>0</v>
      </c>
      <c r="M488" s="24">
        <f>M591+M694+M797</f>
        <v>0</v>
      </c>
      <c r="N488" s="24">
        <f>N591+N694+N797</f>
        <v>0</v>
      </c>
      <c r="O488" s="24">
        <f>O591+O694+O797</f>
        <v>0</v>
      </c>
      <c r="P488" s="24">
        <f>P591+P694+P797</f>
        <v>0</v>
      </c>
      <c r="Q488" s="24">
        <f>Q591+Q694+Q797</f>
        <v>0</v>
      </c>
      <c r="R488" s="24">
        <f>R591+R694+R797</f>
        <v>0</v>
      </c>
      <c r="S488" s="24">
        <f>S591+S694+S797</f>
        <v>0</v>
      </c>
      <c r="T488" s="24">
        <f>T591+T694+T797</f>
        <v>0</v>
      </c>
      <c r="U488" s="24">
        <f>U591+U694+U797</f>
        <v>0</v>
      </c>
      <c r="V488" s="24">
        <f>V591+V694+V797</f>
        <v>0</v>
      </c>
      <c r="W488" s="24">
        <f>W591+W694+W797</f>
        <v>0</v>
      </c>
      <c r="X488" s="24">
        <f>X591+X694+X797</f>
        <v>0</v>
      </c>
      <c r="Y488" s="24">
        <f>Y591+Y694+Y797</f>
        <v>0</v>
      </c>
      <c r="Z488" s="24">
        <f>Z591+Z694+Z797</f>
        <v>0</v>
      </c>
      <c r="AA488" s="24">
        <f>AA591+AA694+AA797</f>
        <v>0</v>
      </c>
      <c r="AB488" s="24">
        <f>AB591+AB694+AB797</f>
        <v>0</v>
      </c>
      <c r="AC488" s="14"/>
      <c r="AD488" s="16" t="str" cm="1">
        <f t="array" ref="AD488">IF(SUMPRODUCT(--_xlfn.ISFORMULA(C488:AB488))=25,"OK","CHECK")</f>
        <v>OK</v>
      </c>
      <c r="AE488" s="7"/>
      <c r="AF488" s="7"/>
      <c r="AG488" s="7"/>
    </row>
    <row r="489" spans="1:33" outlineLevel="3" x14ac:dyDescent="0.2">
      <c r="A489" s="7"/>
      <c r="B489" s="7"/>
      <c r="C489" s="19">
        <f>[1]Qty!C364</f>
        <v>0</v>
      </c>
      <c r="D489" s="18">
        <f>[1]Qty!D364</f>
        <v>0</v>
      </c>
      <c r="E489" s="18">
        <f>[1]Qty!E364</f>
        <v>0</v>
      </c>
      <c r="F489" s="18">
        <f>[1]Qty!F364</f>
        <v>0</v>
      </c>
      <c r="G489" s="18">
        <f>[1]Qty!G364</f>
        <v>0</v>
      </c>
      <c r="H489" s="12"/>
      <c r="I489" s="24">
        <f>I592+I695+I798</f>
        <v>0</v>
      </c>
      <c r="J489" s="24">
        <f>J592+J695+J798</f>
        <v>0</v>
      </c>
      <c r="K489" s="24">
        <f>K592+K695+K798</f>
        <v>0</v>
      </c>
      <c r="L489" s="24">
        <f>L592+L695+L798</f>
        <v>0</v>
      </c>
      <c r="M489" s="24">
        <f>M592+M695+M798</f>
        <v>0</v>
      </c>
      <c r="N489" s="24">
        <f>N592+N695+N798</f>
        <v>0</v>
      </c>
      <c r="O489" s="24">
        <f>O592+O695+O798</f>
        <v>0</v>
      </c>
      <c r="P489" s="24">
        <f>P592+P695+P798</f>
        <v>0</v>
      </c>
      <c r="Q489" s="24">
        <f>Q592+Q695+Q798</f>
        <v>0</v>
      </c>
      <c r="R489" s="24">
        <f>R592+R695+R798</f>
        <v>0</v>
      </c>
      <c r="S489" s="24">
        <f>S592+S695+S798</f>
        <v>0</v>
      </c>
      <c r="T489" s="24">
        <f>T592+T695+T798</f>
        <v>0</v>
      </c>
      <c r="U489" s="24">
        <f>U592+U695+U798</f>
        <v>0</v>
      </c>
      <c r="V489" s="24">
        <f>V592+V695+V798</f>
        <v>0</v>
      </c>
      <c r="W489" s="24">
        <f>W592+W695+W798</f>
        <v>0</v>
      </c>
      <c r="X489" s="24">
        <f>X592+X695+X798</f>
        <v>0</v>
      </c>
      <c r="Y489" s="24">
        <f>Y592+Y695+Y798</f>
        <v>0</v>
      </c>
      <c r="Z489" s="24">
        <f>Z592+Z695+Z798</f>
        <v>0</v>
      </c>
      <c r="AA489" s="24">
        <f>AA592+AA695+AA798</f>
        <v>0</v>
      </c>
      <c r="AB489" s="24">
        <f>AB592+AB695+AB798</f>
        <v>0</v>
      </c>
      <c r="AC489" s="14"/>
      <c r="AD489" s="16" t="str" cm="1">
        <f t="array" ref="AD489">IF(SUMPRODUCT(--_xlfn.ISFORMULA(C489:AB489))=25,"OK","CHECK")</f>
        <v>OK</v>
      </c>
      <c r="AE489" s="7"/>
      <c r="AF489" s="7"/>
      <c r="AG489" s="7"/>
    </row>
    <row r="490" spans="1:33" outlineLevel="3" x14ac:dyDescent="0.2">
      <c r="A490" s="7"/>
      <c r="B490" s="7"/>
      <c r="C490" s="19">
        <f>[1]Qty!C365</f>
        <v>0</v>
      </c>
      <c r="D490" s="18">
        <f>[1]Qty!D365</f>
        <v>0</v>
      </c>
      <c r="E490" s="18">
        <f>[1]Qty!E365</f>
        <v>0</v>
      </c>
      <c r="F490" s="18">
        <f>[1]Qty!F365</f>
        <v>0</v>
      </c>
      <c r="G490" s="18">
        <f>[1]Qty!G365</f>
        <v>0</v>
      </c>
      <c r="H490" s="12"/>
      <c r="I490" s="24">
        <f>I593+I696+I799</f>
        <v>0</v>
      </c>
      <c r="J490" s="24">
        <f>J593+J696+J799</f>
        <v>0</v>
      </c>
      <c r="K490" s="24">
        <f>K593+K696+K799</f>
        <v>0</v>
      </c>
      <c r="L490" s="24">
        <f>L593+L696+L799</f>
        <v>0</v>
      </c>
      <c r="M490" s="24">
        <f>M593+M696+M799</f>
        <v>0</v>
      </c>
      <c r="N490" s="24">
        <f>N593+N696+N799</f>
        <v>0</v>
      </c>
      <c r="O490" s="24">
        <f>O593+O696+O799</f>
        <v>0</v>
      </c>
      <c r="P490" s="24">
        <f>P593+P696+P799</f>
        <v>0</v>
      </c>
      <c r="Q490" s="24">
        <f>Q593+Q696+Q799</f>
        <v>0</v>
      </c>
      <c r="R490" s="24">
        <f>R593+R696+R799</f>
        <v>0</v>
      </c>
      <c r="S490" s="24">
        <f>S593+S696+S799</f>
        <v>0</v>
      </c>
      <c r="T490" s="24">
        <f>T593+T696+T799</f>
        <v>0</v>
      </c>
      <c r="U490" s="24">
        <f>U593+U696+U799</f>
        <v>0</v>
      </c>
      <c r="V490" s="24">
        <f>V593+V696+V799</f>
        <v>0</v>
      </c>
      <c r="W490" s="24">
        <f>W593+W696+W799</f>
        <v>0</v>
      </c>
      <c r="X490" s="24">
        <f>X593+X696+X799</f>
        <v>0</v>
      </c>
      <c r="Y490" s="24">
        <f>Y593+Y696+Y799</f>
        <v>0</v>
      </c>
      <c r="Z490" s="24">
        <f>Z593+Z696+Z799</f>
        <v>0</v>
      </c>
      <c r="AA490" s="24">
        <f>AA593+AA696+AA799</f>
        <v>0</v>
      </c>
      <c r="AB490" s="24">
        <f>AB593+AB696+AB799</f>
        <v>0</v>
      </c>
      <c r="AC490" s="14"/>
      <c r="AD490" s="16" t="str" cm="1">
        <f t="array" ref="AD490">IF(SUMPRODUCT(--_xlfn.ISFORMULA(C490:AB490))=25,"OK","CHECK")</f>
        <v>OK</v>
      </c>
      <c r="AE490" s="7"/>
      <c r="AF490" s="7"/>
      <c r="AG490" s="7"/>
    </row>
    <row r="491" spans="1:33" outlineLevel="3" x14ac:dyDescent="0.2">
      <c r="A491" s="7"/>
      <c r="B491" s="7"/>
      <c r="C491" s="19">
        <f>[1]Qty!C366</f>
        <v>0</v>
      </c>
      <c r="D491" s="18">
        <f>[1]Qty!D366</f>
        <v>0</v>
      </c>
      <c r="E491" s="18">
        <f>[1]Qty!E366</f>
        <v>0</v>
      </c>
      <c r="F491" s="18">
        <f>[1]Qty!F366</f>
        <v>0</v>
      </c>
      <c r="G491" s="18">
        <f>[1]Qty!G366</f>
        <v>0</v>
      </c>
      <c r="H491" s="12"/>
      <c r="I491" s="24">
        <f>I594+I697+I800</f>
        <v>0</v>
      </c>
      <c r="J491" s="24">
        <f>J594+J697+J800</f>
        <v>0</v>
      </c>
      <c r="K491" s="24">
        <f>K594+K697+K800</f>
        <v>0</v>
      </c>
      <c r="L491" s="24">
        <f>L594+L697+L800</f>
        <v>0</v>
      </c>
      <c r="M491" s="24">
        <f>M594+M697+M800</f>
        <v>0</v>
      </c>
      <c r="N491" s="24">
        <f>N594+N697+N800</f>
        <v>0</v>
      </c>
      <c r="O491" s="24">
        <f>O594+O697+O800</f>
        <v>0</v>
      </c>
      <c r="P491" s="24">
        <f>P594+P697+P800</f>
        <v>0</v>
      </c>
      <c r="Q491" s="24">
        <f>Q594+Q697+Q800</f>
        <v>0</v>
      </c>
      <c r="R491" s="24">
        <f>R594+R697+R800</f>
        <v>0</v>
      </c>
      <c r="S491" s="24">
        <f>S594+S697+S800</f>
        <v>0</v>
      </c>
      <c r="T491" s="24">
        <f>T594+T697+T800</f>
        <v>0</v>
      </c>
      <c r="U491" s="24">
        <f>U594+U697+U800</f>
        <v>0</v>
      </c>
      <c r="V491" s="24">
        <f>V594+V697+V800</f>
        <v>0</v>
      </c>
      <c r="W491" s="24">
        <f>W594+W697+W800</f>
        <v>0</v>
      </c>
      <c r="X491" s="24">
        <f>X594+X697+X800</f>
        <v>0</v>
      </c>
      <c r="Y491" s="24">
        <f>Y594+Y697+Y800</f>
        <v>0</v>
      </c>
      <c r="Z491" s="24">
        <f>Z594+Z697+Z800</f>
        <v>0</v>
      </c>
      <c r="AA491" s="24">
        <f>AA594+AA697+AA800</f>
        <v>0</v>
      </c>
      <c r="AB491" s="24">
        <f>AB594+AB697+AB800</f>
        <v>0</v>
      </c>
      <c r="AC491" s="14"/>
      <c r="AD491" s="16" t="str" cm="1">
        <f t="array" ref="AD491">IF(SUMPRODUCT(--_xlfn.ISFORMULA(C491:AB491))=25,"OK","CHECK")</f>
        <v>OK</v>
      </c>
      <c r="AE491" s="7"/>
      <c r="AF491" s="7"/>
      <c r="AG491" s="7"/>
    </row>
    <row r="492" spans="1:33" outlineLevel="3" x14ac:dyDescent="0.2">
      <c r="A492" s="7"/>
      <c r="B492" s="7"/>
      <c r="C492" s="19">
        <f>[1]Qty!C367</f>
        <v>0</v>
      </c>
      <c r="D492" s="18">
        <f>[1]Qty!D367</f>
        <v>0</v>
      </c>
      <c r="E492" s="18">
        <f>[1]Qty!E367</f>
        <v>0</v>
      </c>
      <c r="F492" s="18">
        <f>[1]Qty!F367</f>
        <v>0</v>
      </c>
      <c r="G492" s="18">
        <f>[1]Qty!G367</f>
        <v>0</v>
      </c>
      <c r="H492" s="12"/>
      <c r="I492" s="24">
        <f>I595+I698+I801</f>
        <v>0</v>
      </c>
      <c r="J492" s="24">
        <f>J595+J698+J801</f>
        <v>0</v>
      </c>
      <c r="K492" s="24">
        <f>K595+K698+K801</f>
        <v>0</v>
      </c>
      <c r="L492" s="24">
        <f>L595+L698+L801</f>
        <v>0</v>
      </c>
      <c r="M492" s="24">
        <f>M595+M698+M801</f>
        <v>0</v>
      </c>
      <c r="N492" s="24">
        <f>N595+N698+N801</f>
        <v>0</v>
      </c>
      <c r="O492" s="24">
        <f>O595+O698+O801</f>
        <v>0</v>
      </c>
      <c r="P492" s="24">
        <f>P595+P698+P801</f>
        <v>0</v>
      </c>
      <c r="Q492" s="24">
        <f>Q595+Q698+Q801</f>
        <v>0</v>
      </c>
      <c r="R492" s="24">
        <f>R595+R698+R801</f>
        <v>0</v>
      </c>
      <c r="S492" s="24">
        <f>S595+S698+S801</f>
        <v>0</v>
      </c>
      <c r="T492" s="24">
        <f>T595+T698+T801</f>
        <v>0</v>
      </c>
      <c r="U492" s="24">
        <f>U595+U698+U801</f>
        <v>0</v>
      </c>
      <c r="V492" s="24">
        <f>V595+V698+V801</f>
        <v>0</v>
      </c>
      <c r="W492" s="24">
        <f>W595+W698+W801</f>
        <v>0</v>
      </c>
      <c r="X492" s="24">
        <f>X595+X698+X801</f>
        <v>0</v>
      </c>
      <c r="Y492" s="24">
        <f>Y595+Y698+Y801</f>
        <v>0</v>
      </c>
      <c r="Z492" s="24">
        <f>Z595+Z698+Z801</f>
        <v>0</v>
      </c>
      <c r="AA492" s="24">
        <f>AA595+AA698+AA801</f>
        <v>0</v>
      </c>
      <c r="AB492" s="24">
        <f>AB595+AB698+AB801</f>
        <v>0</v>
      </c>
      <c r="AC492" s="14"/>
      <c r="AD492" s="16" t="str" cm="1">
        <f t="array" ref="AD492">IF(SUMPRODUCT(--_xlfn.ISFORMULA(C492:AB492))=25,"OK","CHECK")</f>
        <v>OK</v>
      </c>
      <c r="AE492" s="7"/>
      <c r="AF492" s="7"/>
      <c r="AG492" s="7"/>
    </row>
    <row r="493" spans="1:33" outlineLevel="3" x14ac:dyDescent="0.2">
      <c r="A493" s="7"/>
      <c r="B493" s="7"/>
      <c r="C493" s="19">
        <f>[1]Qty!C368</f>
        <v>0</v>
      </c>
      <c r="D493" s="18">
        <f>[1]Qty!D368</f>
        <v>0</v>
      </c>
      <c r="E493" s="18">
        <f>[1]Qty!E368</f>
        <v>0</v>
      </c>
      <c r="F493" s="18">
        <f>[1]Qty!F368</f>
        <v>0</v>
      </c>
      <c r="G493" s="18">
        <f>[1]Qty!G368</f>
        <v>0</v>
      </c>
      <c r="H493" s="12"/>
      <c r="I493" s="24">
        <f>I596+I699+I802</f>
        <v>0</v>
      </c>
      <c r="J493" s="24">
        <f>J596+J699+J802</f>
        <v>0</v>
      </c>
      <c r="K493" s="24">
        <f>K596+K699+K802</f>
        <v>0</v>
      </c>
      <c r="L493" s="24">
        <f>L596+L699+L802</f>
        <v>0</v>
      </c>
      <c r="M493" s="24">
        <f>M596+M699+M802</f>
        <v>0</v>
      </c>
      <c r="N493" s="24">
        <f>N596+N699+N802</f>
        <v>0</v>
      </c>
      <c r="O493" s="24">
        <f>O596+O699+O802</f>
        <v>0</v>
      </c>
      <c r="P493" s="24">
        <f>P596+P699+P802</f>
        <v>0</v>
      </c>
      <c r="Q493" s="24">
        <f>Q596+Q699+Q802</f>
        <v>0</v>
      </c>
      <c r="R493" s="24">
        <f>R596+R699+R802</f>
        <v>0</v>
      </c>
      <c r="S493" s="24">
        <f>S596+S699+S802</f>
        <v>0</v>
      </c>
      <c r="T493" s="24">
        <f>T596+T699+T802</f>
        <v>0</v>
      </c>
      <c r="U493" s="24">
        <f>U596+U699+U802</f>
        <v>0</v>
      </c>
      <c r="V493" s="24">
        <f>V596+V699+V802</f>
        <v>0</v>
      </c>
      <c r="W493" s="24">
        <f>W596+W699+W802</f>
        <v>0</v>
      </c>
      <c r="X493" s="24">
        <f>X596+X699+X802</f>
        <v>0</v>
      </c>
      <c r="Y493" s="24">
        <f>Y596+Y699+Y802</f>
        <v>0</v>
      </c>
      <c r="Z493" s="24">
        <f>Z596+Z699+Z802</f>
        <v>0</v>
      </c>
      <c r="AA493" s="24">
        <f>AA596+AA699+AA802</f>
        <v>0</v>
      </c>
      <c r="AB493" s="24">
        <f>AB596+AB699+AB802</f>
        <v>0</v>
      </c>
      <c r="AC493" s="14"/>
      <c r="AD493" s="16" t="str" cm="1">
        <f t="array" ref="AD493">IF(SUMPRODUCT(--_xlfn.ISFORMULA(C493:AB493))=25,"OK","CHECK")</f>
        <v>OK</v>
      </c>
      <c r="AE493" s="7"/>
      <c r="AF493" s="7"/>
      <c r="AG493" s="7"/>
    </row>
    <row r="494" spans="1:33" outlineLevel="3" x14ac:dyDescent="0.2">
      <c r="A494" s="7"/>
      <c r="B494" s="7"/>
      <c r="C494" s="19">
        <f>[1]Qty!C369</f>
        <v>0</v>
      </c>
      <c r="D494" s="18">
        <f>[1]Qty!D369</f>
        <v>0</v>
      </c>
      <c r="E494" s="18">
        <f>[1]Qty!E369</f>
        <v>0</v>
      </c>
      <c r="F494" s="18">
        <f>[1]Qty!F369</f>
        <v>0</v>
      </c>
      <c r="G494" s="18">
        <f>[1]Qty!G369</f>
        <v>0</v>
      </c>
      <c r="H494" s="12"/>
      <c r="I494" s="24">
        <f>I597+I700+I803</f>
        <v>0</v>
      </c>
      <c r="J494" s="24">
        <f>J597+J700+J803</f>
        <v>0</v>
      </c>
      <c r="K494" s="24">
        <f>K597+K700+K803</f>
        <v>0</v>
      </c>
      <c r="L494" s="24">
        <f>L597+L700+L803</f>
        <v>0</v>
      </c>
      <c r="M494" s="24">
        <f>M597+M700+M803</f>
        <v>0</v>
      </c>
      <c r="N494" s="24">
        <f>N597+N700+N803</f>
        <v>0</v>
      </c>
      <c r="O494" s="24">
        <f>O597+O700+O803</f>
        <v>0</v>
      </c>
      <c r="P494" s="24">
        <f>P597+P700+P803</f>
        <v>0</v>
      </c>
      <c r="Q494" s="24">
        <f>Q597+Q700+Q803</f>
        <v>0</v>
      </c>
      <c r="R494" s="24">
        <f>R597+R700+R803</f>
        <v>0</v>
      </c>
      <c r="S494" s="24">
        <f>S597+S700+S803</f>
        <v>0</v>
      </c>
      <c r="T494" s="24">
        <f>T597+T700+T803</f>
        <v>0</v>
      </c>
      <c r="U494" s="24">
        <f>U597+U700+U803</f>
        <v>0</v>
      </c>
      <c r="V494" s="24">
        <f>V597+V700+V803</f>
        <v>0</v>
      </c>
      <c r="W494" s="24">
        <f>W597+W700+W803</f>
        <v>0</v>
      </c>
      <c r="X494" s="24">
        <f>X597+X700+X803</f>
        <v>0</v>
      </c>
      <c r="Y494" s="24">
        <f>Y597+Y700+Y803</f>
        <v>0</v>
      </c>
      <c r="Z494" s="24">
        <f>Z597+Z700+Z803</f>
        <v>0</v>
      </c>
      <c r="AA494" s="24">
        <f>AA597+AA700+AA803</f>
        <v>0</v>
      </c>
      <c r="AB494" s="24">
        <f>AB597+AB700+AB803</f>
        <v>0</v>
      </c>
      <c r="AC494" s="14"/>
      <c r="AD494" s="16" t="str" cm="1">
        <f t="array" ref="AD494">IF(SUMPRODUCT(--_xlfn.ISFORMULA(C494:AB494))=25,"OK","CHECK")</f>
        <v>OK</v>
      </c>
      <c r="AE494" s="7"/>
      <c r="AF494" s="7"/>
      <c r="AG494" s="7"/>
    </row>
    <row r="495" spans="1:33" outlineLevel="3" x14ac:dyDescent="0.2">
      <c r="A495" s="7"/>
      <c r="B495" s="7"/>
      <c r="C495" s="19">
        <f>[1]Qty!C370</f>
        <v>0</v>
      </c>
      <c r="D495" s="18">
        <f>[1]Qty!D370</f>
        <v>0</v>
      </c>
      <c r="E495" s="18">
        <f>[1]Qty!E370</f>
        <v>0</v>
      </c>
      <c r="F495" s="18">
        <f>[1]Qty!F370</f>
        <v>0</v>
      </c>
      <c r="G495" s="18">
        <f>[1]Qty!G370</f>
        <v>0</v>
      </c>
      <c r="H495" s="12"/>
      <c r="I495" s="24">
        <f>I598+I701+I804</f>
        <v>0</v>
      </c>
      <c r="J495" s="24">
        <f>J598+J701+J804</f>
        <v>0</v>
      </c>
      <c r="K495" s="24">
        <f>K598+K701+K804</f>
        <v>0</v>
      </c>
      <c r="L495" s="24">
        <f>L598+L701+L804</f>
        <v>0</v>
      </c>
      <c r="M495" s="24">
        <f>M598+M701+M804</f>
        <v>0</v>
      </c>
      <c r="N495" s="24">
        <f>N598+N701+N804</f>
        <v>0</v>
      </c>
      <c r="O495" s="24">
        <f>O598+O701+O804</f>
        <v>0</v>
      </c>
      <c r="P495" s="24">
        <f>P598+P701+P804</f>
        <v>0</v>
      </c>
      <c r="Q495" s="24">
        <f>Q598+Q701+Q804</f>
        <v>0</v>
      </c>
      <c r="R495" s="24">
        <f>R598+R701+R804</f>
        <v>0</v>
      </c>
      <c r="S495" s="24">
        <f>S598+S701+S804</f>
        <v>0</v>
      </c>
      <c r="T495" s="24">
        <f>T598+T701+T804</f>
        <v>0</v>
      </c>
      <c r="U495" s="24">
        <f>U598+U701+U804</f>
        <v>0</v>
      </c>
      <c r="V495" s="24">
        <f>V598+V701+V804</f>
        <v>0</v>
      </c>
      <c r="W495" s="24">
        <f>W598+W701+W804</f>
        <v>0</v>
      </c>
      <c r="X495" s="24">
        <f>X598+X701+X804</f>
        <v>0</v>
      </c>
      <c r="Y495" s="24">
        <f>Y598+Y701+Y804</f>
        <v>0</v>
      </c>
      <c r="Z495" s="24">
        <f>Z598+Z701+Z804</f>
        <v>0</v>
      </c>
      <c r="AA495" s="24">
        <f>AA598+AA701+AA804</f>
        <v>0</v>
      </c>
      <c r="AB495" s="24">
        <f>AB598+AB701+AB804</f>
        <v>0</v>
      </c>
      <c r="AC495" s="14"/>
      <c r="AD495" s="16" t="str" cm="1">
        <f t="array" ref="AD495">IF(SUMPRODUCT(--_xlfn.ISFORMULA(C495:AB495))=25,"OK","CHECK")</f>
        <v>OK</v>
      </c>
      <c r="AE495" s="7"/>
      <c r="AF495" s="7"/>
      <c r="AG495" s="7"/>
    </row>
    <row r="496" spans="1:33" outlineLevel="3" x14ac:dyDescent="0.2">
      <c r="A496" s="7"/>
      <c r="B496" s="7"/>
      <c r="C496" s="19">
        <f>[1]Qty!C371</f>
        <v>0</v>
      </c>
      <c r="D496" s="18">
        <f>[1]Qty!D371</f>
        <v>0</v>
      </c>
      <c r="E496" s="18">
        <f>[1]Qty!E371</f>
        <v>0</v>
      </c>
      <c r="F496" s="18">
        <f>[1]Qty!F371</f>
        <v>0</v>
      </c>
      <c r="G496" s="18">
        <f>[1]Qty!G371</f>
        <v>0</v>
      </c>
      <c r="H496" s="12"/>
      <c r="I496" s="24">
        <f>I599+I702+I805</f>
        <v>0</v>
      </c>
      <c r="J496" s="24">
        <f>J599+J702+J805</f>
        <v>0</v>
      </c>
      <c r="K496" s="24">
        <f>K599+K702+K805</f>
        <v>0</v>
      </c>
      <c r="L496" s="24">
        <f>L599+L702+L805</f>
        <v>0</v>
      </c>
      <c r="M496" s="24">
        <f>M599+M702+M805</f>
        <v>0</v>
      </c>
      <c r="N496" s="24">
        <f>N599+N702+N805</f>
        <v>0</v>
      </c>
      <c r="O496" s="24">
        <f>O599+O702+O805</f>
        <v>0</v>
      </c>
      <c r="P496" s="24">
        <f>P599+P702+P805</f>
        <v>0</v>
      </c>
      <c r="Q496" s="24">
        <f>Q599+Q702+Q805</f>
        <v>0</v>
      </c>
      <c r="R496" s="24">
        <f>R599+R702+R805</f>
        <v>0</v>
      </c>
      <c r="S496" s="24">
        <f>S599+S702+S805</f>
        <v>0</v>
      </c>
      <c r="T496" s="24">
        <f>T599+T702+T805</f>
        <v>0</v>
      </c>
      <c r="U496" s="24">
        <f>U599+U702+U805</f>
        <v>0</v>
      </c>
      <c r="V496" s="24">
        <f>V599+V702+V805</f>
        <v>0</v>
      </c>
      <c r="W496" s="24">
        <f>W599+W702+W805</f>
        <v>0</v>
      </c>
      <c r="X496" s="24">
        <f>X599+X702+X805</f>
        <v>0</v>
      </c>
      <c r="Y496" s="24">
        <f>Y599+Y702+Y805</f>
        <v>0</v>
      </c>
      <c r="Z496" s="24">
        <f>Z599+Z702+Z805</f>
        <v>0</v>
      </c>
      <c r="AA496" s="24">
        <f>AA599+AA702+AA805</f>
        <v>0</v>
      </c>
      <c r="AB496" s="24">
        <f>AB599+AB702+AB805</f>
        <v>0</v>
      </c>
      <c r="AC496" s="14"/>
      <c r="AD496" s="16" t="str" cm="1">
        <f t="array" ref="AD496">IF(SUMPRODUCT(--_xlfn.ISFORMULA(C496:AB496))=25,"OK","CHECK")</f>
        <v>OK</v>
      </c>
      <c r="AE496" s="7"/>
      <c r="AF496" s="7"/>
      <c r="AG496" s="7"/>
    </row>
    <row r="497" spans="1:33" outlineLevel="3" x14ac:dyDescent="0.2">
      <c r="A497" s="7"/>
      <c r="B497" s="7"/>
      <c r="C497" s="19">
        <f>[1]Qty!C372</f>
        <v>0</v>
      </c>
      <c r="D497" s="18">
        <f>[1]Qty!D372</f>
        <v>0</v>
      </c>
      <c r="E497" s="18">
        <f>[1]Qty!E372</f>
        <v>0</v>
      </c>
      <c r="F497" s="18">
        <f>[1]Qty!F372</f>
        <v>0</v>
      </c>
      <c r="G497" s="18">
        <f>[1]Qty!G372</f>
        <v>0</v>
      </c>
      <c r="H497" s="12"/>
      <c r="I497" s="24">
        <f>I600+I703+I806</f>
        <v>0</v>
      </c>
      <c r="J497" s="24">
        <f>J600+J703+J806</f>
        <v>0</v>
      </c>
      <c r="K497" s="24">
        <f>K600+K703+K806</f>
        <v>0</v>
      </c>
      <c r="L497" s="24">
        <f>L600+L703+L806</f>
        <v>0</v>
      </c>
      <c r="M497" s="24">
        <f>M600+M703+M806</f>
        <v>0</v>
      </c>
      <c r="N497" s="24">
        <f>N600+N703+N806</f>
        <v>0</v>
      </c>
      <c r="O497" s="24">
        <f>O600+O703+O806</f>
        <v>0</v>
      </c>
      <c r="P497" s="24">
        <f>P600+P703+P806</f>
        <v>0</v>
      </c>
      <c r="Q497" s="24">
        <f>Q600+Q703+Q806</f>
        <v>0</v>
      </c>
      <c r="R497" s="24">
        <f>R600+R703+R806</f>
        <v>0</v>
      </c>
      <c r="S497" s="24">
        <f>S600+S703+S806</f>
        <v>0</v>
      </c>
      <c r="T497" s="24">
        <f>T600+T703+T806</f>
        <v>0</v>
      </c>
      <c r="U497" s="24">
        <f>U600+U703+U806</f>
        <v>0</v>
      </c>
      <c r="V497" s="24">
        <f>V600+V703+V806</f>
        <v>0</v>
      </c>
      <c r="W497" s="24">
        <f>W600+W703+W806</f>
        <v>0</v>
      </c>
      <c r="X497" s="24">
        <f>X600+X703+X806</f>
        <v>0</v>
      </c>
      <c r="Y497" s="24">
        <f>Y600+Y703+Y806</f>
        <v>0</v>
      </c>
      <c r="Z497" s="24">
        <f>Z600+Z703+Z806</f>
        <v>0</v>
      </c>
      <c r="AA497" s="24">
        <f>AA600+AA703+AA806</f>
        <v>0</v>
      </c>
      <c r="AB497" s="24">
        <f>AB600+AB703+AB806</f>
        <v>0</v>
      </c>
      <c r="AC497" s="14"/>
      <c r="AD497" s="16" t="str" cm="1">
        <f t="array" ref="AD497">IF(SUMPRODUCT(--_xlfn.ISFORMULA(C497:AB497))=25,"OK","CHECK")</f>
        <v>OK</v>
      </c>
      <c r="AE497" s="7"/>
      <c r="AF497" s="7"/>
      <c r="AG497" s="7"/>
    </row>
    <row r="498" spans="1:33" outlineLevel="3" x14ac:dyDescent="0.2">
      <c r="A498" s="7"/>
      <c r="B498" s="7"/>
      <c r="C498" s="19">
        <f>[1]Qty!C373</f>
        <v>0</v>
      </c>
      <c r="D498" s="18">
        <f>[1]Qty!D373</f>
        <v>0</v>
      </c>
      <c r="E498" s="18">
        <f>[1]Qty!E373</f>
        <v>0</v>
      </c>
      <c r="F498" s="18">
        <f>[1]Qty!F373</f>
        <v>0</v>
      </c>
      <c r="G498" s="18">
        <f>[1]Qty!G373</f>
        <v>0</v>
      </c>
      <c r="H498" s="12"/>
      <c r="I498" s="24">
        <f>I601+I704+I807</f>
        <v>0</v>
      </c>
      <c r="J498" s="24">
        <f>J601+J704+J807</f>
        <v>0</v>
      </c>
      <c r="K498" s="24">
        <f>K601+K704+K807</f>
        <v>0</v>
      </c>
      <c r="L498" s="24">
        <f>L601+L704+L807</f>
        <v>0</v>
      </c>
      <c r="M498" s="24">
        <f>M601+M704+M807</f>
        <v>0</v>
      </c>
      <c r="N498" s="24">
        <f>N601+N704+N807</f>
        <v>0</v>
      </c>
      <c r="O498" s="24">
        <f>O601+O704+O807</f>
        <v>0</v>
      </c>
      <c r="P498" s="24">
        <f>P601+P704+P807</f>
        <v>0</v>
      </c>
      <c r="Q498" s="24">
        <f>Q601+Q704+Q807</f>
        <v>0</v>
      </c>
      <c r="R498" s="24">
        <f>R601+R704+R807</f>
        <v>0</v>
      </c>
      <c r="S498" s="24">
        <f>S601+S704+S807</f>
        <v>0</v>
      </c>
      <c r="T498" s="24">
        <f>T601+T704+T807</f>
        <v>0</v>
      </c>
      <c r="U498" s="24">
        <f>U601+U704+U807</f>
        <v>0</v>
      </c>
      <c r="V498" s="24">
        <f>V601+V704+V807</f>
        <v>0</v>
      </c>
      <c r="W498" s="24">
        <f>W601+W704+W807</f>
        <v>0</v>
      </c>
      <c r="X498" s="24">
        <f>X601+X704+X807</f>
        <v>0</v>
      </c>
      <c r="Y498" s="24">
        <f>Y601+Y704+Y807</f>
        <v>0</v>
      </c>
      <c r="Z498" s="24">
        <f>Z601+Z704+Z807</f>
        <v>0</v>
      </c>
      <c r="AA498" s="24">
        <f>AA601+AA704+AA807</f>
        <v>0</v>
      </c>
      <c r="AB498" s="24">
        <f>AB601+AB704+AB807</f>
        <v>0</v>
      </c>
      <c r="AC498" s="14"/>
      <c r="AD498" s="16" t="str" cm="1">
        <f t="array" ref="AD498">IF(SUMPRODUCT(--_xlfn.ISFORMULA(C498:AB498))=25,"OK","CHECK")</f>
        <v>OK</v>
      </c>
      <c r="AE498" s="7"/>
      <c r="AF498" s="7"/>
      <c r="AG498" s="7"/>
    </row>
    <row r="499" spans="1:33" outlineLevel="3" x14ac:dyDescent="0.2">
      <c r="A499" s="7"/>
      <c r="B499" s="7"/>
      <c r="C499" s="19">
        <f>[1]Qty!C374</f>
        <v>0</v>
      </c>
      <c r="D499" s="18">
        <f>[1]Qty!D374</f>
        <v>0</v>
      </c>
      <c r="E499" s="18">
        <f>[1]Qty!E374</f>
        <v>0</v>
      </c>
      <c r="F499" s="18">
        <f>[1]Qty!F374</f>
        <v>0</v>
      </c>
      <c r="G499" s="18">
        <f>[1]Qty!G374</f>
        <v>0</v>
      </c>
      <c r="H499" s="12"/>
      <c r="I499" s="24">
        <f>I602+I705+I808</f>
        <v>0</v>
      </c>
      <c r="J499" s="24">
        <f>J602+J705+J808</f>
        <v>0</v>
      </c>
      <c r="K499" s="24">
        <f>K602+K705+K808</f>
        <v>0</v>
      </c>
      <c r="L499" s="24">
        <f>L602+L705+L808</f>
        <v>0</v>
      </c>
      <c r="M499" s="24">
        <f>M602+M705+M808</f>
        <v>0</v>
      </c>
      <c r="N499" s="24">
        <f>N602+N705+N808</f>
        <v>0</v>
      </c>
      <c r="O499" s="24">
        <f>O602+O705+O808</f>
        <v>0</v>
      </c>
      <c r="P499" s="24">
        <f>P602+P705+P808</f>
        <v>0</v>
      </c>
      <c r="Q499" s="24">
        <f>Q602+Q705+Q808</f>
        <v>0</v>
      </c>
      <c r="R499" s="24">
        <f>R602+R705+R808</f>
        <v>0</v>
      </c>
      <c r="S499" s="24">
        <f>S602+S705+S808</f>
        <v>0</v>
      </c>
      <c r="T499" s="24">
        <f>T602+T705+T808</f>
        <v>0</v>
      </c>
      <c r="U499" s="24">
        <f>U602+U705+U808</f>
        <v>0</v>
      </c>
      <c r="V499" s="24">
        <f>V602+V705+V808</f>
        <v>0</v>
      </c>
      <c r="W499" s="24">
        <f>W602+W705+W808</f>
        <v>0</v>
      </c>
      <c r="X499" s="24">
        <f>X602+X705+X808</f>
        <v>0</v>
      </c>
      <c r="Y499" s="24">
        <f>Y602+Y705+Y808</f>
        <v>0</v>
      </c>
      <c r="Z499" s="24">
        <f>Z602+Z705+Z808</f>
        <v>0</v>
      </c>
      <c r="AA499" s="24">
        <f>AA602+AA705+AA808</f>
        <v>0</v>
      </c>
      <c r="AB499" s="24">
        <f>AB602+AB705+AB808</f>
        <v>0</v>
      </c>
      <c r="AC499" s="14"/>
      <c r="AD499" s="16" t="str" cm="1">
        <f t="array" ref="AD499">IF(SUMPRODUCT(--_xlfn.ISFORMULA(C499:AB499))=25,"OK","CHECK")</f>
        <v>OK</v>
      </c>
      <c r="AE499" s="7"/>
      <c r="AF499" s="7"/>
      <c r="AG499" s="7"/>
    </row>
    <row r="500" spans="1:33" outlineLevel="3" x14ac:dyDescent="0.2">
      <c r="A500" s="7"/>
      <c r="B500" s="7"/>
      <c r="C500" s="19">
        <f>[1]Qty!C375</f>
        <v>0</v>
      </c>
      <c r="D500" s="18">
        <f>[1]Qty!D375</f>
        <v>0</v>
      </c>
      <c r="E500" s="18">
        <f>[1]Qty!E375</f>
        <v>0</v>
      </c>
      <c r="F500" s="18">
        <f>[1]Qty!F375</f>
        <v>0</v>
      </c>
      <c r="G500" s="18">
        <f>[1]Qty!G375</f>
        <v>0</v>
      </c>
      <c r="H500" s="12"/>
      <c r="I500" s="24">
        <f>I603+I706+I809</f>
        <v>0</v>
      </c>
      <c r="J500" s="24">
        <f>J603+J706+J809</f>
        <v>0</v>
      </c>
      <c r="K500" s="24">
        <f>K603+K706+K809</f>
        <v>0</v>
      </c>
      <c r="L500" s="24">
        <f>L603+L706+L809</f>
        <v>0</v>
      </c>
      <c r="M500" s="24">
        <f>M603+M706+M809</f>
        <v>0</v>
      </c>
      <c r="N500" s="24">
        <f>N603+N706+N809</f>
        <v>0</v>
      </c>
      <c r="O500" s="24">
        <f>O603+O706+O809</f>
        <v>0</v>
      </c>
      <c r="P500" s="24">
        <f>P603+P706+P809</f>
        <v>0</v>
      </c>
      <c r="Q500" s="24">
        <f>Q603+Q706+Q809</f>
        <v>0</v>
      </c>
      <c r="R500" s="24">
        <f>R603+R706+R809</f>
        <v>0</v>
      </c>
      <c r="S500" s="24">
        <f>S603+S706+S809</f>
        <v>0</v>
      </c>
      <c r="T500" s="24">
        <f>T603+T706+T809</f>
        <v>0</v>
      </c>
      <c r="U500" s="24">
        <f>U603+U706+U809</f>
        <v>0</v>
      </c>
      <c r="V500" s="24">
        <f>V603+V706+V809</f>
        <v>0</v>
      </c>
      <c r="W500" s="24">
        <f>W603+W706+W809</f>
        <v>0</v>
      </c>
      <c r="X500" s="24">
        <f>X603+X706+X809</f>
        <v>0</v>
      </c>
      <c r="Y500" s="24">
        <f>Y603+Y706+Y809</f>
        <v>0</v>
      </c>
      <c r="Z500" s="24">
        <f>Z603+Z706+Z809</f>
        <v>0</v>
      </c>
      <c r="AA500" s="24">
        <f>AA603+AA706+AA809</f>
        <v>0</v>
      </c>
      <c r="AB500" s="24">
        <f>AB603+AB706+AB809</f>
        <v>0</v>
      </c>
      <c r="AC500" s="14"/>
      <c r="AD500" s="16" t="str" cm="1">
        <f t="array" ref="AD500">IF(SUMPRODUCT(--_xlfn.ISFORMULA(C500:AB500))=25,"OK","CHECK")</f>
        <v>OK</v>
      </c>
      <c r="AE500" s="7"/>
      <c r="AF500" s="7"/>
      <c r="AG500" s="7"/>
    </row>
    <row r="501" spans="1:33" outlineLevel="2" x14ac:dyDescent="0.2">
      <c r="A501" s="7"/>
      <c r="B501" s="7"/>
      <c r="C501" s="13"/>
      <c r="D501" s="12"/>
      <c r="E501" s="12"/>
      <c r="F501" s="12"/>
      <c r="G501" s="12"/>
      <c r="H501" s="12"/>
      <c r="I501" s="15"/>
      <c r="J501" s="15"/>
      <c r="K501" s="14"/>
      <c r="L501" s="14"/>
      <c r="M501" s="14"/>
      <c r="N501" s="21"/>
      <c r="O501" s="21"/>
      <c r="P501" s="21"/>
      <c r="Q501" s="21"/>
      <c r="R501" s="21"/>
      <c r="S501" s="14"/>
      <c r="T501" s="14"/>
      <c r="U501" s="14"/>
      <c r="V501" s="14"/>
      <c r="W501" s="14"/>
      <c r="X501" s="14"/>
      <c r="Y501" s="14"/>
      <c r="Z501" s="14"/>
      <c r="AA501" s="14"/>
      <c r="AB501" s="14"/>
      <c r="AC501" s="14"/>
      <c r="AD501" s="16"/>
      <c r="AE501" s="7"/>
      <c r="AF501" s="7"/>
      <c r="AG501" s="7"/>
    </row>
    <row r="502" spans="1:33" outlineLevel="1" x14ac:dyDescent="0.2">
      <c r="A502" s="7"/>
      <c r="B502" s="7"/>
      <c r="C502" s="13"/>
      <c r="D502" s="12"/>
      <c r="E502" s="12"/>
      <c r="F502" s="12"/>
      <c r="G502" s="12"/>
      <c r="H502" s="12"/>
      <c r="I502" s="15"/>
      <c r="J502" s="15"/>
      <c r="K502" s="14"/>
      <c r="L502" s="14"/>
      <c r="M502" s="14"/>
      <c r="N502" s="21"/>
      <c r="O502" s="21"/>
      <c r="P502" s="21"/>
      <c r="Q502" s="21"/>
      <c r="R502" s="21"/>
      <c r="S502" s="14"/>
      <c r="T502" s="14"/>
      <c r="U502" s="14"/>
      <c r="V502" s="14"/>
      <c r="W502" s="14"/>
      <c r="X502" s="14"/>
      <c r="Y502" s="14"/>
      <c r="Z502" s="14"/>
      <c r="AA502" s="14"/>
      <c r="AB502" s="14"/>
      <c r="AC502" s="14"/>
      <c r="AD502" s="16"/>
      <c r="AE502" s="7"/>
      <c r="AF502" s="7"/>
      <c r="AG502" s="7"/>
    </row>
    <row r="503" spans="1:33" outlineLevel="1" x14ac:dyDescent="0.2">
      <c r="A503" s="7"/>
      <c r="B503" s="7"/>
      <c r="C503" s="20" t="str">
        <f>C163</f>
        <v>Distribution</v>
      </c>
      <c r="D503" s="9"/>
      <c r="E503" s="9"/>
      <c r="F503" s="9"/>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6"/>
      <c r="AE503" s="7"/>
      <c r="AF503" s="7"/>
      <c r="AG503" s="7"/>
    </row>
    <row r="504" spans="1:33" outlineLevel="2" x14ac:dyDescent="0.2">
      <c r="A504" s="7"/>
      <c r="B504" s="7"/>
      <c r="C504" s="19" t="str">
        <f>C401</f>
        <v>Large LV Business Annual demand</v>
      </c>
      <c r="D504" s="18" t="str">
        <f>D401</f>
        <v>Large LV business</v>
      </c>
      <c r="E504" s="18" t="str">
        <f>E401</f>
        <v>LBAD087</v>
      </c>
      <c r="F504" s="18">
        <f>F401</f>
        <v>0</v>
      </c>
      <c r="G504" s="18">
        <f>G401</f>
        <v>0</v>
      </c>
      <c r="H504" s="12"/>
      <c r="I504" s="17">
        <f>'[1]Prop. prices'!I245</f>
        <v>0</v>
      </c>
      <c r="J504" s="17">
        <f>'[1]Prop. prices'!J245</f>
        <v>0</v>
      </c>
      <c r="K504" s="17">
        <f>'[1]Prop. prices'!K245</f>
        <v>0</v>
      </c>
      <c r="L504" s="17">
        <f>'[1]Prop. prices'!L245</f>
        <v>0</v>
      </c>
      <c r="M504" s="17">
        <f>'[1]Prop. prices'!M245</f>
        <v>0</v>
      </c>
      <c r="N504" s="17">
        <f>'[1]Prop. prices'!N245</f>
        <v>0</v>
      </c>
      <c r="O504" s="17">
        <f>'[1]Prop. prices'!O245</f>
        <v>0</v>
      </c>
      <c r="P504" s="17">
        <f>'[1]Prop. prices'!P245</f>
        <v>0</v>
      </c>
      <c r="Q504" s="17">
        <f>'[1]Prop. prices'!Q245</f>
        <v>0</v>
      </c>
      <c r="R504" s="17">
        <f>'[1]Prop. prices'!R245</f>
        <v>0</v>
      </c>
      <c r="S504" s="17">
        <f>'[1]Prop. prices'!S245</f>
        <v>0</v>
      </c>
      <c r="T504" s="17">
        <f>'[1]Prop. prices'!T245</f>
        <v>0</v>
      </c>
      <c r="U504" s="17">
        <f>'[1]Prop. prices'!U245</f>
        <v>0</v>
      </c>
      <c r="V504" s="17">
        <f>'[1]Prop. prices'!V245</f>
        <v>0</v>
      </c>
      <c r="W504" s="17">
        <f>'[1]Prop. prices'!W245</f>
        <v>0</v>
      </c>
      <c r="X504" s="17">
        <f>'[1]Prop. prices'!X245</f>
        <v>0</v>
      </c>
      <c r="Y504" s="17">
        <f>'[1]Prop. prices'!Y245</f>
        <v>0</v>
      </c>
      <c r="Z504" s="17">
        <f>'[1]Prop. prices'!Z245</f>
        <v>0</v>
      </c>
      <c r="AA504" s="17">
        <f>'[1]Prop. prices'!AA245</f>
        <v>0</v>
      </c>
      <c r="AB504" s="17">
        <f>'[1]Prop. prices'!AB245</f>
        <v>0</v>
      </c>
      <c r="AC504" s="14"/>
      <c r="AD504" s="16" t="str" cm="1">
        <f t="array" ref="AD504">IF(SUMPRODUCT(--_xlfn.ISFORMULA(C504:AB504))=25,"OK","CHECK")</f>
        <v>OK</v>
      </c>
      <c r="AE504" s="7"/>
      <c r="AF504" s="7"/>
      <c r="AG504" s="7"/>
    </row>
    <row r="505" spans="1:33" outlineLevel="2" x14ac:dyDescent="0.2">
      <c r="A505" s="7"/>
      <c r="B505" s="7"/>
      <c r="C505" s="19" t="str">
        <f>C402</f>
        <v>Large LV Business Annual demand</v>
      </c>
      <c r="D505" s="18" t="str">
        <f>D402</f>
        <v>Large LV business</v>
      </c>
      <c r="E505" s="18" t="str">
        <f>E402</f>
        <v>LBAD201</v>
      </c>
      <c r="F505" s="18">
        <f>F402</f>
        <v>0</v>
      </c>
      <c r="G505" s="18">
        <f>G402</f>
        <v>0</v>
      </c>
      <c r="H505" s="12"/>
      <c r="I505" s="17">
        <f>'[1]Prop. prices'!I246</f>
        <v>46.398600000000002</v>
      </c>
      <c r="J505" s="17">
        <f>'[1]Prop. prices'!J246</f>
        <v>0</v>
      </c>
      <c r="K505" s="17">
        <f>'[1]Prop. prices'!K246</f>
        <v>4.7500000000000001E-2</v>
      </c>
      <c r="L505" s="17">
        <f>'[1]Prop. prices'!L246</f>
        <v>0</v>
      </c>
      <c r="M505" s="17">
        <f>'[1]Prop. prices'!M246</f>
        <v>2.9700000000000001E-2</v>
      </c>
      <c r="N505" s="17">
        <f>'[1]Prop. prices'!N246</f>
        <v>0</v>
      </c>
      <c r="O505" s="17">
        <f>'[1]Prop. prices'!O246</f>
        <v>0.1636</v>
      </c>
      <c r="P505" s="17">
        <f>'[1]Prop. prices'!P246</f>
        <v>0.11700000000000001</v>
      </c>
      <c r="Q505" s="17">
        <f>'[1]Prop. prices'!Q246</f>
        <v>0</v>
      </c>
      <c r="R505" s="17">
        <f>'[1]Prop. prices'!R246</f>
        <v>0</v>
      </c>
      <c r="S505" s="17">
        <f>'[1]Prop. prices'!S246</f>
        <v>0</v>
      </c>
      <c r="T505" s="17">
        <f>'[1]Prop. prices'!T246</f>
        <v>0</v>
      </c>
      <c r="U505" s="17">
        <f>'[1]Prop. prices'!U246</f>
        <v>0</v>
      </c>
      <c r="V505" s="17">
        <f>'[1]Prop. prices'!V246</f>
        <v>0</v>
      </c>
      <c r="W505" s="17">
        <f>'[1]Prop. prices'!W246</f>
        <v>0</v>
      </c>
      <c r="X505" s="17">
        <f>'[1]Prop. prices'!X246</f>
        <v>0</v>
      </c>
      <c r="Y505" s="17">
        <f>'[1]Prop. prices'!Y246</f>
        <v>0</v>
      </c>
      <c r="Z505" s="17">
        <f>'[1]Prop. prices'!Z246</f>
        <v>0</v>
      </c>
      <c r="AA505" s="17">
        <f>'[1]Prop. prices'!AA246</f>
        <v>0</v>
      </c>
      <c r="AB505" s="17">
        <f>'[1]Prop. prices'!AB246</f>
        <v>0</v>
      </c>
      <c r="AC505" s="14"/>
      <c r="AD505" s="16" t="str" cm="1">
        <f t="array" ref="AD505">IF(SUMPRODUCT(--_xlfn.ISFORMULA(C505:AB505))=25,"OK","CHECK")</f>
        <v>OK</v>
      </c>
      <c r="AE505" s="7"/>
      <c r="AF505" s="7"/>
      <c r="AG505" s="7"/>
    </row>
    <row r="506" spans="1:33" outlineLevel="2" x14ac:dyDescent="0.2">
      <c r="A506" s="7"/>
      <c r="B506" s="7"/>
      <c r="C506" s="19" t="str">
        <f>C403</f>
        <v>Large LV Business Annual demand</v>
      </c>
      <c r="D506" s="18" t="str">
        <f>D403</f>
        <v>Large LV business</v>
      </c>
      <c r="E506" s="18" t="str">
        <f>E403</f>
        <v>LBAD292</v>
      </c>
      <c r="F506" s="18">
        <f>F403</f>
        <v>0</v>
      </c>
      <c r="G506" s="18">
        <f>G403</f>
        <v>0</v>
      </c>
      <c r="H506" s="12"/>
      <c r="I506" s="17">
        <f>'[1]Prop. prices'!I247</f>
        <v>23.199300000000001</v>
      </c>
      <c r="J506" s="17">
        <f>'[1]Prop. prices'!J247</f>
        <v>0</v>
      </c>
      <c r="K506" s="17">
        <f>'[1]Prop. prices'!K247</f>
        <v>4.7500000000000001E-2</v>
      </c>
      <c r="L506" s="17">
        <f>'[1]Prop. prices'!L247</f>
        <v>0</v>
      </c>
      <c r="M506" s="17">
        <f>'[1]Prop. prices'!M247</f>
        <v>2.9700000000000001E-2</v>
      </c>
      <c r="N506" s="17">
        <f>'[1]Prop. prices'!N247</f>
        <v>0</v>
      </c>
      <c r="O506" s="17">
        <f>'[1]Prop. prices'!O247</f>
        <v>0.1636</v>
      </c>
      <c r="P506" s="17">
        <f>'[1]Prop. prices'!P247</f>
        <v>0.11700000000000001</v>
      </c>
      <c r="Q506" s="17">
        <f>'[1]Prop. prices'!Q247</f>
        <v>0</v>
      </c>
      <c r="R506" s="17">
        <f>'[1]Prop. prices'!R247</f>
        <v>0</v>
      </c>
      <c r="S506" s="17">
        <f>'[1]Prop. prices'!S247</f>
        <v>0</v>
      </c>
      <c r="T506" s="17">
        <f>'[1]Prop. prices'!T247</f>
        <v>0</v>
      </c>
      <c r="U506" s="17">
        <f>'[1]Prop. prices'!U247</f>
        <v>0</v>
      </c>
      <c r="V506" s="17">
        <f>'[1]Prop. prices'!V247</f>
        <v>0</v>
      </c>
      <c r="W506" s="17">
        <f>'[1]Prop. prices'!W247</f>
        <v>0</v>
      </c>
      <c r="X506" s="17">
        <f>'[1]Prop. prices'!X247</f>
        <v>0</v>
      </c>
      <c r="Y506" s="17">
        <f>'[1]Prop. prices'!Y247</f>
        <v>0</v>
      </c>
      <c r="Z506" s="17">
        <f>'[1]Prop. prices'!Z247</f>
        <v>0</v>
      </c>
      <c r="AA506" s="17">
        <f>'[1]Prop. prices'!AA247</f>
        <v>0</v>
      </c>
      <c r="AB506" s="17">
        <f>'[1]Prop. prices'!AB247</f>
        <v>0</v>
      </c>
      <c r="AC506" s="14"/>
      <c r="AD506" s="16" t="str" cm="1">
        <f t="array" ref="AD506">IF(SUMPRODUCT(--_xlfn.ISFORMULA(C506:AB506))=25,"OK","CHECK")</f>
        <v>OK</v>
      </c>
      <c r="AE506" s="7"/>
      <c r="AF506" s="7"/>
      <c r="AG506" s="7"/>
    </row>
    <row r="507" spans="1:33" outlineLevel="2" x14ac:dyDescent="0.2">
      <c r="A507" s="7"/>
      <c r="B507" s="7"/>
      <c r="C507" s="19" t="str">
        <f>C404</f>
        <v>Large LV Business Annual demand</v>
      </c>
      <c r="D507" s="18" t="str">
        <f>D404</f>
        <v>Large LV business</v>
      </c>
      <c r="E507" s="18" t="str">
        <f>E404</f>
        <v>LBAD322</v>
      </c>
      <c r="F507" s="18">
        <f>F404</f>
        <v>0</v>
      </c>
      <c r="G507" s="18">
        <f>G404</f>
        <v>0</v>
      </c>
      <c r="H507" s="12"/>
      <c r="I507" s="17">
        <f>'[1]Prop. prices'!I248</f>
        <v>15.466200000000001</v>
      </c>
      <c r="J507" s="17">
        <f>'[1]Prop. prices'!J248</f>
        <v>0</v>
      </c>
      <c r="K507" s="17">
        <f>'[1]Prop. prices'!K248</f>
        <v>4.7500000000000001E-2</v>
      </c>
      <c r="L507" s="17">
        <f>'[1]Prop. prices'!L248</f>
        <v>0</v>
      </c>
      <c r="M507" s="17">
        <f>'[1]Prop. prices'!M248</f>
        <v>2.9700000000000001E-2</v>
      </c>
      <c r="N507" s="17">
        <f>'[1]Prop. prices'!N248</f>
        <v>0</v>
      </c>
      <c r="O507" s="17">
        <f>'[1]Prop. prices'!O248</f>
        <v>0.1636</v>
      </c>
      <c r="P507" s="17">
        <f>'[1]Prop. prices'!P248</f>
        <v>0.11700000000000001</v>
      </c>
      <c r="Q507" s="17">
        <f>'[1]Prop. prices'!Q248</f>
        <v>0</v>
      </c>
      <c r="R507" s="17">
        <f>'[1]Prop. prices'!R248</f>
        <v>0</v>
      </c>
      <c r="S507" s="17">
        <f>'[1]Prop. prices'!S248</f>
        <v>0</v>
      </c>
      <c r="T507" s="17">
        <f>'[1]Prop. prices'!T248</f>
        <v>0</v>
      </c>
      <c r="U507" s="17">
        <f>'[1]Prop. prices'!U248</f>
        <v>0</v>
      </c>
      <c r="V507" s="17">
        <f>'[1]Prop. prices'!V248</f>
        <v>0</v>
      </c>
      <c r="W507" s="17">
        <f>'[1]Prop. prices'!W248</f>
        <v>0</v>
      </c>
      <c r="X507" s="17">
        <f>'[1]Prop. prices'!X248</f>
        <v>0</v>
      </c>
      <c r="Y507" s="17">
        <f>'[1]Prop. prices'!Y248</f>
        <v>0</v>
      </c>
      <c r="Z507" s="17">
        <f>'[1]Prop. prices'!Z248</f>
        <v>0</v>
      </c>
      <c r="AA507" s="17">
        <f>'[1]Prop. prices'!AA248</f>
        <v>0</v>
      </c>
      <c r="AB507" s="17">
        <f>'[1]Prop. prices'!AB248</f>
        <v>0</v>
      </c>
      <c r="AC507" s="14"/>
      <c r="AD507" s="16" t="str" cm="1">
        <f t="array" ref="AD507">IF(SUMPRODUCT(--_xlfn.ISFORMULA(C507:AB507))=25,"OK","CHECK")</f>
        <v>OK</v>
      </c>
      <c r="AE507" s="7"/>
      <c r="AF507" s="7"/>
      <c r="AG507" s="7"/>
    </row>
    <row r="508" spans="1:33" outlineLevel="2" x14ac:dyDescent="0.2">
      <c r="A508" s="7"/>
      <c r="B508" s="7"/>
      <c r="C508" s="19" t="str">
        <f>C405</f>
        <v>Large LV Business Annual demand</v>
      </c>
      <c r="D508" s="18" t="str">
        <f>D405</f>
        <v>Large LV business</v>
      </c>
      <c r="E508" s="18" t="str">
        <f>E405</f>
        <v>LBAD342</v>
      </c>
      <c r="F508" s="18">
        <f>F405</f>
        <v>0</v>
      </c>
      <c r="G508" s="18">
        <f>G405</f>
        <v>0</v>
      </c>
      <c r="H508" s="12"/>
      <c r="I508" s="17">
        <f>'[1]Prop. prices'!I249</f>
        <v>15.466200000000001</v>
      </c>
      <c r="J508" s="17">
        <f>'[1]Prop. prices'!J249</f>
        <v>0</v>
      </c>
      <c r="K508" s="17">
        <f>'[1]Prop. prices'!K249</f>
        <v>4.7500000000000001E-2</v>
      </c>
      <c r="L508" s="17">
        <f>'[1]Prop. prices'!L249</f>
        <v>0</v>
      </c>
      <c r="M508" s="17">
        <f>'[1]Prop. prices'!M249</f>
        <v>2.9700000000000001E-2</v>
      </c>
      <c r="N508" s="17">
        <f>'[1]Prop. prices'!N249</f>
        <v>0</v>
      </c>
      <c r="O508" s="17">
        <f>'[1]Prop. prices'!O249</f>
        <v>0.1636</v>
      </c>
      <c r="P508" s="17">
        <f>'[1]Prop. prices'!P249</f>
        <v>0.11700000000000001</v>
      </c>
      <c r="Q508" s="17">
        <f>'[1]Prop. prices'!Q249</f>
        <v>0</v>
      </c>
      <c r="R508" s="17">
        <f>'[1]Prop. prices'!R249</f>
        <v>0</v>
      </c>
      <c r="S508" s="17">
        <f>'[1]Prop. prices'!S249</f>
        <v>0</v>
      </c>
      <c r="T508" s="17">
        <f>'[1]Prop. prices'!T249</f>
        <v>0</v>
      </c>
      <c r="U508" s="17">
        <f>'[1]Prop. prices'!U249</f>
        <v>0</v>
      </c>
      <c r="V508" s="17">
        <f>'[1]Prop. prices'!V249</f>
        <v>0</v>
      </c>
      <c r="W508" s="17">
        <f>'[1]Prop. prices'!W249</f>
        <v>0</v>
      </c>
      <c r="X508" s="17">
        <f>'[1]Prop. prices'!X249</f>
        <v>0</v>
      </c>
      <c r="Y508" s="17">
        <f>'[1]Prop. prices'!Y249</f>
        <v>0</v>
      </c>
      <c r="Z508" s="17">
        <f>'[1]Prop. prices'!Z249</f>
        <v>0</v>
      </c>
      <c r="AA508" s="17">
        <f>'[1]Prop. prices'!AA249</f>
        <v>0</v>
      </c>
      <c r="AB508" s="17">
        <f>'[1]Prop. prices'!AB249</f>
        <v>0</v>
      </c>
      <c r="AC508" s="14"/>
      <c r="AD508" s="16" t="str" cm="1">
        <f t="array" ref="AD508">IF(SUMPRODUCT(--_xlfn.ISFORMULA(C508:AB508))=25,"OK","CHECK")</f>
        <v>OK</v>
      </c>
      <c r="AE508" s="7"/>
      <c r="AF508" s="7"/>
      <c r="AG508" s="7"/>
    </row>
    <row r="509" spans="1:33" outlineLevel="2" x14ac:dyDescent="0.2">
      <c r="A509" s="7"/>
      <c r="B509" s="7"/>
      <c r="C509" s="19" t="str">
        <f>C406</f>
        <v>Large LV Business Annual demand</v>
      </c>
      <c r="D509" s="18" t="str">
        <f>D406</f>
        <v>Large LV business</v>
      </c>
      <c r="E509" s="18" t="str">
        <f>E406</f>
        <v>LBAD422</v>
      </c>
      <c r="F509" s="18">
        <f>F406</f>
        <v>0</v>
      </c>
      <c r="G509" s="18">
        <f>G406</f>
        <v>0</v>
      </c>
      <c r="H509" s="12"/>
      <c r="I509" s="17">
        <f>'[1]Prop. prices'!I250</f>
        <v>54.131700000000002</v>
      </c>
      <c r="J509" s="17">
        <f>'[1]Prop. prices'!J250</f>
        <v>0</v>
      </c>
      <c r="K509" s="17">
        <f>'[1]Prop. prices'!K250</f>
        <v>4.7500000000000001E-2</v>
      </c>
      <c r="L509" s="17">
        <f>'[1]Prop. prices'!L250</f>
        <v>0</v>
      </c>
      <c r="M509" s="17">
        <f>'[1]Prop. prices'!M250</f>
        <v>2.9700000000000001E-2</v>
      </c>
      <c r="N509" s="17">
        <f>'[1]Prop. prices'!N250</f>
        <v>0</v>
      </c>
      <c r="O509" s="17">
        <f>'[1]Prop. prices'!O250</f>
        <v>0.1636</v>
      </c>
      <c r="P509" s="17">
        <f>'[1]Prop. prices'!P250</f>
        <v>0.11700000000000001</v>
      </c>
      <c r="Q509" s="17">
        <f>'[1]Prop. prices'!Q250</f>
        <v>0</v>
      </c>
      <c r="R509" s="17">
        <f>'[1]Prop. prices'!R250</f>
        <v>0</v>
      </c>
      <c r="S509" s="17">
        <f>'[1]Prop. prices'!S250</f>
        <v>0</v>
      </c>
      <c r="T509" s="17">
        <f>'[1]Prop. prices'!T250</f>
        <v>0</v>
      </c>
      <c r="U509" s="17">
        <f>'[1]Prop. prices'!U250</f>
        <v>0</v>
      </c>
      <c r="V509" s="17">
        <f>'[1]Prop. prices'!V250</f>
        <v>0</v>
      </c>
      <c r="W509" s="17">
        <f>'[1]Prop. prices'!W250</f>
        <v>0</v>
      </c>
      <c r="X509" s="17">
        <f>'[1]Prop. prices'!X250</f>
        <v>0</v>
      </c>
      <c r="Y509" s="17">
        <f>'[1]Prop. prices'!Y250</f>
        <v>0</v>
      </c>
      <c r="Z509" s="17">
        <f>'[1]Prop. prices'!Z250</f>
        <v>0</v>
      </c>
      <c r="AA509" s="17">
        <f>'[1]Prop. prices'!AA250</f>
        <v>0</v>
      </c>
      <c r="AB509" s="17">
        <f>'[1]Prop. prices'!AB250</f>
        <v>0</v>
      </c>
      <c r="AC509" s="14"/>
      <c r="AD509" s="16" t="str" cm="1">
        <f t="array" ref="AD509">IF(SUMPRODUCT(--_xlfn.ISFORMULA(C509:AB509))=25,"OK","CHECK")</f>
        <v>OK</v>
      </c>
      <c r="AE509" s="7"/>
      <c r="AF509" s="7"/>
      <c r="AG509" s="7"/>
    </row>
    <row r="510" spans="1:33" outlineLevel="2" x14ac:dyDescent="0.2">
      <c r="A510" s="7"/>
      <c r="B510" s="7"/>
      <c r="C510" s="19" t="str">
        <f>C407</f>
        <v>Large LV Business Annual demand</v>
      </c>
      <c r="D510" s="18" t="str">
        <f>D407</f>
        <v>Large LV business</v>
      </c>
      <c r="E510" s="18" t="str">
        <f>E407</f>
        <v>LBAD432</v>
      </c>
      <c r="F510" s="18">
        <f>F407</f>
        <v>0</v>
      </c>
      <c r="G510" s="18">
        <f>G407</f>
        <v>0</v>
      </c>
      <c r="H510" s="12"/>
      <c r="I510" s="17">
        <f>'[1]Prop. prices'!I251</f>
        <v>0</v>
      </c>
      <c r="J510" s="17">
        <f>'[1]Prop. prices'!J251</f>
        <v>0</v>
      </c>
      <c r="K510" s="17">
        <f>'[1]Prop. prices'!K251</f>
        <v>0</v>
      </c>
      <c r="L510" s="17">
        <f>'[1]Prop. prices'!L251</f>
        <v>0</v>
      </c>
      <c r="M510" s="17">
        <f>'[1]Prop. prices'!M251</f>
        <v>0</v>
      </c>
      <c r="N510" s="17">
        <f>'[1]Prop. prices'!N251</f>
        <v>0</v>
      </c>
      <c r="O510" s="17">
        <f>'[1]Prop. prices'!O251</f>
        <v>0</v>
      </c>
      <c r="P510" s="17">
        <f>'[1]Prop. prices'!P251</f>
        <v>0</v>
      </c>
      <c r="Q510" s="17">
        <f>'[1]Prop. prices'!Q251</f>
        <v>0</v>
      </c>
      <c r="R510" s="17">
        <f>'[1]Prop. prices'!R251</f>
        <v>0</v>
      </c>
      <c r="S510" s="17">
        <f>'[1]Prop. prices'!S251</f>
        <v>0</v>
      </c>
      <c r="T510" s="17">
        <f>'[1]Prop. prices'!T251</f>
        <v>0</v>
      </c>
      <c r="U510" s="17">
        <f>'[1]Prop. prices'!U251</f>
        <v>0</v>
      </c>
      <c r="V510" s="17">
        <f>'[1]Prop. prices'!V251</f>
        <v>0</v>
      </c>
      <c r="W510" s="17">
        <f>'[1]Prop. prices'!W251</f>
        <v>0</v>
      </c>
      <c r="X510" s="17">
        <f>'[1]Prop. prices'!X251</f>
        <v>0</v>
      </c>
      <c r="Y510" s="17">
        <f>'[1]Prop. prices'!Y251</f>
        <v>0</v>
      </c>
      <c r="Z510" s="17">
        <f>'[1]Prop. prices'!Z251</f>
        <v>0</v>
      </c>
      <c r="AA510" s="17">
        <f>'[1]Prop. prices'!AA251</f>
        <v>0</v>
      </c>
      <c r="AB510" s="17">
        <f>'[1]Prop. prices'!AB251</f>
        <v>0</v>
      </c>
      <c r="AC510" s="14"/>
      <c r="AD510" s="16" t="str" cm="1">
        <f t="array" ref="AD510">IF(SUMPRODUCT(--_xlfn.ISFORMULA(C510:AB510))=25,"OK","CHECK")</f>
        <v>OK</v>
      </c>
      <c r="AE510" s="7"/>
      <c r="AF510" s="7"/>
      <c r="AG510" s="7"/>
    </row>
    <row r="511" spans="1:33" outlineLevel="2" x14ac:dyDescent="0.2">
      <c r="A511" s="7"/>
      <c r="B511" s="7"/>
      <c r="C511" s="19" t="str">
        <f>C408</f>
        <v>Large LV Business Annual demand</v>
      </c>
      <c r="D511" s="18" t="str">
        <f>D408</f>
        <v>Large LV business</v>
      </c>
      <c r="E511" s="18" t="str">
        <f>E408</f>
        <v>LBAD517</v>
      </c>
      <c r="F511" s="18">
        <f>F408</f>
        <v>0</v>
      </c>
      <c r="G511" s="18">
        <f>G408</f>
        <v>0</v>
      </c>
      <c r="H511" s="12"/>
      <c r="I511" s="17">
        <f>'[1]Prop. prices'!I252</f>
        <v>15.466200000000001</v>
      </c>
      <c r="J511" s="17">
        <f>'[1]Prop. prices'!J252</f>
        <v>0</v>
      </c>
      <c r="K511" s="17">
        <f>'[1]Prop. prices'!K252</f>
        <v>4.7500000000000001E-2</v>
      </c>
      <c r="L511" s="17">
        <f>'[1]Prop. prices'!L252</f>
        <v>0</v>
      </c>
      <c r="M511" s="17">
        <f>'[1]Prop. prices'!M252</f>
        <v>2.9700000000000001E-2</v>
      </c>
      <c r="N511" s="17">
        <f>'[1]Prop. prices'!N252</f>
        <v>0</v>
      </c>
      <c r="O511" s="17">
        <f>'[1]Prop. prices'!O252</f>
        <v>0.1636</v>
      </c>
      <c r="P511" s="17">
        <f>'[1]Prop. prices'!P252</f>
        <v>0.11700000000000001</v>
      </c>
      <c r="Q511" s="17">
        <f>'[1]Prop. prices'!Q252</f>
        <v>0</v>
      </c>
      <c r="R511" s="17">
        <f>'[1]Prop. prices'!R252</f>
        <v>0</v>
      </c>
      <c r="S511" s="17">
        <f>'[1]Prop. prices'!S252</f>
        <v>0</v>
      </c>
      <c r="T511" s="17">
        <f>'[1]Prop. prices'!T252</f>
        <v>0</v>
      </c>
      <c r="U511" s="17">
        <f>'[1]Prop. prices'!U252</f>
        <v>0</v>
      </c>
      <c r="V511" s="17">
        <f>'[1]Prop. prices'!V252</f>
        <v>0</v>
      </c>
      <c r="W511" s="17">
        <f>'[1]Prop. prices'!W252</f>
        <v>0</v>
      </c>
      <c r="X511" s="17">
        <f>'[1]Prop. prices'!X252</f>
        <v>0</v>
      </c>
      <c r="Y511" s="17">
        <f>'[1]Prop. prices'!Y252</f>
        <v>0</v>
      </c>
      <c r="Z511" s="17">
        <f>'[1]Prop. prices'!Z252</f>
        <v>0</v>
      </c>
      <c r="AA511" s="17">
        <f>'[1]Prop. prices'!AA252</f>
        <v>0</v>
      </c>
      <c r="AB511" s="17">
        <f>'[1]Prop. prices'!AB252</f>
        <v>0</v>
      </c>
      <c r="AC511" s="14"/>
      <c r="AD511" s="16" t="str" cm="1">
        <f t="array" ref="AD511">IF(SUMPRODUCT(--_xlfn.ISFORMULA(C511:AB511))=25,"OK","CHECK")</f>
        <v>OK</v>
      </c>
      <c r="AE511" s="7"/>
      <c r="AF511" s="7"/>
      <c r="AG511" s="7"/>
    </row>
    <row r="512" spans="1:33" outlineLevel="2" x14ac:dyDescent="0.2">
      <c r="A512" s="7"/>
      <c r="B512" s="7"/>
      <c r="C512" s="19" t="str">
        <f>C409</f>
        <v>Large LV Business Annual demand</v>
      </c>
      <c r="D512" s="18" t="str">
        <f>D409</f>
        <v>Large LV business</v>
      </c>
      <c r="E512" s="18" t="str">
        <f>E409</f>
        <v>LBAD583</v>
      </c>
      <c r="F512" s="18">
        <f>F409</f>
        <v>0</v>
      </c>
      <c r="G512" s="18">
        <f>G409</f>
        <v>0</v>
      </c>
      <c r="H512" s="12"/>
      <c r="I512" s="17">
        <f>'[1]Prop. prices'!I253</f>
        <v>15.466200000000001</v>
      </c>
      <c r="J512" s="17">
        <f>'[1]Prop. prices'!J253</f>
        <v>0</v>
      </c>
      <c r="K512" s="17">
        <f>'[1]Prop. prices'!K253</f>
        <v>4.7500000000000001E-2</v>
      </c>
      <c r="L512" s="17">
        <f>'[1]Prop. prices'!L253</f>
        <v>0</v>
      </c>
      <c r="M512" s="17">
        <f>'[1]Prop. prices'!M253</f>
        <v>2.9700000000000001E-2</v>
      </c>
      <c r="N512" s="17">
        <f>'[1]Prop. prices'!N253</f>
        <v>0</v>
      </c>
      <c r="O512" s="17">
        <f>'[1]Prop. prices'!O253</f>
        <v>0.1636</v>
      </c>
      <c r="P512" s="17">
        <f>'[1]Prop. prices'!P253</f>
        <v>0.11700000000000001</v>
      </c>
      <c r="Q512" s="17">
        <f>'[1]Prop. prices'!Q253</f>
        <v>0</v>
      </c>
      <c r="R512" s="17">
        <f>'[1]Prop. prices'!R253</f>
        <v>0</v>
      </c>
      <c r="S512" s="17">
        <f>'[1]Prop. prices'!S253</f>
        <v>0</v>
      </c>
      <c r="T512" s="17">
        <f>'[1]Prop. prices'!T253</f>
        <v>0</v>
      </c>
      <c r="U512" s="17">
        <f>'[1]Prop. prices'!U253</f>
        <v>0</v>
      </c>
      <c r="V512" s="17">
        <f>'[1]Prop. prices'!V253</f>
        <v>0</v>
      </c>
      <c r="W512" s="17">
        <f>'[1]Prop. prices'!W253</f>
        <v>0</v>
      </c>
      <c r="X512" s="17">
        <f>'[1]Prop. prices'!X253</f>
        <v>0</v>
      </c>
      <c r="Y512" s="17">
        <f>'[1]Prop. prices'!Y253</f>
        <v>0</v>
      </c>
      <c r="Z512" s="17">
        <f>'[1]Prop. prices'!Z253</f>
        <v>0</v>
      </c>
      <c r="AA512" s="17">
        <f>'[1]Prop. prices'!AA253</f>
        <v>0</v>
      </c>
      <c r="AB512" s="17">
        <f>'[1]Prop. prices'!AB253</f>
        <v>0</v>
      </c>
      <c r="AC512" s="14"/>
      <c r="AD512" s="16" t="str" cm="1">
        <f t="array" ref="AD512">IF(SUMPRODUCT(--_xlfn.ISFORMULA(C512:AB512))=25,"OK","CHECK")</f>
        <v>OK</v>
      </c>
      <c r="AE512" s="7"/>
      <c r="AF512" s="7"/>
      <c r="AG512" s="7"/>
    </row>
    <row r="513" spans="1:33" outlineLevel="2" x14ac:dyDescent="0.2">
      <c r="A513" s="7"/>
      <c r="B513" s="7"/>
      <c r="C513" s="19" t="str">
        <f>C410</f>
        <v>Large LV Business Annual demand</v>
      </c>
      <c r="D513" s="18" t="str">
        <f>D410</f>
        <v>Large LV business</v>
      </c>
      <c r="E513" s="18" t="str">
        <f>E410</f>
        <v>LBAD627</v>
      </c>
      <c r="F513" s="18">
        <f>F410</f>
        <v>0</v>
      </c>
      <c r="G513" s="18">
        <f>G410</f>
        <v>0</v>
      </c>
      <c r="H513" s="12"/>
      <c r="I513" s="17">
        <f>'[1]Prop. prices'!I254</f>
        <v>0</v>
      </c>
      <c r="J513" s="17">
        <f>'[1]Prop. prices'!J254</f>
        <v>0</v>
      </c>
      <c r="K513" s="17">
        <f>'[1]Prop. prices'!K254</f>
        <v>0</v>
      </c>
      <c r="L513" s="17">
        <f>'[1]Prop. prices'!L254</f>
        <v>0</v>
      </c>
      <c r="M513" s="17">
        <f>'[1]Prop. prices'!M254</f>
        <v>0</v>
      </c>
      <c r="N513" s="17">
        <f>'[1]Prop. prices'!N254</f>
        <v>0</v>
      </c>
      <c r="O513" s="17">
        <f>'[1]Prop. prices'!O254</f>
        <v>0</v>
      </c>
      <c r="P513" s="17">
        <f>'[1]Prop. prices'!P254</f>
        <v>0</v>
      </c>
      <c r="Q513" s="17">
        <f>'[1]Prop. prices'!Q254</f>
        <v>0</v>
      </c>
      <c r="R513" s="17">
        <f>'[1]Prop. prices'!R254</f>
        <v>0</v>
      </c>
      <c r="S513" s="17">
        <f>'[1]Prop. prices'!S254</f>
        <v>0</v>
      </c>
      <c r="T513" s="17">
        <f>'[1]Prop. prices'!T254</f>
        <v>0</v>
      </c>
      <c r="U513" s="17">
        <f>'[1]Prop. prices'!U254</f>
        <v>0</v>
      </c>
      <c r="V513" s="17">
        <f>'[1]Prop. prices'!V254</f>
        <v>0</v>
      </c>
      <c r="W513" s="17">
        <f>'[1]Prop. prices'!W254</f>
        <v>0</v>
      </c>
      <c r="X513" s="17">
        <f>'[1]Prop. prices'!X254</f>
        <v>0</v>
      </c>
      <c r="Y513" s="17">
        <f>'[1]Prop. prices'!Y254</f>
        <v>0</v>
      </c>
      <c r="Z513" s="17">
        <f>'[1]Prop. prices'!Z254</f>
        <v>0</v>
      </c>
      <c r="AA513" s="17">
        <f>'[1]Prop. prices'!AA254</f>
        <v>0</v>
      </c>
      <c r="AB513" s="17">
        <f>'[1]Prop. prices'!AB254</f>
        <v>0</v>
      </c>
      <c r="AC513" s="14"/>
      <c r="AD513" s="16" t="str" cm="1">
        <f t="array" ref="AD513">IF(SUMPRODUCT(--_xlfn.ISFORMULA(C513:AB513))=25,"OK","CHECK")</f>
        <v>OK</v>
      </c>
      <c r="AE513" s="7"/>
      <c r="AF513" s="7"/>
      <c r="AG513" s="7"/>
    </row>
    <row r="514" spans="1:33" outlineLevel="2" x14ac:dyDescent="0.2">
      <c r="A514" s="7"/>
      <c r="B514" s="7"/>
      <c r="C514" s="19" t="str">
        <f>C411</f>
        <v>Large LV Business Annual demand</v>
      </c>
      <c r="D514" s="18" t="str">
        <f>D411</f>
        <v>Large LV business</v>
      </c>
      <c r="E514" s="18" t="str">
        <f>E411</f>
        <v>LBAD711</v>
      </c>
      <c r="F514" s="18">
        <f>F411</f>
        <v>0</v>
      </c>
      <c r="G514" s="18">
        <f>G411</f>
        <v>0</v>
      </c>
      <c r="H514" s="12"/>
      <c r="I514" s="17">
        <f>'[1]Prop. prices'!I255</f>
        <v>23.199300000000001</v>
      </c>
      <c r="J514" s="17">
        <f>'[1]Prop. prices'!J255</f>
        <v>0</v>
      </c>
      <c r="K514" s="17">
        <f>'[1]Prop. prices'!K255</f>
        <v>4.7500000000000001E-2</v>
      </c>
      <c r="L514" s="17">
        <f>'[1]Prop. prices'!L255</f>
        <v>0</v>
      </c>
      <c r="M514" s="17">
        <f>'[1]Prop. prices'!M255</f>
        <v>2.9700000000000001E-2</v>
      </c>
      <c r="N514" s="17">
        <f>'[1]Prop. prices'!N255</f>
        <v>0</v>
      </c>
      <c r="O514" s="17">
        <f>'[1]Prop. prices'!O255</f>
        <v>0.1636</v>
      </c>
      <c r="P514" s="17">
        <f>'[1]Prop. prices'!P255</f>
        <v>0.11700000000000001</v>
      </c>
      <c r="Q514" s="17">
        <f>'[1]Prop. prices'!Q255</f>
        <v>0</v>
      </c>
      <c r="R514" s="17">
        <f>'[1]Prop. prices'!R255</f>
        <v>0</v>
      </c>
      <c r="S514" s="17">
        <f>'[1]Prop. prices'!S255</f>
        <v>0</v>
      </c>
      <c r="T514" s="17">
        <f>'[1]Prop. prices'!T255</f>
        <v>0</v>
      </c>
      <c r="U514" s="17">
        <f>'[1]Prop. prices'!U255</f>
        <v>0</v>
      </c>
      <c r="V514" s="17">
        <f>'[1]Prop. prices'!V255</f>
        <v>0</v>
      </c>
      <c r="W514" s="17">
        <f>'[1]Prop. prices'!W255</f>
        <v>0</v>
      </c>
      <c r="X514" s="17">
        <f>'[1]Prop. prices'!X255</f>
        <v>0</v>
      </c>
      <c r="Y514" s="17">
        <f>'[1]Prop. prices'!Y255</f>
        <v>0</v>
      </c>
      <c r="Z514" s="17">
        <f>'[1]Prop. prices'!Z255</f>
        <v>0</v>
      </c>
      <c r="AA514" s="17">
        <f>'[1]Prop. prices'!AA255</f>
        <v>0</v>
      </c>
      <c r="AB514" s="17">
        <f>'[1]Prop. prices'!AB255</f>
        <v>0</v>
      </c>
      <c r="AC514" s="14"/>
      <c r="AD514" s="16" t="str" cm="1">
        <f t="array" ref="AD514">IF(SUMPRODUCT(--_xlfn.ISFORMULA(C514:AB514))=25,"OK","CHECK")</f>
        <v>OK</v>
      </c>
      <c r="AE514" s="7"/>
      <c r="AF514" s="7"/>
      <c r="AG514" s="7"/>
    </row>
    <row r="515" spans="1:33" outlineLevel="2" x14ac:dyDescent="0.2">
      <c r="A515" s="7"/>
      <c r="B515" s="7"/>
      <c r="C515" s="19" t="str">
        <f>C412</f>
        <v>Large LV Business Annual demand</v>
      </c>
      <c r="D515" s="18" t="str">
        <f>D412</f>
        <v>Large LV business</v>
      </c>
      <c r="E515" s="18" t="str">
        <f>E412</f>
        <v>LBAD977</v>
      </c>
      <c r="F515" s="18">
        <f>F412</f>
        <v>0</v>
      </c>
      <c r="G515" s="18">
        <f>G412</f>
        <v>0</v>
      </c>
      <c r="H515" s="12"/>
      <c r="I515" s="17">
        <f>'[1]Prop. prices'!I256</f>
        <v>92.797200000000004</v>
      </c>
      <c r="J515" s="17">
        <f>'[1]Prop. prices'!J256</f>
        <v>0</v>
      </c>
      <c r="K515" s="17">
        <f>'[1]Prop. prices'!K256</f>
        <v>4.7500000000000001E-2</v>
      </c>
      <c r="L515" s="17">
        <f>'[1]Prop. prices'!L256</f>
        <v>0</v>
      </c>
      <c r="M515" s="17">
        <f>'[1]Prop. prices'!M256</f>
        <v>2.9700000000000001E-2</v>
      </c>
      <c r="N515" s="17">
        <f>'[1]Prop. prices'!N256</f>
        <v>0</v>
      </c>
      <c r="O515" s="17">
        <f>'[1]Prop. prices'!O256</f>
        <v>0.1636</v>
      </c>
      <c r="P515" s="17">
        <f>'[1]Prop. prices'!P256</f>
        <v>0.11700000000000001</v>
      </c>
      <c r="Q515" s="17">
        <f>'[1]Prop. prices'!Q256</f>
        <v>0</v>
      </c>
      <c r="R515" s="17">
        <f>'[1]Prop. prices'!R256</f>
        <v>0</v>
      </c>
      <c r="S515" s="17">
        <f>'[1]Prop. prices'!S256</f>
        <v>0</v>
      </c>
      <c r="T515" s="17">
        <f>'[1]Prop. prices'!T256</f>
        <v>0</v>
      </c>
      <c r="U515" s="17">
        <f>'[1]Prop. prices'!U256</f>
        <v>0</v>
      </c>
      <c r="V515" s="17">
        <f>'[1]Prop. prices'!V256</f>
        <v>0</v>
      </c>
      <c r="W515" s="17">
        <f>'[1]Prop. prices'!W256</f>
        <v>0</v>
      </c>
      <c r="X515" s="17">
        <f>'[1]Prop. prices'!X256</f>
        <v>0</v>
      </c>
      <c r="Y515" s="17">
        <f>'[1]Prop. prices'!Y256</f>
        <v>0</v>
      </c>
      <c r="Z515" s="17">
        <f>'[1]Prop. prices'!Z256</f>
        <v>0</v>
      </c>
      <c r="AA515" s="17">
        <f>'[1]Prop. prices'!AA256</f>
        <v>0</v>
      </c>
      <c r="AB515" s="17">
        <f>'[1]Prop. prices'!AB256</f>
        <v>0</v>
      </c>
      <c r="AC515" s="14"/>
      <c r="AD515" s="16" t="str" cm="1">
        <f t="array" ref="AD515">IF(SUMPRODUCT(--_xlfn.ISFORMULA(C515:AB515))=25,"OK","CHECK")</f>
        <v>OK</v>
      </c>
      <c r="AE515" s="7"/>
      <c r="AF515" s="7"/>
      <c r="AG515" s="7"/>
    </row>
    <row r="516" spans="1:33" outlineLevel="2" x14ac:dyDescent="0.2">
      <c r="A516" s="7"/>
      <c r="B516" s="7"/>
      <c r="C516" s="19" t="str">
        <f>C413</f>
        <v>Large LV Business Monthly Peak Demand</v>
      </c>
      <c r="D516" s="18" t="str">
        <f>D413</f>
        <v>Large LV business</v>
      </c>
      <c r="E516" s="18" t="str">
        <f>E413</f>
        <v>LBMD979</v>
      </c>
      <c r="F516" s="18">
        <f>F413</f>
        <v>0</v>
      </c>
      <c r="G516" s="18">
        <f>G413</f>
        <v>0</v>
      </c>
      <c r="H516" s="12"/>
      <c r="I516" s="17">
        <f>'[1]Prop. prices'!I257</f>
        <v>30.932400000000001</v>
      </c>
      <c r="J516" s="17">
        <f>'[1]Prop. prices'!J257</f>
        <v>0</v>
      </c>
      <c r="K516" s="17">
        <f>'[1]Prop. prices'!K257</f>
        <v>4.7500000000000001E-2</v>
      </c>
      <c r="L516" s="17">
        <f>'[1]Prop. prices'!L257</f>
        <v>0</v>
      </c>
      <c r="M516" s="17">
        <f>'[1]Prop. prices'!M257</f>
        <v>2.9700000000000001E-2</v>
      </c>
      <c r="N516" s="17">
        <f>'[1]Prop. prices'!N257</f>
        <v>0</v>
      </c>
      <c r="O516" s="17">
        <f>'[1]Prop. prices'!O257</f>
        <v>0</v>
      </c>
      <c r="P516" s="17">
        <f>'[1]Prop. prices'!P257</f>
        <v>0.11700000000000001</v>
      </c>
      <c r="Q516" s="17">
        <f>'[1]Prop. prices'!Q257</f>
        <v>0.59319999999999995</v>
      </c>
      <c r="R516" s="17">
        <f>'[1]Prop. prices'!R257</f>
        <v>0</v>
      </c>
      <c r="S516" s="17">
        <f>'[1]Prop. prices'!S257</f>
        <v>0</v>
      </c>
      <c r="T516" s="17">
        <f>'[1]Prop. prices'!T257</f>
        <v>0</v>
      </c>
      <c r="U516" s="17">
        <f>'[1]Prop. prices'!U257</f>
        <v>0</v>
      </c>
      <c r="V516" s="17">
        <f>'[1]Prop. prices'!V257</f>
        <v>0</v>
      </c>
      <c r="W516" s="17">
        <f>'[1]Prop. prices'!W257</f>
        <v>0</v>
      </c>
      <c r="X516" s="17">
        <f>'[1]Prop. prices'!X257</f>
        <v>0</v>
      </c>
      <c r="Y516" s="17">
        <f>'[1]Prop. prices'!Y257</f>
        <v>0</v>
      </c>
      <c r="Z516" s="17">
        <f>'[1]Prop. prices'!Z257</f>
        <v>0</v>
      </c>
      <c r="AA516" s="17">
        <f>'[1]Prop. prices'!AA257</f>
        <v>0</v>
      </c>
      <c r="AB516" s="17">
        <f>'[1]Prop. prices'!AB257</f>
        <v>0</v>
      </c>
      <c r="AC516" s="14"/>
      <c r="AD516" s="16" t="str" cm="1">
        <f t="array" ref="AD516">IF(SUMPRODUCT(--_xlfn.ISFORMULA(C516:AB516))=25,"OK","CHECK")</f>
        <v>OK</v>
      </c>
      <c r="AE516" s="7"/>
      <c r="AF516" s="7"/>
      <c r="AG516" s="7"/>
    </row>
    <row r="517" spans="1:33" outlineLevel="2" x14ac:dyDescent="0.2">
      <c r="A517" s="7"/>
      <c r="B517" s="7"/>
      <c r="C517" s="19" t="str">
        <f>C414</f>
        <v>HV Business Annual demand</v>
      </c>
      <c r="D517" s="18" t="str">
        <f>D414</f>
        <v>HV business</v>
      </c>
      <c r="E517" s="18" t="str">
        <f>E414</f>
        <v>HVAD276</v>
      </c>
      <c r="F517" s="18">
        <f>F414</f>
        <v>0</v>
      </c>
      <c r="G517" s="18">
        <f>G414</f>
        <v>0</v>
      </c>
      <c r="H517" s="12"/>
      <c r="I517" s="17">
        <f>'[1]Prop. prices'!I258</f>
        <v>45.452800000000003</v>
      </c>
      <c r="J517" s="17">
        <f>'[1]Prop. prices'!J258</f>
        <v>0</v>
      </c>
      <c r="K517" s="17">
        <f>'[1]Prop. prices'!K258</f>
        <v>2.6200000000000001E-2</v>
      </c>
      <c r="L517" s="17">
        <f>'[1]Prop. prices'!L258</f>
        <v>0</v>
      </c>
      <c r="M517" s="17">
        <f>'[1]Prop. prices'!M258</f>
        <v>1.6400000000000001E-2</v>
      </c>
      <c r="N517" s="17">
        <f>'[1]Prop. prices'!N258</f>
        <v>0</v>
      </c>
      <c r="O517" s="17">
        <f>'[1]Prop. prices'!O258</f>
        <v>0.1178</v>
      </c>
      <c r="P517" s="17">
        <f>'[1]Prop. prices'!P258</f>
        <v>0.11459999999999999</v>
      </c>
      <c r="Q517" s="17">
        <f>'[1]Prop. prices'!Q258</f>
        <v>0</v>
      </c>
      <c r="R517" s="17">
        <f>'[1]Prop. prices'!R258</f>
        <v>0</v>
      </c>
      <c r="S517" s="17">
        <f>'[1]Prop. prices'!S258</f>
        <v>0</v>
      </c>
      <c r="T517" s="17">
        <f>'[1]Prop. prices'!T258</f>
        <v>0</v>
      </c>
      <c r="U517" s="17">
        <f>'[1]Prop. prices'!U258</f>
        <v>0</v>
      </c>
      <c r="V517" s="17">
        <f>'[1]Prop. prices'!V258</f>
        <v>0</v>
      </c>
      <c r="W517" s="17">
        <f>'[1]Prop. prices'!W258</f>
        <v>0</v>
      </c>
      <c r="X517" s="17">
        <f>'[1]Prop. prices'!X258</f>
        <v>0</v>
      </c>
      <c r="Y517" s="17">
        <f>'[1]Prop. prices'!Y258</f>
        <v>0</v>
      </c>
      <c r="Z517" s="17">
        <f>'[1]Prop. prices'!Z258</f>
        <v>0</v>
      </c>
      <c r="AA517" s="17">
        <f>'[1]Prop. prices'!AA258</f>
        <v>0</v>
      </c>
      <c r="AB517" s="17">
        <f>'[1]Prop. prices'!AB258</f>
        <v>0</v>
      </c>
      <c r="AC517" s="14"/>
      <c r="AD517" s="16" t="str" cm="1">
        <f t="array" ref="AD517">IF(SUMPRODUCT(--_xlfn.ISFORMULA(C517:AB517))=25,"OK","CHECK")</f>
        <v>OK</v>
      </c>
      <c r="AE517" s="7"/>
      <c r="AF517" s="7"/>
      <c r="AG517" s="7"/>
    </row>
    <row r="518" spans="1:33" outlineLevel="2" x14ac:dyDescent="0.2">
      <c r="A518" s="7"/>
      <c r="B518" s="7"/>
      <c r="C518" s="19" t="str">
        <f>C415</f>
        <v>HV Business Annual demand</v>
      </c>
      <c r="D518" s="18" t="str">
        <f>D415</f>
        <v>HV business</v>
      </c>
      <c r="E518" s="18" t="str">
        <f>E415</f>
        <v>HVAD078</v>
      </c>
      <c r="F518" s="18">
        <f>F415</f>
        <v>0</v>
      </c>
      <c r="G518" s="18">
        <f>G415</f>
        <v>0</v>
      </c>
      <c r="H518" s="12"/>
      <c r="I518" s="17">
        <f>'[1]Prop. prices'!I259</f>
        <v>136.35840000000002</v>
      </c>
      <c r="J518" s="17">
        <f>'[1]Prop. prices'!J259</f>
        <v>0</v>
      </c>
      <c r="K518" s="17">
        <f>'[1]Prop. prices'!K259</f>
        <v>2.6200000000000001E-2</v>
      </c>
      <c r="L518" s="17">
        <f>'[1]Prop. prices'!L259</f>
        <v>0</v>
      </c>
      <c r="M518" s="17">
        <f>'[1]Prop. prices'!M259</f>
        <v>1.6400000000000001E-2</v>
      </c>
      <c r="N518" s="17">
        <f>'[1]Prop. prices'!N259</f>
        <v>0</v>
      </c>
      <c r="O518" s="17">
        <f>'[1]Prop. prices'!O259</f>
        <v>0.1178</v>
      </c>
      <c r="P518" s="17">
        <f>'[1]Prop. prices'!P259</f>
        <v>0.11459999999999999</v>
      </c>
      <c r="Q518" s="17">
        <f>'[1]Prop. prices'!Q259</f>
        <v>0</v>
      </c>
      <c r="R518" s="17">
        <f>'[1]Prop. prices'!R259</f>
        <v>0</v>
      </c>
      <c r="S518" s="17">
        <f>'[1]Prop. prices'!S259</f>
        <v>0</v>
      </c>
      <c r="T518" s="17">
        <f>'[1]Prop. prices'!T259</f>
        <v>0</v>
      </c>
      <c r="U518" s="17">
        <f>'[1]Prop. prices'!U259</f>
        <v>0</v>
      </c>
      <c r="V518" s="17">
        <f>'[1]Prop. prices'!V259</f>
        <v>0</v>
      </c>
      <c r="W518" s="17">
        <f>'[1]Prop. prices'!W259</f>
        <v>0</v>
      </c>
      <c r="X518" s="17">
        <f>'[1]Prop. prices'!X259</f>
        <v>0</v>
      </c>
      <c r="Y518" s="17">
        <f>'[1]Prop. prices'!Y259</f>
        <v>0</v>
      </c>
      <c r="Z518" s="17">
        <f>'[1]Prop. prices'!Z259</f>
        <v>0</v>
      </c>
      <c r="AA518" s="17">
        <f>'[1]Prop. prices'!AA259</f>
        <v>0</v>
      </c>
      <c r="AB518" s="17">
        <f>'[1]Prop. prices'!AB259</f>
        <v>0</v>
      </c>
      <c r="AC518" s="14"/>
      <c r="AD518" s="16" t="str" cm="1">
        <f t="array" ref="AD518">IF(SUMPRODUCT(--_xlfn.ISFORMULA(C518:AB518))=25,"OK","CHECK")</f>
        <v>OK</v>
      </c>
      <c r="AE518" s="7"/>
      <c r="AF518" s="7"/>
      <c r="AG518" s="7"/>
    </row>
    <row r="519" spans="1:33" outlineLevel="2" x14ac:dyDescent="0.2">
      <c r="A519" s="7"/>
      <c r="B519" s="7"/>
      <c r="C519" s="19" t="str">
        <f>C416</f>
        <v>HV Business Annual demand</v>
      </c>
      <c r="D519" s="18" t="str">
        <f>D416</f>
        <v>HV business</v>
      </c>
      <c r="E519" s="18" t="str">
        <f>E416</f>
        <v>HVAD265</v>
      </c>
      <c r="F519" s="18">
        <f>F416</f>
        <v>0</v>
      </c>
      <c r="G519" s="18">
        <f>G416</f>
        <v>0</v>
      </c>
      <c r="H519" s="12"/>
      <c r="I519" s="17">
        <f>'[1]Prop. prices'!I260</f>
        <v>45.452800000000003</v>
      </c>
      <c r="J519" s="17">
        <f>'[1]Prop. prices'!J260</f>
        <v>0</v>
      </c>
      <c r="K519" s="17">
        <f>'[1]Prop. prices'!K260</f>
        <v>2.6200000000000001E-2</v>
      </c>
      <c r="L519" s="17">
        <f>'[1]Prop. prices'!L260</f>
        <v>0</v>
      </c>
      <c r="M519" s="17">
        <f>'[1]Prop. prices'!M260</f>
        <v>1.6400000000000001E-2</v>
      </c>
      <c r="N519" s="17">
        <f>'[1]Prop. prices'!N260</f>
        <v>0</v>
      </c>
      <c r="O519" s="17">
        <f>'[1]Prop. prices'!O260</f>
        <v>0.1178</v>
      </c>
      <c r="P519" s="17">
        <f>'[1]Prop. prices'!P260</f>
        <v>0.11459999999999999</v>
      </c>
      <c r="Q519" s="17">
        <f>'[1]Prop. prices'!Q260</f>
        <v>0</v>
      </c>
      <c r="R519" s="17">
        <f>'[1]Prop. prices'!R260</f>
        <v>0</v>
      </c>
      <c r="S519" s="17">
        <f>'[1]Prop. prices'!S260</f>
        <v>0</v>
      </c>
      <c r="T519" s="17">
        <f>'[1]Prop. prices'!T260</f>
        <v>0</v>
      </c>
      <c r="U519" s="17">
        <f>'[1]Prop. prices'!U260</f>
        <v>0</v>
      </c>
      <c r="V519" s="17">
        <f>'[1]Prop. prices'!V260</f>
        <v>0</v>
      </c>
      <c r="W519" s="17">
        <f>'[1]Prop. prices'!W260</f>
        <v>0</v>
      </c>
      <c r="X519" s="17">
        <f>'[1]Prop. prices'!X260</f>
        <v>0</v>
      </c>
      <c r="Y519" s="17">
        <f>'[1]Prop. prices'!Y260</f>
        <v>0</v>
      </c>
      <c r="Z519" s="17">
        <f>'[1]Prop. prices'!Z260</f>
        <v>0</v>
      </c>
      <c r="AA519" s="17">
        <f>'[1]Prop. prices'!AA260</f>
        <v>0</v>
      </c>
      <c r="AB519" s="17">
        <f>'[1]Prop. prices'!AB260</f>
        <v>0</v>
      </c>
      <c r="AC519" s="14"/>
      <c r="AD519" s="16" t="str" cm="1">
        <f t="array" ref="AD519">IF(SUMPRODUCT(--_xlfn.ISFORMULA(C519:AB519))=25,"OK","CHECK")</f>
        <v>OK</v>
      </c>
      <c r="AE519" s="7"/>
      <c r="AF519" s="7"/>
      <c r="AG519" s="7"/>
    </row>
    <row r="520" spans="1:33" outlineLevel="2" x14ac:dyDescent="0.2">
      <c r="A520" s="7"/>
      <c r="B520" s="7"/>
      <c r="C520" s="19" t="str">
        <f>C417</f>
        <v>HV Business Annual demand</v>
      </c>
      <c r="D520" s="18" t="str">
        <f>D417</f>
        <v>HV business</v>
      </c>
      <c r="E520" s="18" t="str">
        <f>E417</f>
        <v>HVAD381</v>
      </c>
      <c r="F520" s="18">
        <f>F417</f>
        <v>0</v>
      </c>
      <c r="G520" s="18">
        <f>G417</f>
        <v>0</v>
      </c>
      <c r="H520" s="12"/>
      <c r="I520" s="17">
        <f>'[1]Prop. prices'!I261</f>
        <v>411</v>
      </c>
      <c r="J520" s="17">
        <f>'[1]Prop. prices'!J261</f>
        <v>0</v>
      </c>
      <c r="K520" s="17">
        <f>'[1]Prop. prices'!K261</f>
        <v>2.6200000000000001E-2</v>
      </c>
      <c r="L520" s="17">
        <f>'[1]Prop. prices'!L261</f>
        <v>0</v>
      </c>
      <c r="M520" s="17">
        <f>'[1]Prop. prices'!M261</f>
        <v>1.6400000000000001E-2</v>
      </c>
      <c r="N520" s="17">
        <f>'[1]Prop. prices'!N261</f>
        <v>0</v>
      </c>
      <c r="O520" s="17">
        <f>'[1]Prop. prices'!O261</f>
        <v>0.1178</v>
      </c>
      <c r="P520" s="17">
        <f>'[1]Prop. prices'!P261</f>
        <v>0.11459999999999999</v>
      </c>
      <c r="Q520" s="17">
        <f>'[1]Prop. prices'!Q261</f>
        <v>0</v>
      </c>
      <c r="R520" s="17">
        <f>'[1]Prop. prices'!R261</f>
        <v>0</v>
      </c>
      <c r="S520" s="17">
        <f>'[1]Prop. prices'!S261</f>
        <v>0</v>
      </c>
      <c r="T520" s="17">
        <f>'[1]Prop. prices'!T261</f>
        <v>0</v>
      </c>
      <c r="U520" s="17">
        <f>'[1]Prop. prices'!U261</f>
        <v>0</v>
      </c>
      <c r="V520" s="17">
        <f>'[1]Prop. prices'!V261</f>
        <v>0</v>
      </c>
      <c r="W520" s="17">
        <f>'[1]Prop. prices'!W261</f>
        <v>0</v>
      </c>
      <c r="X520" s="17">
        <f>'[1]Prop. prices'!X261</f>
        <v>0</v>
      </c>
      <c r="Y520" s="17">
        <f>'[1]Prop. prices'!Y261</f>
        <v>0</v>
      </c>
      <c r="Z520" s="17">
        <f>'[1]Prop. prices'!Z261</f>
        <v>0</v>
      </c>
      <c r="AA520" s="17">
        <f>'[1]Prop. prices'!AA261</f>
        <v>0</v>
      </c>
      <c r="AB520" s="17">
        <f>'[1]Prop. prices'!AB261</f>
        <v>0</v>
      </c>
      <c r="AC520" s="14"/>
      <c r="AD520" s="16" t="str" cm="1">
        <f t="array" ref="AD520">IF(SUMPRODUCT(--_xlfn.ISFORMULA(C520:AB520))=25,"OK","CHECK")</f>
        <v>OK</v>
      </c>
      <c r="AE520" s="7"/>
      <c r="AF520" s="7"/>
      <c r="AG520" s="7"/>
    </row>
    <row r="521" spans="1:33" outlineLevel="2" x14ac:dyDescent="0.2">
      <c r="A521" s="7"/>
      <c r="B521" s="7"/>
      <c r="C521" s="19" t="str">
        <f>C418</f>
        <v>HV Business Annual demand</v>
      </c>
      <c r="D521" s="18" t="str">
        <f>D418</f>
        <v>HV business</v>
      </c>
      <c r="E521" s="18" t="str">
        <f>E418</f>
        <v>HVAD439</v>
      </c>
      <c r="F521" s="18">
        <f>F418</f>
        <v>0</v>
      </c>
      <c r="G521" s="18">
        <f>G418</f>
        <v>0</v>
      </c>
      <c r="H521" s="12"/>
      <c r="I521" s="17">
        <f>'[1]Prop. prices'!I262</f>
        <v>45.452800000000003</v>
      </c>
      <c r="J521" s="17">
        <f>'[1]Prop. prices'!J262</f>
        <v>0</v>
      </c>
      <c r="K521" s="17">
        <f>'[1]Prop. prices'!K262</f>
        <v>2.6200000000000001E-2</v>
      </c>
      <c r="L521" s="17">
        <f>'[1]Prop. prices'!L262</f>
        <v>0</v>
      </c>
      <c r="M521" s="17">
        <f>'[1]Prop. prices'!M262</f>
        <v>1.6400000000000001E-2</v>
      </c>
      <c r="N521" s="17">
        <f>'[1]Prop. prices'!N262</f>
        <v>0</v>
      </c>
      <c r="O521" s="17">
        <f>'[1]Prop. prices'!O262</f>
        <v>0.1178</v>
      </c>
      <c r="P521" s="17">
        <f>'[1]Prop. prices'!P262</f>
        <v>0.11459999999999999</v>
      </c>
      <c r="Q521" s="17">
        <f>'[1]Prop. prices'!Q262</f>
        <v>0</v>
      </c>
      <c r="R521" s="17">
        <f>'[1]Prop. prices'!R262</f>
        <v>0</v>
      </c>
      <c r="S521" s="17">
        <f>'[1]Prop. prices'!S262</f>
        <v>0</v>
      </c>
      <c r="T521" s="17">
        <f>'[1]Prop. prices'!T262</f>
        <v>0</v>
      </c>
      <c r="U521" s="17">
        <f>'[1]Prop. prices'!U262</f>
        <v>0</v>
      </c>
      <c r="V521" s="17">
        <f>'[1]Prop. prices'!V262</f>
        <v>0</v>
      </c>
      <c r="W521" s="17">
        <f>'[1]Prop. prices'!W262</f>
        <v>0</v>
      </c>
      <c r="X521" s="17">
        <f>'[1]Prop. prices'!X262</f>
        <v>0</v>
      </c>
      <c r="Y521" s="17">
        <f>'[1]Prop. prices'!Y262</f>
        <v>0</v>
      </c>
      <c r="Z521" s="17">
        <f>'[1]Prop. prices'!Z262</f>
        <v>0</v>
      </c>
      <c r="AA521" s="17">
        <f>'[1]Prop. prices'!AA262</f>
        <v>0</v>
      </c>
      <c r="AB521" s="17">
        <f>'[1]Prop. prices'!AB262</f>
        <v>0</v>
      </c>
      <c r="AC521" s="14"/>
      <c r="AD521" s="16" t="str" cm="1">
        <f t="array" ref="AD521">IF(SUMPRODUCT(--_xlfn.ISFORMULA(C521:AB521))=25,"OK","CHECK")</f>
        <v>OK</v>
      </c>
      <c r="AE521" s="7"/>
      <c r="AF521" s="7"/>
      <c r="AG521" s="7"/>
    </row>
    <row r="522" spans="1:33" outlineLevel="2" x14ac:dyDescent="0.2">
      <c r="A522" s="7"/>
      <c r="B522" s="7"/>
      <c r="C522" s="19" t="str">
        <f>C419</f>
        <v>Zone Substation kVA non-Locational</v>
      </c>
      <c r="D522" s="18" t="str">
        <f>D419</f>
        <v>Major business</v>
      </c>
      <c r="E522" s="18" t="str">
        <f>E419</f>
        <v>ZSS025</v>
      </c>
      <c r="F522" s="18">
        <f>F419</f>
        <v>0</v>
      </c>
      <c r="G522" s="18">
        <f>G419</f>
        <v>0</v>
      </c>
      <c r="H522" s="12"/>
      <c r="I522" s="17">
        <f>'[1]Prop. prices'!I263</f>
        <v>0</v>
      </c>
      <c r="J522" s="17">
        <f>'[1]Prop. prices'!J263</f>
        <v>4.8999999999999998E-3</v>
      </c>
      <c r="K522" s="17">
        <f>'[1]Prop. prices'!K263</f>
        <v>0</v>
      </c>
      <c r="L522" s="17">
        <f>'[1]Prop. prices'!L263</f>
        <v>0</v>
      </c>
      <c r="M522" s="17">
        <f>'[1]Prop. prices'!M263</f>
        <v>0</v>
      </c>
      <c r="N522" s="17">
        <f>'[1]Prop. prices'!N263</f>
        <v>0</v>
      </c>
      <c r="O522" s="17">
        <f>'[1]Prop. prices'!O263</f>
        <v>4.5600000000000002E-2</v>
      </c>
      <c r="P522" s="17">
        <f>'[1]Prop. prices'!P263</f>
        <v>8.1199999999999994E-2</v>
      </c>
      <c r="Q522" s="17">
        <f>'[1]Prop. prices'!Q263</f>
        <v>0</v>
      </c>
      <c r="R522" s="17">
        <f>'[1]Prop. prices'!R263</f>
        <v>0</v>
      </c>
      <c r="S522" s="17">
        <f>'[1]Prop. prices'!S263</f>
        <v>0</v>
      </c>
      <c r="T522" s="17">
        <f>'[1]Prop. prices'!T263</f>
        <v>0</v>
      </c>
      <c r="U522" s="17">
        <f>'[1]Prop. prices'!U263</f>
        <v>0</v>
      </c>
      <c r="V522" s="17">
        <f>'[1]Prop. prices'!V263</f>
        <v>0</v>
      </c>
      <c r="W522" s="17">
        <f>'[1]Prop. prices'!W263</f>
        <v>0</v>
      </c>
      <c r="X522" s="17">
        <f>'[1]Prop. prices'!X263</f>
        <v>0</v>
      </c>
      <c r="Y522" s="17">
        <f>'[1]Prop. prices'!Y263</f>
        <v>0</v>
      </c>
      <c r="Z522" s="17">
        <f>'[1]Prop. prices'!Z263</f>
        <v>0</v>
      </c>
      <c r="AA522" s="17">
        <f>'[1]Prop. prices'!AA263</f>
        <v>0</v>
      </c>
      <c r="AB522" s="17">
        <f>'[1]Prop. prices'!AB263</f>
        <v>0</v>
      </c>
      <c r="AC522" s="14"/>
      <c r="AD522" s="16" t="str" cm="1">
        <f t="array" ref="AD522">IF(SUMPRODUCT(--_xlfn.ISFORMULA(C522:AB522))=25,"OK","CHECK")</f>
        <v>OK</v>
      </c>
      <c r="AE522" s="7"/>
      <c r="AF522" s="7"/>
      <c r="AG522" s="7"/>
    </row>
    <row r="523" spans="1:33" outlineLevel="2" x14ac:dyDescent="0.2">
      <c r="A523" s="7"/>
      <c r="B523" s="7"/>
      <c r="C523" s="19" t="str">
        <f>C420</f>
        <v>Zone Substation kVA non-Locational</v>
      </c>
      <c r="D523" s="18" t="str">
        <f>D420</f>
        <v>Major business</v>
      </c>
      <c r="E523" s="18" t="str">
        <f>E420</f>
        <v>ZSS104</v>
      </c>
      <c r="F523" s="18">
        <f>F420</f>
        <v>0</v>
      </c>
      <c r="G523" s="18">
        <f>G420</f>
        <v>0</v>
      </c>
      <c r="H523" s="12"/>
      <c r="I523" s="17">
        <f>'[1]Prop. prices'!I264</f>
        <v>693</v>
      </c>
      <c r="J523" s="17">
        <f>'[1]Prop. prices'!J264</f>
        <v>4.8999999999999998E-3</v>
      </c>
      <c r="K523" s="17">
        <f>'[1]Prop. prices'!K264</f>
        <v>0</v>
      </c>
      <c r="L523" s="17">
        <f>'[1]Prop. prices'!L264</f>
        <v>0</v>
      </c>
      <c r="M523" s="17">
        <f>'[1]Prop. prices'!M264</f>
        <v>0</v>
      </c>
      <c r="N523" s="17">
        <f>'[1]Prop. prices'!N264</f>
        <v>0</v>
      </c>
      <c r="O523" s="17">
        <f>'[1]Prop. prices'!O264</f>
        <v>4.5600000000000002E-2</v>
      </c>
      <c r="P523" s="17">
        <f>'[1]Prop. prices'!P264</f>
        <v>8.1199999999999994E-2</v>
      </c>
      <c r="Q523" s="17">
        <f>'[1]Prop. prices'!Q264</f>
        <v>0</v>
      </c>
      <c r="R523" s="17">
        <f>'[1]Prop. prices'!R264</f>
        <v>0</v>
      </c>
      <c r="S523" s="17">
        <f>'[1]Prop. prices'!S264</f>
        <v>0</v>
      </c>
      <c r="T523" s="17">
        <f>'[1]Prop. prices'!T264</f>
        <v>0</v>
      </c>
      <c r="U523" s="17">
        <f>'[1]Prop. prices'!U264</f>
        <v>0</v>
      </c>
      <c r="V523" s="17">
        <f>'[1]Prop. prices'!V264</f>
        <v>0</v>
      </c>
      <c r="W523" s="17">
        <f>'[1]Prop. prices'!W264</f>
        <v>0</v>
      </c>
      <c r="X523" s="17">
        <f>'[1]Prop. prices'!X264</f>
        <v>0</v>
      </c>
      <c r="Y523" s="17">
        <f>'[1]Prop. prices'!Y264</f>
        <v>0</v>
      </c>
      <c r="Z523" s="17">
        <f>'[1]Prop. prices'!Z264</f>
        <v>0</v>
      </c>
      <c r="AA523" s="17">
        <f>'[1]Prop. prices'!AA264</f>
        <v>0</v>
      </c>
      <c r="AB523" s="17">
        <f>'[1]Prop. prices'!AB264</f>
        <v>0</v>
      </c>
      <c r="AC523" s="14"/>
      <c r="AD523" s="16" t="str" cm="1">
        <f t="array" ref="AD523">IF(SUMPRODUCT(--_xlfn.ISFORMULA(C523:AB523))=25,"OK","CHECK")</f>
        <v>OK</v>
      </c>
      <c r="AE523" s="7"/>
      <c r="AF523" s="7"/>
      <c r="AG523" s="7"/>
    </row>
    <row r="524" spans="1:33" outlineLevel="2" x14ac:dyDescent="0.2">
      <c r="A524" s="7"/>
      <c r="B524" s="7"/>
      <c r="C524" s="19" t="str">
        <f>C421</f>
        <v>Zone Substation kVA non-Locational</v>
      </c>
      <c r="D524" s="18" t="str">
        <f>D421</f>
        <v>Major business</v>
      </c>
      <c r="E524" s="18" t="str">
        <f>E421</f>
        <v>ZSS196</v>
      </c>
      <c r="F524" s="18">
        <f>F421</f>
        <v>0</v>
      </c>
      <c r="G524" s="18">
        <f>G421</f>
        <v>0</v>
      </c>
      <c r="H524" s="12"/>
      <c r="I524" s="17">
        <f>'[1]Prop. prices'!I265</f>
        <v>0</v>
      </c>
      <c r="J524" s="17">
        <f>'[1]Prop. prices'!J265</f>
        <v>4.8999999999999998E-3</v>
      </c>
      <c r="K524" s="17">
        <f>'[1]Prop. prices'!K265</f>
        <v>0</v>
      </c>
      <c r="L524" s="17">
        <f>'[1]Prop. prices'!L265</f>
        <v>0</v>
      </c>
      <c r="M524" s="17">
        <f>'[1]Prop. prices'!M265</f>
        <v>0</v>
      </c>
      <c r="N524" s="17">
        <f>'[1]Prop. prices'!N265</f>
        <v>0</v>
      </c>
      <c r="O524" s="17">
        <f>'[1]Prop. prices'!O265</f>
        <v>4.5600000000000002E-2</v>
      </c>
      <c r="P524" s="17">
        <f>'[1]Prop. prices'!P265</f>
        <v>8.1199999999999994E-2</v>
      </c>
      <c r="Q524" s="17">
        <f>'[1]Prop. prices'!Q265</f>
        <v>0</v>
      </c>
      <c r="R524" s="17">
        <f>'[1]Prop. prices'!R265</f>
        <v>0</v>
      </c>
      <c r="S524" s="17">
        <f>'[1]Prop. prices'!S265</f>
        <v>0</v>
      </c>
      <c r="T524" s="17">
        <f>'[1]Prop. prices'!T265</f>
        <v>0</v>
      </c>
      <c r="U524" s="17">
        <f>'[1]Prop. prices'!U265</f>
        <v>0</v>
      </c>
      <c r="V524" s="17">
        <f>'[1]Prop. prices'!V265</f>
        <v>0</v>
      </c>
      <c r="W524" s="17">
        <f>'[1]Prop. prices'!W265</f>
        <v>0</v>
      </c>
      <c r="X524" s="17">
        <f>'[1]Prop. prices'!X265</f>
        <v>0</v>
      </c>
      <c r="Y524" s="17">
        <f>'[1]Prop. prices'!Y265</f>
        <v>0</v>
      </c>
      <c r="Z524" s="17">
        <f>'[1]Prop. prices'!Z265</f>
        <v>0</v>
      </c>
      <c r="AA524" s="17">
        <f>'[1]Prop. prices'!AA265</f>
        <v>0</v>
      </c>
      <c r="AB524" s="17">
        <f>'[1]Prop. prices'!AB265</f>
        <v>0</v>
      </c>
      <c r="AC524" s="14"/>
      <c r="AD524" s="16" t="str" cm="1">
        <f t="array" ref="AD524">IF(SUMPRODUCT(--_xlfn.ISFORMULA(C524:AB524))=25,"OK","CHECK")</f>
        <v>OK</v>
      </c>
      <c r="AE524" s="7"/>
      <c r="AF524" s="7"/>
      <c r="AG524" s="7"/>
    </row>
    <row r="525" spans="1:33" outlineLevel="2" x14ac:dyDescent="0.2">
      <c r="A525" s="7"/>
      <c r="B525" s="7"/>
      <c r="C525" s="19" t="str">
        <f>C422</f>
        <v>Zone Substation kVA non-Locational</v>
      </c>
      <c r="D525" s="18" t="str">
        <f>D422</f>
        <v>Major business</v>
      </c>
      <c r="E525" s="18" t="str">
        <f>E422</f>
        <v>ZSS296</v>
      </c>
      <c r="F525" s="18">
        <f>F422</f>
        <v>0</v>
      </c>
      <c r="G525" s="18">
        <f>G422</f>
        <v>0</v>
      </c>
      <c r="H525" s="12"/>
      <c r="I525" s="17">
        <f>'[1]Prop. prices'!I266</f>
        <v>1068</v>
      </c>
      <c r="J525" s="17">
        <f>'[1]Prop. prices'!J266</f>
        <v>4.8999999999999998E-3</v>
      </c>
      <c r="K525" s="17">
        <f>'[1]Prop. prices'!K266</f>
        <v>0</v>
      </c>
      <c r="L525" s="17">
        <f>'[1]Prop. prices'!L266</f>
        <v>0</v>
      </c>
      <c r="M525" s="17">
        <f>'[1]Prop. prices'!M266</f>
        <v>0</v>
      </c>
      <c r="N525" s="17">
        <f>'[1]Prop. prices'!N266</f>
        <v>0</v>
      </c>
      <c r="O525" s="17">
        <f>'[1]Prop. prices'!O266</f>
        <v>4.5600000000000002E-2</v>
      </c>
      <c r="P525" s="17">
        <f>'[1]Prop. prices'!P266</f>
        <v>8.1199999999999994E-2</v>
      </c>
      <c r="Q525" s="17">
        <f>'[1]Prop. prices'!Q266</f>
        <v>0</v>
      </c>
      <c r="R525" s="17">
        <f>'[1]Prop. prices'!R266</f>
        <v>0</v>
      </c>
      <c r="S525" s="17">
        <f>'[1]Prop. prices'!S266</f>
        <v>0</v>
      </c>
      <c r="T525" s="17">
        <f>'[1]Prop. prices'!T266</f>
        <v>0</v>
      </c>
      <c r="U525" s="17">
        <f>'[1]Prop. prices'!U266</f>
        <v>0</v>
      </c>
      <c r="V525" s="17">
        <f>'[1]Prop. prices'!V266</f>
        <v>0</v>
      </c>
      <c r="W525" s="17">
        <f>'[1]Prop. prices'!W266</f>
        <v>0</v>
      </c>
      <c r="X525" s="17">
        <f>'[1]Prop. prices'!X266</f>
        <v>0</v>
      </c>
      <c r="Y525" s="17">
        <f>'[1]Prop. prices'!Y266</f>
        <v>0</v>
      </c>
      <c r="Z525" s="17">
        <f>'[1]Prop. prices'!Z266</f>
        <v>0</v>
      </c>
      <c r="AA525" s="17">
        <f>'[1]Prop. prices'!AA266</f>
        <v>0</v>
      </c>
      <c r="AB525" s="17">
        <f>'[1]Prop. prices'!AB266</f>
        <v>0</v>
      </c>
      <c r="AC525" s="14"/>
      <c r="AD525" s="16" t="str" cm="1">
        <f t="array" ref="AD525">IF(SUMPRODUCT(--_xlfn.ISFORMULA(C525:AB525))=25,"OK","CHECK")</f>
        <v>OK</v>
      </c>
      <c r="AE525" s="7"/>
      <c r="AF525" s="7"/>
      <c r="AG525" s="7"/>
    </row>
    <row r="526" spans="1:33" outlineLevel="2" x14ac:dyDescent="0.2">
      <c r="A526" s="7"/>
      <c r="B526" s="7"/>
      <c r="C526" s="19" t="str">
        <f>C423</f>
        <v>Zone Substation kVA non-Locational</v>
      </c>
      <c r="D526" s="18" t="str">
        <f>D423</f>
        <v>Major business</v>
      </c>
      <c r="E526" s="18" t="str">
        <f>E423</f>
        <v>ZSS550</v>
      </c>
      <c r="F526" s="18">
        <f>F423</f>
        <v>0</v>
      </c>
      <c r="G526" s="18">
        <f>G423</f>
        <v>0</v>
      </c>
      <c r="H526" s="12"/>
      <c r="I526" s="17">
        <f>'[1]Prop. prices'!I267</f>
        <v>636</v>
      </c>
      <c r="J526" s="17">
        <f>'[1]Prop. prices'!J267</f>
        <v>4.8999999999999998E-3</v>
      </c>
      <c r="K526" s="17">
        <f>'[1]Prop. prices'!K267</f>
        <v>0</v>
      </c>
      <c r="L526" s="17">
        <f>'[1]Prop. prices'!L267</f>
        <v>0</v>
      </c>
      <c r="M526" s="17">
        <f>'[1]Prop. prices'!M267</f>
        <v>0</v>
      </c>
      <c r="N526" s="17">
        <f>'[1]Prop. prices'!N267</f>
        <v>0</v>
      </c>
      <c r="O526" s="17">
        <f>'[1]Prop. prices'!O267</f>
        <v>4.5600000000000002E-2</v>
      </c>
      <c r="P526" s="17">
        <f>'[1]Prop. prices'!P267</f>
        <v>8.1199999999999994E-2</v>
      </c>
      <c r="Q526" s="17">
        <f>'[1]Prop. prices'!Q267</f>
        <v>0</v>
      </c>
      <c r="R526" s="17">
        <f>'[1]Prop. prices'!R267</f>
        <v>0</v>
      </c>
      <c r="S526" s="17">
        <f>'[1]Prop. prices'!S267</f>
        <v>0</v>
      </c>
      <c r="T526" s="17">
        <f>'[1]Prop. prices'!T267</f>
        <v>0</v>
      </c>
      <c r="U526" s="17">
        <f>'[1]Prop. prices'!U267</f>
        <v>0</v>
      </c>
      <c r="V526" s="17">
        <f>'[1]Prop. prices'!V267</f>
        <v>0</v>
      </c>
      <c r="W526" s="17">
        <f>'[1]Prop. prices'!W267</f>
        <v>0</v>
      </c>
      <c r="X526" s="17">
        <f>'[1]Prop. prices'!X267</f>
        <v>0</v>
      </c>
      <c r="Y526" s="17">
        <f>'[1]Prop. prices'!Y267</f>
        <v>0</v>
      </c>
      <c r="Z526" s="17">
        <f>'[1]Prop. prices'!Z267</f>
        <v>0</v>
      </c>
      <c r="AA526" s="17">
        <f>'[1]Prop. prices'!AA267</f>
        <v>0</v>
      </c>
      <c r="AB526" s="17">
        <f>'[1]Prop. prices'!AB267</f>
        <v>0</v>
      </c>
      <c r="AC526" s="14"/>
      <c r="AD526" s="16" t="str" cm="1">
        <f t="array" ref="AD526">IF(SUMPRODUCT(--_xlfn.ISFORMULA(C526:AB526))=25,"OK","CHECK")</f>
        <v>OK</v>
      </c>
      <c r="AE526" s="7"/>
      <c r="AF526" s="7"/>
      <c r="AG526" s="7"/>
    </row>
    <row r="527" spans="1:33" outlineLevel="2" x14ac:dyDescent="0.2">
      <c r="A527" s="7"/>
      <c r="B527" s="7"/>
      <c r="C527" s="19" t="str">
        <f>C424</f>
        <v>Zone Substation kVA non-Locational</v>
      </c>
      <c r="D527" s="18" t="str">
        <f>D424</f>
        <v>Major business</v>
      </c>
      <c r="E527" s="18" t="str">
        <f>E424</f>
        <v>ZSS766</v>
      </c>
      <c r="F527" s="18">
        <f>F424</f>
        <v>0</v>
      </c>
      <c r="G527" s="18">
        <f>G424</f>
        <v>0</v>
      </c>
      <c r="H527" s="12"/>
      <c r="I527" s="17">
        <f>'[1]Prop. prices'!I268</f>
        <v>0</v>
      </c>
      <c r="J527" s="17">
        <f>'[1]Prop. prices'!J268</f>
        <v>4.8999999999999998E-3</v>
      </c>
      <c r="K527" s="17">
        <f>'[1]Prop. prices'!K268</f>
        <v>0</v>
      </c>
      <c r="L527" s="17">
        <f>'[1]Prop. prices'!L268</f>
        <v>0</v>
      </c>
      <c r="M527" s="17">
        <f>'[1]Prop. prices'!M268</f>
        <v>0</v>
      </c>
      <c r="N527" s="17">
        <f>'[1]Prop. prices'!N268</f>
        <v>0</v>
      </c>
      <c r="O527" s="17">
        <f>'[1]Prop. prices'!O268</f>
        <v>4.5600000000000002E-2</v>
      </c>
      <c r="P527" s="17">
        <f>'[1]Prop. prices'!P268</f>
        <v>8.1199999999999994E-2</v>
      </c>
      <c r="Q527" s="17">
        <f>'[1]Prop. prices'!Q268</f>
        <v>0</v>
      </c>
      <c r="R527" s="17">
        <f>'[1]Prop. prices'!R268</f>
        <v>0</v>
      </c>
      <c r="S527" s="17">
        <f>'[1]Prop. prices'!S268</f>
        <v>0</v>
      </c>
      <c r="T527" s="17">
        <f>'[1]Prop. prices'!T268</f>
        <v>0</v>
      </c>
      <c r="U527" s="17">
        <f>'[1]Prop. prices'!U268</f>
        <v>0</v>
      </c>
      <c r="V527" s="17">
        <f>'[1]Prop. prices'!V268</f>
        <v>0</v>
      </c>
      <c r="W527" s="17">
        <f>'[1]Prop. prices'!W268</f>
        <v>0</v>
      </c>
      <c r="X527" s="17">
        <f>'[1]Prop. prices'!X268</f>
        <v>0</v>
      </c>
      <c r="Y527" s="17">
        <f>'[1]Prop. prices'!Y268</f>
        <v>0</v>
      </c>
      <c r="Z527" s="17">
        <f>'[1]Prop. prices'!Z268</f>
        <v>0</v>
      </c>
      <c r="AA527" s="17">
        <f>'[1]Prop. prices'!AA268</f>
        <v>0</v>
      </c>
      <c r="AB527" s="17">
        <f>'[1]Prop. prices'!AB268</f>
        <v>0</v>
      </c>
      <c r="AC527" s="14"/>
      <c r="AD527" s="16" t="str" cm="1">
        <f t="array" ref="AD527">IF(SUMPRODUCT(--_xlfn.ISFORMULA(C527:AB527))=25,"OK","CHECK")</f>
        <v>OK</v>
      </c>
      <c r="AE527" s="7"/>
      <c r="AF527" s="7"/>
      <c r="AG527" s="7"/>
    </row>
    <row r="528" spans="1:33" outlineLevel="2" x14ac:dyDescent="0.2">
      <c r="A528" s="7"/>
      <c r="B528" s="7"/>
      <c r="C528" s="19" t="str">
        <f>C425</f>
        <v>Zone Substation kVA Locational</v>
      </c>
      <c r="D528" s="18" t="str">
        <f>D425</f>
        <v>Major business</v>
      </c>
      <c r="E528" s="18" t="str">
        <f>E425</f>
        <v>ZSS951</v>
      </c>
      <c r="F528" s="18">
        <f>F425</f>
        <v>0</v>
      </c>
      <c r="G528" s="18">
        <f>G425</f>
        <v>0</v>
      </c>
      <c r="H528" s="12"/>
      <c r="I528" s="17">
        <f>'[1]Prop. prices'!I269</f>
        <v>346</v>
      </c>
      <c r="J528" s="17">
        <f>'[1]Prop. prices'!J269</f>
        <v>4.8999999999999998E-3</v>
      </c>
      <c r="K528" s="17">
        <f>'[1]Prop. prices'!K269</f>
        <v>0</v>
      </c>
      <c r="L528" s="17">
        <f>'[1]Prop. prices'!L269</f>
        <v>0</v>
      </c>
      <c r="M528" s="17">
        <f>'[1]Prop. prices'!M269</f>
        <v>0</v>
      </c>
      <c r="N528" s="17">
        <f>'[1]Prop. prices'!N269</f>
        <v>0</v>
      </c>
      <c r="O528" s="17">
        <f>'[1]Prop. prices'!O269</f>
        <v>4.5600000000000002E-2</v>
      </c>
      <c r="P528" s="17">
        <f>'[1]Prop. prices'!P269</f>
        <v>8.1199999999999994E-2</v>
      </c>
      <c r="Q528" s="17">
        <f>'[1]Prop. prices'!Q269</f>
        <v>0</v>
      </c>
      <c r="R528" s="17">
        <f>'[1]Prop. prices'!R269</f>
        <v>0</v>
      </c>
      <c r="S528" s="17">
        <f>'[1]Prop. prices'!S269</f>
        <v>0</v>
      </c>
      <c r="T528" s="17">
        <f>'[1]Prop. prices'!T269</f>
        <v>0</v>
      </c>
      <c r="U528" s="17">
        <f>'[1]Prop. prices'!U269</f>
        <v>0</v>
      </c>
      <c r="V528" s="17">
        <f>'[1]Prop. prices'!V269</f>
        <v>0</v>
      </c>
      <c r="W528" s="17">
        <f>'[1]Prop. prices'!W269</f>
        <v>0</v>
      </c>
      <c r="X528" s="17">
        <f>'[1]Prop. prices'!X269</f>
        <v>0</v>
      </c>
      <c r="Y528" s="17">
        <f>'[1]Prop. prices'!Y269</f>
        <v>0</v>
      </c>
      <c r="Z528" s="17">
        <f>'[1]Prop. prices'!Z269</f>
        <v>0</v>
      </c>
      <c r="AA528" s="17">
        <f>'[1]Prop. prices'!AA269</f>
        <v>0</v>
      </c>
      <c r="AB528" s="17">
        <f>'[1]Prop. prices'!AB269</f>
        <v>0</v>
      </c>
      <c r="AC528" s="14"/>
      <c r="AD528" s="16" t="str" cm="1">
        <f t="array" ref="AD528">IF(SUMPRODUCT(--_xlfn.ISFORMULA(C528:AB528))=25,"OK","CHECK")</f>
        <v>OK</v>
      </c>
      <c r="AE528" s="7"/>
      <c r="AF528" s="7"/>
      <c r="AG528" s="7"/>
    </row>
    <row r="529" spans="1:33" outlineLevel="2" x14ac:dyDescent="0.2">
      <c r="A529" s="7"/>
      <c r="B529" s="7"/>
      <c r="C529" s="19" t="str">
        <f>C426</f>
        <v>Zone Substation kVA Locational</v>
      </c>
      <c r="D529" s="18" t="str">
        <f>D426</f>
        <v>Major business</v>
      </c>
      <c r="E529" s="18" t="str">
        <f>E426</f>
        <v>ZSN021</v>
      </c>
      <c r="F529" s="18">
        <f>F426</f>
        <v>0</v>
      </c>
      <c r="G529" s="18">
        <f>G426</f>
        <v>0</v>
      </c>
      <c r="H529" s="12"/>
      <c r="I529" s="17">
        <f>'[1]Prop. prices'!I270</f>
        <v>0</v>
      </c>
      <c r="J529" s="17">
        <f>'[1]Prop. prices'!J270</f>
        <v>4.8999999999999998E-3</v>
      </c>
      <c r="K529" s="17">
        <f>'[1]Prop. prices'!K270</f>
        <v>0</v>
      </c>
      <c r="L529" s="17">
        <f>'[1]Prop. prices'!L270</f>
        <v>0</v>
      </c>
      <c r="M529" s="17">
        <f>'[1]Prop. prices'!M270</f>
        <v>0</v>
      </c>
      <c r="N529" s="17">
        <f>'[1]Prop. prices'!N270</f>
        <v>0</v>
      </c>
      <c r="O529" s="17">
        <f>'[1]Prop. prices'!O270</f>
        <v>4.5600000000000002E-2</v>
      </c>
      <c r="P529" s="17">
        <f>'[1]Prop. prices'!P270</f>
        <v>8.1199999999999994E-2</v>
      </c>
      <c r="Q529" s="17">
        <f>'[1]Prop. prices'!Q270</f>
        <v>0</v>
      </c>
      <c r="R529" s="17">
        <f>'[1]Prop. prices'!R270</f>
        <v>0</v>
      </c>
      <c r="S529" s="17">
        <f>'[1]Prop. prices'!S270</f>
        <v>0</v>
      </c>
      <c r="T529" s="17">
        <f>'[1]Prop. prices'!T270</f>
        <v>0</v>
      </c>
      <c r="U529" s="17">
        <f>'[1]Prop. prices'!U270</f>
        <v>0</v>
      </c>
      <c r="V529" s="17">
        <f>'[1]Prop. prices'!V270</f>
        <v>0</v>
      </c>
      <c r="W529" s="17">
        <f>'[1]Prop. prices'!W270</f>
        <v>0</v>
      </c>
      <c r="X529" s="17">
        <f>'[1]Prop. prices'!X270</f>
        <v>0</v>
      </c>
      <c r="Y529" s="17">
        <f>'[1]Prop. prices'!Y270</f>
        <v>0</v>
      </c>
      <c r="Z529" s="17">
        <f>'[1]Prop. prices'!Z270</f>
        <v>0</v>
      </c>
      <c r="AA529" s="17">
        <f>'[1]Prop. prices'!AA270</f>
        <v>0</v>
      </c>
      <c r="AB529" s="17">
        <f>'[1]Prop. prices'!AB270</f>
        <v>0</v>
      </c>
      <c r="AC529" s="14"/>
      <c r="AD529" s="16" t="str" cm="1">
        <f t="array" ref="AD529">IF(SUMPRODUCT(--_xlfn.ISFORMULA(C529:AB529))=25,"OK","CHECK")</f>
        <v>OK</v>
      </c>
      <c r="AE529" s="7"/>
      <c r="AF529" s="7"/>
      <c r="AG529" s="7"/>
    </row>
    <row r="530" spans="1:33" outlineLevel="2" x14ac:dyDescent="0.2">
      <c r="A530" s="7"/>
      <c r="B530" s="7"/>
      <c r="C530" s="19" t="str">
        <f>C427</f>
        <v>Zone Substation kVA Locational</v>
      </c>
      <c r="D530" s="18" t="str">
        <f>D427</f>
        <v>Major business</v>
      </c>
      <c r="E530" s="18" t="str">
        <f>E427</f>
        <v>ZSN024</v>
      </c>
      <c r="F530" s="18">
        <f>F427</f>
        <v>0</v>
      </c>
      <c r="G530" s="18">
        <f>G427</f>
        <v>0</v>
      </c>
      <c r="H530" s="12"/>
      <c r="I530" s="17">
        <f>'[1]Prop. prices'!I271</f>
        <v>0</v>
      </c>
      <c r="J530" s="17">
        <f>'[1]Prop. prices'!J271</f>
        <v>4.8999999999999998E-3</v>
      </c>
      <c r="K530" s="17">
        <f>'[1]Prop. prices'!K271</f>
        <v>0</v>
      </c>
      <c r="L530" s="17">
        <f>'[1]Prop. prices'!L271</f>
        <v>0</v>
      </c>
      <c r="M530" s="17">
        <f>'[1]Prop. prices'!M271</f>
        <v>0</v>
      </c>
      <c r="N530" s="17">
        <f>'[1]Prop. prices'!N271</f>
        <v>0</v>
      </c>
      <c r="O530" s="17">
        <f>'[1]Prop. prices'!O271</f>
        <v>4.5600000000000002E-2</v>
      </c>
      <c r="P530" s="17">
        <f>'[1]Prop. prices'!P271</f>
        <v>8.1199999999999994E-2</v>
      </c>
      <c r="Q530" s="17">
        <f>'[1]Prop. prices'!Q271</f>
        <v>0</v>
      </c>
      <c r="R530" s="17">
        <f>'[1]Prop. prices'!R271</f>
        <v>0</v>
      </c>
      <c r="S530" s="17">
        <f>'[1]Prop. prices'!S271</f>
        <v>0</v>
      </c>
      <c r="T530" s="17">
        <f>'[1]Prop. prices'!T271</f>
        <v>0</v>
      </c>
      <c r="U530" s="17">
        <f>'[1]Prop. prices'!U271</f>
        <v>0</v>
      </c>
      <c r="V530" s="17">
        <f>'[1]Prop. prices'!V271</f>
        <v>0</v>
      </c>
      <c r="W530" s="17">
        <f>'[1]Prop. prices'!W271</f>
        <v>0</v>
      </c>
      <c r="X530" s="17">
        <f>'[1]Prop. prices'!X271</f>
        <v>0</v>
      </c>
      <c r="Y530" s="17">
        <f>'[1]Prop. prices'!Y271</f>
        <v>0</v>
      </c>
      <c r="Z530" s="17">
        <f>'[1]Prop. prices'!Z271</f>
        <v>0</v>
      </c>
      <c r="AA530" s="17">
        <f>'[1]Prop. prices'!AA271</f>
        <v>0</v>
      </c>
      <c r="AB530" s="17">
        <f>'[1]Prop. prices'!AB271</f>
        <v>0</v>
      </c>
      <c r="AC530" s="14"/>
      <c r="AD530" s="16" t="str" cm="1">
        <f t="array" ref="AD530">IF(SUMPRODUCT(--_xlfn.ISFORMULA(C530:AB530))=25,"OK","CHECK")</f>
        <v>OK</v>
      </c>
      <c r="AE530" s="7"/>
      <c r="AF530" s="7"/>
      <c r="AG530" s="7"/>
    </row>
    <row r="531" spans="1:33" outlineLevel="2" x14ac:dyDescent="0.2">
      <c r="A531" s="7"/>
      <c r="B531" s="7"/>
      <c r="C531" s="19" t="str">
        <f>C428</f>
        <v>Zone Substation kVA Locational</v>
      </c>
      <c r="D531" s="18" t="str">
        <f>D428</f>
        <v>Major business</v>
      </c>
      <c r="E531" s="18" t="str">
        <f>E428</f>
        <v>ZSN035</v>
      </c>
      <c r="F531" s="18">
        <f>F428</f>
        <v>0</v>
      </c>
      <c r="G531" s="18">
        <f>G428</f>
        <v>0</v>
      </c>
      <c r="H531" s="12"/>
      <c r="I531" s="17">
        <f>'[1]Prop. prices'!I272</f>
        <v>0</v>
      </c>
      <c r="J531" s="17">
        <f>'[1]Prop. prices'!J272</f>
        <v>4.8999999999999998E-3</v>
      </c>
      <c r="K531" s="17">
        <f>'[1]Prop. prices'!K272</f>
        <v>0</v>
      </c>
      <c r="L531" s="17">
        <f>'[1]Prop. prices'!L272</f>
        <v>0</v>
      </c>
      <c r="M531" s="17">
        <f>'[1]Prop. prices'!M272</f>
        <v>0</v>
      </c>
      <c r="N531" s="17">
        <f>'[1]Prop. prices'!N272</f>
        <v>0</v>
      </c>
      <c r="O531" s="17">
        <f>'[1]Prop. prices'!O272</f>
        <v>4.5600000000000002E-2</v>
      </c>
      <c r="P531" s="17">
        <f>'[1]Prop. prices'!P272</f>
        <v>8.1199999999999994E-2</v>
      </c>
      <c r="Q531" s="17">
        <f>'[1]Prop. prices'!Q272</f>
        <v>0</v>
      </c>
      <c r="R531" s="17">
        <f>'[1]Prop. prices'!R272</f>
        <v>0</v>
      </c>
      <c r="S531" s="17">
        <f>'[1]Prop. prices'!S272</f>
        <v>0</v>
      </c>
      <c r="T531" s="17">
        <f>'[1]Prop. prices'!T272</f>
        <v>0</v>
      </c>
      <c r="U531" s="17">
        <f>'[1]Prop. prices'!U272</f>
        <v>0</v>
      </c>
      <c r="V531" s="17">
        <f>'[1]Prop. prices'!V272</f>
        <v>0</v>
      </c>
      <c r="W531" s="17">
        <f>'[1]Prop. prices'!W272</f>
        <v>0</v>
      </c>
      <c r="X531" s="17">
        <f>'[1]Prop. prices'!X272</f>
        <v>0</v>
      </c>
      <c r="Y531" s="17">
        <f>'[1]Prop. prices'!Y272</f>
        <v>0</v>
      </c>
      <c r="Z531" s="17">
        <f>'[1]Prop. prices'!Z272</f>
        <v>0</v>
      </c>
      <c r="AA531" s="17">
        <f>'[1]Prop. prices'!AA272</f>
        <v>0</v>
      </c>
      <c r="AB531" s="17">
        <f>'[1]Prop. prices'!AB272</f>
        <v>0</v>
      </c>
      <c r="AC531" s="14"/>
      <c r="AD531" s="16" t="str" cm="1">
        <f t="array" ref="AD531">IF(SUMPRODUCT(--_xlfn.ISFORMULA(C531:AB531))=25,"OK","CHECK")</f>
        <v>OK</v>
      </c>
      <c r="AE531" s="7"/>
      <c r="AF531" s="7"/>
      <c r="AG531" s="7"/>
    </row>
    <row r="532" spans="1:33" outlineLevel="2" x14ac:dyDescent="0.2">
      <c r="A532" s="7"/>
      <c r="B532" s="7"/>
      <c r="C532" s="19" t="str">
        <f>C429</f>
        <v>Zone Substation kVA Locational</v>
      </c>
      <c r="D532" s="18" t="str">
        <f>D429</f>
        <v>Major business</v>
      </c>
      <c r="E532" s="18" t="str">
        <f>E429</f>
        <v>-</v>
      </c>
      <c r="F532" s="18" t="str">
        <f>F429</f>
        <v>ZSN228</v>
      </c>
      <c r="G532" s="18">
        <f>G429</f>
        <v>0</v>
      </c>
      <c r="H532" s="12"/>
      <c r="I532" s="17">
        <f>'[1]Prop. prices'!I273</f>
        <v>0</v>
      </c>
      <c r="J532" s="17">
        <f>'[1]Prop. prices'!J273</f>
        <v>4.8999999999999998E-3</v>
      </c>
      <c r="K532" s="17">
        <f>'[1]Prop. prices'!K273</f>
        <v>0</v>
      </c>
      <c r="L532" s="17">
        <f>'[1]Prop. prices'!L273</f>
        <v>0</v>
      </c>
      <c r="M532" s="17">
        <f>'[1]Prop. prices'!M273</f>
        <v>0</v>
      </c>
      <c r="N532" s="17">
        <f>'[1]Prop. prices'!N273</f>
        <v>0</v>
      </c>
      <c r="O532" s="17">
        <f>'[1]Prop. prices'!O273</f>
        <v>4.5600000000000002E-2</v>
      </c>
      <c r="P532" s="17">
        <f>'[1]Prop. prices'!P273</f>
        <v>8.1199999999999994E-2</v>
      </c>
      <c r="Q532" s="17">
        <f>'[1]Prop. prices'!Q273</f>
        <v>0</v>
      </c>
      <c r="R532" s="17">
        <f>'[1]Prop. prices'!R273</f>
        <v>0</v>
      </c>
      <c r="S532" s="17">
        <f>'[1]Prop. prices'!S273</f>
        <v>0</v>
      </c>
      <c r="T532" s="17">
        <f>'[1]Prop. prices'!T273</f>
        <v>0</v>
      </c>
      <c r="U532" s="17">
        <f>'[1]Prop. prices'!U273</f>
        <v>0</v>
      </c>
      <c r="V532" s="17">
        <f>'[1]Prop. prices'!V273</f>
        <v>0</v>
      </c>
      <c r="W532" s="17">
        <f>'[1]Prop. prices'!W273</f>
        <v>0</v>
      </c>
      <c r="X532" s="17">
        <f>'[1]Prop. prices'!X273</f>
        <v>0</v>
      </c>
      <c r="Y532" s="17">
        <f>'[1]Prop. prices'!Y273</f>
        <v>0</v>
      </c>
      <c r="Z532" s="17">
        <f>'[1]Prop. prices'!Z273</f>
        <v>0</v>
      </c>
      <c r="AA532" s="17">
        <f>'[1]Prop. prices'!AA273</f>
        <v>0</v>
      </c>
      <c r="AB532" s="17">
        <f>'[1]Prop. prices'!AB273</f>
        <v>0</v>
      </c>
      <c r="AC532" s="14"/>
      <c r="AD532" s="16" t="str" cm="1">
        <f t="array" ref="AD532">IF(SUMPRODUCT(--_xlfn.ISFORMULA(C532:AB532))=25,"OK","CHECK")</f>
        <v>OK</v>
      </c>
      <c r="AE532" s="7"/>
      <c r="AF532" s="7"/>
      <c r="AG532" s="7"/>
    </row>
    <row r="533" spans="1:33" outlineLevel="2" x14ac:dyDescent="0.2">
      <c r="A533" s="7"/>
      <c r="B533" s="7"/>
      <c r="C533" s="19" t="str">
        <f>C430</f>
        <v>Zone Substation kVA Locational</v>
      </c>
      <c r="D533" s="18" t="str">
        <f>D430</f>
        <v>Major business</v>
      </c>
      <c r="E533" s="18" t="str">
        <f>E430</f>
        <v>ZSN272</v>
      </c>
      <c r="F533" s="18">
        <f>F430</f>
        <v>0</v>
      </c>
      <c r="G533" s="18">
        <f>G430</f>
        <v>0</v>
      </c>
      <c r="H533" s="12"/>
      <c r="I533" s="17">
        <f>'[1]Prop. prices'!I274</f>
        <v>0</v>
      </c>
      <c r="J533" s="17">
        <f>'[1]Prop. prices'!J274</f>
        <v>4.8999999999999998E-3</v>
      </c>
      <c r="K533" s="17">
        <f>'[1]Prop. prices'!K274</f>
        <v>0</v>
      </c>
      <c r="L533" s="17">
        <f>'[1]Prop. prices'!L274</f>
        <v>0</v>
      </c>
      <c r="M533" s="17">
        <f>'[1]Prop. prices'!M274</f>
        <v>0</v>
      </c>
      <c r="N533" s="17">
        <f>'[1]Prop. prices'!N274</f>
        <v>0</v>
      </c>
      <c r="O533" s="17">
        <f>'[1]Prop. prices'!O274</f>
        <v>4.5600000000000002E-2</v>
      </c>
      <c r="P533" s="17">
        <f>'[1]Prop. prices'!P274</f>
        <v>8.1199999999999994E-2</v>
      </c>
      <c r="Q533" s="17">
        <f>'[1]Prop. prices'!Q274</f>
        <v>0</v>
      </c>
      <c r="R533" s="17">
        <f>'[1]Prop. prices'!R274</f>
        <v>0</v>
      </c>
      <c r="S533" s="17">
        <f>'[1]Prop. prices'!S274</f>
        <v>0</v>
      </c>
      <c r="T533" s="17">
        <f>'[1]Prop. prices'!T274</f>
        <v>0</v>
      </c>
      <c r="U533" s="17">
        <f>'[1]Prop. prices'!U274</f>
        <v>0</v>
      </c>
      <c r="V533" s="17">
        <f>'[1]Prop. prices'!V274</f>
        <v>0</v>
      </c>
      <c r="W533" s="17">
        <f>'[1]Prop. prices'!W274</f>
        <v>0</v>
      </c>
      <c r="X533" s="17">
        <f>'[1]Prop. prices'!X274</f>
        <v>0</v>
      </c>
      <c r="Y533" s="17">
        <f>'[1]Prop. prices'!Y274</f>
        <v>0</v>
      </c>
      <c r="Z533" s="17">
        <f>'[1]Prop. prices'!Z274</f>
        <v>0</v>
      </c>
      <c r="AA533" s="17">
        <f>'[1]Prop. prices'!AA274</f>
        <v>0</v>
      </c>
      <c r="AB533" s="17">
        <f>'[1]Prop. prices'!AB274</f>
        <v>0</v>
      </c>
      <c r="AC533" s="14"/>
      <c r="AD533" s="16" t="str" cm="1">
        <f t="array" ref="AD533">IF(SUMPRODUCT(--_xlfn.ISFORMULA(C533:AB533))=25,"OK","CHECK")</f>
        <v>OK</v>
      </c>
      <c r="AE533" s="7"/>
      <c r="AF533" s="7"/>
      <c r="AG533" s="7"/>
    </row>
    <row r="534" spans="1:33" outlineLevel="3" x14ac:dyDescent="0.2">
      <c r="A534" s="7"/>
      <c r="B534" s="7"/>
      <c r="C534" s="19" t="str">
        <f>C431</f>
        <v>Zone Substation kVA Locational</v>
      </c>
      <c r="D534" s="18" t="str">
        <f>D431</f>
        <v>Major business</v>
      </c>
      <c r="E534" s="18" t="str">
        <f>E431</f>
        <v>ZSN273</v>
      </c>
      <c r="F534" s="18">
        <f>F431</f>
        <v>0</v>
      </c>
      <c r="G534" s="18">
        <f>G431</f>
        <v>0</v>
      </c>
      <c r="H534" s="12"/>
      <c r="I534" s="17">
        <f>'[1]Prop. prices'!I275</f>
        <v>0</v>
      </c>
      <c r="J534" s="17">
        <f>'[1]Prop. prices'!J275</f>
        <v>4.8999999999999998E-3</v>
      </c>
      <c r="K534" s="17">
        <f>'[1]Prop. prices'!K275</f>
        <v>0</v>
      </c>
      <c r="L534" s="17">
        <f>'[1]Prop. prices'!L275</f>
        <v>0</v>
      </c>
      <c r="M534" s="17">
        <f>'[1]Prop. prices'!M275</f>
        <v>0</v>
      </c>
      <c r="N534" s="17">
        <f>'[1]Prop. prices'!N275</f>
        <v>0</v>
      </c>
      <c r="O534" s="17">
        <f>'[1]Prop. prices'!O275</f>
        <v>4.5600000000000002E-2</v>
      </c>
      <c r="P534" s="17">
        <f>'[1]Prop. prices'!P275</f>
        <v>8.1199999999999994E-2</v>
      </c>
      <c r="Q534" s="17">
        <f>'[1]Prop. prices'!Q275</f>
        <v>0</v>
      </c>
      <c r="R534" s="17">
        <f>'[1]Prop. prices'!R275</f>
        <v>0</v>
      </c>
      <c r="S534" s="17">
        <f>'[1]Prop. prices'!S275</f>
        <v>0</v>
      </c>
      <c r="T534" s="17">
        <f>'[1]Prop. prices'!T275</f>
        <v>0</v>
      </c>
      <c r="U534" s="17">
        <f>'[1]Prop. prices'!U275</f>
        <v>0</v>
      </c>
      <c r="V534" s="17">
        <f>'[1]Prop. prices'!V275</f>
        <v>0</v>
      </c>
      <c r="W534" s="17">
        <f>'[1]Prop. prices'!W275</f>
        <v>0</v>
      </c>
      <c r="X534" s="17">
        <f>'[1]Prop. prices'!X275</f>
        <v>0</v>
      </c>
      <c r="Y534" s="17">
        <f>'[1]Prop. prices'!Y275</f>
        <v>0</v>
      </c>
      <c r="Z534" s="17">
        <f>'[1]Prop. prices'!Z275</f>
        <v>0</v>
      </c>
      <c r="AA534" s="17">
        <f>'[1]Prop. prices'!AA275</f>
        <v>0</v>
      </c>
      <c r="AB534" s="17">
        <f>'[1]Prop. prices'!AB275</f>
        <v>0</v>
      </c>
      <c r="AC534" s="14"/>
      <c r="AD534" s="16" t="str" cm="1">
        <f t="array" ref="AD534">IF(SUMPRODUCT(--_xlfn.ISFORMULA(C534:AB534))=25,"OK","CHECK")</f>
        <v>OK</v>
      </c>
      <c r="AE534" s="7"/>
      <c r="AF534" s="7"/>
      <c r="AG534" s="7"/>
    </row>
    <row r="535" spans="1:33" outlineLevel="3" x14ac:dyDescent="0.2">
      <c r="A535" s="7"/>
      <c r="B535" s="7"/>
      <c r="C535" s="19" t="str">
        <f>C432</f>
        <v>Zone Substation kVA Locational</v>
      </c>
      <c r="D535" s="18" t="str">
        <f>D432</f>
        <v>Major business</v>
      </c>
      <c r="E535" s="18" t="str">
        <f>E432</f>
        <v>ZSN307</v>
      </c>
      <c r="F535" s="18">
        <f>F432</f>
        <v>0</v>
      </c>
      <c r="G535" s="18">
        <f>G432</f>
        <v>0</v>
      </c>
      <c r="H535" s="12"/>
      <c r="I535" s="17">
        <f>'[1]Prop. prices'!I276</f>
        <v>0</v>
      </c>
      <c r="J535" s="17">
        <f>'[1]Prop. prices'!J276</f>
        <v>0</v>
      </c>
      <c r="K535" s="17">
        <f>'[1]Prop. prices'!K276</f>
        <v>0</v>
      </c>
      <c r="L535" s="17">
        <f>'[1]Prop. prices'!L276</f>
        <v>0</v>
      </c>
      <c r="M535" s="17">
        <f>'[1]Prop. prices'!M276</f>
        <v>0</v>
      </c>
      <c r="N535" s="17">
        <f>'[1]Prop. prices'!N276</f>
        <v>0</v>
      </c>
      <c r="O535" s="17">
        <f>'[1]Prop. prices'!O276</f>
        <v>0</v>
      </c>
      <c r="P535" s="17">
        <f>'[1]Prop. prices'!P276</f>
        <v>0</v>
      </c>
      <c r="Q535" s="17">
        <f>'[1]Prop. prices'!Q276</f>
        <v>0</v>
      </c>
      <c r="R535" s="17">
        <f>'[1]Prop. prices'!R276</f>
        <v>0</v>
      </c>
      <c r="S535" s="17">
        <f>'[1]Prop. prices'!S276</f>
        <v>0</v>
      </c>
      <c r="T535" s="17">
        <f>'[1]Prop. prices'!T276</f>
        <v>0</v>
      </c>
      <c r="U535" s="17">
        <f>'[1]Prop. prices'!U276</f>
        <v>0</v>
      </c>
      <c r="V535" s="17">
        <f>'[1]Prop. prices'!V276</f>
        <v>0</v>
      </c>
      <c r="W535" s="17">
        <f>'[1]Prop. prices'!W276</f>
        <v>0</v>
      </c>
      <c r="X535" s="17">
        <f>'[1]Prop. prices'!X276</f>
        <v>0</v>
      </c>
      <c r="Y535" s="17">
        <f>'[1]Prop. prices'!Y276</f>
        <v>0</v>
      </c>
      <c r="Z535" s="17">
        <f>'[1]Prop. prices'!Z276</f>
        <v>0</v>
      </c>
      <c r="AA535" s="17">
        <f>'[1]Prop. prices'!AA276</f>
        <v>0</v>
      </c>
      <c r="AB535" s="17">
        <f>'[1]Prop. prices'!AB276</f>
        <v>0</v>
      </c>
      <c r="AC535" s="14"/>
      <c r="AD535" s="16" t="str" cm="1">
        <f t="array" ref="AD535">IF(SUMPRODUCT(--_xlfn.ISFORMULA(C535:AB535))=25,"OK","CHECK")</f>
        <v>OK</v>
      </c>
      <c r="AE535" s="7"/>
      <c r="AF535" s="7"/>
      <c r="AG535" s="7"/>
    </row>
    <row r="536" spans="1:33" outlineLevel="3" x14ac:dyDescent="0.2">
      <c r="A536" s="7"/>
      <c r="B536" s="7"/>
      <c r="C536" s="19" t="str">
        <f>C433</f>
        <v>Zone Substation kVA Locational</v>
      </c>
      <c r="D536" s="18" t="str">
        <f>D433</f>
        <v>Major business</v>
      </c>
      <c r="E536" s="18" t="str">
        <f>E433</f>
        <v>ZSN438</v>
      </c>
      <c r="F536" s="18">
        <f>F433</f>
        <v>0</v>
      </c>
      <c r="G536" s="18">
        <f>G433</f>
        <v>0</v>
      </c>
      <c r="H536" s="12"/>
      <c r="I536" s="17">
        <f>'[1]Prop. prices'!I277</f>
        <v>0</v>
      </c>
      <c r="J536" s="17">
        <f>'[1]Prop. prices'!J277</f>
        <v>4.8999999999999998E-3</v>
      </c>
      <c r="K536" s="17">
        <f>'[1]Prop. prices'!K277</f>
        <v>0</v>
      </c>
      <c r="L536" s="17">
        <f>'[1]Prop. prices'!L277</f>
        <v>0</v>
      </c>
      <c r="M536" s="17">
        <f>'[1]Prop. prices'!M277</f>
        <v>0</v>
      </c>
      <c r="N536" s="17">
        <f>'[1]Prop. prices'!N277</f>
        <v>0</v>
      </c>
      <c r="O536" s="17">
        <f>'[1]Prop. prices'!O277</f>
        <v>4.5600000000000002E-2</v>
      </c>
      <c r="P536" s="17">
        <f>'[1]Prop. prices'!P277</f>
        <v>8.1199999999999994E-2</v>
      </c>
      <c r="Q536" s="17">
        <f>'[1]Prop. prices'!Q277</f>
        <v>0</v>
      </c>
      <c r="R536" s="17">
        <f>'[1]Prop. prices'!R277</f>
        <v>0</v>
      </c>
      <c r="S536" s="17">
        <f>'[1]Prop. prices'!S277</f>
        <v>0</v>
      </c>
      <c r="T536" s="17">
        <f>'[1]Prop. prices'!T277</f>
        <v>0</v>
      </c>
      <c r="U536" s="17">
        <f>'[1]Prop. prices'!U277</f>
        <v>0</v>
      </c>
      <c r="V536" s="17">
        <f>'[1]Prop. prices'!V277</f>
        <v>0</v>
      </c>
      <c r="W536" s="17">
        <f>'[1]Prop. prices'!W277</f>
        <v>0</v>
      </c>
      <c r="X536" s="17">
        <f>'[1]Prop. prices'!X277</f>
        <v>0</v>
      </c>
      <c r="Y536" s="17">
        <f>'[1]Prop. prices'!Y277</f>
        <v>0</v>
      </c>
      <c r="Z536" s="17">
        <f>'[1]Prop. prices'!Z277</f>
        <v>0</v>
      </c>
      <c r="AA536" s="17">
        <f>'[1]Prop. prices'!AA277</f>
        <v>0</v>
      </c>
      <c r="AB536" s="17">
        <f>'[1]Prop. prices'!AB277</f>
        <v>0</v>
      </c>
      <c r="AC536" s="14"/>
      <c r="AD536" s="16" t="str" cm="1">
        <f t="array" ref="AD536">IF(SUMPRODUCT(--_xlfn.ISFORMULA(C536:AB536))=25,"OK","CHECK")</f>
        <v>OK</v>
      </c>
      <c r="AE536" s="7"/>
      <c r="AF536" s="7"/>
      <c r="AG536" s="7"/>
    </row>
    <row r="537" spans="1:33" outlineLevel="3" x14ac:dyDescent="0.2">
      <c r="A537" s="7"/>
      <c r="B537" s="7"/>
      <c r="C537" s="19" t="str">
        <f>C434</f>
        <v>Zone Substation kVA Locational</v>
      </c>
      <c r="D537" s="18" t="str">
        <f>D434</f>
        <v>Major business</v>
      </c>
      <c r="E537" s="18" t="str">
        <f>E434</f>
        <v>ZSN608</v>
      </c>
      <c r="F537" s="18">
        <f>F434</f>
        <v>0</v>
      </c>
      <c r="G537" s="18">
        <f>G434</f>
        <v>0</v>
      </c>
      <c r="H537" s="12"/>
      <c r="I537" s="17">
        <f>'[1]Prop. prices'!I278</f>
        <v>99</v>
      </c>
      <c r="J537" s="17">
        <f>'[1]Prop. prices'!J278</f>
        <v>4.8999999999999998E-3</v>
      </c>
      <c r="K537" s="17">
        <f>'[1]Prop. prices'!K278</f>
        <v>0</v>
      </c>
      <c r="L537" s="17">
        <f>'[1]Prop. prices'!L278</f>
        <v>0</v>
      </c>
      <c r="M537" s="17">
        <f>'[1]Prop. prices'!M278</f>
        <v>0</v>
      </c>
      <c r="N537" s="17">
        <f>'[1]Prop. prices'!N278</f>
        <v>0</v>
      </c>
      <c r="O537" s="17">
        <f>'[1]Prop. prices'!O278</f>
        <v>4.5600000000000002E-2</v>
      </c>
      <c r="P537" s="17">
        <f>'[1]Prop. prices'!P278</f>
        <v>8.1199999999999994E-2</v>
      </c>
      <c r="Q537" s="17">
        <f>'[1]Prop. prices'!Q278</f>
        <v>0</v>
      </c>
      <c r="R537" s="17">
        <f>'[1]Prop. prices'!R278</f>
        <v>0</v>
      </c>
      <c r="S537" s="17">
        <f>'[1]Prop. prices'!S278</f>
        <v>0</v>
      </c>
      <c r="T537" s="17">
        <f>'[1]Prop. prices'!T278</f>
        <v>0</v>
      </c>
      <c r="U537" s="17">
        <f>'[1]Prop. prices'!U278</f>
        <v>0</v>
      </c>
      <c r="V537" s="17">
        <f>'[1]Prop. prices'!V278</f>
        <v>0</v>
      </c>
      <c r="W537" s="17">
        <f>'[1]Prop. prices'!W278</f>
        <v>0</v>
      </c>
      <c r="X537" s="17">
        <f>'[1]Prop. prices'!X278</f>
        <v>0</v>
      </c>
      <c r="Y537" s="17">
        <f>'[1]Prop. prices'!Y278</f>
        <v>0</v>
      </c>
      <c r="Z537" s="17">
        <f>'[1]Prop. prices'!Z278</f>
        <v>0</v>
      </c>
      <c r="AA537" s="17">
        <f>'[1]Prop. prices'!AA278</f>
        <v>0</v>
      </c>
      <c r="AB537" s="17">
        <f>'[1]Prop. prices'!AB278</f>
        <v>0</v>
      </c>
      <c r="AC537" s="14"/>
      <c r="AD537" s="16" t="str" cm="1">
        <f t="array" ref="AD537">IF(SUMPRODUCT(--_xlfn.ISFORMULA(C537:AB537))=25,"OK","CHECK")</f>
        <v>OK</v>
      </c>
      <c r="AE537" s="7"/>
      <c r="AF537" s="7"/>
      <c r="AG537" s="7"/>
    </row>
    <row r="538" spans="1:33" outlineLevel="3" x14ac:dyDescent="0.2">
      <c r="A538" s="7"/>
      <c r="B538" s="7"/>
      <c r="C538" s="19" t="str">
        <f>C435</f>
        <v>Zone Substation kVA Locational</v>
      </c>
      <c r="D538" s="18" t="str">
        <f>D435</f>
        <v>Major business</v>
      </c>
      <c r="E538" s="18" t="str">
        <f>E435</f>
        <v>ZSN767</v>
      </c>
      <c r="F538" s="18">
        <f>F435</f>
        <v>0</v>
      </c>
      <c r="G538" s="18">
        <f>G435</f>
        <v>0</v>
      </c>
      <c r="H538" s="12"/>
      <c r="I538" s="17">
        <f>'[1]Prop. prices'!I279</f>
        <v>0</v>
      </c>
      <c r="J538" s="17">
        <f>'[1]Prop. prices'!J279</f>
        <v>0</v>
      </c>
      <c r="K538" s="17">
        <f>'[1]Prop. prices'!K279</f>
        <v>0</v>
      </c>
      <c r="L538" s="17">
        <f>'[1]Prop. prices'!L279</f>
        <v>0</v>
      </c>
      <c r="M538" s="17">
        <f>'[1]Prop. prices'!M279</f>
        <v>0</v>
      </c>
      <c r="N538" s="17">
        <f>'[1]Prop. prices'!N279</f>
        <v>0</v>
      </c>
      <c r="O538" s="17">
        <f>'[1]Prop. prices'!O279</f>
        <v>0</v>
      </c>
      <c r="P538" s="17">
        <f>'[1]Prop. prices'!P279</f>
        <v>0</v>
      </c>
      <c r="Q538" s="17">
        <f>'[1]Prop. prices'!Q279</f>
        <v>0</v>
      </c>
      <c r="R538" s="17">
        <f>'[1]Prop. prices'!R279</f>
        <v>0</v>
      </c>
      <c r="S538" s="17">
        <f>'[1]Prop. prices'!S279</f>
        <v>0</v>
      </c>
      <c r="T538" s="17">
        <f>'[1]Prop. prices'!T279</f>
        <v>0</v>
      </c>
      <c r="U538" s="17">
        <f>'[1]Prop. prices'!U279</f>
        <v>0</v>
      </c>
      <c r="V538" s="17">
        <f>'[1]Prop. prices'!V279</f>
        <v>0</v>
      </c>
      <c r="W538" s="17">
        <f>'[1]Prop. prices'!W279</f>
        <v>0</v>
      </c>
      <c r="X538" s="17">
        <f>'[1]Prop. prices'!X279</f>
        <v>0</v>
      </c>
      <c r="Y538" s="17">
        <f>'[1]Prop. prices'!Y279</f>
        <v>0</v>
      </c>
      <c r="Z538" s="17">
        <f>'[1]Prop. prices'!Z279</f>
        <v>0</v>
      </c>
      <c r="AA538" s="17">
        <f>'[1]Prop. prices'!AA279</f>
        <v>0</v>
      </c>
      <c r="AB538" s="17">
        <f>'[1]Prop. prices'!AB279</f>
        <v>0</v>
      </c>
      <c r="AC538" s="14"/>
      <c r="AD538" s="16" t="str" cm="1">
        <f t="array" ref="AD538">IF(SUMPRODUCT(--_xlfn.ISFORMULA(C538:AB538))=25,"OK","CHECK")</f>
        <v>OK</v>
      </c>
      <c r="AE538" s="7"/>
      <c r="AF538" s="7"/>
      <c r="AG538" s="7"/>
    </row>
    <row r="539" spans="1:33" outlineLevel="3" x14ac:dyDescent="0.2">
      <c r="A539" s="7"/>
      <c r="B539" s="7"/>
      <c r="C539" s="19" t="str">
        <f>C436</f>
        <v>Sub Transmission kVA non-Locational</v>
      </c>
      <c r="D539" s="18" t="str">
        <f>D436</f>
        <v>Major business</v>
      </c>
      <c r="E539" s="18" t="str">
        <f>E436</f>
        <v>STR148</v>
      </c>
      <c r="F539" s="18">
        <f>F436</f>
        <v>0</v>
      </c>
      <c r="G539" s="18">
        <f>G436</f>
        <v>0</v>
      </c>
      <c r="H539" s="12"/>
      <c r="I539" s="17">
        <f>'[1]Prop. prices'!I280</f>
        <v>0</v>
      </c>
      <c r="J539" s="17">
        <f>'[1]Prop. prices'!J280</f>
        <v>1.8E-3</v>
      </c>
      <c r="K539" s="17">
        <f>'[1]Prop. prices'!K280</f>
        <v>0</v>
      </c>
      <c r="L539" s="17">
        <f>'[1]Prop. prices'!L280</f>
        <v>0</v>
      </c>
      <c r="M539" s="17">
        <f>'[1]Prop. prices'!M280</f>
        <v>0</v>
      </c>
      <c r="N539" s="17">
        <f>'[1]Prop. prices'!N280</f>
        <v>0</v>
      </c>
      <c r="O539" s="17">
        <f>'[1]Prop. prices'!O280</f>
        <v>0</v>
      </c>
      <c r="P539" s="17">
        <f>'[1]Prop. prices'!P280</f>
        <v>4.4900000000000002E-2</v>
      </c>
      <c r="Q539" s="17">
        <f>'[1]Prop. prices'!Q280</f>
        <v>0</v>
      </c>
      <c r="R539" s="17">
        <f>'[1]Prop. prices'!R280</f>
        <v>0</v>
      </c>
      <c r="S539" s="17">
        <f>'[1]Prop. prices'!S280</f>
        <v>0</v>
      </c>
      <c r="T539" s="17">
        <f>'[1]Prop. prices'!T280</f>
        <v>0</v>
      </c>
      <c r="U539" s="17">
        <f>'[1]Prop. prices'!U280</f>
        <v>0</v>
      </c>
      <c r="V539" s="17">
        <f>'[1]Prop. prices'!V280</f>
        <v>0</v>
      </c>
      <c r="W539" s="17">
        <f>'[1]Prop. prices'!W280</f>
        <v>0</v>
      </c>
      <c r="X539" s="17">
        <f>'[1]Prop. prices'!X280</f>
        <v>0</v>
      </c>
      <c r="Y539" s="17">
        <f>'[1]Prop. prices'!Y280</f>
        <v>0</v>
      </c>
      <c r="Z539" s="17">
        <f>'[1]Prop. prices'!Z280</f>
        <v>0</v>
      </c>
      <c r="AA539" s="17">
        <f>'[1]Prop. prices'!AA280</f>
        <v>0</v>
      </c>
      <c r="AB539" s="17">
        <f>'[1]Prop. prices'!AB280</f>
        <v>0</v>
      </c>
      <c r="AC539" s="14"/>
      <c r="AD539" s="16" t="str" cm="1">
        <f t="array" ref="AD539">IF(SUMPRODUCT(--_xlfn.ISFORMULA(C539:AB539))=25,"OK","CHECK")</f>
        <v>OK</v>
      </c>
      <c r="AE539" s="7"/>
      <c r="AF539" s="7"/>
      <c r="AG539" s="7"/>
    </row>
    <row r="540" spans="1:33" outlineLevel="3" x14ac:dyDescent="0.2">
      <c r="A540" s="7"/>
      <c r="B540" s="7"/>
      <c r="C540" s="19" t="str">
        <f>C437</f>
        <v>Sub Transmission kVA non-Locational</v>
      </c>
      <c r="D540" s="18" t="str">
        <f>D437</f>
        <v>Major business</v>
      </c>
      <c r="E540" s="18" t="str">
        <f>E437</f>
        <v>STR610</v>
      </c>
      <c r="F540" s="18">
        <f>F437</f>
        <v>0</v>
      </c>
      <c r="G540" s="18">
        <f>G437</f>
        <v>0</v>
      </c>
      <c r="H540" s="12"/>
      <c r="I540" s="17">
        <f>'[1]Prop. prices'!I281</f>
        <v>278</v>
      </c>
      <c r="J540" s="17">
        <f>'[1]Prop. prices'!J281</f>
        <v>1.8E-3</v>
      </c>
      <c r="K540" s="17">
        <f>'[1]Prop. prices'!K281</f>
        <v>0</v>
      </c>
      <c r="L540" s="17">
        <f>'[1]Prop. prices'!L281</f>
        <v>0</v>
      </c>
      <c r="M540" s="17">
        <f>'[1]Prop. prices'!M281</f>
        <v>0</v>
      </c>
      <c r="N540" s="17">
        <f>'[1]Prop. prices'!N281</f>
        <v>0</v>
      </c>
      <c r="O540" s="17">
        <f>'[1]Prop. prices'!O281</f>
        <v>0</v>
      </c>
      <c r="P540" s="17">
        <f>'[1]Prop. prices'!P281</f>
        <v>4.4900000000000002E-2</v>
      </c>
      <c r="Q540" s="17">
        <f>'[1]Prop. prices'!Q281</f>
        <v>0</v>
      </c>
      <c r="R540" s="17">
        <f>'[1]Prop. prices'!R281</f>
        <v>0</v>
      </c>
      <c r="S540" s="17">
        <f>'[1]Prop. prices'!S281</f>
        <v>0</v>
      </c>
      <c r="T540" s="17">
        <f>'[1]Prop. prices'!T281</f>
        <v>0</v>
      </c>
      <c r="U540" s="17">
        <f>'[1]Prop. prices'!U281</f>
        <v>0</v>
      </c>
      <c r="V540" s="17">
        <f>'[1]Prop. prices'!V281</f>
        <v>0</v>
      </c>
      <c r="W540" s="17">
        <f>'[1]Prop. prices'!W281</f>
        <v>0</v>
      </c>
      <c r="X540" s="17">
        <f>'[1]Prop. prices'!X281</f>
        <v>0</v>
      </c>
      <c r="Y540" s="17">
        <f>'[1]Prop. prices'!Y281</f>
        <v>0</v>
      </c>
      <c r="Z540" s="17">
        <f>'[1]Prop. prices'!Z281</f>
        <v>0</v>
      </c>
      <c r="AA540" s="17">
        <f>'[1]Prop. prices'!AA281</f>
        <v>0</v>
      </c>
      <c r="AB540" s="17">
        <f>'[1]Prop. prices'!AB281</f>
        <v>0</v>
      </c>
      <c r="AC540" s="14"/>
      <c r="AD540" s="16" t="str" cm="1">
        <f t="array" ref="AD540">IF(SUMPRODUCT(--_xlfn.ISFORMULA(C540:AB540))=25,"OK","CHECK")</f>
        <v>OK</v>
      </c>
      <c r="AE540" s="7"/>
      <c r="AF540" s="7"/>
      <c r="AG540" s="7"/>
    </row>
    <row r="541" spans="1:33" outlineLevel="3" x14ac:dyDescent="0.2">
      <c r="A541" s="7"/>
      <c r="B541" s="7"/>
      <c r="C541" s="19" t="str">
        <f>C438</f>
        <v>Sub Transmission kVA non-Locational</v>
      </c>
      <c r="D541" s="18" t="str">
        <f>D438</f>
        <v>Major business</v>
      </c>
      <c r="E541" s="18" t="str">
        <f>E438</f>
        <v>STR749</v>
      </c>
      <c r="F541" s="18">
        <f>F438</f>
        <v>0</v>
      </c>
      <c r="G541" s="18">
        <f>G438</f>
        <v>0</v>
      </c>
      <c r="H541" s="12"/>
      <c r="I541" s="17">
        <f>'[1]Prop. prices'!I282</f>
        <v>678</v>
      </c>
      <c r="J541" s="17">
        <f>'[1]Prop. prices'!J282</f>
        <v>1.8E-3</v>
      </c>
      <c r="K541" s="17">
        <f>'[1]Prop. prices'!K282</f>
        <v>0</v>
      </c>
      <c r="L541" s="17">
        <f>'[1]Prop. prices'!L282</f>
        <v>0</v>
      </c>
      <c r="M541" s="17">
        <f>'[1]Prop. prices'!M282</f>
        <v>0</v>
      </c>
      <c r="N541" s="17">
        <f>'[1]Prop. prices'!N282</f>
        <v>0</v>
      </c>
      <c r="O541" s="17">
        <f>'[1]Prop. prices'!O282</f>
        <v>0</v>
      </c>
      <c r="P541" s="17">
        <f>'[1]Prop. prices'!P282</f>
        <v>4.4900000000000002E-2</v>
      </c>
      <c r="Q541" s="17">
        <f>'[1]Prop. prices'!Q282</f>
        <v>0</v>
      </c>
      <c r="R541" s="17">
        <f>'[1]Prop. prices'!R282</f>
        <v>0</v>
      </c>
      <c r="S541" s="17">
        <f>'[1]Prop. prices'!S282</f>
        <v>0</v>
      </c>
      <c r="T541" s="17">
        <f>'[1]Prop. prices'!T282</f>
        <v>0</v>
      </c>
      <c r="U541" s="17">
        <f>'[1]Prop. prices'!U282</f>
        <v>0</v>
      </c>
      <c r="V541" s="17">
        <f>'[1]Prop. prices'!V282</f>
        <v>0</v>
      </c>
      <c r="W541" s="17">
        <f>'[1]Prop. prices'!W282</f>
        <v>0</v>
      </c>
      <c r="X541" s="17">
        <f>'[1]Prop. prices'!X282</f>
        <v>0</v>
      </c>
      <c r="Y541" s="17">
        <f>'[1]Prop. prices'!Y282</f>
        <v>0</v>
      </c>
      <c r="Z541" s="17">
        <f>'[1]Prop. prices'!Z282</f>
        <v>0</v>
      </c>
      <c r="AA541" s="17">
        <f>'[1]Prop. prices'!AA282</f>
        <v>0</v>
      </c>
      <c r="AB541" s="17">
        <f>'[1]Prop. prices'!AB282</f>
        <v>0</v>
      </c>
      <c r="AC541" s="14"/>
      <c r="AD541" s="16" t="str" cm="1">
        <f t="array" ref="AD541">IF(SUMPRODUCT(--_xlfn.ISFORMULA(C541:AB541))=25,"OK","CHECK")</f>
        <v>OK</v>
      </c>
      <c r="AE541" s="7"/>
      <c r="AF541" s="7"/>
      <c r="AG541" s="7"/>
    </row>
    <row r="542" spans="1:33" outlineLevel="3" x14ac:dyDescent="0.2">
      <c r="A542" s="7"/>
      <c r="B542" s="7"/>
      <c r="C542" s="19" t="str">
        <f>C439</f>
        <v xml:space="preserve">Sub Transmission kVA Locational </v>
      </c>
      <c r="D542" s="18" t="str">
        <f>D439</f>
        <v>Major business</v>
      </c>
      <c r="E542" s="18" t="str">
        <f>E439</f>
        <v>STN018</v>
      </c>
      <c r="F542" s="18">
        <f>F439</f>
        <v>0</v>
      </c>
      <c r="G542" s="18">
        <f>G439</f>
        <v>0</v>
      </c>
      <c r="H542" s="12"/>
      <c r="I542" s="17">
        <f>'[1]Prop. prices'!I283</f>
        <v>0</v>
      </c>
      <c r="J542" s="17">
        <f>'[1]Prop. prices'!J283</f>
        <v>1.8E-3</v>
      </c>
      <c r="K542" s="17">
        <f>'[1]Prop. prices'!K283</f>
        <v>0</v>
      </c>
      <c r="L542" s="17">
        <f>'[1]Prop. prices'!L283</f>
        <v>0</v>
      </c>
      <c r="M542" s="17">
        <f>'[1]Prop. prices'!M283</f>
        <v>0</v>
      </c>
      <c r="N542" s="17">
        <f>'[1]Prop. prices'!N283</f>
        <v>0</v>
      </c>
      <c r="O542" s="17">
        <f>'[1]Prop. prices'!O283</f>
        <v>0</v>
      </c>
      <c r="P542" s="17">
        <f>'[1]Prop. prices'!P283</f>
        <v>4.4900000000000002E-2</v>
      </c>
      <c r="Q542" s="17">
        <f>'[1]Prop. prices'!Q283</f>
        <v>0</v>
      </c>
      <c r="R542" s="17">
        <f>'[1]Prop. prices'!R283</f>
        <v>0</v>
      </c>
      <c r="S542" s="17">
        <f>'[1]Prop. prices'!S283</f>
        <v>0</v>
      </c>
      <c r="T542" s="17">
        <f>'[1]Prop. prices'!T283</f>
        <v>0</v>
      </c>
      <c r="U542" s="17">
        <f>'[1]Prop. prices'!U283</f>
        <v>0</v>
      </c>
      <c r="V542" s="17">
        <f>'[1]Prop. prices'!V283</f>
        <v>0</v>
      </c>
      <c r="W542" s="17">
        <f>'[1]Prop. prices'!W283</f>
        <v>0</v>
      </c>
      <c r="X542" s="17">
        <f>'[1]Prop. prices'!X283</f>
        <v>0</v>
      </c>
      <c r="Y542" s="17">
        <f>'[1]Prop. prices'!Y283</f>
        <v>0</v>
      </c>
      <c r="Z542" s="17">
        <f>'[1]Prop. prices'!Z283</f>
        <v>0</v>
      </c>
      <c r="AA542" s="17">
        <f>'[1]Prop. prices'!AA283</f>
        <v>0</v>
      </c>
      <c r="AB542" s="17">
        <f>'[1]Prop. prices'!AB283</f>
        <v>0</v>
      </c>
      <c r="AC542" s="14"/>
      <c r="AD542" s="16" t="str" cm="1">
        <f t="array" ref="AD542">IF(SUMPRODUCT(--_xlfn.ISFORMULA(C542:AB542))=25,"OK","CHECK")</f>
        <v>OK</v>
      </c>
      <c r="AE542" s="7"/>
      <c r="AF542" s="7"/>
      <c r="AG542" s="7"/>
    </row>
    <row r="543" spans="1:33" outlineLevel="3" x14ac:dyDescent="0.2">
      <c r="A543" s="7"/>
      <c r="B543" s="7"/>
      <c r="C543" s="19" t="str">
        <f>C440</f>
        <v xml:space="preserve">Sub Transmission kVA Locational </v>
      </c>
      <c r="D543" s="18" t="str">
        <f>D440</f>
        <v>Major business</v>
      </c>
      <c r="E543" s="18" t="str">
        <f>E440</f>
        <v>STN084</v>
      </c>
      <c r="F543" s="18">
        <f>F440</f>
        <v>0</v>
      </c>
      <c r="G543" s="18">
        <f>G440</f>
        <v>0</v>
      </c>
      <c r="H543" s="12"/>
      <c r="I543" s="17">
        <f>'[1]Prop. prices'!I284</f>
        <v>0</v>
      </c>
      <c r="J543" s="17">
        <f>'[1]Prop. prices'!J284</f>
        <v>1.8E-3</v>
      </c>
      <c r="K543" s="17">
        <f>'[1]Prop. prices'!K284</f>
        <v>0</v>
      </c>
      <c r="L543" s="17">
        <f>'[1]Prop. prices'!L284</f>
        <v>0</v>
      </c>
      <c r="M543" s="17">
        <f>'[1]Prop. prices'!M284</f>
        <v>0</v>
      </c>
      <c r="N543" s="17">
        <f>'[1]Prop. prices'!N284</f>
        <v>0</v>
      </c>
      <c r="O543" s="17">
        <f>'[1]Prop. prices'!O284</f>
        <v>0</v>
      </c>
      <c r="P543" s="17">
        <f>'[1]Prop. prices'!P284</f>
        <v>4.4900000000000002E-2</v>
      </c>
      <c r="Q543" s="17">
        <f>'[1]Prop. prices'!Q284</f>
        <v>0</v>
      </c>
      <c r="R543" s="17">
        <f>'[1]Prop. prices'!R284</f>
        <v>0</v>
      </c>
      <c r="S543" s="17">
        <f>'[1]Prop. prices'!S284</f>
        <v>0</v>
      </c>
      <c r="T543" s="17">
        <f>'[1]Prop. prices'!T284</f>
        <v>0</v>
      </c>
      <c r="U543" s="17">
        <f>'[1]Prop. prices'!U284</f>
        <v>0</v>
      </c>
      <c r="V543" s="17">
        <f>'[1]Prop. prices'!V284</f>
        <v>0</v>
      </c>
      <c r="W543" s="17">
        <f>'[1]Prop. prices'!W284</f>
        <v>0</v>
      </c>
      <c r="X543" s="17">
        <f>'[1]Prop. prices'!X284</f>
        <v>0</v>
      </c>
      <c r="Y543" s="17">
        <f>'[1]Prop. prices'!Y284</f>
        <v>0</v>
      </c>
      <c r="Z543" s="17">
        <f>'[1]Prop. prices'!Z284</f>
        <v>0</v>
      </c>
      <c r="AA543" s="17">
        <f>'[1]Prop. prices'!AA284</f>
        <v>0</v>
      </c>
      <c r="AB543" s="17">
        <f>'[1]Prop. prices'!AB284</f>
        <v>0</v>
      </c>
      <c r="AC543" s="14"/>
      <c r="AD543" s="16" t="str" cm="1">
        <f t="array" ref="AD543">IF(SUMPRODUCT(--_xlfn.ISFORMULA(C543:AB543))=25,"OK","CHECK")</f>
        <v>OK</v>
      </c>
      <c r="AE543" s="7"/>
      <c r="AF543" s="7"/>
      <c r="AG543" s="7"/>
    </row>
    <row r="544" spans="1:33" outlineLevel="3" x14ac:dyDescent="0.2">
      <c r="A544" s="7"/>
      <c r="B544" s="7"/>
      <c r="C544" s="19" t="str">
        <f>C441</f>
        <v xml:space="preserve">Sub Transmission kVA Locational </v>
      </c>
      <c r="D544" s="18" t="str">
        <f>D441</f>
        <v>Major business</v>
      </c>
      <c r="E544" s="18" t="str">
        <f>E441</f>
        <v>STN161</v>
      </c>
      <c r="F544" s="18">
        <f>F441</f>
        <v>0</v>
      </c>
      <c r="G544" s="18">
        <f>G441</f>
        <v>0</v>
      </c>
      <c r="H544" s="12"/>
      <c r="I544" s="17">
        <f>'[1]Prop. prices'!I285</f>
        <v>0</v>
      </c>
      <c r="J544" s="17">
        <f>'[1]Prop. prices'!J285</f>
        <v>1.8E-3</v>
      </c>
      <c r="K544" s="17">
        <f>'[1]Prop. prices'!K285</f>
        <v>0</v>
      </c>
      <c r="L544" s="17">
        <f>'[1]Prop. prices'!L285</f>
        <v>0</v>
      </c>
      <c r="M544" s="17">
        <f>'[1]Prop. prices'!M285</f>
        <v>0</v>
      </c>
      <c r="N544" s="17">
        <f>'[1]Prop. prices'!N285</f>
        <v>0</v>
      </c>
      <c r="O544" s="17">
        <f>'[1]Prop. prices'!O285</f>
        <v>0</v>
      </c>
      <c r="P544" s="17">
        <f>'[1]Prop. prices'!P285</f>
        <v>4.4900000000000002E-2</v>
      </c>
      <c r="Q544" s="17">
        <f>'[1]Prop. prices'!Q285</f>
        <v>0</v>
      </c>
      <c r="R544" s="17">
        <f>'[1]Prop. prices'!R285</f>
        <v>0</v>
      </c>
      <c r="S544" s="17">
        <f>'[1]Prop. prices'!S285</f>
        <v>0</v>
      </c>
      <c r="T544" s="17">
        <f>'[1]Prop. prices'!T285</f>
        <v>0</v>
      </c>
      <c r="U544" s="17">
        <f>'[1]Prop. prices'!U285</f>
        <v>0</v>
      </c>
      <c r="V544" s="17">
        <f>'[1]Prop. prices'!V285</f>
        <v>0</v>
      </c>
      <c r="W544" s="17">
        <f>'[1]Prop. prices'!W285</f>
        <v>0</v>
      </c>
      <c r="X544" s="17">
        <f>'[1]Prop. prices'!X285</f>
        <v>0</v>
      </c>
      <c r="Y544" s="17">
        <f>'[1]Prop. prices'!Y285</f>
        <v>0</v>
      </c>
      <c r="Z544" s="17">
        <f>'[1]Prop. prices'!Z285</f>
        <v>0</v>
      </c>
      <c r="AA544" s="17">
        <f>'[1]Prop. prices'!AA285</f>
        <v>0</v>
      </c>
      <c r="AB544" s="17">
        <f>'[1]Prop. prices'!AB285</f>
        <v>0</v>
      </c>
      <c r="AC544" s="14"/>
      <c r="AD544" s="16" t="str" cm="1">
        <f t="array" ref="AD544">IF(SUMPRODUCT(--_xlfn.ISFORMULA(C544:AB544))=25,"OK","CHECK")</f>
        <v>OK</v>
      </c>
      <c r="AE544" s="7"/>
      <c r="AF544" s="7"/>
      <c r="AG544" s="7"/>
    </row>
    <row r="545" spans="1:33" outlineLevel="3" x14ac:dyDescent="0.2">
      <c r="A545" s="7"/>
      <c r="B545" s="7"/>
      <c r="C545" s="19" t="str">
        <f>C442</f>
        <v xml:space="preserve">Sub Transmission kVA Locational </v>
      </c>
      <c r="D545" s="18" t="str">
        <f>D442</f>
        <v>Major business</v>
      </c>
      <c r="E545" s="18" t="str">
        <f>E442</f>
        <v>STN162</v>
      </c>
      <c r="F545" s="18">
        <f>F442</f>
        <v>0</v>
      </c>
      <c r="G545" s="18">
        <f>G442</f>
        <v>0</v>
      </c>
      <c r="H545" s="12"/>
      <c r="I545" s="17">
        <f>'[1]Prop. prices'!I286</f>
        <v>0</v>
      </c>
      <c r="J545" s="17">
        <f>'[1]Prop. prices'!J286</f>
        <v>1.8E-3</v>
      </c>
      <c r="K545" s="17">
        <f>'[1]Prop. prices'!K286</f>
        <v>0</v>
      </c>
      <c r="L545" s="17">
        <f>'[1]Prop. prices'!L286</f>
        <v>0</v>
      </c>
      <c r="M545" s="17">
        <f>'[1]Prop. prices'!M286</f>
        <v>0</v>
      </c>
      <c r="N545" s="17">
        <f>'[1]Prop. prices'!N286</f>
        <v>0</v>
      </c>
      <c r="O545" s="17">
        <f>'[1]Prop. prices'!O286</f>
        <v>0</v>
      </c>
      <c r="P545" s="17">
        <f>'[1]Prop. prices'!P286</f>
        <v>4.4900000000000002E-2</v>
      </c>
      <c r="Q545" s="17">
        <f>'[1]Prop. prices'!Q286</f>
        <v>0</v>
      </c>
      <c r="R545" s="17">
        <f>'[1]Prop. prices'!R286</f>
        <v>0</v>
      </c>
      <c r="S545" s="17">
        <f>'[1]Prop. prices'!S286</f>
        <v>0</v>
      </c>
      <c r="T545" s="17">
        <f>'[1]Prop. prices'!T286</f>
        <v>0</v>
      </c>
      <c r="U545" s="17">
        <f>'[1]Prop. prices'!U286</f>
        <v>0</v>
      </c>
      <c r="V545" s="17">
        <f>'[1]Prop. prices'!V286</f>
        <v>0</v>
      </c>
      <c r="W545" s="17">
        <f>'[1]Prop. prices'!W286</f>
        <v>0</v>
      </c>
      <c r="X545" s="17">
        <f>'[1]Prop. prices'!X286</f>
        <v>0</v>
      </c>
      <c r="Y545" s="17">
        <f>'[1]Prop. prices'!Y286</f>
        <v>0</v>
      </c>
      <c r="Z545" s="17">
        <f>'[1]Prop. prices'!Z286</f>
        <v>0</v>
      </c>
      <c r="AA545" s="17">
        <f>'[1]Prop. prices'!AA286</f>
        <v>0</v>
      </c>
      <c r="AB545" s="17">
        <f>'[1]Prop. prices'!AB286</f>
        <v>0</v>
      </c>
      <c r="AC545" s="14"/>
      <c r="AD545" s="16" t="str" cm="1">
        <f t="array" ref="AD545">IF(SUMPRODUCT(--_xlfn.ISFORMULA(C545:AB545))=25,"OK","CHECK")</f>
        <v>OK</v>
      </c>
      <c r="AE545" s="7"/>
      <c r="AF545" s="7"/>
      <c r="AG545" s="7"/>
    </row>
    <row r="546" spans="1:33" outlineLevel="3" x14ac:dyDescent="0.2">
      <c r="A546" s="7"/>
      <c r="B546" s="7"/>
      <c r="C546" s="19" t="str">
        <f>C443</f>
        <v xml:space="preserve">Sub Transmission kVA Locational </v>
      </c>
      <c r="D546" s="18" t="str">
        <f>D443</f>
        <v>Major business</v>
      </c>
      <c r="E546" s="18" t="str">
        <f>E443</f>
        <v>STN378</v>
      </c>
      <c r="F546" s="18">
        <f>F443</f>
        <v>0</v>
      </c>
      <c r="G546" s="18">
        <f>G443</f>
        <v>0</v>
      </c>
      <c r="H546" s="12"/>
      <c r="I546" s="17">
        <f>'[1]Prop. prices'!I287</f>
        <v>0</v>
      </c>
      <c r="J546" s="17">
        <f>'[1]Prop. prices'!J287</f>
        <v>1.8E-3</v>
      </c>
      <c r="K546" s="17">
        <f>'[1]Prop. prices'!K287</f>
        <v>0</v>
      </c>
      <c r="L546" s="17">
        <f>'[1]Prop. prices'!L287</f>
        <v>0</v>
      </c>
      <c r="M546" s="17">
        <f>'[1]Prop. prices'!M287</f>
        <v>0</v>
      </c>
      <c r="N546" s="17">
        <f>'[1]Prop. prices'!N287</f>
        <v>0</v>
      </c>
      <c r="O546" s="17">
        <f>'[1]Prop. prices'!O287</f>
        <v>0</v>
      </c>
      <c r="P546" s="17">
        <f>'[1]Prop. prices'!P287</f>
        <v>4.4900000000000002E-2</v>
      </c>
      <c r="Q546" s="17">
        <f>'[1]Prop. prices'!Q287</f>
        <v>0</v>
      </c>
      <c r="R546" s="17">
        <f>'[1]Prop. prices'!R287</f>
        <v>0</v>
      </c>
      <c r="S546" s="17">
        <f>'[1]Prop. prices'!S287</f>
        <v>0</v>
      </c>
      <c r="T546" s="17">
        <f>'[1]Prop. prices'!T287</f>
        <v>0</v>
      </c>
      <c r="U546" s="17">
        <f>'[1]Prop. prices'!U287</f>
        <v>0</v>
      </c>
      <c r="V546" s="17">
        <f>'[1]Prop. prices'!V287</f>
        <v>0</v>
      </c>
      <c r="W546" s="17">
        <f>'[1]Prop. prices'!W287</f>
        <v>0</v>
      </c>
      <c r="X546" s="17">
        <f>'[1]Prop. prices'!X287</f>
        <v>0</v>
      </c>
      <c r="Y546" s="17">
        <f>'[1]Prop. prices'!Y287</f>
        <v>0</v>
      </c>
      <c r="Z546" s="17">
        <f>'[1]Prop. prices'!Z287</f>
        <v>0</v>
      </c>
      <c r="AA546" s="17">
        <f>'[1]Prop. prices'!AA287</f>
        <v>0</v>
      </c>
      <c r="AB546" s="17">
        <f>'[1]Prop. prices'!AB287</f>
        <v>0</v>
      </c>
      <c r="AC546" s="14"/>
      <c r="AD546" s="16" t="str" cm="1">
        <f t="array" ref="AD546">IF(SUMPRODUCT(--_xlfn.ISFORMULA(C546:AB546))=25,"OK","CHECK")</f>
        <v>OK</v>
      </c>
      <c r="AE546" s="7"/>
      <c r="AF546" s="7"/>
      <c r="AG546" s="7"/>
    </row>
    <row r="547" spans="1:33" outlineLevel="3" x14ac:dyDescent="0.2">
      <c r="A547" s="7"/>
      <c r="B547" s="7"/>
      <c r="C547" s="19" t="str">
        <f>C444</f>
        <v xml:space="preserve">Sub Transmission kVA Locational </v>
      </c>
      <c r="D547" s="18" t="str">
        <f>D444</f>
        <v>Major business</v>
      </c>
      <c r="E547" s="18" t="str">
        <f>E444</f>
        <v>STN557</v>
      </c>
      <c r="F547" s="18">
        <f>F444</f>
        <v>0</v>
      </c>
      <c r="G547" s="18">
        <f>G444</f>
        <v>0</v>
      </c>
      <c r="H547" s="12"/>
      <c r="I547" s="17">
        <f>'[1]Prop. prices'!I288</f>
        <v>0</v>
      </c>
      <c r="J547" s="17">
        <f>'[1]Prop. prices'!J288</f>
        <v>1.8E-3</v>
      </c>
      <c r="K547" s="17">
        <f>'[1]Prop. prices'!K288</f>
        <v>0</v>
      </c>
      <c r="L547" s="17">
        <f>'[1]Prop. prices'!L288</f>
        <v>0</v>
      </c>
      <c r="M547" s="17">
        <f>'[1]Prop. prices'!M288</f>
        <v>0</v>
      </c>
      <c r="N547" s="17">
        <f>'[1]Prop. prices'!N288</f>
        <v>0</v>
      </c>
      <c r="O547" s="17">
        <f>'[1]Prop. prices'!O288</f>
        <v>0</v>
      </c>
      <c r="P547" s="17">
        <f>'[1]Prop. prices'!P288</f>
        <v>4.4900000000000002E-2</v>
      </c>
      <c r="Q547" s="17">
        <f>'[1]Prop. prices'!Q288</f>
        <v>0</v>
      </c>
      <c r="R547" s="17">
        <f>'[1]Prop. prices'!R288</f>
        <v>0</v>
      </c>
      <c r="S547" s="17">
        <f>'[1]Prop. prices'!S288</f>
        <v>0</v>
      </c>
      <c r="T547" s="17">
        <f>'[1]Prop. prices'!T288</f>
        <v>0</v>
      </c>
      <c r="U547" s="17">
        <f>'[1]Prop. prices'!U288</f>
        <v>0</v>
      </c>
      <c r="V547" s="17">
        <f>'[1]Prop. prices'!V288</f>
        <v>0</v>
      </c>
      <c r="W547" s="17">
        <f>'[1]Prop. prices'!W288</f>
        <v>0</v>
      </c>
      <c r="X547" s="17">
        <f>'[1]Prop. prices'!X288</f>
        <v>0</v>
      </c>
      <c r="Y547" s="17">
        <f>'[1]Prop. prices'!Y288</f>
        <v>0</v>
      </c>
      <c r="Z547" s="17">
        <f>'[1]Prop. prices'!Z288</f>
        <v>0</v>
      </c>
      <c r="AA547" s="17">
        <f>'[1]Prop. prices'!AA288</f>
        <v>0</v>
      </c>
      <c r="AB547" s="17">
        <f>'[1]Prop. prices'!AB288</f>
        <v>0</v>
      </c>
      <c r="AC547" s="14"/>
      <c r="AD547" s="16" t="str" cm="1">
        <f t="array" ref="AD547">IF(SUMPRODUCT(--_xlfn.ISFORMULA(C547:AB547))=25,"OK","CHECK")</f>
        <v>OK</v>
      </c>
      <c r="AE547" s="7"/>
      <c r="AF547" s="7"/>
      <c r="AG547" s="7"/>
    </row>
    <row r="548" spans="1:33" outlineLevel="3" x14ac:dyDescent="0.2">
      <c r="A548" s="7"/>
      <c r="B548" s="7"/>
      <c r="C548" s="19" t="str">
        <f>C445</f>
        <v xml:space="preserve">Sub Transmission kVA Locational </v>
      </c>
      <c r="D548" s="18" t="str">
        <f>D445</f>
        <v>Major business</v>
      </c>
      <c r="E548" s="18" t="str">
        <f>E445</f>
        <v>STN609</v>
      </c>
      <c r="F548" s="18">
        <f>F445</f>
        <v>0</v>
      </c>
      <c r="G548" s="18">
        <f>G445</f>
        <v>0</v>
      </c>
      <c r="H548" s="12"/>
      <c r="I548" s="17">
        <f>'[1]Prop. prices'!I289</f>
        <v>0</v>
      </c>
      <c r="J548" s="17">
        <f>'[1]Prop. prices'!J289</f>
        <v>1.8E-3</v>
      </c>
      <c r="K548" s="17">
        <f>'[1]Prop. prices'!K289</f>
        <v>0</v>
      </c>
      <c r="L548" s="17">
        <f>'[1]Prop. prices'!L289</f>
        <v>0</v>
      </c>
      <c r="M548" s="17">
        <f>'[1]Prop. prices'!M289</f>
        <v>0</v>
      </c>
      <c r="N548" s="17">
        <f>'[1]Prop. prices'!N289</f>
        <v>0</v>
      </c>
      <c r="O548" s="17">
        <f>'[1]Prop. prices'!O289</f>
        <v>0</v>
      </c>
      <c r="P548" s="17">
        <f>'[1]Prop. prices'!P289</f>
        <v>4.4900000000000002E-2</v>
      </c>
      <c r="Q548" s="17">
        <f>'[1]Prop. prices'!Q289</f>
        <v>0</v>
      </c>
      <c r="R548" s="17">
        <f>'[1]Prop. prices'!R289</f>
        <v>0</v>
      </c>
      <c r="S548" s="17">
        <f>'[1]Prop. prices'!S289</f>
        <v>0</v>
      </c>
      <c r="T548" s="17">
        <f>'[1]Prop. prices'!T289</f>
        <v>0</v>
      </c>
      <c r="U548" s="17">
        <f>'[1]Prop. prices'!U289</f>
        <v>0</v>
      </c>
      <c r="V548" s="17">
        <f>'[1]Prop. prices'!V289</f>
        <v>0</v>
      </c>
      <c r="W548" s="17">
        <f>'[1]Prop. prices'!W289</f>
        <v>0</v>
      </c>
      <c r="X548" s="17">
        <f>'[1]Prop. prices'!X289</f>
        <v>0</v>
      </c>
      <c r="Y548" s="17">
        <f>'[1]Prop. prices'!Y289</f>
        <v>0</v>
      </c>
      <c r="Z548" s="17">
        <f>'[1]Prop. prices'!Z289</f>
        <v>0</v>
      </c>
      <c r="AA548" s="17">
        <f>'[1]Prop. prices'!AA289</f>
        <v>0</v>
      </c>
      <c r="AB548" s="17">
        <f>'[1]Prop. prices'!AB289</f>
        <v>0</v>
      </c>
      <c r="AC548" s="14"/>
      <c r="AD548" s="16" t="str" cm="1">
        <f t="array" ref="AD548">IF(SUMPRODUCT(--_xlfn.ISFORMULA(C548:AB548))=25,"OK","CHECK")</f>
        <v>OK</v>
      </c>
      <c r="AE548" s="7"/>
      <c r="AF548" s="7"/>
      <c r="AG548" s="7"/>
    </row>
    <row r="549" spans="1:33" outlineLevel="3" x14ac:dyDescent="0.2">
      <c r="A549" s="7"/>
      <c r="B549" s="7"/>
      <c r="C549" s="19" t="str">
        <f>C446</f>
        <v xml:space="preserve">Sub Transmission kVA Locational </v>
      </c>
      <c r="D549" s="18" t="str">
        <f>D446</f>
        <v>Major business</v>
      </c>
      <c r="E549" s="18" t="str">
        <f>E446</f>
        <v>STN788</v>
      </c>
      <c r="F549" s="18">
        <f>F446</f>
        <v>0</v>
      </c>
      <c r="G549" s="18">
        <f>G446</f>
        <v>0</v>
      </c>
      <c r="H549" s="12"/>
      <c r="I549" s="17">
        <f>'[1]Prop. prices'!I290</f>
        <v>0</v>
      </c>
      <c r="J549" s="17">
        <f>'[1]Prop. prices'!J290</f>
        <v>1.8E-3</v>
      </c>
      <c r="K549" s="17">
        <f>'[1]Prop. prices'!K290</f>
        <v>0</v>
      </c>
      <c r="L549" s="17">
        <f>'[1]Prop. prices'!L290</f>
        <v>0</v>
      </c>
      <c r="M549" s="17">
        <f>'[1]Prop. prices'!M290</f>
        <v>0</v>
      </c>
      <c r="N549" s="17">
        <f>'[1]Prop. prices'!N290</f>
        <v>0</v>
      </c>
      <c r="O549" s="17">
        <f>'[1]Prop. prices'!O290</f>
        <v>0</v>
      </c>
      <c r="P549" s="17">
        <f>'[1]Prop. prices'!P290</f>
        <v>4.4900000000000002E-2</v>
      </c>
      <c r="Q549" s="17">
        <f>'[1]Prop. prices'!Q290</f>
        <v>0</v>
      </c>
      <c r="R549" s="17">
        <f>'[1]Prop. prices'!R290</f>
        <v>0</v>
      </c>
      <c r="S549" s="17">
        <f>'[1]Prop. prices'!S290</f>
        <v>0</v>
      </c>
      <c r="T549" s="17">
        <f>'[1]Prop. prices'!T290</f>
        <v>0</v>
      </c>
      <c r="U549" s="17">
        <f>'[1]Prop. prices'!U290</f>
        <v>0</v>
      </c>
      <c r="V549" s="17">
        <f>'[1]Prop. prices'!V290</f>
        <v>0</v>
      </c>
      <c r="W549" s="17">
        <f>'[1]Prop. prices'!W290</f>
        <v>0</v>
      </c>
      <c r="X549" s="17">
        <f>'[1]Prop. prices'!X290</f>
        <v>0</v>
      </c>
      <c r="Y549" s="17">
        <f>'[1]Prop. prices'!Y290</f>
        <v>0</v>
      </c>
      <c r="Z549" s="17">
        <f>'[1]Prop. prices'!Z290</f>
        <v>0</v>
      </c>
      <c r="AA549" s="17">
        <f>'[1]Prop. prices'!AA290</f>
        <v>0</v>
      </c>
      <c r="AB549" s="17">
        <f>'[1]Prop. prices'!AB290</f>
        <v>0</v>
      </c>
      <c r="AC549" s="14"/>
      <c r="AD549" s="16" t="str" cm="1">
        <f t="array" ref="AD549">IF(SUMPRODUCT(--_xlfn.ISFORMULA(C549:AB549))=25,"OK","CHECK")</f>
        <v>OK</v>
      </c>
      <c r="AE549" s="7"/>
      <c r="AF549" s="7"/>
      <c r="AG549" s="7"/>
    </row>
    <row r="550" spans="1:33" outlineLevel="3" x14ac:dyDescent="0.2">
      <c r="A550" s="7"/>
      <c r="B550" s="7"/>
      <c r="C550" s="19" t="str">
        <f>C447</f>
        <v xml:space="preserve">Sub Transmission kVA Locational </v>
      </c>
      <c r="D550" s="18" t="str">
        <f>D447</f>
        <v>Major business</v>
      </c>
      <c r="E550" s="18" t="str">
        <f>E447</f>
        <v>STN840</v>
      </c>
      <c r="F550" s="18">
        <f>F447</f>
        <v>0</v>
      </c>
      <c r="G550" s="18">
        <f>G447</f>
        <v>0</v>
      </c>
      <c r="H550" s="12"/>
      <c r="I550" s="17">
        <f>'[1]Prop. prices'!I291</f>
        <v>0</v>
      </c>
      <c r="J550" s="17">
        <f>'[1]Prop. prices'!J291</f>
        <v>0</v>
      </c>
      <c r="K550" s="17">
        <f>'[1]Prop. prices'!K291</f>
        <v>0</v>
      </c>
      <c r="L550" s="17">
        <f>'[1]Prop. prices'!L291</f>
        <v>0</v>
      </c>
      <c r="M550" s="17">
        <f>'[1]Prop. prices'!M291</f>
        <v>0</v>
      </c>
      <c r="N550" s="17">
        <f>'[1]Prop. prices'!N291</f>
        <v>0</v>
      </c>
      <c r="O550" s="17">
        <f>'[1]Prop. prices'!O291</f>
        <v>0</v>
      </c>
      <c r="P550" s="17">
        <f>'[1]Prop. prices'!P291</f>
        <v>0</v>
      </c>
      <c r="Q550" s="17">
        <f>'[1]Prop. prices'!Q291</f>
        <v>0</v>
      </c>
      <c r="R550" s="17">
        <f>'[1]Prop. prices'!R291</f>
        <v>0</v>
      </c>
      <c r="S550" s="17">
        <f>'[1]Prop. prices'!S291</f>
        <v>0</v>
      </c>
      <c r="T550" s="17">
        <f>'[1]Prop. prices'!T291</f>
        <v>0</v>
      </c>
      <c r="U550" s="17">
        <f>'[1]Prop. prices'!U291</f>
        <v>0</v>
      </c>
      <c r="V550" s="17">
        <f>'[1]Prop. prices'!V291</f>
        <v>0</v>
      </c>
      <c r="W550" s="17">
        <f>'[1]Prop. prices'!W291</f>
        <v>0</v>
      </c>
      <c r="X550" s="17">
        <f>'[1]Prop. prices'!X291</f>
        <v>0</v>
      </c>
      <c r="Y550" s="17">
        <f>'[1]Prop. prices'!Y291</f>
        <v>0</v>
      </c>
      <c r="Z550" s="17">
        <f>'[1]Prop. prices'!Z291</f>
        <v>0</v>
      </c>
      <c r="AA550" s="17">
        <f>'[1]Prop. prices'!AA291</f>
        <v>0</v>
      </c>
      <c r="AB550" s="17">
        <f>'[1]Prop. prices'!AB291</f>
        <v>0</v>
      </c>
      <c r="AC550" s="14"/>
      <c r="AD550" s="16" t="str" cm="1">
        <f t="array" ref="AD550">IF(SUMPRODUCT(--_xlfn.ISFORMULA(C550:AB550))=25,"OK","CHECK")</f>
        <v>OK</v>
      </c>
      <c r="AE550" s="7"/>
      <c r="AF550" s="7"/>
      <c r="AG550" s="7"/>
    </row>
    <row r="551" spans="1:33" outlineLevel="3" x14ac:dyDescent="0.2">
      <c r="A551" s="7"/>
      <c r="B551" s="7"/>
      <c r="C551" s="19" t="str">
        <f>C448</f>
        <v>Sub Transmission kVA non-Locational</v>
      </c>
      <c r="D551" s="18" t="str">
        <f>D448</f>
        <v>Major business</v>
      </c>
      <c r="E551" s="18" t="str">
        <f>E448</f>
        <v>STR069</v>
      </c>
      <c r="F551" s="18">
        <f>F448</f>
        <v>0</v>
      </c>
      <c r="G551" s="18">
        <f>G448</f>
        <v>0</v>
      </c>
      <c r="H551" s="12"/>
      <c r="I551" s="17">
        <f>'[1]Prop. prices'!I292</f>
        <v>0</v>
      </c>
      <c r="J551" s="17">
        <f>'[1]Prop. prices'!J292</f>
        <v>1.8E-3</v>
      </c>
      <c r="K551" s="17">
        <f>'[1]Prop. prices'!K292</f>
        <v>0</v>
      </c>
      <c r="L551" s="17">
        <f>'[1]Prop. prices'!L292</f>
        <v>0</v>
      </c>
      <c r="M551" s="17">
        <f>'[1]Prop. prices'!M292</f>
        <v>0</v>
      </c>
      <c r="N551" s="17">
        <f>'[1]Prop. prices'!N292</f>
        <v>0</v>
      </c>
      <c r="O551" s="17">
        <f>'[1]Prop. prices'!O292</f>
        <v>0</v>
      </c>
      <c r="P551" s="17">
        <f>'[1]Prop. prices'!P292</f>
        <v>4.4900000000000002E-2</v>
      </c>
      <c r="Q551" s="17">
        <f>'[1]Prop. prices'!Q292</f>
        <v>0</v>
      </c>
      <c r="R551" s="17">
        <f>'[1]Prop. prices'!R292</f>
        <v>0</v>
      </c>
      <c r="S551" s="17">
        <f>'[1]Prop. prices'!S292</f>
        <v>0</v>
      </c>
      <c r="T551" s="17">
        <f>'[1]Prop. prices'!T292</f>
        <v>0</v>
      </c>
      <c r="U551" s="17">
        <f>'[1]Prop. prices'!U292</f>
        <v>0</v>
      </c>
      <c r="V551" s="17">
        <f>'[1]Prop. prices'!V292</f>
        <v>0</v>
      </c>
      <c r="W551" s="17">
        <f>'[1]Prop. prices'!W292</f>
        <v>0</v>
      </c>
      <c r="X551" s="17">
        <f>'[1]Prop. prices'!X292</f>
        <v>0</v>
      </c>
      <c r="Y551" s="17">
        <f>'[1]Prop. prices'!Y292</f>
        <v>0</v>
      </c>
      <c r="Z551" s="17">
        <f>'[1]Prop. prices'!Z292</f>
        <v>0</v>
      </c>
      <c r="AA551" s="17">
        <f>'[1]Prop. prices'!AA292</f>
        <v>0</v>
      </c>
      <c r="AB551" s="17">
        <f>'[1]Prop. prices'!AB292</f>
        <v>0</v>
      </c>
      <c r="AC551" s="14"/>
      <c r="AD551" s="16" t="str" cm="1">
        <f t="array" ref="AD551">IF(SUMPRODUCT(--_xlfn.ISFORMULA(C551:AB551))=25,"OK","CHECK")</f>
        <v>OK</v>
      </c>
      <c r="AE551" s="7"/>
      <c r="AF551" s="7"/>
      <c r="AG551" s="7"/>
    </row>
    <row r="552" spans="1:33" outlineLevel="3" x14ac:dyDescent="0.2">
      <c r="A552" s="7"/>
      <c r="B552" s="7"/>
      <c r="C552" s="19" t="str">
        <f>C449</f>
        <v>Zone Substation kVA non-Locational</v>
      </c>
      <c r="D552" s="18" t="str">
        <f>D449</f>
        <v>Major business</v>
      </c>
      <c r="E552" s="18" t="str">
        <f>E449</f>
        <v>ZSS408</v>
      </c>
      <c r="F552" s="18">
        <f>F449</f>
        <v>0</v>
      </c>
      <c r="G552" s="18">
        <f>G449</f>
        <v>0</v>
      </c>
      <c r="H552" s="12"/>
      <c r="I552" s="17">
        <f>'[1]Prop. prices'!I293</f>
        <v>0</v>
      </c>
      <c r="J552" s="17">
        <f>'[1]Prop. prices'!J293</f>
        <v>4.8999999999999998E-3</v>
      </c>
      <c r="K552" s="17">
        <f>'[1]Prop. prices'!K293</f>
        <v>0</v>
      </c>
      <c r="L552" s="17">
        <f>'[1]Prop. prices'!L293</f>
        <v>0</v>
      </c>
      <c r="M552" s="17">
        <f>'[1]Prop. prices'!M293</f>
        <v>0</v>
      </c>
      <c r="N552" s="17">
        <f>'[1]Prop. prices'!N293</f>
        <v>0</v>
      </c>
      <c r="O552" s="17">
        <f>'[1]Prop. prices'!O293</f>
        <v>4.5600000000000002E-2</v>
      </c>
      <c r="P552" s="17">
        <f>'[1]Prop. prices'!P293</f>
        <v>8.1199999999999994E-2</v>
      </c>
      <c r="Q552" s="17">
        <f>'[1]Prop. prices'!Q293</f>
        <v>0</v>
      </c>
      <c r="R552" s="17">
        <f>'[1]Prop. prices'!R293</f>
        <v>0</v>
      </c>
      <c r="S552" s="17">
        <f>'[1]Prop. prices'!S293</f>
        <v>0</v>
      </c>
      <c r="T552" s="17">
        <f>'[1]Prop. prices'!T293</f>
        <v>0</v>
      </c>
      <c r="U552" s="17">
        <f>'[1]Prop. prices'!U293</f>
        <v>0</v>
      </c>
      <c r="V552" s="17">
        <f>'[1]Prop. prices'!V293</f>
        <v>0</v>
      </c>
      <c r="W552" s="17">
        <f>'[1]Prop. prices'!W293</f>
        <v>0</v>
      </c>
      <c r="X552" s="17">
        <f>'[1]Prop. prices'!X293</f>
        <v>0</v>
      </c>
      <c r="Y552" s="17">
        <f>'[1]Prop. prices'!Y293</f>
        <v>0</v>
      </c>
      <c r="Z552" s="17">
        <f>'[1]Prop. prices'!Z293</f>
        <v>0</v>
      </c>
      <c r="AA552" s="17">
        <f>'[1]Prop. prices'!AA293</f>
        <v>0</v>
      </c>
      <c r="AB552" s="17">
        <f>'[1]Prop. prices'!AB293</f>
        <v>0</v>
      </c>
      <c r="AC552" s="14"/>
      <c r="AD552" s="16" t="str" cm="1">
        <f t="array" ref="AD552">IF(SUMPRODUCT(--_xlfn.ISFORMULA(C552:AB552))=25,"OK","CHECK")</f>
        <v>OK</v>
      </c>
      <c r="AE552" s="7"/>
      <c r="AF552" s="7"/>
      <c r="AG552" s="7"/>
    </row>
    <row r="553" spans="1:33" outlineLevel="3" x14ac:dyDescent="0.2">
      <c r="A553" s="7"/>
      <c r="B553" s="7"/>
      <c r="C553" s="19" t="str">
        <f>C450</f>
        <v xml:space="preserve">Sub Transmission kVA Locational </v>
      </c>
      <c r="D553" s="18" t="str">
        <f>D450</f>
        <v>Major business</v>
      </c>
      <c r="E553" s="18" t="str">
        <f>E450</f>
        <v>STN483</v>
      </c>
      <c r="F553" s="18">
        <f>F450</f>
        <v>0</v>
      </c>
      <c r="G553" s="18">
        <f>G450</f>
        <v>0</v>
      </c>
      <c r="H553" s="12"/>
      <c r="I553" s="17">
        <f>'[1]Prop. prices'!I294</f>
        <v>674</v>
      </c>
      <c r="J553" s="17">
        <f>'[1]Prop. prices'!J294</f>
        <v>1.8E-3</v>
      </c>
      <c r="K553" s="17">
        <f>'[1]Prop. prices'!K294</f>
        <v>0</v>
      </c>
      <c r="L553" s="17">
        <f>'[1]Prop. prices'!L294</f>
        <v>0</v>
      </c>
      <c r="M553" s="17">
        <f>'[1]Prop. prices'!M294</f>
        <v>0</v>
      </c>
      <c r="N553" s="17">
        <f>'[1]Prop. prices'!N294</f>
        <v>0</v>
      </c>
      <c r="O553" s="17">
        <f>'[1]Prop. prices'!O294</f>
        <v>0</v>
      </c>
      <c r="P553" s="17">
        <f>'[1]Prop. prices'!P294</f>
        <v>4.4900000000000002E-2</v>
      </c>
      <c r="Q553" s="17">
        <f>'[1]Prop. prices'!Q294</f>
        <v>0</v>
      </c>
      <c r="R553" s="17">
        <f>'[1]Prop. prices'!R294</f>
        <v>0</v>
      </c>
      <c r="S553" s="17">
        <f>'[1]Prop. prices'!S294</f>
        <v>0</v>
      </c>
      <c r="T553" s="17">
        <f>'[1]Prop. prices'!T294</f>
        <v>0</v>
      </c>
      <c r="U553" s="17">
        <f>'[1]Prop. prices'!U294</f>
        <v>0</v>
      </c>
      <c r="V553" s="17">
        <f>'[1]Prop. prices'!V294</f>
        <v>0</v>
      </c>
      <c r="W553" s="17">
        <f>'[1]Prop. prices'!W294</f>
        <v>0</v>
      </c>
      <c r="X553" s="17">
        <f>'[1]Prop. prices'!X294</f>
        <v>0</v>
      </c>
      <c r="Y553" s="17">
        <f>'[1]Prop. prices'!Y294</f>
        <v>0</v>
      </c>
      <c r="Z553" s="17">
        <f>'[1]Prop. prices'!Z294</f>
        <v>0</v>
      </c>
      <c r="AA553" s="17">
        <f>'[1]Prop. prices'!AA294</f>
        <v>0</v>
      </c>
      <c r="AB553" s="17">
        <f>'[1]Prop. prices'!AB294</f>
        <v>0</v>
      </c>
      <c r="AC553" s="14"/>
      <c r="AD553" s="16" t="str" cm="1">
        <f t="array" ref="AD553">IF(SUMPRODUCT(--_xlfn.ISFORMULA(C553:AB553))=25,"OK","CHECK")</f>
        <v>OK</v>
      </c>
      <c r="AE553" s="7"/>
      <c r="AF553" s="7"/>
      <c r="AG553" s="7"/>
    </row>
    <row r="554" spans="1:33" outlineLevel="3" x14ac:dyDescent="0.2">
      <c r="A554" s="7"/>
      <c r="B554" s="7"/>
      <c r="C554" s="19" t="str">
        <f>C451</f>
        <v>Zone Substation kVA non-Locational</v>
      </c>
      <c r="D554" s="18" t="str">
        <f>D451</f>
        <v>Major business</v>
      </c>
      <c r="E554" s="18" t="str">
        <f>E451</f>
        <v>ZSS330</v>
      </c>
      <c r="F554" s="18">
        <f>F451</f>
        <v>0</v>
      </c>
      <c r="G554" s="18">
        <f>G451</f>
        <v>0</v>
      </c>
      <c r="H554" s="12"/>
      <c r="I554" s="17">
        <f>'[1]Prop. prices'!I295</f>
        <v>0</v>
      </c>
      <c r="J554" s="17">
        <f>'[1]Prop. prices'!J295</f>
        <v>4.8999999999999998E-3</v>
      </c>
      <c r="K554" s="17">
        <f>'[1]Prop. prices'!K295</f>
        <v>0</v>
      </c>
      <c r="L554" s="17">
        <f>'[1]Prop. prices'!L295</f>
        <v>0</v>
      </c>
      <c r="M554" s="17">
        <f>'[1]Prop. prices'!M295</f>
        <v>0</v>
      </c>
      <c r="N554" s="17">
        <f>'[1]Prop. prices'!N295</f>
        <v>0</v>
      </c>
      <c r="O554" s="17">
        <f>'[1]Prop. prices'!O295</f>
        <v>4.5600000000000002E-2</v>
      </c>
      <c r="P554" s="17">
        <f>'[1]Prop. prices'!P295</f>
        <v>8.1199999999999994E-2</v>
      </c>
      <c r="Q554" s="17">
        <f>'[1]Prop. prices'!Q295</f>
        <v>0</v>
      </c>
      <c r="R554" s="17">
        <f>'[1]Prop. prices'!R295</f>
        <v>0</v>
      </c>
      <c r="S554" s="17">
        <f>'[1]Prop. prices'!S295</f>
        <v>0</v>
      </c>
      <c r="T554" s="17">
        <f>'[1]Prop. prices'!T295</f>
        <v>0</v>
      </c>
      <c r="U554" s="17">
        <f>'[1]Prop. prices'!U295</f>
        <v>0</v>
      </c>
      <c r="V554" s="17">
        <f>'[1]Prop. prices'!V295</f>
        <v>0</v>
      </c>
      <c r="W554" s="17">
        <f>'[1]Prop. prices'!W295</f>
        <v>0</v>
      </c>
      <c r="X554" s="17">
        <f>'[1]Prop. prices'!X295</f>
        <v>0</v>
      </c>
      <c r="Y554" s="17">
        <f>'[1]Prop. prices'!Y295</f>
        <v>0</v>
      </c>
      <c r="Z554" s="17">
        <f>'[1]Prop. prices'!Z295</f>
        <v>0</v>
      </c>
      <c r="AA554" s="17">
        <f>'[1]Prop. prices'!AA295</f>
        <v>0</v>
      </c>
      <c r="AB554" s="17">
        <f>'[1]Prop. prices'!AB295</f>
        <v>0</v>
      </c>
      <c r="AC554" s="14"/>
      <c r="AD554" s="16" t="str" cm="1">
        <f t="array" ref="AD554">IF(SUMPRODUCT(--_xlfn.ISFORMULA(C554:AB554))=25,"OK","CHECK")</f>
        <v>OK</v>
      </c>
      <c r="AE554" s="7"/>
      <c r="AF554" s="7"/>
      <c r="AG554" s="7"/>
    </row>
    <row r="555" spans="1:33" outlineLevel="3" x14ac:dyDescent="0.2">
      <c r="A555" s="7"/>
      <c r="B555" s="7"/>
      <c r="C555" s="19" t="str">
        <f>C452</f>
        <v>Zone Substation kVA non-Locational</v>
      </c>
      <c r="D555" s="18" t="str">
        <f>D452</f>
        <v>Major business</v>
      </c>
      <c r="E555" s="18" t="str">
        <f>E452</f>
        <v>ZSS376</v>
      </c>
      <c r="F555" s="18">
        <f>F452</f>
        <v>0</v>
      </c>
      <c r="G555" s="18">
        <f>G452</f>
        <v>0</v>
      </c>
      <c r="H555" s="12"/>
      <c r="I555" s="17">
        <f>'[1]Prop. prices'!I296</f>
        <v>0</v>
      </c>
      <c r="J555" s="17">
        <f>'[1]Prop. prices'!J296</f>
        <v>4.8999999999999998E-3</v>
      </c>
      <c r="K555" s="17">
        <f>'[1]Prop. prices'!K296</f>
        <v>0</v>
      </c>
      <c r="L555" s="17">
        <f>'[1]Prop. prices'!L296</f>
        <v>0</v>
      </c>
      <c r="M555" s="17">
        <f>'[1]Prop. prices'!M296</f>
        <v>0</v>
      </c>
      <c r="N555" s="17">
        <f>'[1]Prop. prices'!N296</f>
        <v>0</v>
      </c>
      <c r="O555" s="17">
        <f>'[1]Prop. prices'!O296</f>
        <v>4.5600000000000002E-2</v>
      </c>
      <c r="P555" s="17">
        <f>'[1]Prop. prices'!P296</f>
        <v>8.1199999999999994E-2</v>
      </c>
      <c r="Q555" s="17">
        <f>'[1]Prop. prices'!Q296</f>
        <v>0</v>
      </c>
      <c r="R555" s="17">
        <f>'[1]Prop. prices'!R296</f>
        <v>0</v>
      </c>
      <c r="S555" s="17">
        <f>'[1]Prop. prices'!S296</f>
        <v>0</v>
      </c>
      <c r="T555" s="17">
        <f>'[1]Prop. prices'!T296</f>
        <v>0</v>
      </c>
      <c r="U555" s="17">
        <f>'[1]Prop. prices'!U296</f>
        <v>0</v>
      </c>
      <c r="V555" s="17">
        <f>'[1]Prop. prices'!V296</f>
        <v>0</v>
      </c>
      <c r="W555" s="17">
        <f>'[1]Prop. prices'!W296</f>
        <v>0</v>
      </c>
      <c r="X555" s="17">
        <f>'[1]Prop. prices'!X296</f>
        <v>0</v>
      </c>
      <c r="Y555" s="17">
        <f>'[1]Prop. prices'!Y296</f>
        <v>0</v>
      </c>
      <c r="Z555" s="17">
        <f>'[1]Prop. prices'!Z296</f>
        <v>0</v>
      </c>
      <c r="AA555" s="17">
        <f>'[1]Prop. prices'!AA296</f>
        <v>0</v>
      </c>
      <c r="AB555" s="17">
        <f>'[1]Prop. prices'!AB296</f>
        <v>0</v>
      </c>
      <c r="AC555" s="14"/>
      <c r="AD555" s="16" t="str" cm="1">
        <f t="array" ref="AD555">IF(SUMPRODUCT(--_xlfn.ISFORMULA(C555:AB555))=25,"OK","CHECK")</f>
        <v>OK</v>
      </c>
      <c r="AE555" s="7"/>
      <c r="AF555" s="7"/>
      <c r="AG555" s="7"/>
    </row>
    <row r="556" spans="1:33" outlineLevel="3" x14ac:dyDescent="0.2">
      <c r="A556" s="7"/>
      <c r="B556" s="7"/>
      <c r="C556" s="19" t="str">
        <f>C453</f>
        <v>Zone Substation kVA non-Locational</v>
      </c>
      <c r="D556" s="18" t="str">
        <f>D453</f>
        <v>Major business</v>
      </c>
      <c r="E556" s="18" t="str">
        <f>E453</f>
        <v>ZSS500</v>
      </c>
      <c r="F556" s="18">
        <f>F453</f>
        <v>0</v>
      </c>
      <c r="G556" s="18">
        <f>G453</f>
        <v>0</v>
      </c>
      <c r="H556" s="12"/>
      <c r="I556" s="17">
        <f>'[1]Prop. prices'!I297</f>
        <v>0</v>
      </c>
      <c r="J556" s="17">
        <f>'[1]Prop. prices'!J297</f>
        <v>4.8999999999999998E-3</v>
      </c>
      <c r="K556" s="17">
        <f>'[1]Prop. prices'!K297</f>
        <v>0</v>
      </c>
      <c r="L556" s="17">
        <f>'[1]Prop. prices'!L297</f>
        <v>0</v>
      </c>
      <c r="M556" s="17">
        <f>'[1]Prop. prices'!M297</f>
        <v>0</v>
      </c>
      <c r="N556" s="17">
        <f>'[1]Prop. prices'!N297</f>
        <v>0</v>
      </c>
      <c r="O556" s="17">
        <f>'[1]Prop. prices'!O297</f>
        <v>4.5600000000000002E-2</v>
      </c>
      <c r="P556" s="17">
        <f>'[1]Prop. prices'!P297</f>
        <v>8.1199999999999994E-2</v>
      </c>
      <c r="Q556" s="17">
        <f>'[1]Prop. prices'!Q297</f>
        <v>0</v>
      </c>
      <c r="R556" s="17">
        <f>'[1]Prop. prices'!R297</f>
        <v>0</v>
      </c>
      <c r="S556" s="17">
        <f>'[1]Prop. prices'!S297</f>
        <v>0</v>
      </c>
      <c r="T556" s="17">
        <f>'[1]Prop. prices'!T297</f>
        <v>0</v>
      </c>
      <c r="U556" s="17">
        <f>'[1]Prop. prices'!U297</f>
        <v>0</v>
      </c>
      <c r="V556" s="17">
        <f>'[1]Prop. prices'!V297</f>
        <v>0</v>
      </c>
      <c r="W556" s="17">
        <f>'[1]Prop. prices'!W297</f>
        <v>0</v>
      </c>
      <c r="X556" s="17">
        <f>'[1]Prop. prices'!X297</f>
        <v>0</v>
      </c>
      <c r="Y556" s="17">
        <f>'[1]Prop. prices'!Y297</f>
        <v>0</v>
      </c>
      <c r="Z556" s="17">
        <f>'[1]Prop. prices'!Z297</f>
        <v>0</v>
      </c>
      <c r="AA556" s="17">
        <f>'[1]Prop. prices'!AA297</f>
        <v>0</v>
      </c>
      <c r="AB556" s="17">
        <f>'[1]Prop. prices'!AB297</f>
        <v>0</v>
      </c>
      <c r="AC556" s="14"/>
      <c r="AD556" s="16" t="str" cm="1">
        <f t="array" ref="AD556">IF(SUMPRODUCT(--_xlfn.ISFORMULA(C556:AB556))=25,"OK","CHECK")</f>
        <v>OK</v>
      </c>
      <c r="AE556" s="7"/>
      <c r="AF556" s="7"/>
      <c r="AG556" s="7"/>
    </row>
    <row r="557" spans="1:33" outlineLevel="3" x14ac:dyDescent="0.2">
      <c r="A557" s="7"/>
      <c r="B557" s="7"/>
      <c r="C557" s="19" t="str">
        <f>C454</f>
        <v>Sub Transmission kVA non-Locational</v>
      </c>
      <c r="D557" s="18" t="str">
        <f>D454</f>
        <v>Major business</v>
      </c>
      <c r="E557" s="18" t="str">
        <f>E454</f>
        <v>STR404</v>
      </c>
      <c r="F557" s="18">
        <f>F454</f>
        <v>0</v>
      </c>
      <c r="G557" s="18">
        <f>G454</f>
        <v>0</v>
      </c>
      <c r="H557" s="12"/>
      <c r="I557" s="17">
        <f>'[1]Prop. prices'!I298</f>
        <v>0</v>
      </c>
      <c r="J557" s="17">
        <f>'[1]Prop. prices'!J298</f>
        <v>1.8E-3</v>
      </c>
      <c r="K557" s="17">
        <f>'[1]Prop. prices'!K298</f>
        <v>0</v>
      </c>
      <c r="L557" s="17">
        <f>'[1]Prop. prices'!L298</f>
        <v>0</v>
      </c>
      <c r="M557" s="17">
        <f>'[1]Prop. prices'!M298</f>
        <v>0</v>
      </c>
      <c r="N557" s="17">
        <f>'[1]Prop. prices'!N298</f>
        <v>0</v>
      </c>
      <c r="O557" s="17">
        <f>'[1]Prop. prices'!O298</f>
        <v>0</v>
      </c>
      <c r="P557" s="17">
        <f>'[1]Prop. prices'!P298</f>
        <v>4.4900000000000002E-2</v>
      </c>
      <c r="Q557" s="17">
        <f>'[1]Prop. prices'!Q298</f>
        <v>0</v>
      </c>
      <c r="R557" s="17">
        <f>'[1]Prop. prices'!R298</f>
        <v>0</v>
      </c>
      <c r="S557" s="17">
        <f>'[1]Prop. prices'!S298</f>
        <v>0</v>
      </c>
      <c r="T557" s="17">
        <f>'[1]Prop. prices'!T298</f>
        <v>0</v>
      </c>
      <c r="U557" s="17">
        <f>'[1]Prop. prices'!U298</f>
        <v>0</v>
      </c>
      <c r="V557" s="17">
        <f>'[1]Prop. prices'!V298</f>
        <v>0</v>
      </c>
      <c r="W557" s="17">
        <f>'[1]Prop. prices'!W298</f>
        <v>0</v>
      </c>
      <c r="X557" s="17">
        <f>'[1]Prop. prices'!X298</f>
        <v>0</v>
      </c>
      <c r="Y557" s="17">
        <f>'[1]Prop. prices'!Y298</f>
        <v>0</v>
      </c>
      <c r="Z557" s="17">
        <f>'[1]Prop. prices'!Z298</f>
        <v>0</v>
      </c>
      <c r="AA557" s="17">
        <f>'[1]Prop. prices'!AA298</f>
        <v>0</v>
      </c>
      <c r="AB557" s="17">
        <f>'[1]Prop. prices'!AB298</f>
        <v>0</v>
      </c>
      <c r="AC557" s="14"/>
      <c r="AD557" s="16" t="str" cm="1">
        <f t="array" ref="AD557">IF(SUMPRODUCT(--_xlfn.ISFORMULA(C557:AB557))=25,"OK","CHECK")</f>
        <v>OK</v>
      </c>
      <c r="AE557" s="7"/>
      <c r="AF557" s="7"/>
      <c r="AG557" s="7"/>
    </row>
    <row r="558" spans="1:33" outlineLevel="3" x14ac:dyDescent="0.2">
      <c r="A558" s="7"/>
      <c r="B558" s="7"/>
      <c r="C558" s="19" t="str">
        <f>C455</f>
        <v>Zone Substation kVA Locational</v>
      </c>
      <c r="D558" s="18" t="str">
        <f>D455</f>
        <v>Major business</v>
      </c>
      <c r="E558" s="18" t="str">
        <f>E455</f>
        <v>ZSN700</v>
      </c>
      <c r="F558" s="18">
        <f>F455</f>
        <v>0</v>
      </c>
      <c r="G558" s="18">
        <f>G455</f>
        <v>0</v>
      </c>
      <c r="H558" s="12"/>
      <c r="I558" s="17">
        <f>'[1]Prop. prices'!I299</f>
        <v>0</v>
      </c>
      <c r="J558" s="17">
        <f>'[1]Prop. prices'!J299</f>
        <v>4.8999999999999998E-3</v>
      </c>
      <c r="K558" s="17">
        <f>'[1]Prop. prices'!K299</f>
        <v>0</v>
      </c>
      <c r="L558" s="17">
        <f>'[1]Prop. prices'!L299</f>
        <v>0</v>
      </c>
      <c r="M558" s="17">
        <f>'[1]Prop. prices'!M299</f>
        <v>0</v>
      </c>
      <c r="N558" s="17">
        <f>'[1]Prop. prices'!N299</f>
        <v>0</v>
      </c>
      <c r="O558" s="17">
        <f>'[1]Prop. prices'!O299</f>
        <v>4.5600000000000002E-2</v>
      </c>
      <c r="P558" s="17">
        <f>'[1]Prop. prices'!P299</f>
        <v>8.1199999999999994E-2</v>
      </c>
      <c r="Q558" s="17">
        <f>'[1]Prop. prices'!Q299</f>
        <v>0</v>
      </c>
      <c r="R558" s="17">
        <f>'[1]Prop. prices'!R299</f>
        <v>0</v>
      </c>
      <c r="S558" s="17">
        <f>'[1]Prop. prices'!S299</f>
        <v>0</v>
      </c>
      <c r="T558" s="17">
        <f>'[1]Prop. prices'!T299</f>
        <v>0</v>
      </c>
      <c r="U558" s="17">
        <f>'[1]Prop. prices'!U299</f>
        <v>0</v>
      </c>
      <c r="V558" s="17">
        <f>'[1]Prop. prices'!V299</f>
        <v>0</v>
      </c>
      <c r="W558" s="17">
        <f>'[1]Prop. prices'!W299</f>
        <v>0</v>
      </c>
      <c r="X558" s="17">
        <f>'[1]Prop. prices'!X299</f>
        <v>0</v>
      </c>
      <c r="Y558" s="17">
        <f>'[1]Prop. prices'!Y299</f>
        <v>0</v>
      </c>
      <c r="Z558" s="17">
        <f>'[1]Prop. prices'!Z299</f>
        <v>0</v>
      </c>
      <c r="AA558" s="17">
        <f>'[1]Prop. prices'!AA299</f>
        <v>0</v>
      </c>
      <c r="AB558" s="17">
        <f>'[1]Prop. prices'!AB299</f>
        <v>0</v>
      </c>
      <c r="AC558" s="14"/>
      <c r="AD558" s="16" t="str" cm="1">
        <f t="array" ref="AD558">IF(SUMPRODUCT(--_xlfn.ISFORMULA(C558:AB558))=25,"OK","CHECK")</f>
        <v>OK</v>
      </c>
      <c r="AE558" s="7"/>
      <c r="AF558" s="7"/>
      <c r="AG558" s="7"/>
    </row>
    <row r="559" spans="1:33" outlineLevel="3" x14ac:dyDescent="0.2">
      <c r="A559" s="7"/>
      <c r="B559" s="7"/>
      <c r="C559" s="19" t="str">
        <f>C456</f>
        <v>Large LV Business Annual demand</v>
      </c>
      <c r="D559" s="18" t="str">
        <f>D456</f>
        <v>Large LV business</v>
      </c>
      <c r="E559" s="18" t="str">
        <f>E456</f>
        <v>LBAD305</v>
      </c>
      <c r="F559" s="18">
        <f>F456</f>
        <v>0</v>
      </c>
      <c r="G559" s="18">
        <f>G456</f>
        <v>0</v>
      </c>
      <c r="H559" s="12"/>
      <c r="I559" s="17">
        <f>'[1]Prop. prices'!I300</f>
        <v>69.59790000000001</v>
      </c>
      <c r="J559" s="17">
        <f>'[1]Prop. prices'!J300</f>
        <v>0</v>
      </c>
      <c r="K559" s="17">
        <f>'[1]Prop. prices'!K300</f>
        <v>4.7500000000000001E-2</v>
      </c>
      <c r="L559" s="17">
        <f>'[1]Prop. prices'!L300</f>
        <v>0</v>
      </c>
      <c r="M559" s="17">
        <f>'[1]Prop. prices'!M300</f>
        <v>2.9700000000000001E-2</v>
      </c>
      <c r="N559" s="17">
        <f>'[1]Prop. prices'!N300</f>
        <v>0</v>
      </c>
      <c r="O559" s="17">
        <f>'[1]Prop. prices'!O300</f>
        <v>0.1636</v>
      </c>
      <c r="P559" s="17">
        <f>'[1]Prop. prices'!P300</f>
        <v>0.11700000000000001</v>
      </c>
      <c r="Q559" s="17">
        <f>'[1]Prop. prices'!Q300</f>
        <v>0</v>
      </c>
      <c r="R559" s="17">
        <f>'[1]Prop. prices'!R300</f>
        <v>0</v>
      </c>
      <c r="S559" s="17">
        <f>'[1]Prop. prices'!S300</f>
        <v>0</v>
      </c>
      <c r="T559" s="17">
        <f>'[1]Prop. prices'!T300</f>
        <v>0</v>
      </c>
      <c r="U559" s="17">
        <f>'[1]Prop. prices'!U300</f>
        <v>0</v>
      </c>
      <c r="V559" s="17">
        <f>'[1]Prop. prices'!V300</f>
        <v>0</v>
      </c>
      <c r="W559" s="17">
        <f>'[1]Prop. prices'!W300</f>
        <v>0</v>
      </c>
      <c r="X559" s="17">
        <f>'[1]Prop. prices'!X300</f>
        <v>0</v>
      </c>
      <c r="Y559" s="17">
        <f>'[1]Prop. prices'!Y300</f>
        <v>0</v>
      </c>
      <c r="Z559" s="17">
        <f>'[1]Prop. prices'!Z300</f>
        <v>0</v>
      </c>
      <c r="AA559" s="17">
        <f>'[1]Prop. prices'!AA300</f>
        <v>0</v>
      </c>
      <c r="AB559" s="17">
        <f>'[1]Prop. prices'!AB300</f>
        <v>0</v>
      </c>
      <c r="AC559" s="14"/>
      <c r="AD559" s="16" t="str" cm="1">
        <f t="array" ref="AD559">IF(SUMPRODUCT(--_xlfn.ISFORMULA(C559:AB559))=25,"OK","CHECK")</f>
        <v>OK</v>
      </c>
      <c r="AE559" s="7"/>
      <c r="AF559" s="7"/>
      <c r="AG559" s="7"/>
    </row>
    <row r="560" spans="1:33" outlineLevel="3" x14ac:dyDescent="0.2">
      <c r="A560" s="7"/>
      <c r="B560" s="7"/>
      <c r="C560" s="19" t="str">
        <f>C457</f>
        <v>Sub Transmission kVA non-Locational</v>
      </c>
      <c r="D560" s="18" t="str">
        <f>D457</f>
        <v>Major business</v>
      </c>
      <c r="E560" s="18" t="str">
        <f>E457</f>
        <v>STR123</v>
      </c>
      <c r="F560" s="18">
        <f>F457</f>
        <v>0</v>
      </c>
      <c r="G560" s="18">
        <f>G457</f>
        <v>0</v>
      </c>
      <c r="H560" s="12"/>
      <c r="I560" s="17">
        <f>'[1]Prop. prices'!I301</f>
        <v>0</v>
      </c>
      <c r="J560" s="17">
        <f>'[1]Prop. prices'!J301</f>
        <v>1.8E-3</v>
      </c>
      <c r="K560" s="17">
        <f>'[1]Prop. prices'!K301</f>
        <v>0</v>
      </c>
      <c r="L560" s="17">
        <f>'[1]Prop. prices'!L301</f>
        <v>0</v>
      </c>
      <c r="M560" s="17">
        <f>'[1]Prop. prices'!M301</f>
        <v>0</v>
      </c>
      <c r="N560" s="17">
        <f>'[1]Prop. prices'!N301</f>
        <v>0</v>
      </c>
      <c r="O560" s="17">
        <f>'[1]Prop. prices'!O301</f>
        <v>0</v>
      </c>
      <c r="P560" s="17">
        <f>'[1]Prop. prices'!P301</f>
        <v>4.4900000000000002E-2</v>
      </c>
      <c r="Q560" s="17">
        <f>'[1]Prop. prices'!Q301</f>
        <v>0</v>
      </c>
      <c r="R560" s="17">
        <f>'[1]Prop. prices'!R301</f>
        <v>0</v>
      </c>
      <c r="S560" s="17">
        <f>'[1]Prop. prices'!S301</f>
        <v>0</v>
      </c>
      <c r="T560" s="17">
        <f>'[1]Prop. prices'!T301</f>
        <v>0</v>
      </c>
      <c r="U560" s="17">
        <f>'[1]Prop. prices'!U301</f>
        <v>0</v>
      </c>
      <c r="V560" s="17">
        <f>'[1]Prop. prices'!V301</f>
        <v>0</v>
      </c>
      <c r="W560" s="17">
        <f>'[1]Prop. prices'!W301</f>
        <v>0</v>
      </c>
      <c r="X560" s="17">
        <f>'[1]Prop. prices'!X301</f>
        <v>0</v>
      </c>
      <c r="Y560" s="17">
        <f>'[1]Prop. prices'!Y301</f>
        <v>0</v>
      </c>
      <c r="Z560" s="17">
        <f>'[1]Prop. prices'!Z301</f>
        <v>0</v>
      </c>
      <c r="AA560" s="17">
        <f>'[1]Prop. prices'!AA301</f>
        <v>0</v>
      </c>
      <c r="AB560" s="17">
        <f>'[1]Prop. prices'!AB301</f>
        <v>0</v>
      </c>
      <c r="AC560" s="14"/>
      <c r="AD560" s="16" t="str" cm="1">
        <f t="array" ref="AD560">IF(SUMPRODUCT(--_xlfn.ISFORMULA(C560:AB560))=25,"OK","CHECK")</f>
        <v>OK</v>
      </c>
      <c r="AE560" s="7"/>
      <c r="AF560" s="7"/>
      <c r="AG560" s="7"/>
    </row>
    <row r="561" spans="1:33" outlineLevel="3" x14ac:dyDescent="0.2">
      <c r="A561" s="7"/>
      <c r="B561" s="7"/>
      <c r="C561" s="19">
        <f>C458</f>
        <v>0</v>
      </c>
      <c r="D561" s="18">
        <f>D458</f>
        <v>0</v>
      </c>
      <c r="E561" s="18">
        <f>E458</f>
        <v>0</v>
      </c>
      <c r="F561" s="18">
        <f>F458</f>
        <v>0</v>
      </c>
      <c r="G561" s="18">
        <f>G458</f>
        <v>0</v>
      </c>
      <c r="H561" s="12"/>
      <c r="I561" s="17">
        <f>'[1]Prop. prices'!I302</f>
        <v>0</v>
      </c>
      <c r="J561" s="17">
        <f>'[1]Prop. prices'!J302</f>
        <v>0</v>
      </c>
      <c r="K561" s="17">
        <f>'[1]Prop. prices'!K302</f>
        <v>0</v>
      </c>
      <c r="L561" s="17">
        <f>'[1]Prop. prices'!L302</f>
        <v>0</v>
      </c>
      <c r="M561" s="17">
        <f>'[1]Prop. prices'!M302</f>
        <v>0</v>
      </c>
      <c r="N561" s="17">
        <f>'[1]Prop. prices'!N302</f>
        <v>0</v>
      </c>
      <c r="O561" s="17">
        <f>'[1]Prop. prices'!O302</f>
        <v>0</v>
      </c>
      <c r="P561" s="17">
        <f>'[1]Prop. prices'!P302</f>
        <v>0</v>
      </c>
      <c r="Q561" s="17">
        <f>'[1]Prop. prices'!Q302</f>
        <v>0</v>
      </c>
      <c r="R561" s="17">
        <f>'[1]Prop. prices'!R302</f>
        <v>0</v>
      </c>
      <c r="S561" s="17">
        <f>'[1]Prop. prices'!S302</f>
        <v>0</v>
      </c>
      <c r="T561" s="17">
        <f>'[1]Prop. prices'!T302</f>
        <v>0</v>
      </c>
      <c r="U561" s="17">
        <f>'[1]Prop. prices'!U302</f>
        <v>0</v>
      </c>
      <c r="V561" s="17">
        <f>'[1]Prop. prices'!V302</f>
        <v>0</v>
      </c>
      <c r="W561" s="17">
        <f>'[1]Prop. prices'!W302</f>
        <v>0</v>
      </c>
      <c r="X561" s="17">
        <f>'[1]Prop. prices'!X302</f>
        <v>0</v>
      </c>
      <c r="Y561" s="17">
        <f>'[1]Prop. prices'!Y302</f>
        <v>0</v>
      </c>
      <c r="Z561" s="17">
        <f>'[1]Prop. prices'!Z302</f>
        <v>0</v>
      </c>
      <c r="AA561" s="17">
        <f>'[1]Prop. prices'!AA302</f>
        <v>0</v>
      </c>
      <c r="AB561" s="17">
        <f>'[1]Prop. prices'!AB302</f>
        <v>0</v>
      </c>
      <c r="AC561" s="14"/>
      <c r="AD561" s="16" t="str" cm="1">
        <f t="array" ref="AD561">IF(SUMPRODUCT(--_xlfn.ISFORMULA(C561:AB561))=25,"OK","CHECK")</f>
        <v>OK</v>
      </c>
      <c r="AE561" s="7"/>
      <c r="AF561" s="7"/>
      <c r="AG561" s="7"/>
    </row>
    <row r="562" spans="1:33" outlineLevel="3" x14ac:dyDescent="0.2">
      <c r="A562" s="7"/>
      <c r="B562" s="7"/>
      <c r="C562" s="19">
        <f>C459</f>
        <v>0</v>
      </c>
      <c r="D562" s="18">
        <f>D459</f>
        <v>0</v>
      </c>
      <c r="E562" s="18">
        <f>E459</f>
        <v>0</v>
      </c>
      <c r="F562" s="18">
        <f>F459</f>
        <v>0</v>
      </c>
      <c r="G562" s="18">
        <f>G459</f>
        <v>0</v>
      </c>
      <c r="H562" s="12"/>
      <c r="I562" s="17">
        <f>'[1]Prop. prices'!I303</f>
        <v>0</v>
      </c>
      <c r="J562" s="17">
        <f>'[1]Prop. prices'!J303</f>
        <v>0</v>
      </c>
      <c r="K562" s="17">
        <f>'[1]Prop. prices'!K303</f>
        <v>0</v>
      </c>
      <c r="L562" s="17">
        <f>'[1]Prop. prices'!L303</f>
        <v>0</v>
      </c>
      <c r="M562" s="17">
        <f>'[1]Prop. prices'!M303</f>
        <v>0</v>
      </c>
      <c r="N562" s="17">
        <f>'[1]Prop. prices'!N303</f>
        <v>0</v>
      </c>
      <c r="O562" s="17">
        <f>'[1]Prop. prices'!O303</f>
        <v>0</v>
      </c>
      <c r="P562" s="17">
        <f>'[1]Prop. prices'!P303</f>
        <v>0</v>
      </c>
      <c r="Q562" s="17">
        <f>'[1]Prop. prices'!Q303</f>
        <v>0</v>
      </c>
      <c r="R562" s="17">
        <f>'[1]Prop. prices'!R303</f>
        <v>0</v>
      </c>
      <c r="S562" s="17">
        <f>'[1]Prop. prices'!S303</f>
        <v>0</v>
      </c>
      <c r="T562" s="17">
        <f>'[1]Prop. prices'!T303</f>
        <v>0</v>
      </c>
      <c r="U562" s="17">
        <f>'[1]Prop. prices'!U303</f>
        <v>0</v>
      </c>
      <c r="V562" s="17">
        <f>'[1]Prop. prices'!V303</f>
        <v>0</v>
      </c>
      <c r="W562" s="17">
        <f>'[1]Prop. prices'!W303</f>
        <v>0</v>
      </c>
      <c r="X562" s="17">
        <f>'[1]Prop. prices'!X303</f>
        <v>0</v>
      </c>
      <c r="Y562" s="17">
        <f>'[1]Prop. prices'!Y303</f>
        <v>0</v>
      </c>
      <c r="Z562" s="17">
        <f>'[1]Prop. prices'!Z303</f>
        <v>0</v>
      </c>
      <c r="AA562" s="17">
        <f>'[1]Prop. prices'!AA303</f>
        <v>0</v>
      </c>
      <c r="AB562" s="17">
        <f>'[1]Prop. prices'!AB303</f>
        <v>0</v>
      </c>
      <c r="AC562" s="14"/>
      <c r="AD562" s="16" t="str" cm="1">
        <f t="array" ref="AD562">IF(SUMPRODUCT(--_xlfn.ISFORMULA(C562:AB562))=25,"OK","CHECK")</f>
        <v>OK</v>
      </c>
      <c r="AE562" s="7"/>
      <c r="AF562" s="7"/>
      <c r="AG562" s="7"/>
    </row>
    <row r="563" spans="1:33" outlineLevel="3" x14ac:dyDescent="0.2">
      <c r="A563" s="7"/>
      <c r="B563" s="7"/>
      <c r="C563" s="19">
        <f>C460</f>
        <v>0</v>
      </c>
      <c r="D563" s="18">
        <f>D460</f>
        <v>0</v>
      </c>
      <c r="E563" s="18">
        <f>E460</f>
        <v>0</v>
      </c>
      <c r="F563" s="18">
        <f>F460</f>
        <v>0</v>
      </c>
      <c r="G563" s="18">
        <f>G460</f>
        <v>0</v>
      </c>
      <c r="H563" s="12"/>
      <c r="I563" s="17">
        <f>'[1]Prop. prices'!I304</f>
        <v>0</v>
      </c>
      <c r="J563" s="17">
        <f>'[1]Prop. prices'!J304</f>
        <v>0</v>
      </c>
      <c r="K563" s="17">
        <f>'[1]Prop. prices'!K304</f>
        <v>0</v>
      </c>
      <c r="L563" s="17">
        <f>'[1]Prop. prices'!L304</f>
        <v>0</v>
      </c>
      <c r="M563" s="17">
        <f>'[1]Prop. prices'!M304</f>
        <v>0</v>
      </c>
      <c r="N563" s="17">
        <f>'[1]Prop. prices'!N304</f>
        <v>0</v>
      </c>
      <c r="O563" s="17">
        <f>'[1]Prop. prices'!O304</f>
        <v>0</v>
      </c>
      <c r="P563" s="17">
        <f>'[1]Prop. prices'!P304</f>
        <v>0</v>
      </c>
      <c r="Q563" s="17">
        <f>'[1]Prop. prices'!Q304</f>
        <v>0</v>
      </c>
      <c r="R563" s="17">
        <f>'[1]Prop. prices'!R304</f>
        <v>0</v>
      </c>
      <c r="S563" s="17">
        <f>'[1]Prop. prices'!S304</f>
        <v>0</v>
      </c>
      <c r="T563" s="17">
        <f>'[1]Prop. prices'!T304</f>
        <v>0</v>
      </c>
      <c r="U563" s="17">
        <f>'[1]Prop. prices'!U304</f>
        <v>0</v>
      </c>
      <c r="V563" s="17">
        <f>'[1]Prop. prices'!V304</f>
        <v>0</v>
      </c>
      <c r="W563" s="17">
        <f>'[1]Prop. prices'!W304</f>
        <v>0</v>
      </c>
      <c r="X563" s="17">
        <f>'[1]Prop. prices'!X304</f>
        <v>0</v>
      </c>
      <c r="Y563" s="17">
        <f>'[1]Prop. prices'!Y304</f>
        <v>0</v>
      </c>
      <c r="Z563" s="17">
        <f>'[1]Prop. prices'!Z304</f>
        <v>0</v>
      </c>
      <c r="AA563" s="17">
        <f>'[1]Prop. prices'!AA304</f>
        <v>0</v>
      </c>
      <c r="AB563" s="17">
        <f>'[1]Prop. prices'!AB304</f>
        <v>0</v>
      </c>
      <c r="AC563" s="14"/>
      <c r="AD563" s="16" t="str" cm="1">
        <f t="array" ref="AD563">IF(SUMPRODUCT(--_xlfn.ISFORMULA(C563:AB563))=25,"OK","CHECK")</f>
        <v>OK</v>
      </c>
      <c r="AE563" s="7"/>
      <c r="AF563" s="7"/>
      <c r="AG563" s="7"/>
    </row>
    <row r="564" spans="1:33" outlineLevel="3" x14ac:dyDescent="0.2">
      <c r="A564" s="7"/>
      <c r="B564" s="7"/>
      <c r="C564" s="19">
        <f>C461</f>
        <v>0</v>
      </c>
      <c r="D564" s="18">
        <f>D461</f>
        <v>0</v>
      </c>
      <c r="E564" s="18">
        <f>E461</f>
        <v>0</v>
      </c>
      <c r="F564" s="18">
        <f>F461</f>
        <v>0</v>
      </c>
      <c r="G564" s="18">
        <f>G461</f>
        <v>0</v>
      </c>
      <c r="H564" s="12"/>
      <c r="I564" s="17">
        <f>'[1]Prop. prices'!I305</f>
        <v>0</v>
      </c>
      <c r="J564" s="17">
        <f>'[1]Prop. prices'!J305</f>
        <v>0</v>
      </c>
      <c r="K564" s="17">
        <f>'[1]Prop. prices'!K305</f>
        <v>0</v>
      </c>
      <c r="L564" s="17">
        <f>'[1]Prop. prices'!L305</f>
        <v>0</v>
      </c>
      <c r="M564" s="17">
        <f>'[1]Prop. prices'!M305</f>
        <v>0</v>
      </c>
      <c r="N564" s="17">
        <f>'[1]Prop. prices'!N305</f>
        <v>0</v>
      </c>
      <c r="O564" s="17">
        <f>'[1]Prop. prices'!O305</f>
        <v>0</v>
      </c>
      <c r="P564" s="17">
        <f>'[1]Prop. prices'!P305</f>
        <v>0</v>
      </c>
      <c r="Q564" s="17">
        <f>'[1]Prop. prices'!Q305</f>
        <v>0</v>
      </c>
      <c r="R564" s="17">
        <f>'[1]Prop. prices'!R305</f>
        <v>0</v>
      </c>
      <c r="S564" s="17">
        <f>'[1]Prop. prices'!S305</f>
        <v>0</v>
      </c>
      <c r="T564" s="17">
        <f>'[1]Prop. prices'!T305</f>
        <v>0</v>
      </c>
      <c r="U564" s="17">
        <f>'[1]Prop. prices'!U305</f>
        <v>0</v>
      </c>
      <c r="V564" s="17">
        <f>'[1]Prop. prices'!V305</f>
        <v>0</v>
      </c>
      <c r="W564" s="17">
        <f>'[1]Prop. prices'!W305</f>
        <v>0</v>
      </c>
      <c r="X564" s="17">
        <f>'[1]Prop. prices'!X305</f>
        <v>0</v>
      </c>
      <c r="Y564" s="17">
        <f>'[1]Prop. prices'!Y305</f>
        <v>0</v>
      </c>
      <c r="Z564" s="17">
        <f>'[1]Prop. prices'!Z305</f>
        <v>0</v>
      </c>
      <c r="AA564" s="17">
        <f>'[1]Prop. prices'!AA305</f>
        <v>0</v>
      </c>
      <c r="AB564" s="17">
        <f>'[1]Prop. prices'!AB305</f>
        <v>0</v>
      </c>
      <c r="AC564" s="14"/>
      <c r="AD564" s="16" t="str" cm="1">
        <f t="array" ref="AD564">IF(SUMPRODUCT(--_xlfn.ISFORMULA(C564:AB564))=25,"OK","CHECK")</f>
        <v>OK</v>
      </c>
      <c r="AE564" s="7"/>
      <c r="AF564" s="7"/>
      <c r="AG564" s="7"/>
    </row>
    <row r="565" spans="1:33" outlineLevel="3" x14ac:dyDescent="0.2">
      <c r="A565" s="7"/>
      <c r="B565" s="7"/>
      <c r="C565" s="19">
        <f>C462</f>
        <v>0</v>
      </c>
      <c r="D565" s="18">
        <f>D462</f>
        <v>0</v>
      </c>
      <c r="E565" s="18">
        <f>E462</f>
        <v>0</v>
      </c>
      <c r="F565" s="18">
        <f>F462</f>
        <v>0</v>
      </c>
      <c r="G565" s="18">
        <f>G462</f>
        <v>0</v>
      </c>
      <c r="H565" s="12"/>
      <c r="I565" s="17">
        <f>'[1]Prop. prices'!I306</f>
        <v>0</v>
      </c>
      <c r="J565" s="17">
        <f>'[1]Prop. prices'!J306</f>
        <v>0</v>
      </c>
      <c r="K565" s="17">
        <f>'[1]Prop. prices'!K306</f>
        <v>0</v>
      </c>
      <c r="L565" s="17">
        <f>'[1]Prop. prices'!L306</f>
        <v>0</v>
      </c>
      <c r="M565" s="17">
        <f>'[1]Prop. prices'!M306</f>
        <v>0</v>
      </c>
      <c r="N565" s="17">
        <f>'[1]Prop. prices'!N306</f>
        <v>0</v>
      </c>
      <c r="O565" s="17">
        <f>'[1]Prop. prices'!O306</f>
        <v>0</v>
      </c>
      <c r="P565" s="17">
        <f>'[1]Prop. prices'!P306</f>
        <v>0</v>
      </c>
      <c r="Q565" s="17">
        <f>'[1]Prop. prices'!Q306</f>
        <v>0</v>
      </c>
      <c r="R565" s="17">
        <f>'[1]Prop. prices'!R306</f>
        <v>0</v>
      </c>
      <c r="S565" s="17">
        <f>'[1]Prop. prices'!S306</f>
        <v>0</v>
      </c>
      <c r="T565" s="17">
        <f>'[1]Prop. prices'!T306</f>
        <v>0</v>
      </c>
      <c r="U565" s="17">
        <f>'[1]Prop. prices'!U306</f>
        <v>0</v>
      </c>
      <c r="V565" s="17">
        <f>'[1]Prop. prices'!V306</f>
        <v>0</v>
      </c>
      <c r="W565" s="17">
        <f>'[1]Prop. prices'!W306</f>
        <v>0</v>
      </c>
      <c r="X565" s="17">
        <f>'[1]Prop. prices'!X306</f>
        <v>0</v>
      </c>
      <c r="Y565" s="17">
        <f>'[1]Prop. prices'!Y306</f>
        <v>0</v>
      </c>
      <c r="Z565" s="17">
        <f>'[1]Prop. prices'!Z306</f>
        <v>0</v>
      </c>
      <c r="AA565" s="17">
        <f>'[1]Prop. prices'!AA306</f>
        <v>0</v>
      </c>
      <c r="AB565" s="17">
        <f>'[1]Prop. prices'!AB306</f>
        <v>0</v>
      </c>
      <c r="AC565" s="14"/>
      <c r="AD565" s="16" t="str" cm="1">
        <f t="array" ref="AD565">IF(SUMPRODUCT(--_xlfn.ISFORMULA(C565:AB565))=25,"OK","CHECK")</f>
        <v>OK</v>
      </c>
      <c r="AE565" s="7"/>
      <c r="AF565" s="7"/>
      <c r="AG565" s="7"/>
    </row>
    <row r="566" spans="1:33" outlineLevel="3" x14ac:dyDescent="0.2">
      <c r="A566" s="7"/>
      <c r="B566" s="7"/>
      <c r="C566" s="19">
        <f>C463</f>
        <v>0</v>
      </c>
      <c r="D566" s="18">
        <f>D463</f>
        <v>0</v>
      </c>
      <c r="E566" s="18">
        <f>E463</f>
        <v>0</v>
      </c>
      <c r="F566" s="18">
        <f>F463</f>
        <v>0</v>
      </c>
      <c r="G566" s="18">
        <f>G463</f>
        <v>0</v>
      </c>
      <c r="H566" s="12"/>
      <c r="I566" s="17">
        <f>'[1]Prop. prices'!I307</f>
        <v>0</v>
      </c>
      <c r="J566" s="17">
        <f>'[1]Prop. prices'!J307</f>
        <v>0</v>
      </c>
      <c r="K566" s="17">
        <f>'[1]Prop. prices'!K307</f>
        <v>0</v>
      </c>
      <c r="L566" s="17">
        <f>'[1]Prop. prices'!L307</f>
        <v>0</v>
      </c>
      <c r="M566" s="17">
        <f>'[1]Prop. prices'!M307</f>
        <v>0</v>
      </c>
      <c r="N566" s="17">
        <f>'[1]Prop. prices'!N307</f>
        <v>0</v>
      </c>
      <c r="O566" s="17">
        <f>'[1]Prop. prices'!O307</f>
        <v>0</v>
      </c>
      <c r="P566" s="17">
        <f>'[1]Prop. prices'!P307</f>
        <v>0</v>
      </c>
      <c r="Q566" s="17">
        <f>'[1]Prop. prices'!Q307</f>
        <v>0</v>
      </c>
      <c r="R566" s="17">
        <f>'[1]Prop. prices'!R307</f>
        <v>0</v>
      </c>
      <c r="S566" s="17">
        <f>'[1]Prop. prices'!S307</f>
        <v>0</v>
      </c>
      <c r="T566" s="17">
        <f>'[1]Prop. prices'!T307</f>
        <v>0</v>
      </c>
      <c r="U566" s="17">
        <f>'[1]Prop. prices'!U307</f>
        <v>0</v>
      </c>
      <c r="V566" s="17">
        <f>'[1]Prop. prices'!V307</f>
        <v>0</v>
      </c>
      <c r="W566" s="17">
        <f>'[1]Prop. prices'!W307</f>
        <v>0</v>
      </c>
      <c r="X566" s="17">
        <f>'[1]Prop. prices'!X307</f>
        <v>0</v>
      </c>
      <c r="Y566" s="17">
        <f>'[1]Prop. prices'!Y307</f>
        <v>0</v>
      </c>
      <c r="Z566" s="17">
        <f>'[1]Prop. prices'!Z307</f>
        <v>0</v>
      </c>
      <c r="AA566" s="17">
        <f>'[1]Prop. prices'!AA307</f>
        <v>0</v>
      </c>
      <c r="AB566" s="17">
        <f>'[1]Prop. prices'!AB307</f>
        <v>0</v>
      </c>
      <c r="AC566" s="14"/>
      <c r="AD566" s="16" t="str" cm="1">
        <f t="array" ref="AD566">IF(SUMPRODUCT(--_xlfn.ISFORMULA(C566:AB566))=25,"OK","CHECK")</f>
        <v>OK</v>
      </c>
      <c r="AE566" s="7"/>
      <c r="AF566" s="7"/>
      <c r="AG566" s="7"/>
    </row>
    <row r="567" spans="1:33" outlineLevel="3" x14ac:dyDescent="0.2">
      <c r="A567" s="7"/>
      <c r="B567" s="7"/>
      <c r="C567" s="19">
        <f>C464</f>
        <v>0</v>
      </c>
      <c r="D567" s="18">
        <f>D464</f>
        <v>0</v>
      </c>
      <c r="E567" s="18">
        <f>E464</f>
        <v>0</v>
      </c>
      <c r="F567" s="18">
        <f>F464</f>
        <v>0</v>
      </c>
      <c r="G567" s="18">
        <f>G464</f>
        <v>0</v>
      </c>
      <c r="H567" s="12"/>
      <c r="I567" s="17">
        <f>'[1]Prop. prices'!I308</f>
        <v>0</v>
      </c>
      <c r="J567" s="17">
        <f>'[1]Prop. prices'!J308</f>
        <v>0</v>
      </c>
      <c r="K567" s="17">
        <f>'[1]Prop. prices'!K308</f>
        <v>0</v>
      </c>
      <c r="L567" s="17">
        <f>'[1]Prop. prices'!L308</f>
        <v>0</v>
      </c>
      <c r="M567" s="17">
        <f>'[1]Prop. prices'!M308</f>
        <v>0</v>
      </c>
      <c r="N567" s="17">
        <f>'[1]Prop. prices'!N308</f>
        <v>0</v>
      </c>
      <c r="O567" s="17">
        <f>'[1]Prop. prices'!O308</f>
        <v>0</v>
      </c>
      <c r="P567" s="17">
        <f>'[1]Prop. prices'!P308</f>
        <v>0</v>
      </c>
      <c r="Q567" s="17">
        <f>'[1]Prop. prices'!Q308</f>
        <v>0</v>
      </c>
      <c r="R567" s="17">
        <f>'[1]Prop. prices'!R308</f>
        <v>0</v>
      </c>
      <c r="S567" s="17">
        <f>'[1]Prop. prices'!S308</f>
        <v>0</v>
      </c>
      <c r="T567" s="17">
        <f>'[1]Prop. prices'!T308</f>
        <v>0</v>
      </c>
      <c r="U567" s="17">
        <f>'[1]Prop. prices'!U308</f>
        <v>0</v>
      </c>
      <c r="V567" s="17">
        <f>'[1]Prop. prices'!V308</f>
        <v>0</v>
      </c>
      <c r="W567" s="17">
        <f>'[1]Prop. prices'!W308</f>
        <v>0</v>
      </c>
      <c r="X567" s="17">
        <f>'[1]Prop. prices'!X308</f>
        <v>0</v>
      </c>
      <c r="Y567" s="17">
        <f>'[1]Prop. prices'!Y308</f>
        <v>0</v>
      </c>
      <c r="Z567" s="17">
        <f>'[1]Prop. prices'!Z308</f>
        <v>0</v>
      </c>
      <c r="AA567" s="17">
        <f>'[1]Prop. prices'!AA308</f>
        <v>0</v>
      </c>
      <c r="AB567" s="17">
        <f>'[1]Prop. prices'!AB308</f>
        <v>0</v>
      </c>
      <c r="AC567" s="14"/>
      <c r="AD567" s="16" t="str" cm="1">
        <f t="array" ref="AD567">IF(SUMPRODUCT(--_xlfn.ISFORMULA(C567:AB567))=25,"OK","CHECK")</f>
        <v>OK</v>
      </c>
      <c r="AE567" s="7"/>
      <c r="AF567" s="7"/>
      <c r="AG567" s="7"/>
    </row>
    <row r="568" spans="1:33" outlineLevel="3" x14ac:dyDescent="0.2">
      <c r="A568" s="7"/>
      <c r="B568" s="7"/>
      <c r="C568" s="19">
        <f>C465</f>
        <v>0</v>
      </c>
      <c r="D568" s="18">
        <f>D465</f>
        <v>0</v>
      </c>
      <c r="E568" s="18">
        <f>E465</f>
        <v>0</v>
      </c>
      <c r="F568" s="18">
        <f>F465</f>
        <v>0</v>
      </c>
      <c r="G568" s="18">
        <f>G465</f>
        <v>0</v>
      </c>
      <c r="H568" s="12"/>
      <c r="I568" s="17">
        <f>'[1]Prop. prices'!I309</f>
        <v>0</v>
      </c>
      <c r="J568" s="17">
        <f>'[1]Prop. prices'!J309</f>
        <v>0</v>
      </c>
      <c r="K568" s="17">
        <f>'[1]Prop. prices'!K309</f>
        <v>0</v>
      </c>
      <c r="L568" s="17">
        <f>'[1]Prop. prices'!L309</f>
        <v>0</v>
      </c>
      <c r="M568" s="17">
        <f>'[1]Prop. prices'!M309</f>
        <v>0</v>
      </c>
      <c r="N568" s="17">
        <f>'[1]Prop. prices'!N309</f>
        <v>0</v>
      </c>
      <c r="O568" s="17">
        <f>'[1]Prop. prices'!O309</f>
        <v>0</v>
      </c>
      <c r="P568" s="17">
        <f>'[1]Prop. prices'!P309</f>
        <v>0</v>
      </c>
      <c r="Q568" s="17">
        <f>'[1]Prop. prices'!Q309</f>
        <v>0</v>
      </c>
      <c r="R568" s="17">
        <f>'[1]Prop. prices'!R309</f>
        <v>0</v>
      </c>
      <c r="S568" s="17">
        <f>'[1]Prop. prices'!S309</f>
        <v>0</v>
      </c>
      <c r="T568" s="17">
        <f>'[1]Prop. prices'!T309</f>
        <v>0</v>
      </c>
      <c r="U568" s="17">
        <f>'[1]Prop. prices'!U309</f>
        <v>0</v>
      </c>
      <c r="V568" s="17">
        <f>'[1]Prop. prices'!V309</f>
        <v>0</v>
      </c>
      <c r="W568" s="17">
        <f>'[1]Prop. prices'!W309</f>
        <v>0</v>
      </c>
      <c r="X568" s="17">
        <f>'[1]Prop. prices'!X309</f>
        <v>0</v>
      </c>
      <c r="Y568" s="17">
        <f>'[1]Prop. prices'!Y309</f>
        <v>0</v>
      </c>
      <c r="Z568" s="17">
        <f>'[1]Prop. prices'!Z309</f>
        <v>0</v>
      </c>
      <c r="AA568" s="17">
        <f>'[1]Prop. prices'!AA309</f>
        <v>0</v>
      </c>
      <c r="AB568" s="17">
        <f>'[1]Prop. prices'!AB309</f>
        <v>0</v>
      </c>
      <c r="AC568" s="14"/>
      <c r="AD568" s="16" t="str" cm="1">
        <f t="array" ref="AD568">IF(SUMPRODUCT(--_xlfn.ISFORMULA(C568:AB568))=25,"OK","CHECK")</f>
        <v>OK</v>
      </c>
      <c r="AE568" s="7"/>
      <c r="AF568" s="7"/>
      <c r="AG568" s="7"/>
    </row>
    <row r="569" spans="1:33" outlineLevel="3" x14ac:dyDescent="0.2">
      <c r="A569" s="7"/>
      <c r="B569" s="7"/>
      <c r="C569" s="19">
        <f>C466</f>
        <v>0</v>
      </c>
      <c r="D569" s="18">
        <f>D466</f>
        <v>0</v>
      </c>
      <c r="E569" s="18">
        <f>E466</f>
        <v>0</v>
      </c>
      <c r="F569" s="18">
        <f>F466</f>
        <v>0</v>
      </c>
      <c r="G569" s="18">
        <f>G466</f>
        <v>0</v>
      </c>
      <c r="H569" s="12"/>
      <c r="I569" s="17">
        <f>'[1]Prop. prices'!I310</f>
        <v>0</v>
      </c>
      <c r="J569" s="17">
        <f>'[1]Prop. prices'!J310</f>
        <v>0</v>
      </c>
      <c r="K569" s="17">
        <f>'[1]Prop. prices'!K310</f>
        <v>0</v>
      </c>
      <c r="L569" s="17">
        <f>'[1]Prop. prices'!L310</f>
        <v>0</v>
      </c>
      <c r="M569" s="17">
        <f>'[1]Prop. prices'!M310</f>
        <v>0</v>
      </c>
      <c r="N569" s="17">
        <f>'[1]Prop. prices'!N310</f>
        <v>0</v>
      </c>
      <c r="O569" s="17">
        <f>'[1]Prop. prices'!O310</f>
        <v>0</v>
      </c>
      <c r="P569" s="17">
        <f>'[1]Prop. prices'!P310</f>
        <v>0</v>
      </c>
      <c r="Q569" s="17">
        <f>'[1]Prop. prices'!Q310</f>
        <v>0</v>
      </c>
      <c r="R569" s="17">
        <f>'[1]Prop. prices'!R310</f>
        <v>0</v>
      </c>
      <c r="S569" s="17">
        <f>'[1]Prop. prices'!S310</f>
        <v>0</v>
      </c>
      <c r="T569" s="17">
        <f>'[1]Prop. prices'!T310</f>
        <v>0</v>
      </c>
      <c r="U569" s="17">
        <f>'[1]Prop. prices'!U310</f>
        <v>0</v>
      </c>
      <c r="V569" s="17">
        <f>'[1]Prop. prices'!V310</f>
        <v>0</v>
      </c>
      <c r="W569" s="17">
        <f>'[1]Prop. prices'!W310</f>
        <v>0</v>
      </c>
      <c r="X569" s="17">
        <f>'[1]Prop. prices'!X310</f>
        <v>0</v>
      </c>
      <c r="Y569" s="17">
        <f>'[1]Prop. prices'!Y310</f>
        <v>0</v>
      </c>
      <c r="Z569" s="17">
        <f>'[1]Prop. prices'!Z310</f>
        <v>0</v>
      </c>
      <c r="AA569" s="17">
        <f>'[1]Prop. prices'!AA310</f>
        <v>0</v>
      </c>
      <c r="AB569" s="17">
        <f>'[1]Prop. prices'!AB310</f>
        <v>0</v>
      </c>
      <c r="AC569" s="14"/>
      <c r="AD569" s="16" t="str" cm="1">
        <f t="array" ref="AD569">IF(SUMPRODUCT(--_xlfn.ISFORMULA(C569:AB569))=25,"OK","CHECK")</f>
        <v>OK</v>
      </c>
      <c r="AE569" s="7"/>
      <c r="AF569" s="7"/>
      <c r="AG569" s="7"/>
    </row>
    <row r="570" spans="1:33" outlineLevel="3" x14ac:dyDescent="0.2">
      <c r="A570" s="7"/>
      <c r="B570" s="7"/>
      <c r="C570" s="19">
        <f>C467</f>
        <v>0</v>
      </c>
      <c r="D570" s="18">
        <f>D467</f>
        <v>0</v>
      </c>
      <c r="E570" s="18">
        <f>E467</f>
        <v>0</v>
      </c>
      <c r="F570" s="18">
        <f>F467</f>
        <v>0</v>
      </c>
      <c r="G570" s="18">
        <f>G467</f>
        <v>0</v>
      </c>
      <c r="H570" s="12"/>
      <c r="I570" s="17">
        <f>'[1]Prop. prices'!I311</f>
        <v>0</v>
      </c>
      <c r="J570" s="17">
        <f>'[1]Prop. prices'!J311</f>
        <v>0</v>
      </c>
      <c r="K570" s="17">
        <f>'[1]Prop. prices'!K311</f>
        <v>0</v>
      </c>
      <c r="L570" s="17">
        <f>'[1]Prop. prices'!L311</f>
        <v>0</v>
      </c>
      <c r="M570" s="17">
        <f>'[1]Prop. prices'!M311</f>
        <v>0</v>
      </c>
      <c r="N570" s="17">
        <f>'[1]Prop. prices'!N311</f>
        <v>0</v>
      </c>
      <c r="O570" s="17">
        <f>'[1]Prop. prices'!O311</f>
        <v>0</v>
      </c>
      <c r="P570" s="17">
        <f>'[1]Prop. prices'!P311</f>
        <v>0</v>
      </c>
      <c r="Q570" s="17">
        <f>'[1]Prop. prices'!Q311</f>
        <v>0</v>
      </c>
      <c r="R570" s="17">
        <f>'[1]Prop. prices'!R311</f>
        <v>0</v>
      </c>
      <c r="S570" s="17">
        <f>'[1]Prop. prices'!S311</f>
        <v>0</v>
      </c>
      <c r="T570" s="17">
        <f>'[1]Prop. prices'!T311</f>
        <v>0</v>
      </c>
      <c r="U570" s="17">
        <f>'[1]Prop. prices'!U311</f>
        <v>0</v>
      </c>
      <c r="V570" s="17">
        <f>'[1]Prop. prices'!V311</f>
        <v>0</v>
      </c>
      <c r="W570" s="17">
        <f>'[1]Prop. prices'!W311</f>
        <v>0</v>
      </c>
      <c r="X570" s="17">
        <f>'[1]Prop. prices'!X311</f>
        <v>0</v>
      </c>
      <c r="Y570" s="17">
        <f>'[1]Prop. prices'!Y311</f>
        <v>0</v>
      </c>
      <c r="Z570" s="17">
        <f>'[1]Prop. prices'!Z311</f>
        <v>0</v>
      </c>
      <c r="AA570" s="17">
        <f>'[1]Prop. prices'!AA311</f>
        <v>0</v>
      </c>
      <c r="AB570" s="17">
        <f>'[1]Prop. prices'!AB311</f>
        <v>0</v>
      </c>
      <c r="AC570" s="14"/>
      <c r="AD570" s="16" t="str" cm="1">
        <f t="array" ref="AD570">IF(SUMPRODUCT(--_xlfn.ISFORMULA(C570:AB570))=25,"OK","CHECK")</f>
        <v>OK</v>
      </c>
      <c r="AE570" s="7"/>
      <c r="AF570" s="7"/>
      <c r="AG570" s="7"/>
    </row>
    <row r="571" spans="1:33" outlineLevel="3" x14ac:dyDescent="0.2">
      <c r="A571" s="7"/>
      <c r="B571" s="7"/>
      <c r="C571" s="19">
        <f>C468</f>
        <v>0</v>
      </c>
      <c r="D571" s="18">
        <f>D468</f>
        <v>0</v>
      </c>
      <c r="E571" s="18">
        <f>E468</f>
        <v>0</v>
      </c>
      <c r="F571" s="18">
        <f>F468</f>
        <v>0</v>
      </c>
      <c r="G571" s="18">
        <f>G468</f>
        <v>0</v>
      </c>
      <c r="H571" s="12"/>
      <c r="I571" s="17">
        <f>'[1]Prop. prices'!I312</f>
        <v>0</v>
      </c>
      <c r="J571" s="17">
        <f>'[1]Prop. prices'!J312</f>
        <v>0</v>
      </c>
      <c r="K571" s="17">
        <f>'[1]Prop. prices'!K312</f>
        <v>0</v>
      </c>
      <c r="L571" s="17">
        <f>'[1]Prop. prices'!L312</f>
        <v>0</v>
      </c>
      <c r="M571" s="17">
        <f>'[1]Prop. prices'!M312</f>
        <v>0</v>
      </c>
      <c r="N571" s="17">
        <f>'[1]Prop. prices'!N312</f>
        <v>0</v>
      </c>
      <c r="O571" s="17">
        <f>'[1]Prop. prices'!O312</f>
        <v>0</v>
      </c>
      <c r="P571" s="17">
        <f>'[1]Prop. prices'!P312</f>
        <v>0</v>
      </c>
      <c r="Q571" s="17">
        <f>'[1]Prop. prices'!Q312</f>
        <v>0</v>
      </c>
      <c r="R571" s="17">
        <f>'[1]Prop. prices'!R312</f>
        <v>0</v>
      </c>
      <c r="S571" s="17">
        <f>'[1]Prop. prices'!S312</f>
        <v>0</v>
      </c>
      <c r="T571" s="17">
        <f>'[1]Prop. prices'!T312</f>
        <v>0</v>
      </c>
      <c r="U571" s="17">
        <f>'[1]Prop. prices'!U312</f>
        <v>0</v>
      </c>
      <c r="V571" s="17">
        <f>'[1]Prop. prices'!V312</f>
        <v>0</v>
      </c>
      <c r="W571" s="17">
        <f>'[1]Prop. prices'!W312</f>
        <v>0</v>
      </c>
      <c r="X571" s="17">
        <f>'[1]Prop. prices'!X312</f>
        <v>0</v>
      </c>
      <c r="Y571" s="17">
        <f>'[1]Prop. prices'!Y312</f>
        <v>0</v>
      </c>
      <c r="Z571" s="17">
        <f>'[1]Prop. prices'!Z312</f>
        <v>0</v>
      </c>
      <c r="AA571" s="17">
        <f>'[1]Prop. prices'!AA312</f>
        <v>0</v>
      </c>
      <c r="AB571" s="17">
        <f>'[1]Prop. prices'!AB312</f>
        <v>0</v>
      </c>
      <c r="AC571" s="14"/>
      <c r="AD571" s="16" t="str" cm="1">
        <f t="array" ref="AD571">IF(SUMPRODUCT(--_xlfn.ISFORMULA(C571:AB571))=25,"OK","CHECK")</f>
        <v>OK</v>
      </c>
      <c r="AE571" s="7"/>
      <c r="AF571" s="7"/>
      <c r="AG571" s="7"/>
    </row>
    <row r="572" spans="1:33" outlineLevel="3" x14ac:dyDescent="0.2">
      <c r="A572" s="7"/>
      <c r="B572" s="7"/>
      <c r="C572" s="19">
        <f>C469</f>
        <v>0</v>
      </c>
      <c r="D572" s="18">
        <f>D469</f>
        <v>0</v>
      </c>
      <c r="E572" s="18">
        <f>E469</f>
        <v>0</v>
      </c>
      <c r="F572" s="18">
        <f>F469</f>
        <v>0</v>
      </c>
      <c r="G572" s="18">
        <f>G469</f>
        <v>0</v>
      </c>
      <c r="H572" s="12"/>
      <c r="I572" s="17">
        <f>'[1]Prop. prices'!I313</f>
        <v>0</v>
      </c>
      <c r="J572" s="17">
        <f>'[1]Prop. prices'!J313</f>
        <v>0</v>
      </c>
      <c r="K572" s="17">
        <f>'[1]Prop. prices'!K313</f>
        <v>0</v>
      </c>
      <c r="L572" s="17">
        <f>'[1]Prop. prices'!L313</f>
        <v>0</v>
      </c>
      <c r="M572" s="17">
        <f>'[1]Prop. prices'!M313</f>
        <v>0</v>
      </c>
      <c r="N572" s="17">
        <f>'[1]Prop. prices'!N313</f>
        <v>0</v>
      </c>
      <c r="O572" s="17">
        <f>'[1]Prop. prices'!O313</f>
        <v>0</v>
      </c>
      <c r="P572" s="17">
        <f>'[1]Prop. prices'!P313</f>
        <v>0</v>
      </c>
      <c r="Q572" s="17">
        <f>'[1]Prop. prices'!Q313</f>
        <v>0</v>
      </c>
      <c r="R572" s="17">
        <f>'[1]Prop. prices'!R313</f>
        <v>0</v>
      </c>
      <c r="S572" s="17">
        <f>'[1]Prop. prices'!S313</f>
        <v>0</v>
      </c>
      <c r="T572" s="17">
        <f>'[1]Prop. prices'!T313</f>
        <v>0</v>
      </c>
      <c r="U572" s="17">
        <f>'[1]Prop. prices'!U313</f>
        <v>0</v>
      </c>
      <c r="V572" s="17">
        <f>'[1]Prop. prices'!V313</f>
        <v>0</v>
      </c>
      <c r="W572" s="17">
        <f>'[1]Prop. prices'!W313</f>
        <v>0</v>
      </c>
      <c r="X572" s="17">
        <f>'[1]Prop. prices'!X313</f>
        <v>0</v>
      </c>
      <c r="Y572" s="17">
        <f>'[1]Prop. prices'!Y313</f>
        <v>0</v>
      </c>
      <c r="Z572" s="17">
        <f>'[1]Prop. prices'!Z313</f>
        <v>0</v>
      </c>
      <c r="AA572" s="17">
        <f>'[1]Prop. prices'!AA313</f>
        <v>0</v>
      </c>
      <c r="AB572" s="17">
        <f>'[1]Prop. prices'!AB313</f>
        <v>0</v>
      </c>
      <c r="AC572" s="14"/>
      <c r="AD572" s="16" t="str" cm="1">
        <f t="array" ref="AD572">IF(SUMPRODUCT(--_xlfn.ISFORMULA(C572:AB572))=25,"OK","CHECK")</f>
        <v>OK</v>
      </c>
      <c r="AE572" s="7"/>
      <c r="AF572" s="7"/>
      <c r="AG572" s="7"/>
    </row>
    <row r="573" spans="1:33" outlineLevel="3" x14ac:dyDescent="0.2">
      <c r="A573" s="7"/>
      <c r="B573" s="7"/>
      <c r="C573" s="19">
        <f>C470</f>
        <v>0</v>
      </c>
      <c r="D573" s="18">
        <f>D470</f>
        <v>0</v>
      </c>
      <c r="E573" s="18">
        <f>E470</f>
        <v>0</v>
      </c>
      <c r="F573" s="18">
        <f>F470</f>
        <v>0</v>
      </c>
      <c r="G573" s="18">
        <f>G470</f>
        <v>0</v>
      </c>
      <c r="H573" s="12"/>
      <c r="I573" s="17">
        <f>'[1]Prop. prices'!I314</f>
        <v>0</v>
      </c>
      <c r="J573" s="17">
        <f>'[1]Prop. prices'!J314</f>
        <v>0</v>
      </c>
      <c r="K573" s="17">
        <f>'[1]Prop. prices'!K314</f>
        <v>0</v>
      </c>
      <c r="L573" s="17">
        <f>'[1]Prop. prices'!L314</f>
        <v>0</v>
      </c>
      <c r="M573" s="17">
        <f>'[1]Prop. prices'!M314</f>
        <v>0</v>
      </c>
      <c r="N573" s="17">
        <f>'[1]Prop. prices'!N314</f>
        <v>0</v>
      </c>
      <c r="O573" s="17">
        <f>'[1]Prop. prices'!O314</f>
        <v>0</v>
      </c>
      <c r="P573" s="17">
        <f>'[1]Prop. prices'!P314</f>
        <v>0</v>
      </c>
      <c r="Q573" s="17">
        <f>'[1]Prop. prices'!Q314</f>
        <v>0</v>
      </c>
      <c r="R573" s="17">
        <f>'[1]Prop. prices'!R314</f>
        <v>0</v>
      </c>
      <c r="S573" s="17">
        <f>'[1]Prop. prices'!S314</f>
        <v>0</v>
      </c>
      <c r="T573" s="17">
        <f>'[1]Prop. prices'!T314</f>
        <v>0</v>
      </c>
      <c r="U573" s="17">
        <f>'[1]Prop. prices'!U314</f>
        <v>0</v>
      </c>
      <c r="V573" s="17">
        <f>'[1]Prop. prices'!V314</f>
        <v>0</v>
      </c>
      <c r="W573" s="17">
        <f>'[1]Prop. prices'!W314</f>
        <v>0</v>
      </c>
      <c r="X573" s="17">
        <f>'[1]Prop. prices'!X314</f>
        <v>0</v>
      </c>
      <c r="Y573" s="17">
        <f>'[1]Prop. prices'!Y314</f>
        <v>0</v>
      </c>
      <c r="Z573" s="17">
        <f>'[1]Prop. prices'!Z314</f>
        <v>0</v>
      </c>
      <c r="AA573" s="17">
        <f>'[1]Prop. prices'!AA314</f>
        <v>0</v>
      </c>
      <c r="AB573" s="17">
        <f>'[1]Prop. prices'!AB314</f>
        <v>0</v>
      </c>
      <c r="AC573" s="14"/>
      <c r="AD573" s="16" t="str" cm="1">
        <f t="array" ref="AD573">IF(SUMPRODUCT(--_xlfn.ISFORMULA(C573:AB573))=25,"OK","CHECK")</f>
        <v>OK</v>
      </c>
      <c r="AE573" s="7"/>
      <c r="AF573" s="7"/>
      <c r="AG573" s="7"/>
    </row>
    <row r="574" spans="1:33" outlineLevel="3" x14ac:dyDescent="0.2">
      <c r="A574" s="7"/>
      <c r="B574" s="7"/>
      <c r="C574" s="19">
        <f>C471</f>
        <v>0</v>
      </c>
      <c r="D574" s="18">
        <f>D471</f>
        <v>0</v>
      </c>
      <c r="E574" s="18">
        <f>E471</f>
        <v>0</v>
      </c>
      <c r="F574" s="18">
        <f>F471</f>
        <v>0</v>
      </c>
      <c r="G574" s="18">
        <f>G471</f>
        <v>0</v>
      </c>
      <c r="H574" s="12"/>
      <c r="I574" s="17">
        <f>'[1]Prop. prices'!I315</f>
        <v>0</v>
      </c>
      <c r="J574" s="17">
        <f>'[1]Prop. prices'!J315</f>
        <v>0</v>
      </c>
      <c r="K574" s="17">
        <f>'[1]Prop. prices'!K315</f>
        <v>0</v>
      </c>
      <c r="L574" s="17">
        <f>'[1]Prop. prices'!L315</f>
        <v>0</v>
      </c>
      <c r="M574" s="17">
        <f>'[1]Prop. prices'!M315</f>
        <v>0</v>
      </c>
      <c r="N574" s="17">
        <f>'[1]Prop. prices'!N315</f>
        <v>0</v>
      </c>
      <c r="O574" s="17">
        <f>'[1]Prop. prices'!O315</f>
        <v>0</v>
      </c>
      <c r="P574" s="17">
        <f>'[1]Prop. prices'!P315</f>
        <v>0</v>
      </c>
      <c r="Q574" s="17">
        <f>'[1]Prop. prices'!Q315</f>
        <v>0</v>
      </c>
      <c r="R574" s="17">
        <f>'[1]Prop. prices'!R315</f>
        <v>0</v>
      </c>
      <c r="S574" s="17">
        <f>'[1]Prop. prices'!S315</f>
        <v>0</v>
      </c>
      <c r="T574" s="17">
        <f>'[1]Prop. prices'!T315</f>
        <v>0</v>
      </c>
      <c r="U574" s="17">
        <f>'[1]Prop. prices'!U315</f>
        <v>0</v>
      </c>
      <c r="V574" s="17">
        <f>'[1]Prop. prices'!V315</f>
        <v>0</v>
      </c>
      <c r="W574" s="17">
        <f>'[1]Prop. prices'!W315</f>
        <v>0</v>
      </c>
      <c r="X574" s="17">
        <f>'[1]Prop. prices'!X315</f>
        <v>0</v>
      </c>
      <c r="Y574" s="17">
        <f>'[1]Prop. prices'!Y315</f>
        <v>0</v>
      </c>
      <c r="Z574" s="17">
        <f>'[1]Prop. prices'!Z315</f>
        <v>0</v>
      </c>
      <c r="AA574" s="17">
        <f>'[1]Prop. prices'!AA315</f>
        <v>0</v>
      </c>
      <c r="AB574" s="17">
        <f>'[1]Prop. prices'!AB315</f>
        <v>0</v>
      </c>
      <c r="AC574" s="14"/>
      <c r="AD574" s="16" t="str" cm="1">
        <f t="array" ref="AD574">IF(SUMPRODUCT(--_xlfn.ISFORMULA(C574:AB574))=25,"OK","CHECK")</f>
        <v>OK</v>
      </c>
      <c r="AE574" s="7"/>
      <c r="AF574" s="7"/>
      <c r="AG574" s="7"/>
    </row>
    <row r="575" spans="1:33" outlineLevel="3" x14ac:dyDescent="0.2">
      <c r="A575" s="7"/>
      <c r="B575" s="7"/>
      <c r="C575" s="19">
        <f>C472</f>
        <v>0</v>
      </c>
      <c r="D575" s="18">
        <f>D472</f>
        <v>0</v>
      </c>
      <c r="E575" s="18">
        <f>E472</f>
        <v>0</v>
      </c>
      <c r="F575" s="18">
        <f>F472</f>
        <v>0</v>
      </c>
      <c r="G575" s="18">
        <f>G472</f>
        <v>0</v>
      </c>
      <c r="H575" s="12"/>
      <c r="I575" s="17">
        <f>'[1]Prop. prices'!I316</f>
        <v>0</v>
      </c>
      <c r="J575" s="17">
        <f>'[1]Prop. prices'!J316</f>
        <v>0</v>
      </c>
      <c r="K575" s="17">
        <f>'[1]Prop. prices'!K316</f>
        <v>0</v>
      </c>
      <c r="L575" s="17">
        <f>'[1]Prop. prices'!L316</f>
        <v>0</v>
      </c>
      <c r="M575" s="17">
        <f>'[1]Prop. prices'!M316</f>
        <v>0</v>
      </c>
      <c r="N575" s="17">
        <f>'[1]Prop. prices'!N316</f>
        <v>0</v>
      </c>
      <c r="O575" s="17">
        <f>'[1]Prop. prices'!O316</f>
        <v>0</v>
      </c>
      <c r="P575" s="17">
        <f>'[1]Prop. prices'!P316</f>
        <v>0</v>
      </c>
      <c r="Q575" s="17">
        <f>'[1]Prop. prices'!Q316</f>
        <v>0</v>
      </c>
      <c r="R575" s="17">
        <f>'[1]Prop. prices'!R316</f>
        <v>0</v>
      </c>
      <c r="S575" s="17">
        <f>'[1]Prop. prices'!S316</f>
        <v>0</v>
      </c>
      <c r="T575" s="17">
        <f>'[1]Prop. prices'!T316</f>
        <v>0</v>
      </c>
      <c r="U575" s="17">
        <f>'[1]Prop. prices'!U316</f>
        <v>0</v>
      </c>
      <c r="V575" s="17">
        <f>'[1]Prop. prices'!V316</f>
        <v>0</v>
      </c>
      <c r="W575" s="17">
        <f>'[1]Prop. prices'!W316</f>
        <v>0</v>
      </c>
      <c r="X575" s="17">
        <f>'[1]Prop. prices'!X316</f>
        <v>0</v>
      </c>
      <c r="Y575" s="17">
        <f>'[1]Prop. prices'!Y316</f>
        <v>0</v>
      </c>
      <c r="Z575" s="17">
        <f>'[1]Prop. prices'!Z316</f>
        <v>0</v>
      </c>
      <c r="AA575" s="17">
        <f>'[1]Prop. prices'!AA316</f>
        <v>0</v>
      </c>
      <c r="AB575" s="17">
        <f>'[1]Prop. prices'!AB316</f>
        <v>0</v>
      </c>
      <c r="AC575" s="14"/>
      <c r="AD575" s="16" t="str" cm="1">
        <f t="array" ref="AD575">IF(SUMPRODUCT(--_xlfn.ISFORMULA(C575:AB575))=25,"OK","CHECK")</f>
        <v>OK</v>
      </c>
      <c r="AE575" s="7"/>
      <c r="AF575" s="7"/>
      <c r="AG575" s="7"/>
    </row>
    <row r="576" spans="1:33" outlineLevel="3" x14ac:dyDescent="0.2">
      <c r="A576" s="7"/>
      <c r="B576" s="7"/>
      <c r="C576" s="19">
        <f>C473</f>
        <v>0</v>
      </c>
      <c r="D576" s="18">
        <f>D473</f>
        <v>0</v>
      </c>
      <c r="E576" s="18">
        <f>E473</f>
        <v>0</v>
      </c>
      <c r="F576" s="18">
        <f>F473</f>
        <v>0</v>
      </c>
      <c r="G576" s="18">
        <f>G473</f>
        <v>0</v>
      </c>
      <c r="H576" s="12"/>
      <c r="I576" s="17">
        <f>'[1]Prop. prices'!I317</f>
        <v>0</v>
      </c>
      <c r="J576" s="17">
        <f>'[1]Prop. prices'!J317</f>
        <v>0</v>
      </c>
      <c r="K576" s="17">
        <f>'[1]Prop. prices'!K317</f>
        <v>0</v>
      </c>
      <c r="L576" s="17">
        <f>'[1]Prop. prices'!L317</f>
        <v>0</v>
      </c>
      <c r="M576" s="17">
        <f>'[1]Prop. prices'!M317</f>
        <v>0</v>
      </c>
      <c r="N576" s="17">
        <f>'[1]Prop. prices'!N317</f>
        <v>0</v>
      </c>
      <c r="O576" s="17">
        <f>'[1]Prop. prices'!O317</f>
        <v>0</v>
      </c>
      <c r="P576" s="17">
        <f>'[1]Prop. prices'!P317</f>
        <v>0</v>
      </c>
      <c r="Q576" s="17">
        <f>'[1]Prop. prices'!Q317</f>
        <v>0</v>
      </c>
      <c r="R576" s="17">
        <f>'[1]Prop. prices'!R317</f>
        <v>0</v>
      </c>
      <c r="S576" s="17">
        <f>'[1]Prop. prices'!S317</f>
        <v>0</v>
      </c>
      <c r="T576" s="17">
        <f>'[1]Prop. prices'!T317</f>
        <v>0</v>
      </c>
      <c r="U576" s="17">
        <f>'[1]Prop. prices'!U317</f>
        <v>0</v>
      </c>
      <c r="V576" s="17">
        <f>'[1]Prop. prices'!V317</f>
        <v>0</v>
      </c>
      <c r="W576" s="17">
        <f>'[1]Prop. prices'!W317</f>
        <v>0</v>
      </c>
      <c r="X576" s="17">
        <f>'[1]Prop. prices'!X317</f>
        <v>0</v>
      </c>
      <c r="Y576" s="17">
        <f>'[1]Prop. prices'!Y317</f>
        <v>0</v>
      </c>
      <c r="Z576" s="17">
        <f>'[1]Prop. prices'!Z317</f>
        <v>0</v>
      </c>
      <c r="AA576" s="17">
        <f>'[1]Prop. prices'!AA317</f>
        <v>0</v>
      </c>
      <c r="AB576" s="17">
        <f>'[1]Prop. prices'!AB317</f>
        <v>0</v>
      </c>
      <c r="AC576" s="14"/>
      <c r="AD576" s="16" t="str" cm="1">
        <f t="array" ref="AD576">IF(SUMPRODUCT(--_xlfn.ISFORMULA(C576:AB576))=25,"OK","CHECK")</f>
        <v>OK</v>
      </c>
      <c r="AE576" s="7"/>
      <c r="AF576" s="7"/>
      <c r="AG576" s="7"/>
    </row>
    <row r="577" spans="1:33" outlineLevel="3" x14ac:dyDescent="0.2">
      <c r="A577" s="7"/>
      <c r="B577" s="7"/>
      <c r="C577" s="19">
        <f>C474</f>
        <v>0</v>
      </c>
      <c r="D577" s="18">
        <f>D474</f>
        <v>0</v>
      </c>
      <c r="E577" s="18">
        <f>E474</f>
        <v>0</v>
      </c>
      <c r="F577" s="18">
        <f>F474</f>
        <v>0</v>
      </c>
      <c r="G577" s="18">
        <f>G474</f>
        <v>0</v>
      </c>
      <c r="H577" s="12"/>
      <c r="I577" s="17">
        <f>'[1]Prop. prices'!I318</f>
        <v>0</v>
      </c>
      <c r="J577" s="17">
        <f>'[1]Prop. prices'!J318</f>
        <v>0</v>
      </c>
      <c r="K577" s="17">
        <f>'[1]Prop. prices'!K318</f>
        <v>0</v>
      </c>
      <c r="L577" s="17">
        <f>'[1]Prop. prices'!L318</f>
        <v>0</v>
      </c>
      <c r="M577" s="17">
        <f>'[1]Prop. prices'!M318</f>
        <v>0</v>
      </c>
      <c r="N577" s="17">
        <f>'[1]Prop. prices'!N318</f>
        <v>0</v>
      </c>
      <c r="O577" s="17">
        <f>'[1]Prop. prices'!O318</f>
        <v>0</v>
      </c>
      <c r="P577" s="17">
        <f>'[1]Prop. prices'!P318</f>
        <v>0</v>
      </c>
      <c r="Q577" s="17">
        <f>'[1]Prop. prices'!Q318</f>
        <v>0</v>
      </c>
      <c r="R577" s="17">
        <f>'[1]Prop. prices'!R318</f>
        <v>0</v>
      </c>
      <c r="S577" s="17">
        <f>'[1]Prop. prices'!S318</f>
        <v>0</v>
      </c>
      <c r="T577" s="17">
        <f>'[1]Prop. prices'!T318</f>
        <v>0</v>
      </c>
      <c r="U577" s="17">
        <f>'[1]Prop. prices'!U318</f>
        <v>0</v>
      </c>
      <c r="V577" s="17">
        <f>'[1]Prop. prices'!V318</f>
        <v>0</v>
      </c>
      <c r="W577" s="17">
        <f>'[1]Prop. prices'!W318</f>
        <v>0</v>
      </c>
      <c r="X577" s="17">
        <f>'[1]Prop. prices'!X318</f>
        <v>0</v>
      </c>
      <c r="Y577" s="17">
        <f>'[1]Prop. prices'!Y318</f>
        <v>0</v>
      </c>
      <c r="Z577" s="17">
        <f>'[1]Prop. prices'!Z318</f>
        <v>0</v>
      </c>
      <c r="AA577" s="17">
        <f>'[1]Prop. prices'!AA318</f>
        <v>0</v>
      </c>
      <c r="AB577" s="17">
        <f>'[1]Prop. prices'!AB318</f>
        <v>0</v>
      </c>
      <c r="AC577" s="14"/>
      <c r="AD577" s="16" t="str" cm="1">
        <f t="array" ref="AD577">IF(SUMPRODUCT(--_xlfn.ISFORMULA(C577:AB577))=25,"OK","CHECK")</f>
        <v>OK</v>
      </c>
      <c r="AE577" s="7"/>
      <c r="AF577" s="7"/>
      <c r="AG577" s="7"/>
    </row>
    <row r="578" spans="1:33" outlineLevel="3" x14ac:dyDescent="0.2">
      <c r="A578" s="7"/>
      <c r="B578" s="7"/>
      <c r="C578" s="19">
        <f>C475</f>
        <v>0</v>
      </c>
      <c r="D578" s="18">
        <f>D475</f>
        <v>0</v>
      </c>
      <c r="E578" s="18">
        <f>E475</f>
        <v>0</v>
      </c>
      <c r="F578" s="18">
        <f>F475</f>
        <v>0</v>
      </c>
      <c r="G578" s="18">
        <f>G475</f>
        <v>0</v>
      </c>
      <c r="H578" s="12"/>
      <c r="I578" s="17">
        <f>'[1]Prop. prices'!I319</f>
        <v>0</v>
      </c>
      <c r="J578" s="17">
        <f>'[1]Prop. prices'!J319</f>
        <v>0</v>
      </c>
      <c r="K578" s="17">
        <f>'[1]Prop. prices'!K319</f>
        <v>0</v>
      </c>
      <c r="L578" s="17">
        <f>'[1]Prop. prices'!L319</f>
        <v>0</v>
      </c>
      <c r="M578" s="17">
        <f>'[1]Prop. prices'!M319</f>
        <v>0</v>
      </c>
      <c r="N578" s="17">
        <f>'[1]Prop. prices'!N319</f>
        <v>0</v>
      </c>
      <c r="O578" s="17">
        <f>'[1]Prop. prices'!O319</f>
        <v>0</v>
      </c>
      <c r="P578" s="17">
        <f>'[1]Prop. prices'!P319</f>
        <v>0</v>
      </c>
      <c r="Q578" s="17">
        <f>'[1]Prop. prices'!Q319</f>
        <v>0</v>
      </c>
      <c r="R578" s="17">
        <f>'[1]Prop. prices'!R319</f>
        <v>0</v>
      </c>
      <c r="S578" s="17">
        <f>'[1]Prop. prices'!S319</f>
        <v>0</v>
      </c>
      <c r="T578" s="17">
        <f>'[1]Prop. prices'!T319</f>
        <v>0</v>
      </c>
      <c r="U578" s="17">
        <f>'[1]Prop. prices'!U319</f>
        <v>0</v>
      </c>
      <c r="V578" s="17">
        <f>'[1]Prop. prices'!V319</f>
        <v>0</v>
      </c>
      <c r="W578" s="17">
        <f>'[1]Prop. prices'!W319</f>
        <v>0</v>
      </c>
      <c r="X578" s="17">
        <f>'[1]Prop. prices'!X319</f>
        <v>0</v>
      </c>
      <c r="Y578" s="17">
        <f>'[1]Prop. prices'!Y319</f>
        <v>0</v>
      </c>
      <c r="Z578" s="17">
        <f>'[1]Prop. prices'!Z319</f>
        <v>0</v>
      </c>
      <c r="AA578" s="17">
        <f>'[1]Prop. prices'!AA319</f>
        <v>0</v>
      </c>
      <c r="AB578" s="17">
        <f>'[1]Prop. prices'!AB319</f>
        <v>0</v>
      </c>
      <c r="AC578" s="14"/>
      <c r="AD578" s="16" t="str" cm="1">
        <f t="array" ref="AD578">IF(SUMPRODUCT(--_xlfn.ISFORMULA(C578:AB578))=25,"OK","CHECK")</f>
        <v>OK</v>
      </c>
      <c r="AE578" s="7"/>
      <c r="AF578" s="7"/>
      <c r="AG578" s="7"/>
    </row>
    <row r="579" spans="1:33" outlineLevel="3" x14ac:dyDescent="0.2">
      <c r="A579" s="7"/>
      <c r="B579" s="7"/>
      <c r="C579" s="19">
        <f>C476</f>
        <v>0</v>
      </c>
      <c r="D579" s="18">
        <f>D476</f>
        <v>0</v>
      </c>
      <c r="E579" s="18">
        <f>E476</f>
        <v>0</v>
      </c>
      <c r="F579" s="18">
        <f>F476</f>
        <v>0</v>
      </c>
      <c r="G579" s="18">
        <f>G476</f>
        <v>0</v>
      </c>
      <c r="H579" s="12"/>
      <c r="I579" s="17">
        <f>'[1]Prop. prices'!I320</f>
        <v>0</v>
      </c>
      <c r="J579" s="17">
        <f>'[1]Prop. prices'!J320</f>
        <v>0</v>
      </c>
      <c r="K579" s="17">
        <f>'[1]Prop. prices'!K320</f>
        <v>0</v>
      </c>
      <c r="L579" s="17">
        <f>'[1]Prop. prices'!L320</f>
        <v>0</v>
      </c>
      <c r="M579" s="17">
        <f>'[1]Prop. prices'!M320</f>
        <v>0</v>
      </c>
      <c r="N579" s="17">
        <f>'[1]Prop. prices'!N320</f>
        <v>0</v>
      </c>
      <c r="O579" s="17">
        <f>'[1]Prop. prices'!O320</f>
        <v>0</v>
      </c>
      <c r="P579" s="17">
        <f>'[1]Prop. prices'!P320</f>
        <v>0</v>
      </c>
      <c r="Q579" s="17">
        <f>'[1]Prop. prices'!Q320</f>
        <v>0</v>
      </c>
      <c r="R579" s="17">
        <f>'[1]Prop. prices'!R320</f>
        <v>0</v>
      </c>
      <c r="S579" s="17">
        <f>'[1]Prop. prices'!S320</f>
        <v>0</v>
      </c>
      <c r="T579" s="17">
        <f>'[1]Prop. prices'!T320</f>
        <v>0</v>
      </c>
      <c r="U579" s="17">
        <f>'[1]Prop. prices'!U320</f>
        <v>0</v>
      </c>
      <c r="V579" s="17">
        <f>'[1]Prop. prices'!V320</f>
        <v>0</v>
      </c>
      <c r="W579" s="17">
        <f>'[1]Prop. prices'!W320</f>
        <v>0</v>
      </c>
      <c r="X579" s="17">
        <f>'[1]Prop. prices'!X320</f>
        <v>0</v>
      </c>
      <c r="Y579" s="17">
        <f>'[1]Prop. prices'!Y320</f>
        <v>0</v>
      </c>
      <c r="Z579" s="17">
        <f>'[1]Prop. prices'!Z320</f>
        <v>0</v>
      </c>
      <c r="AA579" s="17">
        <f>'[1]Prop. prices'!AA320</f>
        <v>0</v>
      </c>
      <c r="AB579" s="17">
        <f>'[1]Prop. prices'!AB320</f>
        <v>0</v>
      </c>
      <c r="AC579" s="14"/>
      <c r="AD579" s="16" t="str" cm="1">
        <f t="array" ref="AD579">IF(SUMPRODUCT(--_xlfn.ISFORMULA(C579:AB579))=25,"OK","CHECK")</f>
        <v>OK</v>
      </c>
      <c r="AE579" s="7"/>
      <c r="AF579" s="7"/>
      <c r="AG579" s="7"/>
    </row>
    <row r="580" spans="1:33" outlineLevel="3" x14ac:dyDescent="0.2">
      <c r="A580" s="7"/>
      <c r="B580" s="7"/>
      <c r="C580" s="19">
        <f>C477</f>
        <v>0</v>
      </c>
      <c r="D580" s="18">
        <f>D477</f>
        <v>0</v>
      </c>
      <c r="E580" s="18">
        <f>E477</f>
        <v>0</v>
      </c>
      <c r="F580" s="18">
        <f>F477</f>
        <v>0</v>
      </c>
      <c r="G580" s="18">
        <f>G477</f>
        <v>0</v>
      </c>
      <c r="H580" s="12"/>
      <c r="I580" s="17">
        <f>'[1]Prop. prices'!I321</f>
        <v>0</v>
      </c>
      <c r="J580" s="17">
        <f>'[1]Prop. prices'!J321</f>
        <v>0</v>
      </c>
      <c r="K580" s="17">
        <f>'[1]Prop. prices'!K321</f>
        <v>0</v>
      </c>
      <c r="L580" s="17">
        <f>'[1]Prop. prices'!L321</f>
        <v>0</v>
      </c>
      <c r="M580" s="17">
        <f>'[1]Prop. prices'!M321</f>
        <v>0</v>
      </c>
      <c r="N580" s="17">
        <f>'[1]Prop. prices'!N321</f>
        <v>0</v>
      </c>
      <c r="O580" s="17">
        <f>'[1]Prop. prices'!O321</f>
        <v>0</v>
      </c>
      <c r="P580" s="17">
        <f>'[1]Prop. prices'!P321</f>
        <v>0</v>
      </c>
      <c r="Q580" s="17">
        <f>'[1]Prop. prices'!Q321</f>
        <v>0</v>
      </c>
      <c r="R580" s="17">
        <f>'[1]Prop. prices'!R321</f>
        <v>0</v>
      </c>
      <c r="S580" s="17">
        <f>'[1]Prop. prices'!S321</f>
        <v>0</v>
      </c>
      <c r="T580" s="17">
        <f>'[1]Prop. prices'!T321</f>
        <v>0</v>
      </c>
      <c r="U580" s="17">
        <f>'[1]Prop. prices'!U321</f>
        <v>0</v>
      </c>
      <c r="V580" s="17">
        <f>'[1]Prop. prices'!V321</f>
        <v>0</v>
      </c>
      <c r="W580" s="17">
        <f>'[1]Prop. prices'!W321</f>
        <v>0</v>
      </c>
      <c r="X580" s="17">
        <f>'[1]Prop. prices'!X321</f>
        <v>0</v>
      </c>
      <c r="Y580" s="17">
        <f>'[1]Prop. prices'!Y321</f>
        <v>0</v>
      </c>
      <c r="Z580" s="17">
        <f>'[1]Prop. prices'!Z321</f>
        <v>0</v>
      </c>
      <c r="AA580" s="17">
        <f>'[1]Prop. prices'!AA321</f>
        <v>0</v>
      </c>
      <c r="AB580" s="17">
        <f>'[1]Prop. prices'!AB321</f>
        <v>0</v>
      </c>
      <c r="AC580" s="14"/>
      <c r="AD580" s="16" t="str" cm="1">
        <f t="array" ref="AD580">IF(SUMPRODUCT(--_xlfn.ISFORMULA(C580:AB580))=25,"OK","CHECK")</f>
        <v>OK</v>
      </c>
      <c r="AE580" s="7"/>
      <c r="AF580" s="7"/>
      <c r="AG580" s="7"/>
    </row>
    <row r="581" spans="1:33" outlineLevel="3" x14ac:dyDescent="0.2">
      <c r="A581" s="7"/>
      <c r="B581" s="7"/>
      <c r="C581" s="19">
        <f>C478</f>
        <v>0</v>
      </c>
      <c r="D581" s="18">
        <f>D478</f>
        <v>0</v>
      </c>
      <c r="E581" s="18">
        <f>E478</f>
        <v>0</v>
      </c>
      <c r="F581" s="18">
        <f>F478</f>
        <v>0</v>
      </c>
      <c r="G581" s="18">
        <f>G478</f>
        <v>0</v>
      </c>
      <c r="H581" s="12"/>
      <c r="I581" s="17">
        <f>'[1]Prop. prices'!I322</f>
        <v>0</v>
      </c>
      <c r="J581" s="17">
        <f>'[1]Prop. prices'!J322</f>
        <v>0</v>
      </c>
      <c r="K581" s="17">
        <f>'[1]Prop. prices'!K322</f>
        <v>0</v>
      </c>
      <c r="L581" s="17">
        <f>'[1]Prop. prices'!L322</f>
        <v>0</v>
      </c>
      <c r="M581" s="17">
        <f>'[1]Prop. prices'!M322</f>
        <v>0</v>
      </c>
      <c r="N581" s="17">
        <f>'[1]Prop. prices'!N322</f>
        <v>0</v>
      </c>
      <c r="O581" s="17">
        <f>'[1]Prop. prices'!O322</f>
        <v>0</v>
      </c>
      <c r="P581" s="17">
        <f>'[1]Prop. prices'!P322</f>
        <v>0</v>
      </c>
      <c r="Q581" s="17">
        <f>'[1]Prop. prices'!Q322</f>
        <v>0</v>
      </c>
      <c r="R581" s="17">
        <f>'[1]Prop. prices'!R322</f>
        <v>0</v>
      </c>
      <c r="S581" s="17">
        <f>'[1]Prop. prices'!S322</f>
        <v>0</v>
      </c>
      <c r="T581" s="17">
        <f>'[1]Prop. prices'!T322</f>
        <v>0</v>
      </c>
      <c r="U581" s="17">
        <f>'[1]Prop. prices'!U322</f>
        <v>0</v>
      </c>
      <c r="V581" s="17">
        <f>'[1]Prop. prices'!V322</f>
        <v>0</v>
      </c>
      <c r="W581" s="17">
        <f>'[1]Prop. prices'!W322</f>
        <v>0</v>
      </c>
      <c r="X581" s="17">
        <f>'[1]Prop. prices'!X322</f>
        <v>0</v>
      </c>
      <c r="Y581" s="17">
        <f>'[1]Prop. prices'!Y322</f>
        <v>0</v>
      </c>
      <c r="Z581" s="17">
        <f>'[1]Prop. prices'!Z322</f>
        <v>0</v>
      </c>
      <c r="AA581" s="17">
        <f>'[1]Prop. prices'!AA322</f>
        <v>0</v>
      </c>
      <c r="AB581" s="17">
        <f>'[1]Prop. prices'!AB322</f>
        <v>0</v>
      </c>
      <c r="AC581" s="14"/>
      <c r="AD581" s="16" t="str" cm="1">
        <f t="array" ref="AD581">IF(SUMPRODUCT(--_xlfn.ISFORMULA(C581:AB581))=25,"OK","CHECK")</f>
        <v>OK</v>
      </c>
      <c r="AE581" s="7"/>
      <c r="AF581" s="7"/>
      <c r="AG581" s="7"/>
    </row>
    <row r="582" spans="1:33" outlineLevel="3" x14ac:dyDescent="0.2">
      <c r="A582" s="7"/>
      <c r="B582" s="7"/>
      <c r="C582" s="19">
        <f>C479</f>
        <v>0</v>
      </c>
      <c r="D582" s="18">
        <f>D479</f>
        <v>0</v>
      </c>
      <c r="E582" s="18">
        <f>E479</f>
        <v>0</v>
      </c>
      <c r="F582" s="18">
        <f>F479</f>
        <v>0</v>
      </c>
      <c r="G582" s="18">
        <f>G479</f>
        <v>0</v>
      </c>
      <c r="H582" s="12"/>
      <c r="I582" s="17">
        <f>'[1]Prop. prices'!I323</f>
        <v>0</v>
      </c>
      <c r="J582" s="17">
        <f>'[1]Prop. prices'!J323</f>
        <v>0</v>
      </c>
      <c r="K582" s="17">
        <f>'[1]Prop. prices'!K323</f>
        <v>0</v>
      </c>
      <c r="L582" s="17">
        <f>'[1]Prop. prices'!L323</f>
        <v>0</v>
      </c>
      <c r="M582" s="17">
        <f>'[1]Prop. prices'!M323</f>
        <v>0</v>
      </c>
      <c r="N582" s="17">
        <f>'[1]Prop. prices'!N323</f>
        <v>0</v>
      </c>
      <c r="O582" s="17">
        <f>'[1]Prop. prices'!O323</f>
        <v>0</v>
      </c>
      <c r="P582" s="17">
        <f>'[1]Prop. prices'!P323</f>
        <v>0</v>
      </c>
      <c r="Q582" s="17">
        <f>'[1]Prop. prices'!Q323</f>
        <v>0</v>
      </c>
      <c r="R582" s="17">
        <f>'[1]Prop. prices'!R323</f>
        <v>0</v>
      </c>
      <c r="S582" s="17">
        <f>'[1]Prop. prices'!S323</f>
        <v>0</v>
      </c>
      <c r="T582" s="17">
        <f>'[1]Prop. prices'!T323</f>
        <v>0</v>
      </c>
      <c r="U582" s="17">
        <f>'[1]Prop. prices'!U323</f>
        <v>0</v>
      </c>
      <c r="V582" s="17">
        <f>'[1]Prop. prices'!V323</f>
        <v>0</v>
      </c>
      <c r="W582" s="17">
        <f>'[1]Prop. prices'!W323</f>
        <v>0</v>
      </c>
      <c r="X582" s="17">
        <f>'[1]Prop. prices'!X323</f>
        <v>0</v>
      </c>
      <c r="Y582" s="17">
        <f>'[1]Prop. prices'!Y323</f>
        <v>0</v>
      </c>
      <c r="Z582" s="17">
        <f>'[1]Prop. prices'!Z323</f>
        <v>0</v>
      </c>
      <c r="AA582" s="17">
        <f>'[1]Prop. prices'!AA323</f>
        <v>0</v>
      </c>
      <c r="AB582" s="17">
        <f>'[1]Prop. prices'!AB323</f>
        <v>0</v>
      </c>
      <c r="AC582" s="14"/>
      <c r="AD582" s="16" t="str" cm="1">
        <f t="array" ref="AD582">IF(SUMPRODUCT(--_xlfn.ISFORMULA(C582:AB582))=25,"OK","CHECK")</f>
        <v>OK</v>
      </c>
      <c r="AE582" s="7"/>
      <c r="AF582" s="7"/>
      <c r="AG582" s="7"/>
    </row>
    <row r="583" spans="1:33" outlineLevel="3" x14ac:dyDescent="0.2">
      <c r="A583" s="7"/>
      <c r="B583" s="7"/>
      <c r="C583" s="19">
        <f>C480</f>
        <v>0</v>
      </c>
      <c r="D583" s="18">
        <f>D480</f>
        <v>0</v>
      </c>
      <c r="E583" s="18">
        <f>E480</f>
        <v>0</v>
      </c>
      <c r="F583" s="18">
        <f>F480</f>
        <v>0</v>
      </c>
      <c r="G583" s="18">
        <f>G480</f>
        <v>0</v>
      </c>
      <c r="H583" s="12"/>
      <c r="I583" s="17">
        <f>'[1]Prop. prices'!I324</f>
        <v>0</v>
      </c>
      <c r="J583" s="17">
        <f>'[1]Prop. prices'!J324</f>
        <v>0</v>
      </c>
      <c r="K583" s="17">
        <f>'[1]Prop. prices'!K324</f>
        <v>0</v>
      </c>
      <c r="L583" s="17">
        <f>'[1]Prop. prices'!L324</f>
        <v>0</v>
      </c>
      <c r="M583" s="17">
        <f>'[1]Prop. prices'!M324</f>
        <v>0</v>
      </c>
      <c r="N583" s="17">
        <f>'[1]Prop. prices'!N324</f>
        <v>0</v>
      </c>
      <c r="O583" s="17">
        <f>'[1]Prop. prices'!O324</f>
        <v>0</v>
      </c>
      <c r="P583" s="17">
        <f>'[1]Prop. prices'!P324</f>
        <v>0</v>
      </c>
      <c r="Q583" s="17">
        <f>'[1]Prop. prices'!Q324</f>
        <v>0</v>
      </c>
      <c r="R583" s="17">
        <f>'[1]Prop. prices'!R324</f>
        <v>0</v>
      </c>
      <c r="S583" s="17">
        <f>'[1]Prop. prices'!S324</f>
        <v>0</v>
      </c>
      <c r="T583" s="17">
        <f>'[1]Prop. prices'!T324</f>
        <v>0</v>
      </c>
      <c r="U583" s="17">
        <f>'[1]Prop. prices'!U324</f>
        <v>0</v>
      </c>
      <c r="V583" s="17">
        <f>'[1]Prop. prices'!V324</f>
        <v>0</v>
      </c>
      <c r="W583" s="17">
        <f>'[1]Prop. prices'!W324</f>
        <v>0</v>
      </c>
      <c r="X583" s="17">
        <f>'[1]Prop. prices'!X324</f>
        <v>0</v>
      </c>
      <c r="Y583" s="17">
        <f>'[1]Prop. prices'!Y324</f>
        <v>0</v>
      </c>
      <c r="Z583" s="17">
        <f>'[1]Prop. prices'!Z324</f>
        <v>0</v>
      </c>
      <c r="AA583" s="17">
        <f>'[1]Prop. prices'!AA324</f>
        <v>0</v>
      </c>
      <c r="AB583" s="17">
        <f>'[1]Prop. prices'!AB324</f>
        <v>0</v>
      </c>
      <c r="AC583" s="14"/>
      <c r="AD583" s="16" t="str" cm="1">
        <f t="array" ref="AD583">IF(SUMPRODUCT(--_xlfn.ISFORMULA(C583:AB583))=25,"OK","CHECK")</f>
        <v>OK</v>
      </c>
      <c r="AE583" s="7"/>
      <c r="AF583" s="7"/>
      <c r="AG583" s="7"/>
    </row>
    <row r="584" spans="1:33" outlineLevel="3" x14ac:dyDescent="0.2">
      <c r="A584" s="7"/>
      <c r="B584" s="7"/>
      <c r="C584" s="19">
        <f>C481</f>
        <v>0</v>
      </c>
      <c r="D584" s="18">
        <f>D481</f>
        <v>0</v>
      </c>
      <c r="E584" s="18">
        <f>E481</f>
        <v>0</v>
      </c>
      <c r="F584" s="18">
        <f>F481</f>
        <v>0</v>
      </c>
      <c r="G584" s="18">
        <f>G481</f>
        <v>0</v>
      </c>
      <c r="H584" s="12"/>
      <c r="I584" s="17">
        <f>'[1]Prop. prices'!I325</f>
        <v>0</v>
      </c>
      <c r="J584" s="17">
        <f>'[1]Prop. prices'!J325</f>
        <v>0</v>
      </c>
      <c r="K584" s="17">
        <f>'[1]Prop. prices'!K325</f>
        <v>0</v>
      </c>
      <c r="L584" s="17">
        <f>'[1]Prop. prices'!L325</f>
        <v>0</v>
      </c>
      <c r="M584" s="17">
        <f>'[1]Prop. prices'!M325</f>
        <v>0</v>
      </c>
      <c r="N584" s="17">
        <f>'[1]Prop. prices'!N325</f>
        <v>0</v>
      </c>
      <c r="O584" s="17">
        <f>'[1]Prop. prices'!O325</f>
        <v>0</v>
      </c>
      <c r="P584" s="17">
        <f>'[1]Prop. prices'!P325</f>
        <v>0</v>
      </c>
      <c r="Q584" s="17">
        <f>'[1]Prop. prices'!Q325</f>
        <v>0</v>
      </c>
      <c r="R584" s="17">
        <f>'[1]Prop. prices'!R325</f>
        <v>0</v>
      </c>
      <c r="S584" s="17">
        <f>'[1]Prop. prices'!S325</f>
        <v>0</v>
      </c>
      <c r="T584" s="17">
        <f>'[1]Prop. prices'!T325</f>
        <v>0</v>
      </c>
      <c r="U584" s="17">
        <f>'[1]Prop. prices'!U325</f>
        <v>0</v>
      </c>
      <c r="V584" s="17">
        <f>'[1]Prop. prices'!V325</f>
        <v>0</v>
      </c>
      <c r="W584" s="17">
        <f>'[1]Prop. prices'!W325</f>
        <v>0</v>
      </c>
      <c r="X584" s="17">
        <f>'[1]Prop. prices'!X325</f>
        <v>0</v>
      </c>
      <c r="Y584" s="17">
        <f>'[1]Prop. prices'!Y325</f>
        <v>0</v>
      </c>
      <c r="Z584" s="17">
        <f>'[1]Prop. prices'!Z325</f>
        <v>0</v>
      </c>
      <c r="AA584" s="17">
        <f>'[1]Prop. prices'!AA325</f>
        <v>0</v>
      </c>
      <c r="AB584" s="17">
        <f>'[1]Prop. prices'!AB325</f>
        <v>0</v>
      </c>
      <c r="AC584" s="14"/>
      <c r="AD584" s="16" t="str" cm="1">
        <f t="array" ref="AD584">IF(SUMPRODUCT(--_xlfn.ISFORMULA(C584:AB584))=25,"OK","CHECK")</f>
        <v>OK</v>
      </c>
      <c r="AE584" s="7"/>
      <c r="AF584" s="7"/>
      <c r="AG584" s="7"/>
    </row>
    <row r="585" spans="1:33" outlineLevel="3" x14ac:dyDescent="0.2">
      <c r="A585" s="7"/>
      <c r="B585" s="7"/>
      <c r="C585" s="19">
        <f>C482</f>
        <v>0</v>
      </c>
      <c r="D585" s="18">
        <f>D482</f>
        <v>0</v>
      </c>
      <c r="E585" s="18">
        <f>E482</f>
        <v>0</v>
      </c>
      <c r="F585" s="18">
        <f>F482</f>
        <v>0</v>
      </c>
      <c r="G585" s="18">
        <f>G482</f>
        <v>0</v>
      </c>
      <c r="H585" s="12"/>
      <c r="I585" s="17">
        <f>'[1]Prop. prices'!I326</f>
        <v>0</v>
      </c>
      <c r="J585" s="17">
        <f>'[1]Prop. prices'!J326</f>
        <v>0</v>
      </c>
      <c r="K585" s="17">
        <f>'[1]Prop. prices'!K326</f>
        <v>0</v>
      </c>
      <c r="L585" s="17">
        <f>'[1]Prop. prices'!L326</f>
        <v>0</v>
      </c>
      <c r="M585" s="17">
        <f>'[1]Prop. prices'!M326</f>
        <v>0</v>
      </c>
      <c r="N585" s="17">
        <f>'[1]Prop. prices'!N326</f>
        <v>0</v>
      </c>
      <c r="O585" s="17">
        <f>'[1]Prop. prices'!O326</f>
        <v>0</v>
      </c>
      <c r="P585" s="17">
        <f>'[1]Prop. prices'!P326</f>
        <v>0</v>
      </c>
      <c r="Q585" s="17">
        <f>'[1]Prop. prices'!Q326</f>
        <v>0</v>
      </c>
      <c r="R585" s="17">
        <f>'[1]Prop. prices'!R326</f>
        <v>0</v>
      </c>
      <c r="S585" s="17">
        <f>'[1]Prop. prices'!S326</f>
        <v>0</v>
      </c>
      <c r="T585" s="17">
        <f>'[1]Prop. prices'!T326</f>
        <v>0</v>
      </c>
      <c r="U585" s="17">
        <f>'[1]Prop. prices'!U326</f>
        <v>0</v>
      </c>
      <c r="V585" s="17">
        <f>'[1]Prop. prices'!V326</f>
        <v>0</v>
      </c>
      <c r="W585" s="17">
        <f>'[1]Prop. prices'!W326</f>
        <v>0</v>
      </c>
      <c r="X585" s="17">
        <f>'[1]Prop. prices'!X326</f>
        <v>0</v>
      </c>
      <c r="Y585" s="17">
        <f>'[1]Prop. prices'!Y326</f>
        <v>0</v>
      </c>
      <c r="Z585" s="17">
        <f>'[1]Prop. prices'!Z326</f>
        <v>0</v>
      </c>
      <c r="AA585" s="17">
        <f>'[1]Prop. prices'!AA326</f>
        <v>0</v>
      </c>
      <c r="AB585" s="17">
        <f>'[1]Prop. prices'!AB326</f>
        <v>0</v>
      </c>
      <c r="AC585" s="14"/>
      <c r="AD585" s="16" t="str" cm="1">
        <f t="array" ref="AD585">IF(SUMPRODUCT(--_xlfn.ISFORMULA(C585:AB585))=25,"OK","CHECK")</f>
        <v>OK</v>
      </c>
      <c r="AE585" s="7"/>
      <c r="AF585" s="7"/>
      <c r="AG585" s="7"/>
    </row>
    <row r="586" spans="1:33" outlineLevel="3" x14ac:dyDescent="0.2">
      <c r="A586" s="7"/>
      <c r="B586" s="7"/>
      <c r="C586" s="19">
        <f>C483</f>
        <v>0</v>
      </c>
      <c r="D586" s="18">
        <f>D483</f>
        <v>0</v>
      </c>
      <c r="E586" s="18">
        <f>E483</f>
        <v>0</v>
      </c>
      <c r="F586" s="18">
        <f>F483</f>
        <v>0</v>
      </c>
      <c r="G586" s="18">
        <f>G483</f>
        <v>0</v>
      </c>
      <c r="H586" s="12"/>
      <c r="I586" s="17">
        <f>'[1]Prop. prices'!I327</f>
        <v>0</v>
      </c>
      <c r="J586" s="17">
        <f>'[1]Prop. prices'!J327</f>
        <v>0</v>
      </c>
      <c r="K586" s="17">
        <f>'[1]Prop. prices'!K327</f>
        <v>0</v>
      </c>
      <c r="L586" s="17">
        <f>'[1]Prop. prices'!L327</f>
        <v>0</v>
      </c>
      <c r="M586" s="17">
        <f>'[1]Prop. prices'!M327</f>
        <v>0</v>
      </c>
      <c r="N586" s="17">
        <f>'[1]Prop. prices'!N327</f>
        <v>0</v>
      </c>
      <c r="O586" s="17">
        <f>'[1]Prop. prices'!O327</f>
        <v>0</v>
      </c>
      <c r="P586" s="17">
        <f>'[1]Prop. prices'!P327</f>
        <v>0</v>
      </c>
      <c r="Q586" s="17">
        <f>'[1]Prop. prices'!Q327</f>
        <v>0</v>
      </c>
      <c r="R586" s="17">
        <f>'[1]Prop. prices'!R327</f>
        <v>0</v>
      </c>
      <c r="S586" s="17">
        <f>'[1]Prop. prices'!S327</f>
        <v>0</v>
      </c>
      <c r="T586" s="17">
        <f>'[1]Prop. prices'!T327</f>
        <v>0</v>
      </c>
      <c r="U586" s="17">
        <f>'[1]Prop. prices'!U327</f>
        <v>0</v>
      </c>
      <c r="V586" s="17">
        <f>'[1]Prop. prices'!V327</f>
        <v>0</v>
      </c>
      <c r="W586" s="17">
        <f>'[1]Prop. prices'!W327</f>
        <v>0</v>
      </c>
      <c r="X586" s="17">
        <f>'[1]Prop. prices'!X327</f>
        <v>0</v>
      </c>
      <c r="Y586" s="17">
        <f>'[1]Prop. prices'!Y327</f>
        <v>0</v>
      </c>
      <c r="Z586" s="17">
        <f>'[1]Prop. prices'!Z327</f>
        <v>0</v>
      </c>
      <c r="AA586" s="17">
        <f>'[1]Prop. prices'!AA327</f>
        <v>0</v>
      </c>
      <c r="AB586" s="17">
        <f>'[1]Prop. prices'!AB327</f>
        <v>0</v>
      </c>
      <c r="AC586" s="14"/>
      <c r="AD586" s="16" t="str" cm="1">
        <f t="array" ref="AD586">IF(SUMPRODUCT(--_xlfn.ISFORMULA(C586:AB586))=25,"OK","CHECK")</f>
        <v>OK</v>
      </c>
      <c r="AE586" s="7"/>
      <c r="AF586" s="7"/>
      <c r="AG586" s="7"/>
    </row>
    <row r="587" spans="1:33" outlineLevel="3" x14ac:dyDescent="0.2">
      <c r="A587" s="7"/>
      <c r="B587" s="7"/>
      <c r="C587" s="19">
        <f>C484</f>
        <v>0</v>
      </c>
      <c r="D587" s="18">
        <f>D484</f>
        <v>0</v>
      </c>
      <c r="E587" s="18">
        <f>E484</f>
        <v>0</v>
      </c>
      <c r="F587" s="18">
        <f>F484</f>
        <v>0</v>
      </c>
      <c r="G587" s="18">
        <f>G484</f>
        <v>0</v>
      </c>
      <c r="H587" s="12"/>
      <c r="I587" s="17">
        <f>'[1]Prop. prices'!I328</f>
        <v>0</v>
      </c>
      <c r="J587" s="17">
        <f>'[1]Prop. prices'!J328</f>
        <v>0</v>
      </c>
      <c r="K587" s="17">
        <f>'[1]Prop. prices'!K328</f>
        <v>0</v>
      </c>
      <c r="L587" s="17">
        <f>'[1]Prop. prices'!L328</f>
        <v>0</v>
      </c>
      <c r="M587" s="17">
        <f>'[1]Prop. prices'!M328</f>
        <v>0</v>
      </c>
      <c r="N587" s="17">
        <f>'[1]Prop. prices'!N328</f>
        <v>0</v>
      </c>
      <c r="O587" s="17">
        <f>'[1]Prop. prices'!O328</f>
        <v>0</v>
      </c>
      <c r="P587" s="17">
        <f>'[1]Prop. prices'!P328</f>
        <v>0</v>
      </c>
      <c r="Q587" s="17">
        <f>'[1]Prop. prices'!Q328</f>
        <v>0</v>
      </c>
      <c r="R587" s="17">
        <f>'[1]Prop. prices'!R328</f>
        <v>0</v>
      </c>
      <c r="S587" s="17">
        <f>'[1]Prop. prices'!S328</f>
        <v>0</v>
      </c>
      <c r="T587" s="17">
        <f>'[1]Prop. prices'!T328</f>
        <v>0</v>
      </c>
      <c r="U587" s="17">
        <f>'[1]Prop. prices'!U328</f>
        <v>0</v>
      </c>
      <c r="V587" s="17">
        <f>'[1]Prop. prices'!V328</f>
        <v>0</v>
      </c>
      <c r="W587" s="17">
        <f>'[1]Prop. prices'!W328</f>
        <v>0</v>
      </c>
      <c r="X587" s="17">
        <f>'[1]Prop. prices'!X328</f>
        <v>0</v>
      </c>
      <c r="Y587" s="17">
        <f>'[1]Prop. prices'!Y328</f>
        <v>0</v>
      </c>
      <c r="Z587" s="17">
        <f>'[1]Prop. prices'!Z328</f>
        <v>0</v>
      </c>
      <c r="AA587" s="17">
        <f>'[1]Prop. prices'!AA328</f>
        <v>0</v>
      </c>
      <c r="AB587" s="17">
        <f>'[1]Prop. prices'!AB328</f>
        <v>0</v>
      </c>
      <c r="AC587" s="14"/>
      <c r="AD587" s="16" t="str" cm="1">
        <f t="array" ref="AD587">IF(SUMPRODUCT(--_xlfn.ISFORMULA(C587:AB587))=25,"OK","CHECK")</f>
        <v>OK</v>
      </c>
      <c r="AE587" s="7"/>
      <c r="AF587" s="7"/>
      <c r="AG587" s="7"/>
    </row>
    <row r="588" spans="1:33" outlineLevel="3" x14ac:dyDescent="0.2">
      <c r="A588" s="7"/>
      <c r="B588" s="7"/>
      <c r="C588" s="19">
        <f>C485</f>
        <v>0</v>
      </c>
      <c r="D588" s="18">
        <f>D485</f>
        <v>0</v>
      </c>
      <c r="E588" s="18">
        <f>E485</f>
        <v>0</v>
      </c>
      <c r="F588" s="18">
        <f>F485</f>
        <v>0</v>
      </c>
      <c r="G588" s="18">
        <f>G485</f>
        <v>0</v>
      </c>
      <c r="H588" s="12"/>
      <c r="I588" s="17">
        <f>'[1]Prop. prices'!I329</f>
        <v>0</v>
      </c>
      <c r="J588" s="17">
        <f>'[1]Prop. prices'!J329</f>
        <v>0</v>
      </c>
      <c r="K588" s="17">
        <f>'[1]Prop. prices'!K329</f>
        <v>0</v>
      </c>
      <c r="L588" s="17">
        <f>'[1]Prop. prices'!L329</f>
        <v>0</v>
      </c>
      <c r="M588" s="17">
        <f>'[1]Prop. prices'!M329</f>
        <v>0</v>
      </c>
      <c r="N588" s="17">
        <f>'[1]Prop. prices'!N329</f>
        <v>0</v>
      </c>
      <c r="O588" s="17">
        <f>'[1]Prop. prices'!O329</f>
        <v>0</v>
      </c>
      <c r="P588" s="17">
        <f>'[1]Prop. prices'!P329</f>
        <v>0</v>
      </c>
      <c r="Q588" s="17">
        <f>'[1]Prop. prices'!Q329</f>
        <v>0</v>
      </c>
      <c r="R588" s="17">
        <f>'[1]Prop. prices'!R329</f>
        <v>0</v>
      </c>
      <c r="S588" s="17">
        <f>'[1]Prop. prices'!S329</f>
        <v>0</v>
      </c>
      <c r="T588" s="17">
        <f>'[1]Prop. prices'!T329</f>
        <v>0</v>
      </c>
      <c r="U588" s="17">
        <f>'[1]Prop. prices'!U329</f>
        <v>0</v>
      </c>
      <c r="V588" s="17">
        <f>'[1]Prop. prices'!V329</f>
        <v>0</v>
      </c>
      <c r="W588" s="17">
        <f>'[1]Prop. prices'!W329</f>
        <v>0</v>
      </c>
      <c r="X588" s="17">
        <f>'[1]Prop. prices'!X329</f>
        <v>0</v>
      </c>
      <c r="Y588" s="17">
        <f>'[1]Prop. prices'!Y329</f>
        <v>0</v>
      </c>
      <c r="Z588" s="17">
        <f>'[1]Prop. prices'!Z329</f>
        <v>0</v>
      </c>
      <c r="AA588" s="17">
        <f>'[1]Prop. prices'!AA329</f>
        <v>0</v>
      </c>
      <c r="AB588" s="17">
        <f>'[1]Prop. prices'!AB329</f>
        <v>0</v>
      </c>
      <c r="AC588" s="14"/>
      <c r="AD588" s="16" t="str" cm="1">
        <f t="array" ref="AD588">IF(SUMPRODUCT(--_xlfn.ISFORMULA(C588:AB588))=25,"OK","CHECK")</f>
        <v>OK</v>
      </c>
      <c r="AE588" s="7"/>
      <c r="AF588" s="7"/>
      <c r="AG588" s="7"/>
    </row>
    <row r="589" spans="1:33" outlineLevel="3" x14ac:dyDescent="0.2">
      <c r="A589" s="7"/>
      <c r="B589" s="7"/>
      <c r="C589" s="19">
        <f>C486</f>
        <v>0</v>
      </c>
      <c r="D589" s="18">
        <f>D486</f>
        <v>0</v>
      </c>
      <c r="E589" s="18">
        <f>E486</f>
        <v>0</v>
      </c>
      <c r="F589" s="18">
        <f>F486</f>
        <v>0</v>
      </c>
      <c r="G589" s="18">
        <f>G486</f>
        <v>0</v>
      </c>
      <c r="H589" s="12"/>
      <c r="I589" s="17">
        <f>'[1]Prop. prices'!I330</f>
        <v>0</v>
      </c>
      <c r="J589" s="17">
        <f>'[1]Prop. prices'!J330</f>
        <v>0</v>
      </c>
      <c r="K589" s="17">
        <f>'[1]Prop. prices'!K330</f>
        <v>0</v>
      </c>
      <c r="L589" s="17">
        <f>'[1]Prop. prices'!L330</f>
        <v>0</v>
      </c>
      <c r="M589" s="17">
        <f>'[1]Prop. prices'!M330</f>
        <v>0</v>
      </c>
      <c r="N589" s="17">
        <f>'[1]Prop. prices'!N330</f>
        <v>0</v>
      </c>
      <c r="O589" s="17">
        <f>'[1]Prop. prices'!O330</f>
        <v>0</v>
      </c>
      <c r="P589" s="17">
        <f>'[1]Prop. prices'!P330</f>
        <v>0</v>
      </c>
      <c r="Q589" s="17">
        <f>'[1]Prop. prices'!Q330</f>
        <v>0</v>
      </c>
      <c r="R589" s="17">
        <f>'[1]Prop. prices'!R330</f>
        <v>0</v>
      </c>
      <c r="S589" s="17">
        <f>'[1]Prop. prices'!S330</f>
        <v>0</v>
      </c>
      <c r="T589" s="17">
        <f>'[1]Prop. prices'!T330</f>
        <v>0</v>
      </c>
      <c r="U589" s="17">
        <f>'[1]Prop. prices'!U330</f>
        <v>0</v>
      </c>
      <c r="V589" s="17">
        <f>'[1]Prop. prices'!V330</f>
        <v>0</v>
      </c>
      <c r="W589" s="17">
        <f>'[1]Prop. prices'!W330</f>
        <v>0</v>
      </c>
      <c r="X589" s="17">
        <f>'[1]Prop. prices'!X330</f>
        <v>0</v>
      </c>
      <c r="Y589" s="17">
        <f>'[1]Prop. prices'!Y330</f>
        <v>0</v>
      </c>
      <c r="Z589" s="17">
        <f>'[1]Prop. prices'!Z330</f>
        <v>0</v>
      </c>
      <c r="AA589" s="17">
        <f>'[1]Prop. prices'!AA330</f>
        <v>0</v>
      </c>
      <c r="AB589" s="17">
        <f>'[1]Prop. prices'!AB330</f>
        <v>0</v>
      </c>
      <c r="AC589" s="14"/>
      <c r="AD589" s="16" t="str" cm="1">
        <f t="array" ref="AD589">IF(SUMPRODUCT(--_xlfn.ISFORMULA(C589:AB589))=25,"OK","CHECK")</f>
        <v>OK</v>
      </c>
      <c r="AE589" s="7"/>
      <c r="AF589" s="7"/>
      <c r="AG589" s="7"/>
    </row>
    <row r="590" spans="1:33" outlineLevel="3" x14ac:dyDescent="0.2">
      <c r="A590" s="7"/>
      <c r="B590" s="7"/>
      <c r="C590" s="19">
        <f>C487</f>
        <v>0</v>
      </c>
      <c r="D590" s="18">
        <f>D487</f>
        <v>0</v>
      </c>
      <c r="E590" s="18">
        <f>E487</f>
        <v>0</v>
      </c>
      <c r="F590" s="18">
        <f>F487</f>
        <v>0</v>
      </c>
      <c r="G590" s="18">
        <f>G487</f>
        <v>0</v>
      </c>
      <c r="H590" s="12"/>
      <c r="I590" s="17">
        <f>'[1]Prop. prices'!I331</f>
        <v>0</v>
      </c>
      <c r="J590" s="17">
        <f>'[1]Prop. prices'!J331</f>
        <v>0</v>
      </c>
      <c r="K590" s="17">
        <f>'[1]Prop. prices'!K331</f>
        <v>0</v>
      </c>
      <c r="L590" s="17">
        <f>'[1]Prop. prices'!L331</f>
        <v>0</v>
      </c>
      <c r="M590" s="17">
        <f>'[1]Prop. prices'!M331</f>
        <v>0</v>
      </c>
      <c r="N590" s="17">
        <f>'[1]Prop. prices'!N331</f>
        <v>0</v>
      </c>
      <c r="O590" s="17">
        <f>'[1]Prop. prices'!O331</f>
        <v>0</v>
      </c>
      <c r="P590" s="17">
        <f>'[1]Prop. prices'!P331</f>
        <v>0</v>
      </c>
      <c r="Q590" s="17">
        <f>'[1]Prop. prices'!Q331</f>
        <v>0</v>
      </c>
      <c r="R590" s="17">
        <f>'[1]Prop. prices'!R331</f>
        <v>0</v>
      </c>
      <c r="S590" s="17">
        <f>'[1]Prop. prices'!S331</f>
        <v>0</v>
      </c>
      <c r="T590" s="17">
        <f>'[1]Prop. prices'!T331</f>
        <v>0</v>
      </c>
      <c r="U590" s="17">
        <f>'[1]Prop. prices'!U331</f>
        <v>0</v>
      </c>
      <c r="V590" s="17">
        <f>'[1]Prop. prices'!V331</f>
        <v>0</v>
      </c>
      <c r="W590" s="17">
        <f>'[1]Prop. prices'!W331</f>
        <v>0</v>
      </c>
      <c r="X590" s="17">
        <f>'[1]Prop. prices'!X331</f>
        <v>0</v>
      </c>
      <c r="Y590" s="17">
        <f>'[1]Prop. prices'!Y331</f>
        <v>0</v>
      </c>
      <c r="Z590" s="17">
        <f>'[1]Prop. prices'!Z331</f>
        <v>0</v>
      </c>
      <c r="AA590" s="17">
        <f>'[1]Prop. prices'!AA331</f>
        <v>0</v>
      </c>
      <c r="AB590" s="17">
        <f>'[1]Prop. prices'!AB331</f>
        <v>0</v>
      </c>
      <c r="AC590" s="14"/>
      <c r="AD590" s="16" t="str" cm="1">
        <f t="array" ref="AD590">IF(SUMPRODUCT(--_xlfn.ISFORMULA(C590:AB590))=25,"OK","CHECK")</f>
        <v>OK</v>
      </c>
      <c r="AE590" s="7"/>
      <c r="AF590" s="7"/>
      <c r="AG590" s="7"/>
    </row>
    <row r="591" spans="1:33" outlineLevel="3" x14ac:dyDescent="0.2">
      <c r="A591" s="7"/>
      <c r="B591" s="7"/>
      <c r="C591" s="19">
        <f>C488</f>
        <v>0</v>
      </c>
      <c r="D591" s="18">
        <f>D488</f>
        <v>0</v>
      </c>
      <c r="E591" s="18">
        <f>E488</f>
        <v>0</v>
      </c>
      <c r="F591" s="18">
        <f>F488</f>
        <v>0</v>
      </c>
      <c r="G591" s="18">
        <f>G488</f>
        <v>0</v>
      </c>
      <c r="H591" s="12"/>
      <c r="I591" s="17">
        <f>'[1]Prop. prices'!I332</f>
        <v>0</v>
      </c>
      <c r="J591" s="17">
        <f>'[1]Prop. prices'!J332</f>
        <v>0</v>
      </c>
      <c r="K591" s="17">
        <f>'[1]Prop. prices'!K332</f>
        <v>0</v>
      </c>
      <c r="L591" s="17">
        <f>'[1]Prop. prices'!L332</f>
        <v>0</v>
      </c>
      <c r="M591" s="17">
        <f>'[1]Prop. prices'!M332</f>
        <v>0</v>
      </c>
      <c r="N591" s="17">
        <f>'[1]Prop. prices'!N332</f>
        <v>0</v>
      </c>
      <c r="O591" s="17">
        <f>'[1]Prop. prices'!O332</f>
        <v>0</v>
      </c>
      <c r="P591" s="17">
        <f>'[1]Prop. prices'!P332</f>
        <v>0</v>
      </c>
      <c r="Q591" s="17">
        <f>'[1]Prop. prices'!Q332</f>
        <v>0</v>
      </c>
      <c r="R591" s="17">
        <f>'[1]Prop. prices'!R332</f>
        <v>0</v>
      </c>
      <c r="S591" s="17">
        <f>'[1]Prop. prices'!S332</f>
        <v>0</v>
      </c>
      <c r="T591" s="17">
        <f>'[1]Prop. prices'!T332</f>
        <v>0</v>
      </c>
      <c r="U591" s="17">
        <f>'[1]Prop. prices'!U332</f>
        <v>0</v>
      </c>
      <c r="V591" s="17">
        <f>'[1]Prop. prices'!V332</f>
        <v>0</v>
      </c>
      <c r="W591" s="17">
        <f>'[1]Prop. prices'!W332</f>
        <v>0</v>
      </c>
      <c r="X591" s="17">
        <f>'[1]Prop. prices'!X332</f>
        <v>0</v>
      </c>
      <c r="Y591" s="17">
        <f>'[1]Prop. prices'!Y332</f>
        <v>0</v>
      </c>
      <c r="Z591" s="17">
        <f>'[1]Prop. prices'!Z332</f>
        <v>0</v>
      </c>
      <c r="AA591" s="17">
        <f>'[1]Prop. prices'!AA332</f>
        <v>0</v>
      </c>
      <c r="AB591" s="17">
        <f>'[1]Prop. prices'!AB332</f>
        <v>0</v>
      </c>
      <c r="AC591" s="14"/>
      <c r="AD591" s="16" t="str" cm="1">
        <f t="array" ref="AD591">IF(SUMPRODUCT(--_xlfn.ISFORMULA(C591:AB591))=25,"OK","CHECK")</f>
        <v>OK</v>
      </c>
      <c r="AE591" s="7"/>
      <c r="AF591" s="7"/>
      <c r="AG591" s="7"/>
    </row>
    <row r="592" spans="1:33" outlineLevel="3" x14ac:dyDescent="0.2">
      <c r="A592" s="7"/>
      <c r="B592" s="7"/>
      <c r="C592" s="19">
        <f>C489</f>
        <v>0</v>
      </c>
      <c r="D592" s="18">
        <f>D489</f>
        <v>0</v>
      </c>
      <c r="E592" s="18">
        <f>E489</f>
        <v>0</v>
      </c>
      <c r="F592" s="18">
        <f>F489</f>
        <v>0</v>
      </c>
      <c r="G592" s="18">
        <f>G489</f>
        <v>0</v>
      </c>
      <c r="H592" s="12"/>
      <c r="I592" s="17">
        <f>'[1]Prop. prices'!I333</f>
        <v>0</v>
      </c>
      <c r="J592" s="17">
        <f>'[1]Prop. prices'!J333</f>
        <v>0</v>
      </c>
      <c r="K592" s="17">
        <f>'[1]Prop. prices'!K333</f>
        <v>0</v>
      </c>
      <c r="L592" s="17">
        <f>'[1]Prop. prices'!L333</f>
        <v>0</v>
      </c>
      <c r="M592" s="17">
        <f>'[1]Prop. prices'!M333</f>
        <v>0</v>
      </c>
      <c r="N592" s="17">
        <f>'[1]Prop. prices'!N333</f>
        <v>0</v>
      </c>
      <c r="O592" s="17">
        <f>'[1]Prop. prices'!O333</f>
        <v>0</v>
      </c>
      <c r="P592" s="17">
        <f>'[1]Prop. prices'!P333</f>
        <v>0</v>
      </c>
      <c r="Q592" s="17">
        <f>'[1]Prop. prices'!Q333</f>
        <v>0</v>
      </c>
      <c r="R592" s="17">
        <f>'[1]Prop. prices'!R333</f>
        <v>0</v>
      </c>
      <c r="S592" s="17">
        <f>'[1]Prop. prices'!S333</f>
        <v>0</v>
      </c>
      <c r="T592" s="17">
        <f>'[1]Prop. prices'!T333</f>
        <v>0</v>
      </c>
      <c r="U592" s="17">
        <f>'[1]Prop. prices'!U333</f>
        <v>0</v>
      </c>
      <c r="V592" s="17">
        <f>'[1]Prop. prices'!V333</f>
        <v>0</v>
      </c>
      <c r="W592" s="17">
        <f>'[1]Prop. prices'!W333</f>
        <v>0</v>
      </c>
      <c r="X592" s="17">
        <f>'[1]Prop. prices'!X333</f>
        <v>0</v>
      </c>
      <c r="Y592" s="17">
        <f>'[1]Prop. prices'!Y333</f>
        <v>0</v>
      </c>
      <c r="Z592" s="17">
        <f>'[1]Prop. prices'!Z333</f>
        <v>0</v>
      </c>
      <c r="AA592" s="17">
        <f>'[1]Prop. prices'!AA333</f>
        <v>0</v>
      </c>
      <c r="AB592" s="17">
        <f>'[1]Prop. prices'!AB333</f>
        <v>0</v>
      </c>
      <c r="AC592" s="14"/>
      <c r="AD592" s="16" t="str" cm="1">
        <f t="array" ref="AD592">IF(SUMPRODUCT(--_xlfn.ISFORMULA(C592:AB592))=25,"OK","CHECK")</f>
        <v>OK</v>
      </c>
      <c r="AE592" s="7"/>
      <c r="AF592" s="7"/>
      <c r="AG592" s="7"/>
    </row>
    <row r="593" spans="1:33" outlineLevel="3" x14ac:dyDescent="0.2">
      <c r="A593" s="7"/>
      <c r="B593" s="7"/>
      <c r="C593" s="19">
        <f>C490</f>
        <v>0</v>
      </c>
      <c r="D593" s="18">
        <f>D490</f>
        <v>0</v>
      </c>
      <c r="E593" s="18">
        <f>E490</f>
        <v>0</v>
      </c>
      <c r="F593" s="18">
        <f>F490</f>
        <v>0</v>
      </c>
      <c r="G593" s="18">
        <f>G490</f>
        <v>0</v>
      </c>
      <c r="H593" s="12"/>
      <c r="I593" s="17">
        <f>'[1]Prop. prices'!I334</f>
        <v>0</v>
      </c>
      <c r="J593" s="17">
        <f>'[1]Prop. prices'!J334</f>
        <v>0</v>
      </c>
      <c r="K593" s="17">
        <f>'[1]Prop. prices'!K334</f>
        <v>0</v>
      </c>
      <c r="L593" s="17">
        <f>'[1]Prop. prices'!L334</f>
        <v>0</v>
      </c>
      <c r="M593" s="17">
        <f>'[1]Prop. prices'!M334</f>
        <v>0</v>
      </c>
      <c r="N593" s="17">
        <f>'[1]Prop. prices'!N334</f>
        <v>0</v>
      </c>
      <c r="O593" s="17">
        <f>'[1]Prop. prices'!O334</f>
        <v>0</v>
      </c>
      <c r="P593" s="17">
        <f>'[1]Prop. prices'!P334</f>
        <v>0</v>
      </c>
      <c r="Q593" s="17">
        <f>'[1]Prop. prices'!Q334</f>
        <v>0</v>
      </c>
      <c r="R593" s="17">
        <f>'[1]Prop. prices'!R334</f>
        <v>0</v>
      </c>
      <c r="S593" s="17">
        <f>'[1]Prop. prices'!S334</f>
        <v>0</v>
      </c>
      <c r="T593" s="17">
        <f>'[1]Prop. prices'!T334</f>
        <v>0</v>
      </c>
      <c r="U593" s="17">
        <f>'[1]Prop. prices'!U334</f>
        <v>0</v>
      </c>
      <c r="V593" s="17">
        <f>'[1]Prop. prices'!V334</f>
        <v>0</v>
      </c>
      <c r="W593" s="17">
        <f>'[1]Prop. prices'!W334</f>
        <v>0</v>
      </c>
      <c r="X593" s="17">
        <f>'[1]Prop. prices'!X334</f>
        <v>0</v>
      </c>
      <c r="Y593" s="17">
        <f>'[1]Prop. prices'!Y334</f>
        <v>0</v>
      </c>
      <c r="Z593" s="17">
        <f>'[1]Prop. prices'!Z334</f>
        <v>0</v>
      </c>
      <c r="AA593" s="17">
        <f>'[1]Prop. prices'!AA334</f>
        <v>0</v>
      </c>
      <c r="AB593" s="17">
        <f>'[1]Prop. prices'!AB334</f>
        <v>0</v>
      </c>
      <c r="AC593" s="14"/>
      <c r="AD593" s="16" t="str" cm="1">
        <f t="array" ref="AD593">IF(SUMPRODUCT(--_xlfn.ISFORMULA(C593:AB593))=25,"OK","CHECK")</f>
        <v>OK</v>
      </c>
      <c r="AE593" s="7"/>
      <c r="AF593" s="7"/>
      <c r="AG593" s="7"/>
    </row>
    <row r="594" spans="1:33" outlineLevel="3" x14ac:dyDescent="0.2">
      <c r="A594" s="7"/>
      <c r="B594" s="7"/>
      <c r="C594" s="19">
        <f>C491</f>
        <v>0</v>
      </c>
      <c r="D594" s="18">
        <f>D491</f>
        <v>0</v>
      </c>
      <c r="E594" s="18">
        <f>E491</f>
        <v>0</v>
      </c>
      <c r="F594" s="18">
        <f>F491</f>
        <v>0</v>
      </c>
      <c r="G594" s="18">
        <f>G491</f>
        <v>0</v>
      </c>
      <c r="H594" s="12"/>
      <c r="I594" s="17">
        <f>'[1]Prop. prices'!I335</f>
        <v>0</v>
      </c>
      <c r="J594" s="17">
        <f>'[1]Prop. prices'!J335</f>
        <v>0</v>
      </c>
      <c r="K594" s="17">
        <f>'[1]Prop. prices'!K335</f>
        <v>0</v>
      </c>
      <c r="L594" s="17">
        <f>'[1]Prop. prices'!L335</f>
        <v>0</v>
      </c>
      <c r="M594" s="17">
        <f>'[1]Prop. prices'!M335</f>
        <v>0</v>
      </c>
      <c r="N594" s="17">
        <f>'[1]Prop. prices'!N335</f>
        <v>0</v>
      </c>
      <c r="O594" s="17">
        <f>'[1]Prop. prices'!O335</f>
        <v>0</v>
      </c>
      <c r="P594" s="17">
        <f>'[1]Prop. prices'!P335</f>
        <v>0</v>
      </c>
      <c r="Q594" s="17">
        <f>'[1]Prop. prices'!Q335</f>
        <v>0</v>
      </c>
      <c r="R594" s="17">
        <f>'[1]Prop. prices'!R335</f>
        <v>0</v>
      </c>
      <c r="S594" s="17">
        <f>'[1]Prop. prices'!S335</f>
        <v>0</v>
      </c>
      <c r="T594" s="17">
        <f>'[1]Prop. prices'!T335</f>
        <v>0</v>
      </c>
      <c r="U594" s="17">
        <f>'[1]Prop. prices'!U335</f>
        <v>0</v>
      </c>
      <c r="V594" s="17">
        <f>'[1]Prop. prices'!V335</f>
        <v>0</v>
      </c>
      <c r="W594" s="17">
        <f>'[1]Prop. prices'!W335</f>
        <v>0</v>
      </c>
      <c r="X594" s="17">
        <f>'[1]Prop. prices'!X335</f>
        <v>0</v>
      </c>
      <c r="Y594" s="17">
        <f>'[1]Prop. prices'!Y335</f>
        <v>0</v>
      </c>
      <c r="Z594" s="17">
        <f>'[1]Prop. prices'!Z335</f>
        <v>0</v>
      </c>
      <c r="AA594" s="17">
        <f>'[1]Prop. prices'!AA335</f>
        <v>0</v>
      </c>
      <c r="AB594" s="17">
        <f>'[1]Prop. prices'!AB335</f>
        <v>0</v>
      </c>
      <c r="AC594" s="14"/>
      <c r="AD594" s="16" t="str" cm="1">
        <f t="array" ref="AD594">IF(SUMPRODUCT(--_xlfn.ISFORMULA(C594:AB594))=25,"OK","CHECK")</f>
        <v>OK</v>
      </c>
      <c r="AE594" s="7"/>
      <c r="AF594" s="7"/>
      <c r="AG594" s="7"/>
    </row>
    <row r="595" spans="1:33" outlineLevel="3" x14ac:dyDescent="0.2">
      <c r="A595" s="7"/>
      <c r="B595" s="7"/>
      <c r="C595" s="19">
        <f>C492</f>
        <v>0</v>
      </c>
      <c r="D595" s="18">
        <f>D492</f>
        <v>0</v>
      </c>
      <c r="E595" s="18">
        <f>E492</f>
        <v>0</v>
      </c>
      <c r="F595" s="18">
        <f>F492</f>
        <v>0</v>
      </c>
      <c r="G595" s="18">
        <f>G492</f>
        <v>0</v>
      </c>
      <c r="H595" s="12"/>
      <c r="I595" s="17">
        <f>'[1]Prop. prices'!I336</f>
        <v>0</v>
      </c>
      <c r="J595" s="17">
        <f>'[1]Prop. prices'!J336</f>
        <v>0</v>
      </c>
      <c r="K595" s="17">
        <f>'[1]Prop. prices'!K336</f>
        <v>0</v>
      </c>
      <c r="L595" s="17">
        <f>'[1]Prop. prices'!L336</f>
        <v>0</v>
      </c>
      <c r="M595" s="17">
        <f>'[1]Prop. prices'!M336</f>
        <v>0</v>
      </c>
      <c r="N595" s="17">
        <f>'[1]Prop. prices'!N336</f>
        <v>0</v>
      </c>
      <c r="O595" s="17">
        <f>'[1]Prop. prices'!O336</f>
        <v>0</v>
      </c>
      <c r="P595" s="17">
        <f>'[1]Prop. prices'!P336</f>
        <v>0</v>
      </c>
      <c r="Q595" s="17">
        <f>'[1]Prop. prices'!Q336</f>
        <v>0</v>
      </c>
      <c r="R595" s="17">
        <f>'[1]Prop. prices'!R336</f>
        <v>0</v>
      </c>
      <c r="S595" s="17">
        <f>'[1]Prop. prices'!S336</f>
        <v>0</v>
      </c>
      <c r="T595" s="17">
        <f>'[1]Prop. prices'!T336</f>
        <v>0</v>
      </c>
      <c r="U595" s="17">
        <f>'[1]Prop. prices'!U336</f>
        <v>0</v>
      </c>
      <c r="V595" s="17">
        <f>'[1]Prop. prices'!V336</f>
        <v>0</v>
      </c>
      <c r="W595" s="17">
        <f>'[1]Prop. prices'!W336</f>
        <v>0</v>
      </c>
      <c r="X595" s="17">
        <f>'[1]Prop. prices'!X336</f>
        <v>0</v>
      </c>
      <c r="Y595" s="17">
        <f>'[1]Prop. prices'!Y336</f>
        <v>0</v>
      </c>
      <c r="Z595" s="17">
        <f>'[1]Prop. prices'!Z336</f>
        <v>0</v>
      </c>
      <c r="AA595" s="17">
        <f>'[1]Prop. prices'!AA336</f>
        <v>0</v>
      </c>
      <c r="AB595" s="17">
        <f>'[1]Prop. prices'!AB336</f>
        <v>0</v>
      </c>
      <c r="AC595" s="14"/>
      <c r="AD595" s="16" t="str" cm="1">
        <f t="array" ref="AD595">IF(SUMPRODUCT(--_xlfn.ISFORMULA(C595:AB595))=25,"OK","CHECK")</f>
        <v>OK</v>
      </c>
      <c r="AE595" s="7"/>
      <c r="AF595" s="7"/>
      <c r="AG595" s="7"/>
    </row>
    <row r="596" spans="1:33" outlineLevel="3" x14ac:dyDescent="0.2">
      <c r="A596" s="7"/>
      <c r="B596" s="7"/>
      <c r="C596" s="19">
        <f>C493</f>
        <v>0</v>
      </c>
      <c r="D596" s="18">
        <f>D493</f>
        <v>0</v>
      </c>
      <c r="E596" s="18">
        <f>E493</f>
        <v>0</v>
      </c>
      <c r="F596" s="18">
        <f>F493</f>
        <v>0</v>
      </c>
      <c r="G596" s="18">
        <f>G493</f>
        <v>0</v>
      </c>
      <c r="H596" s="12"/>
      <c r="I596" s="17">
        <f>'[1]Prop. prices'!I337</f>
        <v>0</v>
      </c>
      <c r="J596" s="17">
        <f>'[1]Prop. prices'!J337</f>
        <v>0</v>
      </c>
      <c r="K596" s="17">
        <f>'[1]Prop. prices'!K337</f>
        <v>0</v>
      </c>
      <c r="L596" s="17">
        <f>'[1]Prop. prices'!L337</f>
        <v>0</v>
      </c>
      <c r="M596" s="17">
        <f>'[1]Prop. prices'!M337</f>
        <v>0</v>
      </c>
      <c r="N596" s="17">
        <f>'[1]Prop. prices'!N337</f>
        <v>0</v>
      </c>
      <c r="O596" s="17">
        <f>'[1]Prop. prices'!O337</f>
        <v>0</v>
      </c>
      <c r="P596" s="17">
        <f>'[1]Prop. prices'!P337</f>
        <v>0</v>
      </c>
      <c r="Q596" s="17">
        <f>'[1]Prop. prices'!Q337</f>
        <v>0</v>
      </c>
      <c r="R596" s="17">
        <f>'[1]Prop. prices'!R337</f>
        <v>0</v>
      </c>
      <c r="S596" s="17">
        <f>'[1]Prop. prices'!S337</f>
        <v>0</v>
      </c>
      <c r="T596" s="17">
        <f>'[1]Prop. prices'!T337</f>
        <v>0</v>
      </c>
      <c r="U596" s="17">
        <f>'[1]Prop. prices'!U337</f>
        <v>0</v>
      </c>
      <c r="V596" s="17">
        <f>'[1]Prop. prices'!V337</f>
        <v>0</v>
      </c>
      <c r="W596" s="17">
        <f>'[1]Prop. prices'!W337</f>
        <v>0</v>
      </c>
      <c r="X596" s="17">
        <f>'[1]Prop. prices'!X337</f>
        <v>0</v>
      </c>
      <c r="Y596" s="17">
        <f>'[1]Prop. prices'!Y337</f>
        <v>0</v>
      </c>
      <c r="Z596" s="17">
        <f>'[1]Prop. prices'!Z337</f>
        <v>0</v>
      </c>
      <c r="AA596" s="17">
        <f>'[1]Prop. prices'!AA337</f>
        <v>0</v>
      </c>
      <c r="AB596" s="17">
        <f>'[1]Prop. prices'!AB337</f>
        <v>0</v>
      </c>
      <c r="AC596" s="14"/>
      <c r="AD596" s="16" t="str" cm="1">
        <f t="array" ref="AD596">IF(SUMPRODUCT(--_xlfn.ISFORMULA(C596:AB596))=25,"OK","CHECK")</f>
        <v>OK</v>
      </c>
      <c r="AE596" s="7"/>
      <c r="AF596" s="7"/>
      <c r="AG596" s="7"/>
    </row>
    <row r="597" spans="1:33" outlineLevel="3" x14ac:dyDescent="0.2">
      <c r="A597" s="7"/>
      <c r="B597" s="7"/>
      <c r="C597" s="19">
        <f>C494</f>
        <v>0</v>
      </c>
      <c r="D597" s="18">
        <f>D494</f>
        <v>0</v>
      </c>
      <c r="E597" s="18">
        <f>E494</f>
        <v>0</v>
      </c>
      <c r="F597" s="18">
        <f>F494</f>
        <v>0</v>
      </c>
      <c r="G597" s="18">
        <f>G494</f>
        <v>0</v>
      </c>
      <c r="H597" s="12"/>
      <c r="I597" s="17">
        <f>'[1]Prop. prices'!I338</f>
        <v>0</v>
      </c>
      <c r="J597" s="17">
        <f>'[1]Prop. prices'!J338</f>
        <v>0</v>
      </c>
      <c r="K597" s="17">
        <f>'[1]Prop. prices'!K338</f>
        <v>0</v>
      </c>
      <c r="L597" s="17">
        <f>'[1]Prop. prices'!L338</f>
        <v>0</v>
      </c>
      <c r="M597" s="17">
        <f>'[1]Prop. prices'!M338</f>
        <v>0</v>
      </c>
      <c r="N597" s="17">
        <f>'[1]Prop. prices'!N338</f>
        <v>0</v>
      </c>
      <c r="O597" s="17">
        <f>'[1]Prop. prices'!O338</f>
        <v>0</v>
      </c>
      <c r="P597" s="17">
        <f>'[1]Prop. prices'!P338</f>
        <v>0</v>
      </c>
      <c r="Q597" s="17">
        <f>'[1]Prop. prices'!Q338</f>
        <v>0</v>
      </c>
      <c r="R597" s="17">
        <f>'[1]Prop. prices'!R338</f>
        <v>0</v>
      </c>
      <c r="S597" s="17">
        <f>'[1]Prop. prices'!S338</f>
        <v>0</v>
      </c>
      <c r="T597" s="17">
        <f>'[1]Prop. prices'!T338</f>
        <v>0</v>
      </c>
      <c r="U597" s="17">
        <f>'[1]Prop. prices'!U338</f>
        <v>0</v>
      </c>
      <c r="V597" s="17">
        <f>'[1]Prop. prices'!V338</f>
        <v>0</v>
      </c>
      <c r="W597" s="17">
        <f>'[1]Prop. prices'!W338</f>
        <v>0</v>
      </c>
      <c r="X597" s="17">
        <f>'[1]Prop. prices'!X338</f>
        <v>0</v>
      </c>
      <c r="Y597" s="17">
        <f>'[1]Prop. prices'!Y338</f>
        <v>0</v>
      </c>
      <c r="Z597" s="17">
        <f>'[1]Prop. prices'!Z338</f>
        <v>0</v>
      </c>
      <c r="AA597" s="17">
        <f>'[1]Prop. prices'!AA338</f>
        <v>0</v>
      </c>
      <c r="AB597" s="17">
        <f>'[1]Prop. prices'!AB338</f>
        <v>0</v>
      </c>
      <c r="AC597" s="14"/>
      <c r="AD597" s="16" t="str" cm="1">
        <f t="array" ref="AD597">IF(SUMPRODUCT(--_xlfn.ISFORMULA(C597:AB597))=25,"OK","CHECK")</f>
        <v>OK</v>
      </c>
      <c r="AE597" s="7"/>
      <c r="AF597" s="7"/>
      <c r="AG597" s="7"/>
    </row>
    <row r="598" spans="1:33" outlineLevel="3" x14ac:dyDescent="0.2">
      <c r="A598" s="7"/>
      <c r="B598" s="7"/>
      <c r="C598" s="19">
        <f>C495</f>
        <v>0</v>
      </c>
      <c r="D598" s="18">
        <f>D495</f>
        <v>0</v>
      </c>
      <c r="E598" s="18">
        <f>E495</f>
        <v>0</v>
      </c>
      <c r="F598" s="18">
        <f>F495</f>
        <v>0</v>
      </c>
      <c r="G598" s="18">
        <f>G495</f>
        <v>0</v>
      </c>
      <c r="H598" s="12"/>
      <c r="I598" s="17">
        <f>'[1]Prop. prices'!I339</f>
        <v>0</v>
      </c>
      <c r="J598" s="17">
        <f>'[1]Prop. prices'!J339</f>
        <v>0</v>
      </c>
      <c r="K598" s="17">
        <f>'[1]Prop. prices'!K339</f>
        <v>0</v>
      </c>
      <c r="L598" s="17">
        <f>'[1]Prop. prices'!L339</f>
        <v>0</v>
      </c>
      <c r="M598" s="17">
        <f>'[1]Prop. prices'!M339</f>
        <v>0</v>
      </c>
      <c r="N598" s="17">
        <f>'[1]Prop. prices'!N339</f>
        <v>0</v>
      </c>
      <c r="O598" s="17">
        <f>'[1]Prop. prices'!O339</f>
        <v>0</v>
      </c>
      <c r="P598" s="17">
        <f>'[1]Prop. prices'!P339</f>
        <v>0</v>
      </c>
      <c r="Q598" s="17">
        <f>'[1]Prop. prices'!Q339</f>
        <v>0</v>
      </c>
      <c r="R598" s="17">
        <f>'[1]Prop. prices'!R339</f>
        <v>0</v>
      </c>
      <c r="S598" s="17">
        <f>'[1]Prop. prices'!S339</f>
        <v>0</v>
      </c>
      <c r="T598" s="17">
        <f>'[1]Prop. prices'!T339</f>
        <v>0</v>
      </c>
      <c r="U598" s="17">
        <f>'[1]Prop. prices'!U339</f>
        <v>0</v>
      </c>
      <c r="V598" s="17">
        <f>'[1]Prop. prices'!V339</f>
        <v>0</v>
      </c>
      <c r="W598" s="17">
        <f>'[1]Prop. prices'!W339</f>
        <v>0</v>
      </c>
      <c r="X598" s="17">
        <f>'[1]Prop. prices'!X339</f>
        <v>0</v>
      </c>
      <c r="Y598" s="17">
        <f>'[1]Prop. prices'!Y339</f>
        <v>0</v>
      </c>
      <c r="Z598" s="17">
        <f>'[1]Prop. prices'!Z339</f>
        <v>0</v>
      </c>
      <c r="AA598" s="17">
        <f>'[1]Prop. prices'!AA339</f>
        <v>0</v>
      </c>
      <c r="AB598" s="17">
        <f>'[1]Prop. prices'!AB339</f>
        <v>0</v>
      </c>
      <c r="AC598" s="14"/>
      <c r="AD598" s="16" t="str" cm="1">
        <f t="array" ref="AD598">IF(SUMPRODUCT(--_xlfn.ISFORMULA(C598:AB598))=25,"OK","CHECK")</f>
        <v>OK</v>
      </c>
      <c r="AE598" s="7"/>
      <c r="AF598" s="7"/>
      <c r="AG598" s="7"/>
    </row>
    <row r="599" spans="1:33" outlineLevel="3" x14ac:dyDescent="0.2">
      <c r="A599" s="7"/>
      <c r="B599" s="7"/>
      <c r="C599" s="19">
        <f>C496</f>
        <v>0</v>
      </c>
      <c r="D599" s="18">
        <f>D496</f>
        <v>0</v>
      </c>
      <c r="E599" s="18">
        <f>E496</f>
        <v>0</v>
      </c>
      <c r="F599" s="18">
        <f>F496</f>
        <v>0</v>
      </c>
      <c r="G599" s="18">
        <f>G496</f>
        <v>0</v>
      </c>
      <c r="H599" s="12"/>
      <c r="I599" s="17">
        <f>'[1]Prop. prices'!I340</f>
        <v>0</v>
      </c>
      <c r="J599" s="17">
        <f>'[1]Prop. prices'!J340</f>
        <v>0</v>
      </c>
      <c r="K599" s="17">
        <f>'[1]Prop. prices'!K340</f>
        <v>0</v>
      </c>
      <c r="L599" s="17">
        <f>'[1]Prop. prices'!L340</f>
        <v>0</v>
      </c>
      <c r="M599" s="17">
        <f>'[1]Prop. prices'!M340</f>
        <v>0</v>
      </c>
      <c r="N599" s="17">
        <f>'[1]Prop. prices'!N340</f>
        <v>0</v>
      </c>
      <c r="O599" s="17">
        <f>'[1]Prop. prices'!O340</f>
        <v>0</v>
      </c>
      <c r="P599" s="17">
        <f>'[1]Prop. prices'!P340</f>
        <v>0</v>
      </c>
      <c r="Q599" s="17">
        <f>'[1]Prop. prices'!Q340</f>
        <v>0</v>
      </c>
      <c r="R599" s="17">
        <f>'[1]Prop. prices'!R340</f>
        <v>0</v>
      </c>
      <c r="S599" s="17">
        <f>'[1]Prop. prices'!S340</f>
        <v>0</v>
      </c>
      <c r="T599" s="17">
        <f>'[1]Prop. prices'!T340</f>
        <v>0</v>
      </c>
      <c r="U599" s="17">
        <f>'[1]Prop. prices'!U340</f>
        <v>0</v>
      </c>
      <c r="V599" s="17">
        <f>'[1]Prop. prices'!V340</f>
        <v>0</v>
      </c>
      <c r="W599" s="17">
        <f>'[1]Prop. prices'!W340</f>
        <v>0</v>
      </c>
      <c r="X599" s="17">
        <f>'[1]Prop. prices'!X340</f>
        <v>0</v>
      </c>
      <c r="Y599" s="17">
        <f>'[1]Prop. prices'!Y340</f>
        <v>0</v>
      </c>
      <c r="Z599" s="17">
        <f>'[1]Prop. prices'!Z340</f>
        <v>0</v>
      </c>
      <c r="AA599" s="17">
        <f>'[1]Prop. prices'!AA340</f>
        <v>0</v>
      </c>
      <c r="AB599" s="17">
        <f>'[1]Prop. prices'!AB340</f>
        <v>0</v>
      </c>
      <c r="AC599" s="14"/>
      <c r="AD599" s="16" t="str" cm="1">
        <f t="array" ref="AD599">IF(SUMPRODUCT(--_xlfn.ISFORMULA(C599:AB599))=25,"OK","CHECK")</f>
        <v>OK</v>
      </c>
      <c r="AE599" s="7"/>
      <c r="AF599" s="7"/>
      <c r="AG599" s="7"/>
    </row>
    <row r="600" spans="1:33" outlineLevel="3" x14ac:dyDescent="0.2">
      <c r="A600" s="7"/>
      <c r="B600" s="7"/>
      <c r="C600" s="19">
        <f>C497</f>
        <v>0</v>
      </c>
      <c r="D600" s="18">
        <f>D497</f>
        <v>0</v>
      </c>
      <c r="E600" s="18">
        <f>E497</f>
        <v>0</v>
      </c>
      <c r="F600" s="18">
        <f>F497</f>
        <v>0</v>
      </c>
      <c r="G600" s="18">
        <f>G497</f>
        <v>0</v>
      </c>
      <c r="H600" s="12"/>
      <c r="I600" s="17">
        <f>'[1]Prop. prices'!I341</f>
        <v>0</v>
      </c>
      <c r="J600" s="17">
        <f>'[1]Prop. prices'!J341</f>
        <v>0</v>
      </c>
      <c r="K600" s="17">
        <f>'[1]Prop. prices'!K341</f>
        <v>0</v>
      </c>
      <c r="L600" s="17">
        <f>'[1]Prop. prices'!L341</f>
        <v>0</v>
      </c>
      <c r="M600" s="17">
        <f>'[1]Prop. prices'!M341</f>
        <v>0</v>
      </c>
      <c r="N600" s="17">
        <f>'[1]Prop. prices'!N341</f>
        <v>0</v>
      </c>
      <c r="O600" s="17">
        <f>'[1]Prop. prices'!O341</f>
        <v>0</v>
      </c>
      <c r="P600" s="17">
        <f>'[1]Prop. prices'!P341</f>
        <v>0</v>
      </c>
      <c r="Q600" s="17">
        <f>'[1]Prop. prices'!Q341</f>
        <v>0</v>
      </c>
      <c r="R600" s="17">
        <f>'[1]Prop. prices'!R341</f>
        <v>0</v>
      </c>
      <c r="S600" s="17">
        <f>'[1]Prop. prices'!S341</f>
        <v>0</v>
      </c>
      <c r="T600" s="17">
        <f>'[1]Prop. prices'!T341</f>
        <v>0</v>
      </c>
      <c r="U600" s="17">
        <f>'[1]Prop. prices'!U341</f>
        <v>0</v>
      </c>
      <c r="V600" s="17">
        <f>'[1]Prop. prices'!V341</f>
        <v>0</v>
      </c>
      <c r="W600" s="17">
        <f>'[1]Prop. prices'!W341</f>
        <v>0</v>
      </c>
      <c r="X600" s="17">
        <f>'[1]Prop. prices'!X341</f>
        <v>0</v>
      </c>
      <c r="Y600" s="17">
        <f>'[1]Prop. prices'!Y341</f>
        <v>0</v>
      </c>
      <c r="Z600" s="17">
        <f>'[1]Prop. prices'!Z341</f>
        <v>0</v>
      </c>
      <c r="AA600" s="17">
        <f>'[1]Prop. prices'!AA341</f>
        <v>0</v>
      </c>
      <c r="AB600" s="17">
        <f>'[1]Prop. prices'!AB341</f>
        <v>0</v>
      </c>
      <c r="AC600" s="14"/>
      <c r="AD600" s="16" t="str" cm="1">
        <f t="array" ref="AD600">IF(SUMPRODUCT(--_xlfn.ISFORMULA(C600:AB600))=25,"OK","CHECK")</f>
        <v>OK</v>
      </c>
      <c r="AE600" s="7"/>
      <c r="AF600" s="7"/>
      <c r="AG600" s="7"/>
    </row>
    <row r="601" spans="1:33" outlineLevel="3" x14ac:dyDescent="0.2">
      <c r="A601" s="7"/>
      <c r="B601" s="7"/>
      <c r="C601" s="19">
        <f>C498</f>
        <v>0</v>
      </c>
      <c r="D601" s="18">
        <f>D498</f>
        <v>0</v>
      </c>
      <c r="E601" s="18">
        <f>E498</f>
        <v>0</v>
      </c>
      <c r="F601" s="18">
        <f>F498</f>
        <v>0</v>
      </c>
      <c r="G601" s="18">
        <f>G498</f>
        <v>0</v>
      </c>
      <c r="H601" s="12"/>
      <c r="I601" s="17">
        <f>'[1]Prop. prices'!I342</f>
        <v>0</v>
      </c>
      <c r="J601" s="17">
        <f>'[1]Prop. prices'!J342</f>
        <v>0</v>
      </c>
      <c r="K601" s="17">
        <f>'[1]Prop. prices'!K342</f>
        <v>0</v>
      </c>
      <c r="L601" s="17">
        <f>'[1]Prop. prices'!L342</f>
        <v>0</v>
      </c>
      <c r="M601" s="17">
        <f>'[1]Prop. prices'!M342</f>
        <v>0</v>
      </c>
      <c r="N601" s="17">
        <f>'[1]Prop. prices'!N342</f>
        <v>0</v>
      </c>
      <c r="O601" s="17">
        <f>'[1]Prop. prices'!O342</f>
        <v>0</v>
      </c>
      <c r="P601" s="17">
        <f>'[1]Prop. prices'!P342</f>
        <v>0</v>
      </c>
      <c r="Q601" s="17">
        <f>'[1]Prop. prices'!Q342</f>
        <v>0</v>
      </c>
      <c r="R601" s="17">
        <f>'[1]Prop. prices'!R342</f>
        <v>0</v>
      </c>
      <c r="S601" s="17">
        <f>'[1]Prop. prices'!S342</f>
        <v>0</v>
      </c>
      <c r="T601" s="17">
        <f>'[1]Prop. prices'!T342</f>
        <v>0</v>
      </c>
      <c r="U601" s="17">
        <f>'[1]Prop. prices'!U342</f>
        <v>0</v>
      </c>
      <c r="V601" s="17">
        <f>'[1]Prop. prices'!V342</f>
        <v>0</v>
      </c>
      <c r="W601" s="17">
        <f>'[1]Prop. prices'!W342</f>
        <v>0</v>
      </c>
      <c r="X601" s="17">
        <f>'[1]Prop. prices'!X342</f>
        <v>0</v>
      </c>
      <c r="Y601" s="17">
        <f>'[1]Prop. prices'!Y342</f>
        <v>0</v>
      </c>
      <c r="Z601" s="17">
        <f>'[1]Prop. prices'!Z342</f>
        <v>0</v>
      </c>
      <c r="AA601" s="17">
        <f>'[1]Prop. prices'!AA342</f>
        <v>0</v>
      </c>
      <c r="AB601" s="17">
        <f>'[1]Prop. prices'!AB342</f>
        <v>0</v>
      </c>
      <c r="AC601" s="14"/>
      <c r="AD601" s="16" t="str" cm="1">
        <f t="array" ref="AD601">IF(SUMPRODUCT(--_xlfn.ISFORMULA(C601:AB601))=25,"OK","CHECK")</f>
        <v>OK</v>
      </c>
      <c r="AE601" s="7"/>
      <c r="AF601" s="7"/>
      <c r="AG601" s="7"/>
    </row>
    <row r="602" spans="1:33" outlineLevel="3" x14ac:dyDescent="0.2">
      <c r="A602" s="7"/>
      <c r="B602" s="7"/>
      <c r="C602" s="19">
        <f>C499</f>
        <v>0</v>
      </c>
      <c r="D602" s="18">
        <f>D499</f>
        <v>0</v>
      </c>
      <c r="E602" s="18">
        <f>E499</f>
        <v>0</v>
      </c>
      <c r="F602" s="18">
        <f>F499</f>
        <v>0</v>
      </c>
      <c r="G602" s="18">
        <f>G499</f>
        <v>0</v>
      </c>
      <c r="H602" s="12"/>
      <c r="I602" s="17">
        <f>'[1]Prop. prices'!I343</f>
        <v>0</v>
      </c>
      <c r="J602" s="17">
        <f>'[1]Prop. prices'!J343</f>
        <v>0</v>
      </c>
      <c r="K602" s="17">
        <f>'[1]Prop. prices'!K343</f>
        <v>0</v>
      </c>
      <c r="L602" s="17">
        <f>'[1]Prop. prices'!L343</f>
        <v>0</v>
      </c>
      <c r="M602" s="17">
        <f>'[1]Prop. prices'!M343</f>
        <v>0</v>
      </c>
      <c r="N602" s="17">
        <f>'[1]Prop. prices'!N343</f>
        <v>0</v>
      </c>
      <c r="O602" s="17">
        <f>'[1]Prop. prices'!O343</f>
        <v>0</v>
      </c>
      <c r="P602" s="17">
        <f>'[1]Prop. prices'!P343</f>
        <v>0</v>
      </c>
      <c r="Q602" s="17">
        <f>'[1]Prop. prices'!Q343</f>
        <v>0</v>
      </c>
      <c r="R602" s="17">
        <f>'[1]Prop. prices'!R343</f>
        <v>0</v>
      </c>
      <c r="S602" s="17">
        <f>'[1]Prop. prices'!S343</f>
        <v>0</v>
      </c>
      <c r="T602" s="17">
        <f>'[1]Prop. prices'!T343</f>
        <v>0</v>
      </c>
      <c r="U602" s="17">
        <f>'[1]Prop. prices'!U343</f>
        <v>0</v>
      </c>
      <c r="V602" s="17">
        <f>'[1]Prop. prices'!V343</f>
        <v>0</v>
      </c>
      <c r="W602" s="17">
        <f>'[1]Prop. prices'!W343</f>
        <v>0</v>
      </c>
      <c r="X602" s="17">
        <f>'[1]Prop. prices'!X343</f>
        <v>0</v>
      </c>
      <c r="Y602" s="17">
        <f>'[1]Prop. prices'!Y343</f>
        <v>0</v>
      </c>
      <c r="Z602" s="17">
        <f>'[1]Prop. prices'!Z343</f>
        <v>0</v>
      </c>
      <c r="AA602" s="17">
        <f>'[1]Prop. prices'!AA343</f>
        <v>0</v>
      </c>
      <c r="AB602" s="17">
        <f>'[1]Prop. prices'!AB343</f>
        <v>0</v>
      </c>
      <c r="AC602" s="14"/>
      <c r="AD602" s="16" t="str" cm="1">
        <f t="array" ref="AD602">IF(SUMPRODUCT(--_xlfn.ISFORMULA(C602:AB602))=25,"OK","CHECK")</f>
        <v>OK</v>
      </c>
      <c r="AE602" s="7"/>
      <c r="AF602" s="7"/>
      <c r="AG602" s="7"/>
    </row>
    <row r="603" spans="1:33" outlineLevel="3" x14ac:dyDescent="0.2">
      <c r="A603" s="7"/>
      <c r="B603" s="7"/>
      <c r="C603" s="19">
        <f>C500</f>
        <v>0</v>
      </c>
      <c r="D603" s="18">
        <f>D500</f>
        <v>0</v>
      </c>
      <c r="E603" s="18">
        <f>E500</f>
        <v>0</v>
      </c>
      <c r="F603" s="18">
        <f>F500</f>
        <v>0</v>
      </c>
      <c r="G603" s="18">
        <f>G500</f>
        <v>0</v>
      </c>
      <c r="H603" s="12"/>
      <c r="I603" s="17">
        <f>'[1]Prop. prices'!I344</f>
        <v>0</v>
      </c>
      <c r="J603" s="17">
        <f>'[1]Prop. prices'!J344</f>
        <v>0</v>
      </c>
      <c r="K603" s="17">
        <f>'[1]Prop. prices'!K344</f>
        <v>0</v>
      </c>
      <c r="L603" s="17">
        <f>'[1]Prop. prices'!L344</f>
        <v>0</v>
      </c>
      <c r="M603" s="17">
        <f>'[1]Prop. prices'!M344</f>
        <v>0</v>
      </c>
      <c r="N603" s="17">
        <f>'[1]Prop. prices'!N344</f>
        <v>0</v>
      </c>
      <c r="O603" s="17">
        <f>'[1]Prop. prices'!O344</f>
        <v>0</v>
      </c>
      <c r="P603" s="17">
        <f>'[1]Prop. prices'!P344</f>
        <v>0</v>
      </c>
      <c r="Q603" s="17">
        <f>'[1]Prop. prices'!Q344</f>
        <v>0</v>
      </c>
      <c r="R603" s="17">
        <f>'[1]Prop. prices'!R344</f>
        <v>0</v>
      </c>
      <c r="S603" s="17">
        <f>'[1]Prop. prices'!S344</f>
        <v>0</v>
      </c>
      <c r="T603" s="17">
        <f>'[1]Prop. prices'!T344</f>
        <v>0</v>
      </c>
      <c r="U603" s="17">
        <f>'[1]Prop. prices'!U344</f>
        <v>0</v>
      </c>
      <c r="V603" s="17">
        <f>'[1]Prop. prices'!V344</f>
        <v>0</v>
      </c>
      <c r="W603" s="17">
        <f>'[1]Prop. prices'!W344</f>
        <v>0</v>
      </c>
      <c r="X603" s="17">
        <f>'[1]Prop. prices'!X344</f>
        <v>0</v>
      </c>
      <c r="Y603" s="17">
        <f>'[1]Prop. prices'!Y344</f>
        <v>0</v>
      </c>
      <c r="Z603" s="17">
        <f>'[1]Prop. prices'!Z344</f>
        <v>0</v>
      </c>
      <c r="AA603" s="17">
        <f>'[1]Prop. prices'!AA344</f>
        <v>0</v>
      </c>
      <c r="AB603" s="17">
        <f>'[1]Prop. prices'!AB344</f>
        <v>0</v>
      </c>
      <c r="AC603" s="14"/>
      <c r="AD603" s="16" t="str" cm="1">
        <f t="array" ref="AD603">IF(SUMPRODUCT(--_xlfn.ISFORMULA(C603:AB603))=25,"OK","CHECK")</f>
        <v>OK</v>
      </c>
      <c r="AE603" s="7"/>
      <c r="AF603" s="7"/>
      <c r="AG603" s="7"/>
    </row>
    <row r="604" spans="1:33" outlineLevel="2" x14ac:dyDescent="0.2">
      <c r="A604" s="7"/>
      <c r="B604" s="7"/>
      <c r="C604" s="13"/>
      <c r="D604" s="12"/>
      <c r="E604" s="12"/>
      <c r="F604" s="12"/>
      <c r="G604" s="12"/>
      <c r="H604" s="12"/>
      <c r="I604" s="15"/>
      <c r="J604" s="15"/>
      <c r="K604" s="14"/>
      <c r="L604" s="14"/>
      <c r="M604" s="14"/>
      <c r="N604" s="21"/>
      <c r="O604" s="21"/>
      <c r="P604" s="21"/>
      <c r="Q604" s="21"/>
      <c r="R604" s="21"/>
      <c r="S604" s="14"/>
      <c r="T604" s="14"/>
      <c r="U604" s="14"/>
      <c r="V604" s="14"/>
      <c r="W604" s="14"/>
      <c r="X604" s="14"/>
      <c r="Y604" s="14"/>
      <c r="Z604" s="14"/>
      <c r="AA604" s="14"/>
      <c r="AB604" s="14"/>
      <c r="AC604" s="14"/>
      <c r="AD604" s="16"/>
      <c r="AE604" s="7"/>
      <c r="AF604" s="7"/>
      <c r="AG604" s="7"/>
    </row>
    <row r="605" spans="1:33" outlineLevel="1" x14ac:dyDescent="0.2">
      <c r="A605" s="7"/>
      <c r="B605" s="7"/>
      <c r="C605" s="13"/>
      <c r="D605" s="12"/>
      <c r="E605" s="12"/>
      <c r="F605" s="12"/>
      <c r="G605" s="12"/>
      <c r="H605" s="12"/>
      <c r="I605" s="15"/>
      <c r="J605" s="15"/>
      <c r="K605" s="14"/>
      <c r="L605" s="14"/>
      <c r="M605" s="14"/>
      <c r="N605" s="21"/>
      <c r="O605" s="21"/>
      <c r="P605" s="21"/>
      <c r="Q605" s="21"/>
      <c r="R605" s="21"/>
      <c r="S605" s="14"/>
      <c r="T605" s="14"/>
      <c r="U605" s="14"/>
      <c r="V605" s="14"/>
      <c r="W605" s="14"/>
      <c r="X605" s="14"/>
      <c r="Y605" s="14"/>
      <c r="Z605" s="14"/>
      <c r="AA605" s="14"/>
      <c r="AB605" s="14"/>
      <c r="AC605" s="14"/>
      <c r="AD605" s="16"/>
      <c r="AE605" s="7"/>
      <c r="AF605" s="7"/>
      <c r="AG605" s="7"/>
    </row>
    <row r="606" spans="1:33" outlineLevel="1" x14ac:dyDescent="0.2">
      <c r="A606" s="7"/>
      <c r="B606" s="7"/>
      <c r="C606" s="20" t="str">
        <f>C241</f>
        <v>Designated Pricing Proposal Costs</v>
      </c>
      <c r="D606" s="9"/>
      <c r="E606" s="9"/>
      <c r="F606" s="9"/>
      <c r="G606" s="10"/>
      <c r="H606" s="10"/>
      <c r="I606" s="14"/>
      <c r="J606" s="14"/>
      <c r="K606" s="14"/>
      <c r="L606" s="14"/>
      <c r="M606" s="14"/>
      <c r="N606" s="14"/>
      <c r="O606" s="14"/>
      <c r="P606" s="14"/>
      <c r="Q606" s="14"/>
      <c r="R606" s="14"/>
      <c r="S606" s="14"/>
      <c r="T606" s="14"/>
      <c r="U606" s="14"/>
      <c r="V606" s="14"/>
      <c r="W606" s="14"/>
      <c r="X606" s="14"/>
      <c r="Y606" s="14"/>
      <c r="Z606" s="14"/>
      <c r="AA606" s="14"/>
      <c r="AB606" s="14"/>
      <c r="AC606" s="14"/>
      <c r="AD606" s="16"/>
      <c r="AE606" s="7"/>
      <c r="AF606" s="7"/>
      <c r="AG606" s="7"/>
    </row>
    <row r="607" spans="1:33" outlineLevel="2" x14ac:dyDescent="0.2">
      <c r="A607" s="7"/>
      <c r="B607" s="7"/>
      <c r="C607" s="19" t="str">
        <f>C401</f>
        <v>Large LV Business Annual demand</v>
      </c>
      <c r="D607" s="18" t="str">
        <f>D401</f>
        <v>Large LV business</v>
      </c>
      <c r="E607" s="18" t="str">
        <f>E401</f>
        <v>LBAD087</v>
      </c>
      <c r="F607" s="18">
        <f>F401</f>
        <v>0</v>
      </c>
      <c r="G607" s="18">
        <f>G401</f>
        <v>0</v>
      </c>
      <c r="H607" s="12"/>
      <c r="I607" s="17">
        <f>'[1]Prop. prices'!I348</f>
        <v>0</v>
      </c>
      <c r="J607" s="17">
        <f>'[1]Prop. prices'!J348</f>
        <v>0</v>
      </c>
      <c r="K607" s="17">
        <f>'[1]Prop. prices'!K348</f>
        <v>0</v>
      </c>
      <c r="L607" s="17">
        <f>'[1]Prop. prices'!L348</f>
        <v>0</v>
      </c>
      <c r="M607" s="17">
        <f>'[1]Prop. prices'!M348</f>
        <v>0</v>
      </c>
      <c r="N607" s="17">
        <f>'[1]Prop. prices'!N348</f>
        <v>0</v>
      </c>
      <c r="O607" s="17">
        <f>'[1]Prop. prices'!O348</f>
        <v>0</v>
      </c>
      <c r="P607" s="17">
        <f>'[1]Prop. prices'!P348</f>
        <v>0</v>
      </c>
      <c r="Q607" s="17">
        <f>'[1]Prop. prices'!Q348</f>
        <v>0</v>
      </c>
      <c r="R607" s="17">
        <f>'[1]Prop. prices'!R348</f>
        <v>0</v>
      </c>
      <c r="S607" s="17">
        <f>'[1]Prop. prices'!S348</f>
        <v>0</v>
      </c>
      <c r="T607" s="17">
        <f>'[1]Prop. prices'!T348</f>
        <v>0</v>
      </c>
      <c r="U607" s="17">
        <f>'[1]Prop. prices'!U348</f>
        <v>0</v>
      </c>
      <c r="V607" s="17">
        <f>'[1]Prop. prices'!V348</f>
        <v>0</v>
      </c>
      <c r="W607" s="17">
        <f>'[1]Prop. prices'!W348</f>
        <v>0</v>
      </c>
      <c r="X607" s="17">
        <f>'[1]Prop. prices'!X348</f>
        <v>0</v>
      </c>
      <c r="Y607" s="17">
        <f>'[1]Prop. prices'!Y348</f>
        <v>0</v>
      </c>
      <c r="Z607" s="17">
        <f>'[1]Prop. prices'!Z348</f>
        <v>0</v>
      </c>
      <c r="AA607" s="17">
        <f>'[1]Prop. prices'!AA348</f>
        <v>0</v>
      </c>
      <c r="AB607" s="17">
        <f>'[1]Prop. prices'!AB348</f>
        <v>0</v>
      </c>
      <c r="AC607" s="14"/>
      <c r="AD607" s="16" t="str" cm="1">
        <f t="array" ref="AD607">IF(SUMPRODUCT(--_xlfn.ISFORMULA(C607:AB607))=25,"OK","CHECK")</f>
        <v>OK</v>
      </c>
      <c r="AE607" s="7"/>
      <c r="AF607" s="7"/>
      <c r="AG607" s="7"/>
    </row>
    <row r="608" spans="1:33" outlineLevel="2" x14ac:dyDescent="0.2">
      <c r="A608" s="7"/>
      <c r="B608" s="7"/>
      <c r="C608" s="19" t="str">
        <f>C402</f>
        <v>Large LV Business Annual demand</v>
      </c>
      <c r="D608" s="18" t="str">
        <f>D402</f>
        <v>Large LV business</v>
      </c>
      <c r="E608" s="18" t="str">
        <f>E402</f>
        <v>LBAD201</v>
      </c>
      <c r="F608" s="18">
        <f>F402</f>
        <v>0</v>
      </c>
      <c r="G608" s="18">
        <f>G402</f>
        <v>0</v>
      </c>
      <c r="H608" s="12"/>
      <c r="I608" s="17">
        <f>'[1]Prop. prices'!I349</f>
        <v>0</v>
      </c>
      <c r="J608" s="17">
        <f>'[1]Prop. prices'!J349</f>
        <v>0</v>
      </c>
      <c r="K608" s="17">
        <f>'[1]Prop. prices'!K349</f>
        <v>2.58E-2</v>
      </c>
      <c r="L608" s="17">
        <f>'[1]Prop. prices'!L349</f>
        <v>0</v>
      </c>
      <c r="M608" s="17">
        <f>'[1]Prop. prices'!M349</f>
        <v>1.61E-2</v>
      </c>
      <c r="N608" s="17">
        <f>'[1]Prop. prices'!N349</f>
        <v>0</v>
      </c>
      <c r="O608" s="17">
        <f>'[1]Prop. prices'!O349</f>
        <v>0.15790000000000001</v>
      </c>
      <c r="P608" s="17">
        <f>'[1]Prop. prices'!P349</f>
        <v>0</v>
      </c>
      <c r="Q608" s="17">
        <f>'[1]Prop. prices'!Q349</f>
        <v>0</v>
      </c>
      <c r="R608" s="17">
        <f>'[1]Prop. prices'!R349</f>
        <v>0</v>
      </c>
      <c r="S608" s="17">
        <f>'[1]Prop. prices'!S349</f>
        <v>0</v>
      </c>
      <c r="T608" s="17">
        <f>'[1]Prop. prices'!T349</f>
        <v>0</v>
      </c>
      <c r="U608" s="17">
        <f>'[1]Prop. prices'!U349</f>
        <v>0</v>
      </c>
      <c r="V608" s="17">
        <f>'[1]Prop. prices'!V349</f>
        <v>0</v>
      </c>
      <c r="W608" s="17">
        <f>'[1]Prop. prices'!W349</f>
        <v>0</v>
      </c>
      <c r="X608" s="17">
        <f>'[1]Prop. prices'!X349</f>
        <v>0</v>
      </c>
      <c r="Y608" s="17">
        <f>'[1]Prop. prices'!Y349</f>
        <v>0</v>
      </c>
      <c r="Z608" s="17">
        <f>'[1]Prop. prices'!Z349</f>
        <v>0</v>
      </c>
      <c r="AA608" s="17">
        <f>'[1]Prop. prices'!AA349</f>
        <v>0</v>
      </c>
      <c r="AB608" s="17">
        <f>'[1]Prop. prices'!AB349</f>
        <v>0</v>
      </c>
      <c r="AC608" s="14"/>
      <c r="AD608" s="16" t="str" cm="1">
        <f t="array" ref="AD608">IF(SUMPRODUCT(--_xlfn.ISFORMULA(C608:AB608))=25,"OK","CHECK")</f>
        <v>OK</v>
      </c>
      <c r="AE608" s="7"/>
      <c r="AF608" s="7"/>
      <c r="AG608" s="7"/>
    </row>
    <row r="609" spans="1:33" outlineLevel="2" x14ac:dyDescent="0.2">
      <c r="A609" s="7"/>
      <c r="B609" s="7"/>
      <c r="C609" s="19" t="str">
        <f>C403</f>
        <v>Large LV Business Annual demand</v>
      </c>
      <c r="D609" s="18" t="str">
        <f>D403</f>
        <v>Large LV business</v>
      </c>
      <c r="E609" s="18" t="str">
        <f>E403</f>
        <v>LBAD292</v>
      </c>
      <c r="F609" s="18">
        <f>F403</f>
        <v>0</v>
      </c>
      <c r="G609" s="18">
        <f>G403</f>
        <v>0</v>
      </c>
      <c r="H609" s="12"/>
      <c r="I609" s="17">
        <f>'[1]Prop. prices'!I350</f>
        <v>0</v>
      </c>
      <c r="J609" s="17">
        <f>'[1]Prop. prices'!J350</f>
        <v>0</v>
      </c>
      <c r="K609" s="17">
        <f>'[1]Prop. prices'!K350</f>
        <v>2.58E-2</v>
      </c>
      <c r="L609" s="17">
        <f>'[1]Prop. prices'!L350</f>
        <v>0</v>
      </c>
      <c r="M609" s="17">
        <f>'[1]Prop. prices'!M350</f>
        <v>1.61E-2</v>
      </c>
      <c r="N609" s="17">
        <f>'[1]Prop. prices'!N350</f>
        <v>0</v>
      </c>
      <c r="O609" s="17">
        <f>'[1]Prop. prices'!O350</f>
        <v>0.15790000000000001</v>
      </c>
      <c r="P609" s="17">
        <f>'[1]Prop. prices'!P350</f>
        <v>0</v>
      </c>
      <c r="Q609" s="17">
        <f>'[1]Prop. prices'!Q350</f>
        <v>0</v>
      </c>
      <c r="R609" s="17">
        <f>'[1]Prop. prices'!R350</f>
        <v>0</v>
      </c>
      <c r="S609" s="17">
        <f>'[1]Prop. prices'!S350</f>
        <v>0</v>
      </c>
      <c r="T609" s="17">
        <f>'[1]Prop. prices'!T350</f>
        <v>0</v>
      </c>
      <c r="U609" s="17">
        <f>'[1]Prop. prices'!U350</f>
        <v>0</v>
      </c>
      <c r="V609" s="17">
        <f>'[1]Prop. prices'!V350</f>
        <v>0</v>
      </c>
      <c r="W609" s="17">
        <f>'[1]Prop. prices'!W350</f>
        <v>0</v>
      </c>
      <c r="X609" s="17">
        <f>'[1]Prop. prices'!X350</f>
        <v>0</v>
      </c>
      <c r="Y609" s="17">
        <f>'[1]Prop. prices'!Y350</f>
        <v>0</v>
      </c>
      <c r="Z609" s="17">
        <f>'[1]Prop. prices'!Z350</f>
        <v>0</v>
      </c>
      <c r="AA609" s="17">
        <f>'[1]Prop. prices'!AA350</f>
        <v>0</v>
      </c>
      <c r="AB609" s="17">
        <f>'[1]Prop. prices'!AB350</f>
        <v>0</v>
      </c>
      <c r="AC609" s="14"/>
      <c r="AD609" s="16" t="str" cm="1">
        <f t="array" ref="AD609">IF(SUMPRODUCT(--_xlfn.ISFORMULA(C609:AB609))=25,"OK","CHECK")</f>
        <v>OK</v>
      </c>
      <c r="AE609" s="7"/>
      <c r="AF609" s="7"/>
      <c r="AG609" s="7"/>
    </row>
    <row r="610" spans="1:33" outlineLevel="2" x14ac:dyDescent="0.2">
      <c r="A610" s="7"/>
      <c r="B610" s="7"/>
      <c r="C610" s="19" t="str">
        <f>C404</f>
        <v>Large LV Business Annual demand</v>
      </c>
      <c r="D610" s="18" t="str">
        <f>D404</f>
        <v>Large LV business</v>
      </c>
      <c r="E610" s="18" t="str">
        <f>E404</f>
        <v>LBAD322</v>
      </c>
      <c r="F610" s="18">
        <f>F404</f>
        <v>0</v>
      </c>
      <c r="G610" s="18">
        <f>G404</f>
        <v>0</v>
      </c>
      <c r="H610" s="12"/>
      <c r="I610" s="17">
        <f>'[1]Prop. prices'!I351</f>
        <v>0</v>
      </c>
      <c r="J610" s="17">
        <f>'[1]Prop. prices'!J351</f>
        <v>0</v>
      </c>
      <c r="K610" s="17">
        <f>'[1]Prop. prices'!K351</f>
        <v>2.58E-2</v>
      </c>
      <c r="L610" s="17">
        <f>'[1]Prop. prices'!L351</f>
        <v>0</v>
      </c>
      <c r="M610" s="17">
        <f>'[1]Prop. prices'!M351</f>
        <v>1.61E-2</v>
      </c>
      <c r="N610" s="17">
        <f>'[1]Prop. prices'!N351</f>
        <v>0</v>
      </c>
      <c r="O610" s="17">
        <f>'[1]Prop. prices'!O351</f>
        <v>0.15790000000000001</v>
      </c>
      <c r="P610" s="17">
        <f>'[1]Prop. prices'!P351</f>
        <v>0</v>
      </c>
      <c r="Q610" s="17">
        <f>'[1]Prop. prices'!Q351</f>
        <v>0</v>
      </c>
      <c r="R610" s="17">
        <f>'[1]Prop. prices'!R351</f>
        <v>0</v>
      </c>
      <c r="S610" s="17">
        <f>'[1]Prop. prices'!S351</f>
        <v>0</v>
      </c>
      <c r="T610" s="17">
        <f>'[1]Prop. prices'!T351</f>
        <v>0</v>
      </c>
      <c r="U610" s="17">
        <f>'[1]Prop. prices'!U351</f>
        <v>0</v>
      </c>
      <c r="V610" s="17">
        <f>'[1]Prop. prices'!V351</f>
        <v>0</v>
      </c>
      <c r="W610" s="17">
        <f>'[1]Prop. prices'!W351</f>
        <v>0</v>
      </c>
      <c r="X610" s="17">
        <f>'[1]Prop. prices'!X351</f>
        <v>0</v>
      </c>
      <c r="Y610" s="17">
        <f>'[1]Prop. prices'!Y351</f>
        <v>0</v>
      </c>
      <c r="Z610" s="17">
        <f>'[1]Prop. prices'!Z351</f>
        <v>0</v>
      </c>
      <c r="AA610" s="17">
        <f>'[1]Prop. prices'!AA351</f>
        <v>0</v>
      </c>
      <c r="AB610" s="17">
        <f>'[1]Prop. prices'!AB351</f>
        <v>0</v>
      </c>
      <c r="AC610" s="14"/>
      <c r="AD610" s="16" t="str" cm="1">
        <f t="array" ref="AD610">IF(SUMPRODUCT(--_xlfn.ISFORMULA(C610:AB610))=25,"OK","CHECK")</f>
        <v>OK</v>
      </c>
      <c r="AE610" s="7"/>
      <c r="AF610" s="7"/>
      <c r="AG610" s="7"/>
    </row>
    <row r="611" spans="1:33" outlineLevel="2" x14ac:dyDescent="0.2">
      <c r="A611" s="7"/>
      <c r="B611" s="7"/>
      <c r="C611" s="19" t="str">
        <f>C405</f>
        <v>Large LV Business Annual demand</v>
      </c>
      <c r="D611" s="18" t="str">
        <f>D405</f>
        <v>Large LV business</v>
      </c>
      <c r="E611" s="18" t="str">
        <f>E405</f>
        <v>LBAD342</v>
      </c>
      <c r="F611" s="18">
        <f>F405</f>
        <v>0</v>
      </c>
      <c r="G611" s="18">
        <f>G405</f>
        <v>0</v>
      </c>
      <c r="H611" s="12"/>
      <c r="I611" s="17">
        <f>'[1]Prop. prices'!I352</f>
        <v>0</v>
      </c>
      <c r="J611" s="17">
        <f>'[1]Prop. prices'!J352</f>
        <v>0</v>
      </c>
      <c r="K611" s="17">
        <f>'[1]Prop. prices'!K352</f>
        <v>2.58E-2</v>
      </c>
      <c r="L611" s="17">
        <f>'[1]Prop. prices'!L352</f>
        <v>0</v>
      </c>
      <c r="M611" s="17">
        <f>'[1]Prop. prices'!M352</f>
        <v>1.61E-2</v>
      </c>
      <c r="N611" s="17">
        <f>'[1]Prop. prices'!N352</f>
        <v>0</v>
      </c>
      <c r="O611" s="17">
        <f>'[1]Prop. prices'!O352</f>
        <v>0.15790000000000001</v>
      </c>
      <c r="P611" s="17">
        <f>'[1]Prop. prices'!P352</f>
        <v>0</v>
      </c>
      <c r="Q611" s="17">
        <f>'[1]Prop. prices'!Q352</f>
        <v>0</v>
      </c>
      <c r="R611" s="17">
        <f>'[1]Prop. prices'!R352</f>
        <v>0</v>
      </c>
      <c r="S611" s="17">
        <f>'[1]Prop. prices'!S352</f>
        <v>0</v>
      </c>
      <c r="T611" s="17">
        <f>'[1]Prop. prices'!T352</f>
        <v>0</v>
      </c>
      <c r="U611" s="17">
        <f>'[1]Prop. prices'!U352</f>
        <v>0</v>
      </c>
      <c r="V611" s="17">
        <f>'[1]Prop. prices'!V352</f>
        <v>0</v>
      </c>
      <c r="W611" s="17">
        <f>'[1]Prop. prices'!W352</f>
        <v>0</v>
      </c>
      <c r="X611" s="17">
        <f>'[1]Prop. prices'!X352</f>
        <v>0</v>
      </c>
      <c r="Y611" s="17">
        <f>'[1]Prop. prices'!Y352</f>
        <v>0</v>
      </c>
      <c r="Z611" s="17">
        <f>'[1]Prop. prices'!Z352</f>
        <v>0</v>
      </c>
      <c r="AA611" s="17">
        <f>'[1]Prop. prices'!AA352</f>
        <v>0</v>
      </c>
      <c r="AB611" s="17">
        <f>'[1]Prop. prices'!AB352</f>
        <v>0</v>
      </c>
      <c r="AC611" s="14"/>
      <c r="AD611" s="16" t="str" cm="1">
        <f t="array" ref="AD611">IF(SUMPRODUCT(--_xlfn.ISFORMULA(C611:AB611))=25,"OK","CHECK")</f>
        <v>OK</v>
      </c>
      <c r="AE611" s="7"/>
      <c r="AF611" s="7"/>
      <c r="AG611" s="7"/>
    </row>
    <row r="612" spans="1:33" outlineLevel="2" x14ac:dyDescent="0.2">
      <c r="A612" s="7"/>
      <c r="B612" s="7"/>
      <c r="C612" s="19" t="str">
        <f>C406</f>
        <v>Large LV Business Annual demand</v>
      </c>
      <c r="D612" s="18" t="str">
        <f>D406</f>
        <v>Large LV business</v>
      </c>
      <c r="E612" s="18" t="str">
        <f>E406</f>
        <v>LBAD422</v>
      </c>
      <c r="F612" s="18">
        <f>F406</f>
        <v>0</v>
      </c>
      <c r="G612" s="18">
        <f>G406</f>
        <v>0</v>
      </c>
      <c r="H612" s="12"/>
      <c r="I612" s="17">
        <f>'[1]Prop. prices'!I353</f>
        <v>0</v>
      </c>
      <c r="J612" s="17">
        <f>'[1]Prop. prices'!J353</f>
        <v>0</v>
      </c>
      <c r="K612" s="17">
        <f>'[1]Prop. prices'!K353</f>
        <v>2.58E-2</v>
      </c>
      <c r="L612" s="17">
        <f>'[1]Prop. prices'!L353</f>
        <v>0</v>
      </c>
      <c r="M612" s="17">
        <f>'[1]Prop. prices'!M353</f>
        <v>1.61E-2</v>
      </c>
      <c r="N612" s="17">
        <f>'[1]Prop. prices'!N353</f>
        <v>0</v>
      </c>
      <c r="O612" s="17">
        <f>'[1]Prop. prices'!O353</f>
        <v>0.15790000000000001</v>
      </c>
      <c r="P612" s="17">
        <f>'[1]Prop. prices'!P353</f>
        <v>0</v>
      </c>
      <c r="Q612" s="17">
        <f>'[1]Prop. prices'!Q353</f>
        <v>0</v>
      </c>
      <c r="R612" s="17">
        <f>'[1]Prop. prices'!R353</f>
        <v>0</v>
      </c>
      <c r="S612" s="17">
        <f>'[1]Prop. prices'!S353</f>
        <v>0</v>
      </c>
      <c r="T612" s="17">
        <f>'[1]Prop. prices'!T353</f>
        <v>0</v>
      </c>
      <c r="U612" s="17">
        <f>'[1]Prop. prices'!U353</f>
        <v>0</v>
      </c>
      <c r="V612" s="17">
        <f>'[1]Prop. prices'!V353</f>
        <v>0</v>
      </c>
      <c r="W612" s="17">
        <f>'[1]Prop. prices'!W353</f>
        <v>0</v>
      </c>
      <c r="X612" s="17">
        <f>'[1]Prop. prices'!X353</f>
        <v>0</v>
      </c>
      <c r="Y612" s="17">
        <f>'[1]Prop. prices'!Y353</f>
        <v>0</v>
      </c>
      <c r="Z612" s="17">
        <f>'[1]Prop. prices'!Z353</f>
        <v>0</v>
      </c>
      <c r="AA612" s="17">
        <f>'[1]Prop. prices'!AA353</f>
        <v>0</v>
      </c>
      <c r="AB612" s="17">
        <f>'[1]Prop. prices'!AB353</f>
        <v>0</v>
      </c>
      <c r="AC612" s="14"/>
      <c r="AD612" s="16" t="str" cm="1">
        <f t="array" ref="AD612">IF(SUMPRODUCT(--_xlfn.ISFORMULA(C612:AB612))=25,"OK","CHECK")</f>
        <v>OK</v>
      </c>
      <c r="AE612" s="7"/>
      <c r="AF612" s="7"/>
      <c r="AG612" s="7"/>
    </row>
    <row r="613" spans="1:33" outlineLevel="2" x14ac:dyDescent="0.2">
      <c r="A613" s="7"/>
      <c r="B613" s="7"/>
      <c r="C613" s="19" t="str">
        <f>C407</f>
        <v>Large LV Business Annual demand</v>
      </c>
      <c r="D613" s="18" t="str">
        <f>D407</f>
        <v>Large LV business</v>
      </c>
      <c r="E613" s="18" t="str">
        <f>E407</f>
        <v>LBAD432</v>
      </c>
      <c r="F613" s="18">
        <f>F407</f>
        <v>0</v>
      </c>
      <c r="G613" s="18">
        <f>G407</f>
        <v>0</v>
      </c>
      <c r="H613" s="12"/>
      <c r="I613" s="17">
        <f>'[1]Prop. prices'!I354</f>
        <v>0</v>
      </c>
      <c r="J613" s="17">
        <f>'[1]Prop. prices'!J354</f>
        <v>0</v>
      </c>
      <c r="K613" s="17">
        <f>'[1]Prop. prices'!K354</f>
        <v>0</v>
      </c>
      <c r="L613" s="17">
        <f>'[1]Prop. prices'!L354</f>
        <v>0</v>
      </c>
      <c r="M613" s="17">
        <f>'[1]Prop. prices'!M354</f>
        <v>0</v>
      </c>
      <c r="N613" s="17">
        <f>'[1]Prop. prices'!N354</f>
        <v>0</v>
      </c>
      <c r="O613" s="17">
        <f>'[1]Prop. prices'!O354</f>
        <v>0</v>
      </c>
      <c r="P613" s="17">
        <f>'[1]Prop. prices'!P354</f>
        <v>0</v>
      </c>
      <c r="Q613" s="17">
        <f>'[1]Prop. prices'!Q354</f>
        <v>0</v>
      </c>
      <c r="R613" s="17">
        <f>'[1]Prop. prices'!R354</f>
        <v>0</v>
      </c>
      <c r="S613" s="17">
        <f>'[1]Prop. prices'!S354</f>
        <v>0</v>
      </c>
      <c r="T613" s="17">
        <f>'[1]Prop. prices'!T354</f>
        <v>0</v>
      </c>
      <c r="U613" s="17">
        <f>'[1]Prop. prices'!U354</f>
        <v>0</v>
      </c>
      <c r="V613" s="17">
        <f>'[1]Prop. prices'!V354</f>
        <v>0</v>
      </c>
      <c r="W613" s="17">
        <f>'[1]Prop. prices'!W354</f>
        <v>0</v>
      </c>
      <c r="X613" s="17">
        <f>'[1]Prop. prices'!X354</f>
        <v>0</v>
      </c>
      <c r="Y613" s="17">
        <f>'[1]Prop. prices'!Y354</f>
        <v>0</v>
      </c>
      <c r="Z613" s="17">
        <f>'[1]Prop. prices'!Z354</f>
        <v>0</v>
      </c>
      <c r="AA613" s="17">
        <f>'[1]Prop. prices'!AA354</f>
        <v>0</v>
      </c>
      <c r="AB613" s="17">
        <f>'[1]Prop. prices'!AB354</f>
        <v>0</v>
      </c>
      <c r="AC613" s="14"/>
      <c r="AD613" s="16" t="str" cm="1">
        <f t="array" ref="AD613">IF(SUMPRODUCT(--_xlfn.ISFORMULA(C613:AB613))=25,"OK","CHECK")</f>
        <v>OK</v>
      </c>
      <c r="AE613" s="7"/>
      <c r="AF613" s="7"/>
      <c r="AG613" s="7"/>
    </row>
    <row r="614" spans="1:33" outlineLevel="2" x14ac:dyDescent="0.2">
      <c r="A614" s="7"/>
      <c r="B614" s="7"/>
      <c r="C614" s="19" t="str">
        <f>C408</f>
        <v>Large LV Business Annual demand</v>
      </c>
      <c r="D614" s="18" t="str">
        <f>D408</f>
        <v>Large LV business</v>
      </c>
      <c r="E614" s="18" t="str">
        <f>E408</f>
        <v>LBAD517</v>
      </c>
      <c r="F614" s="18">
        <f>F408</f>
        <v>0</v>
      </c>
      <c r="G614" s="18">
        <f>G408</f>
        <v>0</v>
      </c>
      <c r="H614" s="12"/>
      <c r="I614" s="17">
        <f>'[1]Prop. prices'!I355</f>
        <v>0</v>
      </c>
      <c r="J614" s="17">
        <f>'[1]Prop. prices'!J355</f>
        <v>0</v>
      </c>
      <c r="K614" s="17">
        <f>'[1]Prop. prices'!K355</f>
        <v>2.58E-2</v>
      </c>
      <c r="L614" s="17">
        <f>'[1]Prop. prices'!L355</f>
        <v>0</v>
      </c>
      <c r="M614" s="17">
        <f>'[1]Prop. prices'!M355</f>
        <v>1.61E-2</v>
      </c>
      <c r="N614" s="17">
        <f>'[1]Prop. prices'!N355</f>
        <v>0</v>
      </c>
      <c r="O614" s="17">
        <f>'[1]Prop. prices'!O355</f>
        <v>0.15790000000000001</v>
      </c>
      <c r="P614" s="17">
        <f>'[1]Prop. prices'!P355</f>
        <v>0</v>
      </c>
      <c r="Q614" s="17">
        <f>'[1]Prop. prices'!Q355</f>
        <v>0</v>
      </c>
      <c r="R614" s="17">
        <f>'[1]Prop. prices'!R355</f>
        <v>0</v>
      </c>
      <c r="S614" s="17">
        <f>'[1]Prop. prices'!S355</f>
        <v>0</v>
      </c>
      <c r="T614" s="17">
        <f>'[1]Prop. prices'!T355</f>
        <v>0</v>
      </c>
      <c r="U614" s="17">
        <f>'[1]Prop. prices'!U355</f>
        <v>0</v>
      </c>
      <c r="V614" s="17">
        <f>'[1]Prop. prices'!V355</f>
        <v>0</v>
      </c>
      <c r="W614" s="17">
        <f>'[1]Prop. prices'!W355</f>
        <v>0</v>
      </c>
      <c r="X614" s="17">
        <f>'[1]Prop. prices'!X355</f>
        <v>0</v>
      </c>
      <c r="Y614" s="17">
        <f>'[1]Prop. prices'!Y355</f>
        <v>0</v>
      </c>
      <c r="Z614" s="17">
        <f>'[1]Prop. prices'!Z355</f>
        <v>0</v>
      </c>
      <c r="AA614" s="17">
        <f>'[1]Prop. prices'!AA355</f>
        <v>0</v>
      </c>
      <c r="AB614" s="17">
        <f>'[1]Prop. prices'!AB355</f>
        <v>0</v>
      </c>
      <c r="AC614" s="14"/>
      <c r="AD614" s="16" t="str" cm="1">
        <f t="array" ref="AD614">IF(SUMPRODUCT(--_xlfn.ISFORMULA(C614:AB614))=25,"OK","CHECK")</f>
        <v>OK</v>
      </c>
      <c r="AE614" s="7"/>
      <c r="AF614" s="7"/>
      <c r="AG614" s="7"/>
    </row>
    <row r="615" spans="1:33" outlineLevel="2" x14ac:dyDescent="0.2">
      <c r="A615" s="7"/>
      <c r="B615" s="7"/>
      <c r="C615" s="19" t="str">
        <f>C409</f>
        <v>Large LV Business Annual demand</v>
      </c>
      <c r="D615" s="18" t="str">
        <f>D409</f>
        <v>Large LV business</v>
      </c>
      <c r="E615" s="18" t="str">
        <f>E409</f>
        <v>LBAD583</v>
      </c>
      <c r="F615" s="18">
        <f>F409</f>
        <v>0</v>
      </c>
      <c r="G615" s="18">
        <f>G409</f>
        <v>0</v>
      </c>
      <c r="H615" s="12"/>
      <c r="I615" s="17">
        <f>'[1]Prop. prices'!I356</f>
        <v>0</v>
      </c>
      <c r="J615" s="17">
        <f>'[1]Prop. prices'!J356</f>
        <v>0</v>
      </c>
      <c r="K615" s="17">
        <f>'[1]Prop. prices'!K356</f>
        <v>2.58E-2</v>
      </c>
      <c r="L615" s="17">
        <f>'[1]Prop. prices'!L356</f>
        <v>0</v>
      </c>
      <c r="M615" s="17">
        <f>'[1]Prop. prices'!M356</f>
        <v>1.61E-2</v>
      </c>
      <c r="N615" s="17">
        <f>'[1]Prop. prices'!N356</f>
        <v>0</v>
      </c>
      <c r="O615" s="17">
        <f>'[1]Prop. prices'!O356</f>
        <v>0.15790000000000001</v>
      </c>
      <c r="P615" s="17">
        <f>'[1]Prop. prices'!P356</f>
        <v>0</v>
      </c>
      <c r="Q615" s="17">
        <f>'[1]Prop. prices'!Q356</f>
        <v>0</v>
      </c>
      <c r="R615" s="17">
        <f>'[1]Prop. prices'!R356</f>
        <v>0</v>
      </c>
      <c r="S615" s="17">
        <f>'[1]Prop. prices'!S356</f>
        <v>0</v>
      </c>
      <c r="T615" s="17">
        <f>'[1]Prop. prices'!T356</f>
        <v>0</v>
      </c>
      <c r="U615" s="17">
        <f>'[1]Prop. prices'!U356</f>
        <v>0</v>
      </c>
      <c r="V615" s="17">
        <f>'[1]Prop. prices'!V356</f>
        <v>0</v>
      </c>
      <c r="W615" s="17">
        <f>'[1]Prop. prices'!W356</f>
        <v>0</v>
      </c>
      <c r="X615" s="17">
        <f>'[1]Prop. prices'!X356</f>
        <v>0</v>
      </c>
      <c r="Y615" s="17">
        <f>'[1]Prop. prices'!Y356</f>
        <v>0</v>
      </c>
      <c r="Z615" s="17">
        <f>'[1]Prop. prices'!Z356</f>
        <v>0</v>
      </c>
      <c r="AA615" s="17">
        <f>'[1]Prop. prices'!AA356</f>
        <v>0</v>
      </c>
      <c r="AB615" s="17">
        <f>'[1]Prop. prices'!AB356</f>
        <v>0</v>
      </c>
      <c r="AC615" s="14"/>
      <c r="AD615" s="16" t="str" cm="1">
        <f t="array" ref="AD615">IF(SUMPRODUCT(--_xlfn.ISFORMULA(C615:AB615))=25,"OK","CHECK")</f>
        <v>OK</v>
      </c>
      <c r="AE615" s="7"/>
      <c r="AF615" s="7"/>
      <c r="AG615" s="7"/>
    </row>
    <row r="616" spans="1:33" outlineLevel="2" x14ac:dyDescent="0.2">
      <c r="A616" s="7"/>
      <c r="B616" s="7"/>
      <c r="C616" s="19" t="str">
        <f>C410</f>
        <v>Large LV Business Annual demand</v>
      </c>
      <c r="D616" s="18" t="str">
        <f>D410</f>
        <v>Large LV business</v>
      </c>
      <c r="E616" s="18" t="str">
        <f>E410</f>
        <v>LBAD627</v>
      </c>
      <c r="F616" s="18">
        <f>F410</f>
        <v>0</v>
      </c>
      <c r="G616" s="18">
        <f>G410</f>
        <v>0</v>
      </c>
      <c r="H616" s="12"/>
      <c r="I616" s="17">
        <f>'[1]Prop. prices'!I357</f>
        <v>0</v>
      </c>
      <c r="J616" s="17">
        <f>'[1]Prop. prices'!J357</f>
        <v>0</v>
      </c>
      <c r="K616" s="17">
        <f>'[1]Prop. prices'!K357</f>
        <v>0</v>
      </c>
      <c r="L616" s="17">
        <f>'[1]Prop. prices'!L357</f>
        <v>0</v>
      </c>
      <c r="M616" s="17">
        <f>'[1]Prop. prices'!M357</f>
        <v>0</v>
      </c>
      <c r="N616" s="17">
        <f>'[1]Prop. prices'!N357</f>
        <v>0</v>
      </c>
      <c r="O616" s="17">
        <f>'[1]Prop. prices'!O357</f>
        <v>0</v>
      </c>
      <c r="P616" s="17">
        <f>'[1]Prop. prices'!P357</f>
        <v>0</v>
      </c>
      <c r="Q616" s="17">
        <f>'[1]Prop. prices'!Q357</f>
        <v>0</v>
      </c>
      <c r="R616" s="17">
        <f>'[1]Prop. prices'!R357</f>
        <v>0</v>
      </c>
      <c r="S616" s="17">
        <f>'[1]Prop. prices'!S357</f>
        <v>0</v>
      </c>
      <c r="T616" s="17">
        <f>'[1]Prop. prices'!T357</f>
        <v>0</v>
      </c>
      <c r="U616" s="17">
        <f>'[1]Prop. prices'!U357</f>
        <v>0</v>
      </c>
      <c r="V616" s="17">
        <f>'[1]Prop. prices'!V357</f>
        <v>0</v>
      </c>
      <c r="W616" s="17">
        <f>'[1]Prop. prices'!W357</f>
        <v>0</v>
      </c>
      <c r="X616" s="17">
        <f>'[1]Prop. prices'!X357</f>
        <v>0</v>
      </c>
      <c r="Y616" s="17">
        <f>'[1]Prop. prices'!Y357</f>
        <v>0</v>
      </c>
      <c r="Z616" s="17">
        <f>'[1]Prop. prices'!Z357</f>
        <v>0</v>
      </c>
      <c r="AA616" s="17">
        <f>'[1]Prop. prices'!AA357</f>
        <v>0</v>
      </c>
      <c r="AB616" s="17">
        <f>'[1]Prop. prices'!AB357</f>
        <v>0</v>
      </c>
      <c r="AC616" s="14"/>
      <c r="AD616" s="16" t="str" cm="1">
        <f t="array" ref="AD616">IF(SUMPRODUCT(--_xlfn.ISFORMULA(C616:AB616))=25,"OK","CHECK")</f>
        <v>OK</v>
      </c>
      <c r="AE616" s="7"/>
      <c r="AF616" s="7"/>
      <c r="AG616" s="7"/>
    </row>
    <row r="617" spans="1:33" outlineLevel="2" x14ac:dyDescent="0.2">
      <c r="A617" s="7"/>
      <c r="B617" s="7"/>
      <c r="C617" s="19" t="str">
        <f>C411</f>
        <v>Large LV Business Annual demand</v>
      </c>
      <c r="D617" s="18" t="str">
        <f>D411</f>
        <v>Large LV business</v>
      </c>
      <c r="E617" s="18" t="str">
        <f>E411</f>
        <v>LBAD711</v>
      </c>
      <c r="F617" s="18">
        <f>F411</f>
        <v>0</v>
      </c>
      <c r="G617" s="18">
        <f>G411</f>
        <v>0</v>
      </c>
      <c r="H617" s="12"/>
      <c r="I617" s="17">
        <f>'[1]Prop. prices'!I358</f>
        <v>0</v>
      </c>
      <c r="J617" s="17">
        <f>'[1]Prop. prices'!J358</f>
        <v>0</v>
      </c>
      <c r="K617" s="17">
        <f>'[1]Prop. prices'!K358</f>
        <v>2.58E-2</v>
      </c>
      <c r="L617" s="17">
        <f>'[1]Prop. prices'!L358</f>
        <v>0</v>
      </c>
      <c r="M617" s="17">
        <f>'[1]Prop. prices'!M358</f>
        <v>1.61E-2</v>
      </c>
      <c r="N617" s="17">
        <f>'[1]Prop. prices'!N358</f>
        <v>0</v>
      </c>
      <c r="O617" s="17">
        <f>'[1]Prop. prices'!O358</f>
        <v>0.15790000000000001</v>
      </c>
      <c r="P617" s="17">
        <f>'[1]Prop. prices'!P358</f>
        <v>0</v>
      </c>
      <c r="Q617" s="17">
        <f>'[1]Prop. prices'!Q358</f>
        <v>0</v>
      </c>
      <c r="R617" s="17">
        <f>'[1]Prop. prices'!R358</f>
        <v>0</v>
      </c>
      <c r="S617" s="17">
        <f>'[1]Prop. prices'!S358</f>
        <v>0</v>
      </c>
      <c r="T617" s="17">
        <f>'[1]Prop. prices'!T358</f>
        <v>0</v>
      </c>
      <c r="U617" s="17">
        <f>'[1]Prop. prices'!U358</f>
        <v>0</v>
      </c>
      <c r="V617" s="17">
        <f>'[1]Prop. prices'!V358</f>
        <v>0</v>
      </c>
      <c r="W617" s="17">
        <f>'[1]Prop. prices'!W358</f>
        <v>0</v>
      </c>
      <c r="X617" s="17">
        <f>'[1]Prop. prices'!X358</f>
        <v>0</v>
      </c>
      <c r="Y617" s="17">
        <f>'[1]Prop. prices'!Y358</f>
        <v>0</v>
      </c>
      <c r="Z617" s="17">
        <f>'[1]Prop. prices'!Z358</f>
        <v>0</v>
      </c>
      <c r="AA617" s="17">
        <f>'[1]Prop. prices'!AA358</f>
        <v>0</v>
      </c>
      <c r="AB617" s="17">
        <f>'[1]Prop. prices'!AB358</f>
        <v>0</v>
      </c>
      <c r="AC617" s="14"/>
      <c r="AD617" s="16" t="str" cm="1">
        <f t="array" ref="AD617">IF(SUMPRODUCT(--_xlfn.ISFORMULA(C617:AB617))=25,"OK","CHECK")</f>
        <v>OK</v>
      </c>
      <c r="AE617" s="7"/>
      <c r="AF617" s="7"/>
      <c r="AG617" s="7"/>
    </row>
    <row r="618" spans="1:33" outlineLevel="2" x14ac:dyDescent="0.2">
      <c r="A618" s="7"/>
      <c r="B618" s="7"/>
      <c r="C618" s="19" t="str">
        <f>C412</f>
        <v>Large LV Business Annual demand</v>
      </c>
      <c r="D618" s="18" t="str">
        <f>D412</f>
        <v>Large LV business</v>
      </c>
      <c r="E618" s="18" t="str">
        <f>E412</f>
        <v>LBAD977</v>
      </c>
      <c r="F618" s="18">
        <f>F412</f>
        <v>0</v>
      </c>
      <c r="G618" s="18">
        <f>G412</f>
        <v>0</v>
      </c>
      <c r="H618" s="12"/>
      <c r="I618" s="17">
        <f>'[1]Prop. prices'!I359</f>
        <v>0</v>
      </c>
      <c r="J618" s="17">
        <f>'[1]Prop. prices'!J359</f>
        <v>0</v>
      </c>
      <c r="K618" s="17">
        <f>'[1]Prop. prices'!K359</f>
        <v>2.58E-2</v>
      </c>
      <c r="L618" s="17">
        <f>'[1]Prop. prices'!L359</f>
        <v>0</v>
      </c>
      <c r="M618" s="17">
        <f>'[1]Prop. prices'!M359</f>
        <v>1.61E-2</v>
      </c>
      <c r="N618" s="17">
        <f>'[1]Prop. prices'!N359</f>
        <v>0</v>
      </c>
      <c r="O618" s="17">
        <f>'[1]Prop. prices'!O359</f>
        <v>0.15790000000000001</v>
      </c>
      <c r="P618" s="17">
        <f>'[1]Prop. prices'!P359</f>
        <v>0</v>
      </c>
      <c r="Q618" s="17">
        <f>'[1]Prop. prices'!Q359</f>
        <v>0</v>
      </c>
      <c r="R618" s="17">
        <f>'[1]Prop. prices'!R359</f>
        <v>0</v>
      </c>
      <c r="S618" s="17">
        <f>'[1]Prop. prices'!S359</f>
        <v>0</v>
      </c>
      <c r="T618" s="17">
        <f>'[1]Prop. prices'!T359</f>
        <v>0</v>
      </c>
      <c r="U618" s="17">
        <f>'[1]Prop. prices'!U359</f>
        <v>0</v>
      </c>
      <c r="V618" s="17">
        <f>'[1]Prop. prices'!V359</f>
        <v>0</v>
      </c>
      <c r="W618" s="17">
        <f>'[1]Prop. prices'!W359</f>
        <v>0</v>
      </c>
      <c r="X618" s="17">
        <f>'[1]Prop. prices'!X359</f>
        <v>0</v>
      </c>
      <c r="Y618" s="17">
        <f>'[1]Prop. prices'!Y359</f>
        <v>0</v>
      </c>
      <c r="Z618" s="17">
        <f>'[1]Prop. prices'!Z359</f>
        <v>0</v>
      </c>
      <c r="AA618" s="17">
        <f>'[1]Prop. prices'!AA359</f>
        <v>0</v>
      </c>
      <c r="AB618" s="17">
        <f>'[1]Prop. prices'!AB359</f>
        <v>0</v>
      </c>
      <c r="AC618" s="14"/>
      <c r="AD618" s="16" t="str" cm="1">
        <f t="array" ref="AD618">IF(SUMPRODUCT(--_xlfn.ISFORMULA(C618:AB618))=25,"OK","CHECK")</f>
        <v>OK</v>
      </c>
      <c r="AE618" s="7"/>
      <c r="AF618" s="7"/>
      <c r="AG618" s="7"/>
    </row>
    <row r="619" spans="1:33" outlineLevel="2" x14ac:dyDescent="0.2">
      <c r="A619" s="7"/>
      <c r="B619" s="7"/>
      <c r="C619" s="19" t="str">
        <f>C413</f>
        <v>Large LV Business Monthly Peak Demand</v>
      </c>
      <c r="D619" s="18" t="str">
        <f>D413</f>
        <v>Large LV business</v>
      </c>
      <c r="E619" s="18" t="str">
        <f>E413</f>
        <v>LBMD979</v>
      </c>
      <c r="F619" s="18">
        <f>F413</f>
        <v>0</v>
      </c>
      <c r="G619" s="18">
        <f>G413</f>
        <v>0</v>
      </c>
      <c r="H619" s="12"/>
      <c r="I619" s="17">
        <f>'[1]Prop. prices'!I360</f>
        <v>0</v>
      </c>
      <c r="J619" s="17">
        <f>'[1]Prop. prices'!J360</f>
        <v>0</v>
      </c>
      <c r="K619" s="17">
        <f>'[1]Prop. prices'!K360</f>
        <v>2.58E-2</v>
      </c>
      <c r="L619" s="17">
        <f>'[1]Prop. prices'!L360</f>
        <v>0</v>
      </c>
      <c r="M619" s="17">
        <f>'[1]Prop. prices'!M360</f>
        <v>1.61E-2</v>
      </c>
      <c r="N619" s="17">
        <f>'[1]Prop. prices'!N360</f>
        <v>0</v>
      </c>
      <c r="O619" s="17">
        <f>'[1]Prop. prices'!O360</f>
        <v>0</v>
      </c>
      <c r="P619" s="17">
        <f>'[1]Prop. prices'!P360</f>
        <v>0</v>
      </c>
      <c r="Q619" s="17">
        <f>'[1]Prop. prices'!Q360</f>
        <v>0.57250000000000001</v>
      </c>
      <c r="R619" s="17">
        <f>'[1]Prop. prices'!R360</f>
        <v>0</v>
      </c>
      <c r="S619" s="17">
        <f>'[1]Prop. prices'!S360</f>
        <v>0</v>
      </c>
      <c r="T619" s="17">
        <f>'[1]Prop. prices'!T360</f>
        <v>0</v>
      </c>
      <c r="U619" s="17">
        <f>'[1]Prop. prices'!U360</f>
        <v>0</v>
      </c>
      <c r="V619" s="17">
        <f>'[1]Prop. prices'!V360</f>
        <v>0</v>
      </c>
      <c r="W619" s="17">
        <f>'[1]Prop. prices'!W360</f>
        <v>0</v>
      </c>
      <c r="X619" s="17">
        <f>'[1]Prop. prices'!X360</f>
        <v>0</v>
      </c>
      <c r="Y619" s="17">
        <f>'[1]Prop. prices'!Y360</f>
        <v>0</v>
      </c>
      <c r="Z619" s="17">
        <f>'[1]Prop. prices'!Z360</f>
        <v>0</v>
      </c>
      <c r="AA619" s="17">
        <f>'[1]Prop. prices'!AA360</f>
        <v>0</v>
      </c>
      <c r="AB619" s="17">
        <f>'[1]Prop. prices'!AB360</f>
        <v>0</v>
      </c>
      <c r="AC619" s="14"/>
      <c r="AD619" s="16" t="str" cm="1">
        <f t="array" ref="AD619">IF(SUMPRODUCT(--_xlfn.ISFORMULA(C619:AB619))=25,"OK","CHECK")</f>
        <v>OK</v>
      </c>
      <c r="AE619" s="7"/>
      <c r="AF619" s="7"/>
      <c r="AG619" s="7"/>
    </row>
    <row r="620" spans="1:33" outlineLevel="2" x14ac:dyDescent="0.2">
      <c r="A620" s="7"/>
      <c r="B620" s="7"/>
      <c r="C620" s="19" t="str">
        <f>C414</f>
        <v>HV Business Annual demand</v>
      </c>
      <c r="D620" s="18" t="str">
        <f>D414</f>
        <v>HV business</v>
      </c>
      <c r="E620" s="18" t="str">
        <f>E414</f>
        <v>HVAD276</v>
      </c>
      <c r="F620" s="18">
        <f>F414</f>
        <v>0</v>
      </c>
      <c r="G620" s="18">
        <f>G414</f>
        <v>0</v>
      </c>
      <c r="H620" s="12"/>
      <c r="I620" s="17">
        <f>'[1]Prop. prices'!I361</f>
        <v>0</v>
      </c>
      <c r="J620" s="17">
        <f>'[1]Prop. prices'!J361</f>
        <v>0</v>
      </c>
      <c r="K620" s="17">
        <f>'[1]Prop. prices'!K361</f>
        <v>1.9E-2</v>
      </c>
      <c r="L620" s="17">
        <f>'[1]Prop. prices'!L361</f>
        <v>0</v>
      </c>
      <c r="M620" s="17">
        <f>'[1]Prop. prices'!M361</f>
        <v>1.1900000000000001E-2</v>
      </c>
      <c r="N620" s="17">
        <f>'[1]Prop. prices'!N361</f>
        <v>0</v>
      </c>
      <c r="O620" s="17">
        <f>'[1]Prop. prices'!O361</f>
        <v>0.158</v>
      </c>
      <c r="P620" s="17">
        <f>'[1]Prop. prices'!P361</f>
        <v>0</v>
      </c>
      <c r="Q620" s="17">
        <f>'[1]Prop. prices'!Q361</f>
        <v>0</v>
      </c>
      <c r="R620" s="17">
        <f>'[1]Prop. prices'!R361</f>
        <v>0</v>
      </c>
      <c r="S620" s="17">
        <f>'[1]Prop. prices'!S361</f>
        <v>0</v>
      </c>
      <c r="T620" s="17">
        <f>'[1]Prop. prices'!T361</f>
        <v>0</v>
      </c>
      <c r="U620" s="17">
        <f>'[1]Prop. prices'!U361</f>
        <v>0</v>
      </c>
      <c r="V620" s="17">
        <f>'[1]Prop. prices'!V361</f>
        <v>0</v>
      </c>
      <c r="W620" s="17">
        <f>'[1]Prop. prices'!W361</f>
        <v>0</v>
      </c>
      <c r="X620" s="17">
        <f>'[1]Prop. prices'!X361</f>
        <v>0</v>
      </c>
      <c r="Y620" s="17">
        <f>'[1]Prop. prices'!Y361</f>
        <v>0</v>
      </c>
      <c r="Z620" s="17">
        <f>'[1]Prop. prices'!Z361</f>
        <v>0</v>
      </c>
      <c r="AA620" s="17">
        <f>'[1]Prop. prices'!AA361</f>
        <v>0</v>
      </c>
      <c r="AB620" s="17">
        <f>'[1]Prop. prices'!AB361</f>
        <v>0</v>
      </c>
      <c r="AC620" s="14"/>
      <c r="AD620" s="16" t="str" cm="1">
        <f t="array" ref="AD620">IF(SUMPRODUCT(--_xlfn.ISFORMULA(C620:AB620))=25,"OK","CHECK")</f>
        <v>OK</v>
      </c>
      <c r="AE620" s="7"/>
      <c r="AF620" s="7"/>
      <c r="AG620" s="7"/>
    </row>
    <row r="621" spans="1:33" outlineLevel="2" x14ac:dyDescent="0.2">
      <c r="A621" s="7"/>
      <c r="B621" s="7"/>
      <c r="C621" s="19" t="str">
        <f>C415</f>
        <v>HV Business Annual demand</v>
      </c>
      <c r="D621" s="18" t="str">
        <f>D415</f>
        <v>HV business</v>
      </c>
      <c r="E621" s="18" t="str">
        <f>E415</f>
        <v>HVAD078</v>
      </c>
      <c r="F621" s="18">
        <f>F415</f>
        <v>0</v>
      </c>
      <c r="G621" s="18">
        <f>G415</f>
        <v>0</v>
      </c>
      <c r="H621" s="12"/>
      <c r="I621" s="17">
        <f>'[1]Prop. prices'!I362</f>
        <v>0</v>
      </c>
      <c r="J621" s="17">
        <f>'[1]Prop. prices'!J362</f>
        <v>0</v>
      </c>
      <c r="K621" s="17">
        <f>'[1]Prop. prices'!K362</f>
        <v>1.9E-2</v>
      </c>
      <c r="L621" s="17">
        <f>'[1]Prop. prices'!L362</f>
        <v>0</v>
      </c>
      <c r="M621" s="17">
        <f>'[1]Prop. prices'!M362</f>
        <v>1.1900000000000001E-2</v>
      </c>
      <c r="N621" s="17">
        <f>'[1]Prop. prices'!N362</f>
        <v>0</v>
      </c>
      <c r="O621" s="17">
        <f>'[1]Prop. prices'!O362</f>
        <v>0.158</v>
      </c>
      <c r="P621" s="17">
        <f>'[1]Prop. prices'!P362</f>
        <v>0</v>
      </c>
      <c r="Q621" s="17">
        <f>'[1]Prop. prices'!Q362</f>
        <v>0</v>
      </c>
      <c r="R621" s="17">
        <f>'[1]Prop. prices'!R362</f>
        <v>0</v>
      </c>
      <c r="S621" s="17">
        <f>'[1]Prop. prices'!S362</f>
        <v>0</v>
      </c>
      <c r="T621" s="17">
        <f>'[1]Prop. prices'!T362</f>
        <v>0</v>
      </c>
      <c r="U621" s="17">
        <f>'[1]Prop. prices'!U362</f>
        <v>0</v>
      </c>
      <c r="V621" s="17">
        <f>'[1]Prop. prices'!V362</f>
        <v>0</v>
      </c>
      <c r="W621" s="17">
        <f>'[1]Prop. prices'!W362</f>
        <v>0</v>
      </c>
      <c r="X621" s="17">
        <f>'[1]Prop. prices'!X362</f>
        <v>0</v>
      </c>
      <c r="Y621" s="17">
        <f>'[1]Prop. prices'!Y362</f>
        <v>0</v>
      </c>
      <c r="Z621" s="17">
        <f>'[1]Prop. prices'!Z362</f>
        <v>0</v>
      </c>
      <c r="AA621" s="17">
        <f>'[1]Prop. prices'!AA362</f>
        <v>0</v>
      </c>
      <c r="AB621" s="17">
        <f>'[1]Prop. prices'!AB362</f>
        <v>0</v>
      </c>
      <c r="AC621" s="14"/>
      <c r="AD621" s="16" t="str" cm="1">
        <f t="array" ref="AD621">IF(SUMPRODUCT(--_xlfn.ISFORMULA(C621:AB621))=25,"OK","CHECK")</f>
        <v>OK</v>
      </c>
      <c r="AE621" s="7"/>
      <c r="AF621" s="7"/>
      <c r="AG621" s="7"/>
    </row>
    <row r="622" spans="1:33" outlineLevel="2" x14ac:dyDescent="0.2">
      <c r="A622" s="7"/>
      <c r="B622" s="7"/>
      <c r="C622" s="19" t="str">
        <f>C416</f>
        <v>HV Business Annual demand</v>
      </c>
      <c r="D622" s="18" t="str">
        <f>D416</f>
        <v>HV business</v>
      </c>
      <c r="E622" s="18" t="str">
        <f>E416</f>
        <v>HVAD265</v>
      </c>
      <c r="F622" s="18">
        <f>F416</f>
        <v>0</v>
      </c>
      <c r="G622" s="18">
        <f>G416</f>
        <v>0</v>
      </c>
      <c r="H622" s="12"/>
      <c r="I622" s="17">
        <f>'[1]Prop. prices'!I363</f>
        <v>143.1</v>
      </c>
      <c r="J622" s="17">
        <f>'[1]Prop. prices'!J363</f>
        <v>0</v>
      </c>
      <c r="K622" s="17">
        <f>'[1]Prop. prices'!K363</f>
        <v>0</v>
      </c>
      <c r="L622" s="17">
        <f>'[1]Prop. prices'!L363</f>
        <v>0</v>
      </c>
      <c r="M622" s="17">
        <f>'[1]Prop. prices'!M363</f>
        <v>0</v>
      </c>
      <c r="N622" s="17">
        <f>'[1]Prop. prices'!N363</f>
        <v>0</v>
      </c>
      <c r="O622" s="17">
        <f>'[1]Prop. prices'!O363</f>
        <v>0.217</v>
      </c>
      <c r="P622" s="17">
        <f>'[1]Prop. prices'!P363</f>
        <v>0</v>
      </c>
      <c r="Q622" s="17">
        <f>'[1]Prop. prices'!Q363</f>
        <v>0</v>
      </c>
      <c r="R622" s="17">
        <f>'[1]Prop. prices'!R363</f>
        <v>0</v>
      </c>
      <c r="S622" s="17">
        <f>'[1]Prop. prices'!S363</f>
        <v>0</v>
      </c>
      <c r="T622" s="17">
        <f>'[1]Prop. prices'!T363</f>
        <v>0</v>
      </c>
      <c r="U622" s="17">
        <f>'[1]Prop. prices'!U363</f>
        <v>0</v>
      </c>
      <c r="V622" s="17">
        <f>'[1]Prop. prices'!V363</f>
        <v>0</v>
      </c>
      <c r="W622" s="17">
        <f>'[1]Prop. prices'!W363</f>
        <v>0</v>
      </c>
      <c r="X622" s="17">
        <f>'[1]Prop. prices'!X363</f>
        <v>0</v>
      </c>
      <c r="Y622" s="17">
        <f>'[1]Prop. prices'!Y363</f>
        <v>0</v>
      </c>
      <c r="Z622" s="17">
        <f>'[1]Prop. prices'!Z363</f>
        <v>0</v>
      </c>
      <c r="AA622" s="17">
        <f>'[1]Prop. prices'!AA363</f>
        <v>0</v>
      </c>
      <c r="AB622" s="17">
        <f>'[1]Prop. prices'!AB363</f>
        <v>0</v>
      </c>
      <c r="AC622" s="14"/>
      <c r="AD622" s="16" t="str" cm="1">
        <f t="array" ref="AD622">IF(SUMPRODUCT(--_xlfn.ISFORMULA(C622:AB622))=25,"OK","CHECK")</f>
        <v>OK</v>
      </c>
      <c r="AE622" s="7"/>
      <c r="AF622" s="7"/>
      <c r="AG622" s="7"/>
    </row>
    <row r="623" spans="1:33" outlineLevel="2" x14ac:dyDescent="0.2">
      <c r="A623" s="7"/>
      <c r="B623" s="7"/>
      <c r="C623" s="19" t="str">
        <f>C417</f>
        <v>HV Business Annual demand</v>
      </c>
      <c r="D623" s="18" t="str">
        <f>D417</f>
        <v>HV business</v>
      </c>
      <c r="E623" s="18" t="str">
        <f>E417</f>
        <v>HVAD381</v>
      </c>
      <c r="F623" s="18">
        <f>F417</f>
        <v>0</v>
      </c>
      <c r="G623" s="18">
        <f>G417</f>
        <v>0</v>
      </c>
      <c r="H623" s="12"/>
      <c r="I623" s="17">
        <f>'[1]Prop. prices'!I364</f>
        <v>0</v>
      </c>
      <c r="J623" s="17">
        <f>'[1]Prop. prices'!J364</f>
        <v>0</v>
      </c>
      <c r="K623" s="17">
        <f>'[1]Prop. prices'!K364</f>
        <v>1.9E-2</v>
      </c>
      <c r="L623" s="17">
        <f>'[1]Prop. prices'!L364</f>
        <v>0</v>
      </c>
      <c r="M623" s="17">
        <f>'[1]Prop. prices'!M364</f>
        <v>1.1900000000000001E-2</v>
      </c>
      <c r="N623" s="17">
        <f>'[1]Prop. prices'!N364</f>
        <v>0</v>
      </c>
      <c r="O623" s="17">
        <f>'[1]Prop. prices'!O364</f>
        <v>0.158</v>
      </c>
      <c r="P623" s="17">
        <f>'[1]Prop. prices'!P364</f>
        <v>0</v>
      </c>
      <c r="Q623" s="17">
        <f>'[1]Prop. prices'!Q364</f>
        <v>0</v>
      </c>
      <c r="R623" s="17">
        <f>'[1]Prop. prices'!R364</f>
        <v>0</v>
      </c>
      <c r="S623" s="17">
        <f>'[1]Prop. prices'!S364</f>
        <v>0</v>
      </c>
      <c r="T623" s="17">
        <f>'[1]Prop. prices'!T364</f>
        <v>0</v>
      </c>
      <c r="U623" s="17">
        <f>'[1]Prop. prices'!U364</f>
        <v>0</v>
      </c>
      <c r="V623" s="17">
        <f>'[1]Prop. prices'!V364</f>
        <v>0</v>
      </c>
      <c r="W623" s="17">
        <f>'[1]Prop. prices'!W364</f>
        <v>0</v>
      </c>
      <c r="X623" s="17">
        <f>'[1]Prop. prices'!X364</f>
        <v>0</v>
      </c>
      <c r="Y623" s="17">
        <f>'[1]Prop. prices'!Y364</f>
        <v>0</v>
      </c>
      <c r="Z623" s="17">
        <f>'[1]Prop. prices'!Z364</f>
        <v>0</v>
      </c>
      <c r="AA623" s="17">
        <f>'[1]Prop. prices'!AA364</f>
        <v>0</v>
      </c>
      <c r="AB623" s="17">
        <f>'[1]Prop. prices'!AB364</f>
        <v>0</v>
      </c>
      <c r="AC623" s="14"/>
      <c r="AD623" s="16" t="str" cm="1">
        <f t="array" ref="AD623">IF(SUMPRODUCT(--_xlfn.ISFORMULA(C623:AB623))=25,"OK","CHECK")</f>
        <v>OK</v>
      </c>
      <c r="AE623" s="7"/>
      <c r="AF623" s="7"/>
      <c r="AG623" s="7"/>
    </row>
    <row r="624" spans="1:33" outlineLevel="2" x14ac:dyDescent="0.2">
      <c r="A624" s="7"/>
      <c r="B624" s="7"/>
      <c r="C624" s="19" t="str">
        <f>C418</f>
        <v>HV Business Annual demand</v>
      </c>
      <c r="D624" s="18" t="str">
        <f>D418</f>
        <v>HV business</v>
      </c>
      <c r="E624" s="18" t="str">
        <f>E418</f>
        <v>HVAD439</v>
      </c>
      <c r="F624" s="18">
        <f>F418</f>
        <v>0</v>
      </c>
      <c r="G624" s="18">
        <f>G418</f>
        <v>0</v>
      </c>
      <c r="H624" s="12"/>
      <c r="I624" s="17">
        <f>'[1]Prop. prices'!I365</f>
        <v>17</v>
      </c>
      <c r="J624" s="17">
        <f>'[1]Prop. prices'!J365</f>
        <v>0</v>
      </c>
      <c r="K624" s="17">
        <f>'[1]Prop. prices'!K365</f>
        <v>0</v>
      </c>
      <c r="L624" s="17">
        <f>'[1]Prop. prices'!L365</f>
        <v>0</v>
      </c>
      <c r="M624" s="17">
        <f>'[1]Prop. prices'!M365</f>
        <v>0</v>
      </c>
      <c r="N624" s="17">
        <f>'[1]Prop. prices'!N365</f>
        <v>0</v>
      </c>
      <c r="O624" s="17">
        <f>'[1]Prop. prices'!O365</f>
        <v>0.2243</v>
      </c>
      <c r="P624" s="17">
        <f>'[1]Prop. prices'!P365</f>
        <v>0</v>
      </c>
      <c r="Q624" s="17">
        <f>'[1]Prop. prices'!Q365</f>
        <v>0</v>
      </c>
      <c r="R624" s="17">
        <f>'[1]Prop. prices'!R365</f>
        <v>0</v>
      </c>
      <c r="S624" s="17">
        <f>'[1]Prop. prices'!S365</f>
        <v>0</v>
      </c>
      <c r="T624" s="17">
        <f>'[1]Prop. prices'!T365</f>
        <v>0</v>
      </c>
      <c r="U624" s="17">
        <f>'[1]Prop. prices'!U365</f>
        <v>0</v>
      </c>
      <c r="V624" s="17">
        <f>'[1]Prop. prices'!V365</f>
        <v>0</v>
      </c>
      <c r="W624" s="17">
        <f>'[1]Prop. prices'!W365</f>
        <v>0</v>
      </c>
      <c r="X624" s="17">
        <f>'[1]Prop. prices'!X365</f>
        <v>0</v>
      </c>
      <c r="Y624" s="17">
        <f>'[1]Prop. prices'!Y365</f>
        <v>0</v>
      </c>
      <c r="Z624" s="17">
        <f>'[1]Prop. prices'!Z365</f>
        <v>0</v>
      </c>
      <c r="AA624" s="17">
        <f>'[1]Prop. prices'!AA365</f>
        <v>0</v>
      </c>
      <c r="AB624" s="17">
        <f>'[1]Prop. prices'!AB365</f>
        <v>0</v>
      </c>
      <c r="AC624" s="14"/>
      <c r="AD624" s="16" t="str" cm="1">
        <f t="array" ref="AD624">IF(SUMPRODUCT(--_xlfn.ISFORMULA(C624:AB624))=25,"OK","CHECK")</f>
        <v>OK</v>
      </c>
      <c r="AE624" s="7"/>
      <c r="AF624" s="7"/>
      <c r="AG624" s="7"/>
    </row>
    <row r="625" spans="1:33" outlineLevel="2" x14ac:dyDescent="0.2">
      <c r="A625" s="7"/>
      <c r="B625" s="7"/>
      <c r="C625" s="19" t="str">
        <f>C419</f>
        <v>Zone Substation kVA non-Locational</v>
      </c>
      <c r="D625" s="18" t="str">
        <f>D419</f>
        <v>Major business</v>
      </c>
      <c r="E625" s="18" t="str">
        <f>E419</f>
        <v>ZSS025</v>
      </c>
      <c r="F625" s="18">
        <f>F419</f>
        <v>0</v>
      </c>
      <c r="G625" s="18">
        <f>G419</f>
        <v>0</v>
      </c>
      <c r="H625" s="12"/>
      <c r="I625" s="17">
        <f>'[1]Prop. prices'!I366</f>
        <v>0</v>
      </c>
      <c r="J625" s="17">
        <f>'[1]Prop. prices'!J366</f>
        <v>1.2E-2</v>
      </c>
      <c r="K625" s="17">
        <f>'[1]Prop. prices'!K366</f>
        <v>0</v>
      </c>
      <c r="L625" s="17">
        <f>'[1]Prop. prices'!L366</f>
        <v>0</v>
      </c>
      <c r="M625" s="17">
        <f>'[1]Prop. prices'!M366</f>
        <v>0</v>
      </c>
      <c r="N625" s="17">
        <f>'[1]Prop. prices'!N366</f>
        <v>0</v>
      </c>
      <c r="O625" s="17">
        <f>'[1]Prop. prices'!O366</f>
        <v>0.15840000000000001</v>
      </c>
      <c r="P625" s="17">
        <f>'[1]Prop. prices'!P366</f>
        <v>0</v>
      </c>
      <c r="Q625" s="17">
        <f>'[1]Prop. prices'!Q366</f>
        <v>0</v>
      </c>
      <c r="R625" s="17">
        <f>'[1]Prop. prices'!R366</f>
        <v>0</v>
      </c>
      <c r="S625" s="17">
        <f>'[1]Prop. prices'!S366</f>
        <v>0</v>
      </c>
      <c r="T625" s="17">
        <f>'[1]Prop. prices'!T366</f>
        <v>0</v>
      </c>
      <c r="U625" s="17">
        <f>'[1]Prop. prices'!U366</f>
        <v>0</v>
      </c>
      <c r="V625" s="17">
        <f>'[1]Prop. prices'!V366</f>
        <v>0</v>
      </c>
      <c r="W625" s="17">
        <f>'[1]Prop. prices'!W366</f>
        <v>0</v>
      </c>
      <c r="X625" s="17">
        <f>'[1]Prop. prices'!X366</f>
        <v>0</v>
      </c>
      <c r="Y625" s="17">
        <f>'[1]Prop. prices'!Y366</f>
        <v>0</v>
      </c>
      <c r="Z625" s="17">
        <f>'[1]Prop. prices'!Z366</f>
        <v>0</v>
      </c>
      <c r="AA625" s="17">
        <f>'[1]Prop. prices'!AA366</f>
        <v>0</v>
      </c>
      <c r="AB625" s="17">
        <f>'[1]Prop. prices'!AB366</f>
        <v>0</v>
      </c>
      <c r="AC625" s="14"/>
      <c r="AD625" s="16" t="str" cm="1">
        <f t="array" ref="AD625">IF(SUMPRODUCT(--_xlfn.ISFORMULA(C625:AB625))=25,"OK","CHECK")</f>
        <v>OK</v>
      </c>
      <c r="AE625" s="7"/>
      <c r="AF625" s="7"/>
      <c r="AG625" s="7"/>
    </row>
    <row r="626" spans="1:33" outlineLevel="2" x14ac:dyDescent="0.2">
      <c r="A626" s="7"/>
      <c r="B626" s="7"/>
      <c r="C626" s="19" t="str">
        <f>C420</f>
        <v>Zone Substation kVA non-Locational</v>
      </c>
      <c r="D626" s="18" t="str">
        <f>D420</f>
        <v>Major business</v>
      </c>
      <c r="E626" s="18" t="str">
        <f>E420</f>
        <v>ZSS104</v>
      </c>
      <c r="F626" s="18">
        <f>F420</f>
        <v>0</v>
      </c>
      <c r="G626" s="18">
        <f>G420</f>
        <v>0</v>
      </c>
      <c r="H626" s="12"/>
      <c r="I626" s="17">
        <f>'[1]Prop. prices'!I367</f>
        <v>0</v>
      </c>
      <c r="J626" s="17">
        <f>'[1]Prop. prices'!J367</f>
        <v>1.2E-2</v>
      </c>
      <c r="K626" s="17">
        <f>'[1]Prop. prices'!K367</f>
        <v>0</v>
      </c>
      <c r="L626" s="17">
        <f>'[1]Prop. prices'!L367</f>
        <v>0</v>
      </c>
      <c r="M626" s="17">
        <f>'[1]Prop. prices'!M367</f>
        <v>0</v>
      </c>
      <c r="N626" s="17">
        <f>'[1]Prop. prices'!N367</f>
        <v>0</v>
      </c>
      <c r="O626" s="17">
        <f>'[1]Prop. prices'!O367</f>
        <v>0.15840000000000001</v>
      </c>
      <c r="P626" s="17">
        <f>'[1]Prop. prices'!P367</f>
        <v>0</v>
      </c>
      <c r="Q626" s="17">
        <f>'[1]Prop. prices'!Q367</f>
        <v>0</v>
      </c>
      <c r="R626" s="17">
        <f>'[1]Prop. prices'!R367</f>
        <v>0</v>
      </c>
      <c r="S626" s="17">
        <f>'[1]Prop. prices'!S367</f>
        <v>0</v>
      </c>
      <c r="T626" s="17">
        <f>'[1]Prop. prices'!T367</f>
        <v>0</v>
      </c>
      <c r="U626" s="17">
        <f>'[1]Prop. prices'!U367</f>
        <v>0</v>
      </c>
      <c r="V626" s="17">
        <f>'[1]Prop. prices'!V367</f>
        <v>0</v>
      </c>
      <c r="W626" s="17">
        <f>'[1]Prop. prices'!W367</f>
        <v>0</v>
      </c>
      <c r="X626" s="17">
        <f>'[1]Prop. prices'!X367</f>
        <v>0</v>
      </c>
      <c r="Y626" s="17">
        <f>'[1]Prop. prices'!Y367</f>
        <v>0</v>
      </c>
      <c r="Z626" s="17">
        <f>'[1]Prop. prices'!Z367</f>
        <v>0</v>
      </c>
      <c r="AA626" s="17">
        <f>'[1]Prop. prices'!AA367</f>
        <v>0</v>
      </c>
      <c r="AB626" s="17">
        <f>'[1]Prop. prices'!AB367</f>
        <v>0</v>
      </c>
      <c r="AC626" s="14"/>
      <c r="AD626" s="16" t="str" cm="1">
        <f t="array" ref="AD626">IF(SUMPRODUCT(--_xlfn.ISFORMULA(C626:AB626))=25,"OK","CHECK")</f>
        <v>OK</v>
      </c>
      <c r="AE626" s="7"/>
      <c r="AF626" s="7"/>
      <c r="AG626" s="7"/>
    </row>
    <row r="627" spans="1:33" outlineLevel="2" x14ac:dyDescent="0.2">
      <c r="A627" s="7"/>
      <c r="B627" s="7"/>
      <c r="C627" s="19" t="str">
        <f>C421</f>
        <v>Zone Substation kVA non-Locational</v>
      </c>
      <c r="D627" s="18" t="str">
        <f>D421</f>
        <v>Major business</v>
      </c>
      <c r="E627" s="18" t="str">
        <f>E421</f>
        <v>ZSS196</v>
      </c>
      <c r="F627" s="18">
        <f>F421</f>
        <v>0</v>
      </c>
      <c r="G627" s="18">
        <f>G421</f>
        <v>0</v>
      </c>
      <c r="H627" s="12"/>
      <c r="I627" s="17">
        <f>'[1]Prop. prices'!I368</f>
        <v>0</v>
      </c>
      <c r="J627" s="17">
        <f>'[1]Prop. prices'!J368</f>
        <v>1.2E-2</v>
      </c>
      <c r="K627" s="17">
        <f>'[1]Prop. prices'!K368</f>
        <v>0</v>
      </c>
      <c r="L627" s="17">
        <f>'[1]Prop. prices'!L368</f>
        <v>0</v>
      </c>
      <c r="M627" s="17">
        <f>'[1]Prop. prices'!M368</f>
        <v>0</v>
      </c>
      <c r="N627" s="17">
        <f>'[1]Prop. prices'!N368</f>
        <v>0</v>
      </c>
      <c r="O627" s="17">
        <f>'[1]Prop. prices'!O368</f>
        <v>0.15840000000000001</v>
      </c>
      <c r="P627" s="17">
        <f>'[1]Prop. prices'!P368</f>
        <v>0</v>
      </c>
      <c r="Q627" s="17">
        <f>'[1]Prop. prices'!Q368</f>
        <v>0</v>
      </c>
      <c r="R627" s="17">
        <f>'[1]Prop. prices'!R368</f>
        <v>0</v>
      </c>
      <c r="S627" s="17">
        <f>'[1]Prop. prices'!S368</f>
        <v>0</v>
      </c>
      <c r="T627" s="17">
        <f>'[1]Prop. prices'!T368</f>
        <v>0</v>
      </c>
      <c r="U627" s="17">
        <f>'[1]Prop. prices'!U368</f>
        <v>0</v>
      </c>
      <c r="V627" s="17">
        <f>'[1]Prop. prices'!V368</f>
        <v>0</v>
      </c>
      <c r="W627" s="17">
        <f>'[1]Prop. prices'!W368</f>
        <v>0</v>
      </c>
      <c r="X627" s="17">
        <f>'[1]Prop. prices'!X368</f>
        <v>0</v>
      </c>
      <c r="Y627" s="17">
        <f>'[1]Prop. prices'!Y368</f>
        <v>0</v>
      </c>
      <c r="Z627" s="17">
        <f>'[1]Prop. prices'!Z368</f>
        <v>0</v>
      </c>
      <c r="AA627" s="17">
        <f>'[1]Prop. prices'!AA368</f>
        <v>0</v>
      </c>
      <c r="AB627" s="17">
        <f>'[1]Prop. prices'!AB368</f>
        <v>0</v>
      </c>
      <c r="AC627" s="14"/>
      <c r="AD627" s="16" t="str" cm="1">
        <f t="array" ref="AD627">IF(SUMPRODUCT(--_xlfn.ISFORMULA(C627:AB627))=25,"OK","CHECK")</f>
        <v>OK</v>
      </c>
      <c r="AE627" s="7"/>
      <c r="AF627" s="7"/>
      <c r="AG627" s="7"/>
    </row>
    <row r="628" spans="1:33" outlineLevel="2" x14ac:dyDescent="0.2">
      <c r="A628" s="7"/>
      <c r="B628" s="7"/>
      <c r="C628" s="19" t="str">
        <f>C422</f>
        <v>Zone Substation kVA non-Locational</v>
      </c>
      <c r="D628" s="18" t="str">
        <f>D422</f>
        <v>Major business</v>
      </c>
      <c r="E628" s="18" t="str">
        <f>E422</f>
        <v>ZSS296</v>
      </c>
      <c r="F628" s="18">
        <f>F422</f>
        <v>0</v>
      </c>
      <c r="G628" s="18">
        <f>G422</f>
        <v>0</v>
      </c>
      <c r="H628" s="12"/>
      <c r="I628" s="17">
        <f>'[1]Prop. prices'!I369</f>
        <v>0</v>
      </c>
      <c r="J628" s="17">
        <f>'[1]Prop. prices'!J369</f>
        <v>1.2E-2</v>
      </c>
      <c r="K628" s="17">
        <f>'[1]Prop. prices'!K369</f>
        <v>0</v>
      </c>
      <c r="L628" s="17">
        <f>'[1]Prop. prices'!L369</f>
        <v>0</v>
      </c>
      <c r="M628" s="17">
        <f>'[1]Prop. prices'!M369</f>
        <v>0</v>
      </c>
      <c r="N628" s="17">
        <f>'[1]Prop. prices'!N369</f>
        <v>0</v>
      </c>
      <c r="O628" s="17">
        <f>'[1]Prop. prices'!O369</f>
        <v>0.15840000000000001</v>
      </c>
      <c r="P628" s="17">
        <f>'[1]Prop. prices'!P369</f>
        <v>0</v>
      </c>
      <c r="Q628" s="17">
        <f>'[1]Prop. prices'!Q369</f>
        <v>0</v>
      </c>
      <c r="R628" s="17">
        <f>'[1]Prop. prices'!R369</f>
        <v>0</v>
      </c>
      <c r="S628" s="17">
        <f>'[1]Prop. prices'!S369</f>
        <v>0</v>
      </c>
      <c r="T628" s="17">
        <f>'[1]Prop. prices'!T369</f>
        <v>0</v>
      </c>
      <c r="U628" s="17">
        <f>'[1]Prop. prices'!U369</f>
        <v>0</v>
      </c>
      <c r="V628" s="17">
        <f>'[1]Prop. prices'!V369</f>
        <v>0</v>
      </c>
      <c r="W628" s="17">
        <f>'[1]Prop. prices'!W369</f>
        <v>0</v>
      </c>
      <c r="X628" s="17">
        <f>'[1]Prop. prices'!X369</f>
        <v>0</v>
      </c>
      <c r="Y628" s="17">
        <f>'[1]Prop. prices'!Y369</f>
        <v>0</v>
      </c>
      <c r="Z628" s="17">
        <f>'[1]Prop. prices'!Z369</f>
        <v>0</v>
      </c>
      <c r="AA628" s="17">
        <f>'[1]Prop. prices'!AA369</f>
        <v>0</v>
      </c>
      <c r="AB628" s="17">
        <f>'[1]Prop. prices'!AB369</f>
        <v>0</v>
      </c>
      <c r="AC628" s="14"/>
      <c r="AD628" s="16" t="str" cm="1">
        <f t="array" ref="AD628">IF(SUMPRODUCT(--_xlfn.ISFORMULA(C628:AB628))=25,"OK","CHECK")</f>
        <v>OK</v>
      </c>
      <c r="AE628" s="7"/>
      <c r="AF628" s="7"/>
      <c r="AG628" s="7"/>
    </row>
    <row r="629" spans="1:33" outlineLevel="2" x14ac:dyDescent="0.2">
      <c r="A629" s="7"/>
      <c r="B629" s="7"/>
      <c r="C629" s="19" t="str">
        <f>C423</f>
        <v>Zone Substation kVA non-Locational</v>
      </c>
      <c r="D629" s="18" t="str">
        <f>D423</f>
        <v>Major business</v>
      </c>
      <c r="E629" s="18" t="str">
        <f>E423</f>
        <v>ZSS550</v>
      </c>
      <c r="F629" s="18">
        <f>F423</f>
        <v>0</v>
      </c>
      <c r="G629" s="18">
        <f>G423</f>
        <v>0</v>
      </c>
      <c r="H629" s="12"/>
      <c r="I629" s="17">
        <f>'[1]Prop. prices'!I370</f>
        <v>0</v>
      </c>
      <c r="J629" s="17">
        <f>'[1]Prop. prices'!J370</f>
        <v>1.2E-2</v>
      </c>
      <c r="K629" s="17">
        <f>'[1]Prop. prices'!K370</f>
        <v>0</v>
      </c>
      <c r="L629" s="17">
        <f>'[1]Prop. prices'!L370</f>
        <v>0</v>
      </c>
      <c r="M629" s="17">
        <f>'[1]Prop. prices'!M370</f>
        <v>0</v>
      </c>
      <c r="N629" s="17">
        <f>'[1]Prop. prices'!N370</f>
        <v>0</v>
      </c>
      <c r="O629" s="17">
        <f>'[1]Prop. prices'!O370</f>
        <v>0.15840000000000001</v>
      </c>
      <c r="P629" s="17">
        <f>'[1]Prop. prices'!P370</f>
        <v>0</v>
      </c>
      <c r="Q629" s="17">
        <f>'[1]Prop. prices'!Q370</f>
        <v>0</v>
      </c>
      <c r="R629" s="17">
        <f>'[1]Prop. prices'!R370</f>
        <v>0</v>
      </c>
      <c r="S629" s="17">
        <f>'[1]Prop. prices'!S370</f>
        <v>0</v>
      </c>
      <c r="T629" s="17">
        <f>'[1]Prop. prices'!T370</f>
        <v>0</v>
      </c>
      <c r="U629" s="17">
        <f>'[1]Prop. prices'!U370</f>
        <v>0</v>
      </c>
      <c r="V629" s="17">
        <f>'[1]Prop. prices'!V370</f>
        <v>0</v>
      </c>
      <c r="W629" s="17">
        <f>'[1]Prop. prices'!W370</f>
        <v>0</v>
      </c>
      <c r="X629" s="17">
        <f>'[1]Prop. prices'!X370</f>
        <v>0</v>
      </c>
      <c r="Y629" s="17">
        <f>'[1]Prop. prices'!Y370</f>
        <v>0</v>
      </c>
      <c r="Z629" s="17">
        <f>'[1]Prop. prices'!Z370</f>
        <v>0</v>
      </c>
      <c r="AA629" s="17">
        <f>'[1]Prop. prices'!AA370</f>
        <v>0</v>
      </c>
      <c r="AB629" s="17">
        <f>'[1]Prop. prices'!AB370</f>
        <v>0</v>
      </c>
      <c r="AC629" s="14"/>
      <c r="AD629" s="16" t="str" cm="1">
        <f t="array" ref="AD629">IF(SUMPRODUCT(--_xlfn.ISFORMULA(C629:AB629))=25,"OK","CHECK")</f>
        <v>OK</v>
      </c>
      <c r="AE629" s="7"/>
      <c r="AF629" s="7"/>
      <c r="AG629" s="7"/>
    </row>
    <row r="630" spans="1:33" outlineLevel="2" x14ac:dyDescent="0.2">
      <c r="A630" s="7"/>
      <c r="B630" s="7"/>
      <c r="C630" s="19" t="str">
        <f>C424</f>
        <v>Zone Substation kVA non-Locational</v>
      </c>
      <c r="D630" s="18" t="str">
        <f>D424</f>
        <v>Major business</v>
      </c>
      <c r="E630" s="18" t="str">
        <f>E424</f>
        <v>ZSS766</v>
      </c>
      <c r="F630" s="18">
        <f>F424</f>
        <v>0</v>
      </c>
      <c r="G630" s="18">
        <f>G424</f>
        <v>0</v>
      </c>
      <c r="H630" s="12"/>
      <c r="I630" s="17">
        <f>'[1]Prop. prices'!I371</f>
        <v>0</v>
      </c>
      <c r="J630" s="17">
        <f>'[1]Prop. prices'!J371</f>
        <v>1.2E-2</v>
      </c>
      <c r="K630" s="17">
        <f>'[1]Prop. prices'!K371</f>
        <v>0</v>
      </c>
      <c r="L630" s="17">
        <f>'[1]Prop. prices'!L371</f>
        <v>0</v>
      </c>
      <c r="M630" s="17">
        <f>'[1]Prop. prices'!M371</f>
        <v>0</v>
      </c>
      <c r="N630" s="17">
        <f>'[1]Prop. prices'!N371</f>
        <v>0</v>
      </c>
      <c r="O630" s="17">
        <f>'[1]Prop. prices'!O371</f>
        <v>0.15840000000000001</v>
      </c>
      <c r="P630" s="17">
        <f>'[1]Prop. prices'!P371</f>
        <v>0</v>
      </c>
      <c r="Q630" s="17">
        <f>'[1]Prop. prices'!Q371</f>
        <v>0</v>
      </c>
      <c r="R630" s="17">
        <f>'[1]Prop. prices'!R371</f>
        <v>0</v>
      </c>
      <c r="S630" s="17">
        <f>'[1]Prop. prices'!S371</f>
        <v>0</v>
      </c>
      <c r="T630" s="17">
        <f>'[1]Prop. prices'!T371</f>
        <v>0</v>
      </c>
      <c r="U630" s="17">
        <f>'[1]Prop. prices'!U371</f>
        <v>0</v>
      </c>
      <c r="V630" s="17">
        <f>'[1]Prop. prices'!V371</f>
        <v>0</v>
      </c>
      <c r="W630" s="17">
        <f>'[1]Prop. prices'!W371</f>
        <v>0</v>
      </c>
      <c r="X630" s="17">
        <f>'[1]Prop. prices'!X371</f>
        <v>0</v>
      </c>
      <c r="Y630" s="17">
        <f>'[1]Prop. prices'!Y371</f>
        <v>0</v>
      </c>
      <c r="Z630" s="17">
        <f>'[1]Prop. prices'!Z371</f>
        <v>0</v>
      </c>
      <c r="AA630" s="17">
        <f>'[1]Prop. prices'!AA371</f>
        <v>0</v>
      </c>
      <c r="AB630" s="17">
        <f>'[1]Prop. prices'!AB371</f>
        <v>0</v>
      </c>
      <c r="AC630" s="14"/>
      <c r="AD630" s="16" t="str" cm="1">
        <f t="array" ref="AD630">IF(SUMPRODUCT(--_xlfn.ISFORMULA(C630:AB630))=25,"OK","CHECK")</f>
        <v>OK</v>
      </c>
      <c r="AE630" s="7"/>
      <c r="AF630" s="7"/>
      <c r="AG630" s="7"/>
    </row>
    <row r="631" spans="1:33" outlineLevel="2" x14ac:dyDescent="0.2">
      <c r="A631" s="7"/>
      <c r="B631" s="7"/>
      <c r="C631" s="19" t="str">
        <f>C425</f>
        <v>Zone Substation kVA Locational</v>
      </c>
      <c r="D631" s="18" t="str">
        <f>D425</f>
        <v>Major business</v>
      </c>
      <c r="E631" s="18" t="str">
        <f>E425</f>
        <v>ZSS951</v>
      </c>
      <c r="F631" s="18">
        <f>F425</f>
        <v>0</v>
      </c>
      <c r="G631" s="18">
        <f>G425</f>
        <v>0</v>
      </c>
      <c r="H631" s="12"/>
      <c r="I631" s="17">
        <f>'[1]Prop. prices'!I372</f>
        <v>154.30000000000001</v>
      </c>
      <c r="J631" s="17">
        <f>'[1]Prop. prices'!J372</f>
        <v>0</v>
      </c>
      <c r="K631" s="17">
        <f>'[1]Prop. prices'!K372</f>
        <v>0</v>
      </c>
      <c r="L631" s="17">
        <f>'[1]Prop. prices'!L372</f>
        <v>0</v>
      </c>
      <c r="M631" s="17">
        <f>'[1]Prop. prices'!M372</f>
        <v>0</v>
      </c>
      <c r="N631" s="17">
        <f>'[1]Prop. prices'!N372</f>
        <v>0</v>
      </c>
      <c r="O631" s="17">
        <f>'[1]Prop. prices'!O372</f>
        <v>0.217</v>
      </c>
      <c r="P631" s="17">
        <f>'[1]Prop. prices'!P372</f>
        <v>0</v>
      </c>
      <c r="Q631" s="17">
        <f>'[1]Prop. prices'!Q372</f>
        <v>0</v>
      </c>
      <c r="R631" s="17">
        <f>'[1]Prop. prices'!R372</f>
        <v>0</v>
      </c>
      <c r="S631" s="17">
        <f>'[1]Prop. prices'!S372</f>
        <v>0</v>
      </c>
      <c r="T631" s="17">
        <f>'[1]Prop. prices'!T372</f>
        <v>0</v>
      </c>
      <c r="U631" s="17">
        <f>'[1]Prop. prices'!U372</f>
        <v>0</v>
      </c>
      <c r="V631" s="17">
        <f>'[1]Prop. prices'!V372</f>
        <v>0</v>
      </c>
      <c r="W631" s="17">
        <f>'[1]Prop. prices'!W372</f>
        <v>0</v>
      </c>
      <c r="X631" s="17">
        <f>'[1]Prop. prices'!X372</f>
        <v>0</v>
      </c>
      <c r="Y631" s="17">
        <f>'[1]Prop. prices'!Y372</f>
        <v>0</v>
      </c>
      <c r="Z631" s="17">
        <f>'[1]Prop. prices'!Z372</f>
        <v>0</v>
      </c>
      <c r="AA631" s="17">
        <f>'[1]Prop. prices'!AA372</f>
        <v>0</v>
      </c>
      <c r="AB631" s="17">
        <f>'[1]Prop. prices'!AB372</f>
        <v>0</v>
      </c>
      <c r="AC631" s="14"/>
      <c r="AD631" s="16" t="str" cm="1">
        <f t="array" ref="AD631">IF(SUMPRODUCT(--_xlfn.ISFORMULA(C631:AB631))=25,"OK","CHECK")</f>
        <v>OK</v>
      </c>
      <c r="AE631" s="7"/>
      <c r="AF631" s="7"/>
      <c r="AG631" s="7"/>
    </row>
    <row r="632" spans="1:33" outlineLevel="2" x14ac:dyDescent="0.2">
      <c r="A632" s="7"/>
      <c r="B632" s="7"/>
      <c r="C632" s="19" t="str">
        <f>C426</f>
        <v>Zone Substation kVA Locational</v>
      </c>
      <c r="D632" s="18" t="str">
        <f>D426</f>
        <v>Major business</v>
      </c>
      <c r="E632" s="18" t="str">
        <f>E426</f>
        <v>ZSN021</v>
      </c>
      <c r="F632" s="18">
        <f>F426</f>
        <v>0</v>
      </c>
      <c r="G632" s="18">
        <f>G426</f>
        <v>0</v>
      </c>
      <c r="H632" s="12"/>
      <c r="I632" s="17">
        <f>'[1]Prop. prices'!I373</f>
        <v>496.9</v>
      </c>
      <c r="J632" s="17">
        <f>'[1]Prop. prices'!J373</f>
        <v>0</v>
      </c>
      <c r="K632" s="17">
        <f>'[1]Prop. prices'!K373</f>
        <v>0</v>
      </c>
      <c r="L632" s="17">
        <f>'[1]Prop. prices'!L373</f>
        <v>0</v>
      </c>
      <c r="M632" s="17">
        <f>'[1]Prop. prices'!M373</f>
        <v>0</v>
      </c>
      <c r="N632" s="17">
        <f>'[1]Prop. prices'!N373</f>
        <v>0</v>
      </c>
      <c r="O632" s="17">
        <f>'[1]Prop. prices'!O373</f>
        <v>0.26919999999999999</v>
      </c>
      <c r="P632" s="17">
        <f>'[1]Prop. prices'!P373</f>
        <v>0</v>
      </c>
      <c r="Q632" s="17">
        <f>'[1]Prop. prices'!Q373</f>
        <v>0</v>
      </c>
      <c r="R632" s="17">
        <f>'[1]Prop. prices'!R373</f>
        <v>0</v>
      </c>
      <c r="S632" s="17">
        <f>'[1]Prop. prices'!S373</f>
        <v>0</v>
      </c>
      <c r="T632" s="17">
        <f>'[1]Prop. prices'!T373</f>
        <v>0</v>
      </c>
      <c r="U632" s="17">
        <f>'[1]Prop. prices'!U373</f>
        <v>0</v>
      </c>
      <c r="V632" s="17">
        <f>'[1]Prop. prices'!V373</f>
        <v>0</v>
      </c>
      <c r="W632" s="17">
        <f>'[1]Prop. prices'!W373</f>
        <v>0</v>
      </c>
      <c r="X632" s="17">
        <f>'[1]Prop. prices'!X373</f>
        <v>0</v>
      </c>
      <c r="Y632" s="17">
        <f>'[1]Prop. prices'!Y373</f>
        <v>0</v>
      </c>
      <c r="Z632" s="17">
        <f>'[1]Prop. prices'!Z373</f>
        <v>0</v>
      </c>
      <c r="AA632" s="17">
        <f>'[1]Prop. prices'!AA373</f>
        <v>0</v>
      </c>
      <c r="AB632" s="17">
        <f>'[1]Prop. prices'!AB373</f>
        <v>0</v>
      </c>
      <c r="AC632" s="14"/>
      <c r="AD632" s="16" t="str" cm="1">
        <f t="array" ref="AD632">IF(SUMPRODUCT(--_xlfn.ISFORMULA(C632:AB632))=25,"OK","CHECK")</f>
        <v>OK</v>
      </c>
      <c r="AE632" s="7"/>
      <c r="AF632" s="7"/>
      <c r="AG632" s="7"/>
    </row>
    <row r="633" spans="1:33" outlineLevel="2" x14ac:dyDescent="0.2">
      <c r="A633" s="7"/>
      <c r="B633" s="7"/>
      <c r="C633" s="19" t="str">
        <f>C427</f>
        <v>Zone Substation kVA Locational</v>
      </c>
      <c r="D633" s="18" t="str">
        <f>D427</f>
        <v>Major business</v>
      </c>
      <c r="E633" s="18" t="str">
        <f>E427</f>
        <v>ZSN024</v>
      </c>
      <c r="F633" s="18">
        <f>F427</f>
        <v>0</v>
      </c>
      <c r="G633" s="18">
        <f>G427</f>
        <v>0</v>
      </c>
      <c r="H633" s="12"/>
      <c r="I633" s="17">
        <f>'[1]Prop. prices'!I374</f>
        <v>150.5</v>
      </c>
      <c r="J633" s="17">
        <f>'[1]Prop. prices'!J374</f>
        <v>0</v>
      </c>
      <c r="K633" s="17">
        <f>'[1]Prop. prices'!K374</f>
        <v>0</v>
      </c>
      <c r="L633" s="17">
        <f>'[1]Prop. prices'!L374</f>
        <v>0</v>
      </c>
      <c r="M633" s="17">
        <f>'[1]Prop. prices'!M374</f>
        <v>0</v>
      </c>
      <c r="N633" s="17">
        <f>'[1]Prop. prices'!N374</f>
        <v>0</v>
      </c>
      <c r="O633" s="17">
        <f>'[1]Prop. prices'!O374</f>
        <v>0.2243</v>
      </c>
      <c r="P633" s="17">
        <f>'[1]Prop. prices'!P374</f>
        <v>0</v>
      </c>
      <c r="Q633" s="17">
        <f>'[1]Prop. prices'!Q374</f>
        <v>0</v>
      </c>
      <c r="R633" s="17">
        <f>'[1]Prop. prices'!R374</f>
        <v>0</v>
      </c>
      <c r="S633" s="17">
        <f>'[1]Prop. prices'!S374</f>
        <v>0</v>
      </c>
      <c r="T633" s="17">
        <f>'[1]Prop. prices'!T374</f>
        <v>0</v>
      </c>
      <c r="U633" s="17">
        <f>'[1]Prop. prices'!U374</f>
        <v>0</v>
      </c>
      <c r="V633" s="17">
        <f>'[1]Prop. prices'!V374</f>
        <v>0</v>
      </c>
      <c r="W633" s="17">
        <f>'[1]Prop. prices'!W374</f>
        <v>0</v>
      </c>
      <c r="X633" s="17">
        <f>'[1]Prop. prices'!X374</f>
        <v>0</v>
      </c>
      <c r="Y633" s="17">
        <f>'[1]Prop. prices'!Y374</f>
        <v>0</v>
      </c>
      <c r="Z633" s="17">
        <f>'[1]Prop. prices'!Z374</f>
        <v>0</v>
      </c>
      <c r="AA633" s="17">
        <f>'[1]Prop. prices'!AA374</f>
        <v>0</v>
      </c>
      <c r="AB633" s="17">
        <f>'[1]Prop. prices'!AB374</f>
        <v>0</v>
      </c>
      <c r="AC633" s="14"/>
      <c r="AD633" s="16" t="str" cm="1">
        <f t="array" ref="AD633">IF(SUMPRODUCT(--_xlfn.ISFORMULA(C633:AB633))=25,"OK","CHECK")</f>
        <v>OK</v>
      </c>
      <c r="AE633" s="7"/>
      <c r="AF633" s="7"/>
      <c r="AG633" s="7"/>
    </row>
    <row r="634" spans="1:33" outlineLevel="2" x14ac:dyDescent="0.2">
      <c r="A634" s="7"/>
      <c r="B634" s="7"/>
      <c r="C634" s="19" t="str">
        <f>C428</f>
        <v>Zone Substation kVA Locational</v>
      </c>
      <c r="D634" s="18" t="str">
        <f>D428</f>
        <v>Major business</v>
      </c>
      <c r="E634" s="18" t="str">
        <f>E428</f>
        <v>ZSN035</v>
      </c>
      <c r="F634" s="18">
        <f>F428</f>
        <v>0</v>
      </c>
      <c r="G634" s="18">
        <f>G428</f>
        <v>0</v>
      </c>
      <c r="H634" s="12"/>
      <c r="I634" s="17">
        <f>'[1]Prop. prices'!I375</f>
        <v>0</v>
      </c>
      <c r="J634" s="17">
        <f>'[1]Prop. prices'!J375</f>
        <v>1.2E-2</v>
      </c>
      <c r="K634" s="17">
        <f>'[1]Prop. prices'!K375</f>
        <v>0</v>
      </c>
      <c r="L634" s="17">
        <f>'[1]Prop. prices'!L375</f>
        <v>0</v>
      </c>
      <c r="M634" s="17">
        <f>'[1]Prop. prices'!M375</f>
        <v>0</v>
      </c>
      <c r="N634" s="17">
        <f>'[1]Prop. prices'!N375</f>
        <v>0</v>
      </c>
      <c r="O634" s="17">
        <f>'[1]Prop. prices'!O375</f>
        <v>0.15840000000000001</v>
      </c>
      <c r="P634" s="17">
        <f>'[1]Prop. prices'!P375</f>
        <v>0</v>
      </c>
      <c r="Q634" s="17">
        <f>'[1]Prop. prices'!Q375</f>
        <v>0</v>
      </c>
      <c r="R634" s="17">
        <f>'[1]Prop. prices'!R375</f>
        <v>0</v>
      </c>
      <c r="S634" s="17">
        <f>'[1]Prop. prices'!S375</f>
        <v>0</v>
      </c>
      <c r="T634" s="17">
        <f>'[1]Prop. prices'!T375</f>
        <v>0</v>
      </c>
      <c r="U634" s="17">
        <f>'[1]Prop. prices'!U375</f>
        <v>0</v>
      </c>
      <c r="V634" s="17">
        <f>'[1]Prop. prices'!V375</f>
        <v>0</v>
      </c>
      <c r="W634" s="17">
        <f>'[1]Prop. prices'!W375</f>
        <v>0</v>
      </c>
      <c r="X634" s="17">
        <f>'[1]Prop. prices'!X375</f>
        <v>0</v>
      </c>
      <c r="Y634" s="17">
        <f>'[1]Prop. prices'!Y375</f>
        <v>0</v>
      </c>
      <c r="Z634" s="17">
        <f>'[1]Prop. prices'!Z375</f>
        <v>0</v>
      </c>
      <c r="AA634" s="17">
        <f>'[1]Prop. prices'!AA375</f>
        <v>0</v>
      </c>
      <c r="AB634" s="17">
        <f>'[1]Prop. prices'!AB375</f>
        <v>0</v>
      </c>
      <c r="AC634" s="14"/>
      <c r="AD634" s="16" t="str" cm="1">
        <f t="array" ref="AD634">IF(SUMPRODUCT(--_xlfn.ISFORMULA(C634:AB634))=25,"OK","CHECK")</f>
        <v>OK</v>
      </c>
      <c r="AE634" s="7"/>
      <c r="AF634" s="7"/>
      <c r="AG634" s="7"/>
    </row>
    <row r="635" spans="1:33" outlineLevel="2" x14ac:dyDescent="0.2">
      <c r="A635" s="7"/>
      <c r="B635" s="7"/>
      <c r="C635" s="19" t="str">
        <f>C429</f>
        <v>Zone Substation kVA Locational</v>
      </c>
      <c r="D635" s="18" t="str">
        <f>D429</f>
        <v>Major business</v>
      </c>
      <c r="E635" s="18" t="str">
        <f>E429</f>
        <v>-</v>
      </c>
      <c r="F635" s="18" t="str">
        <f>F429</f>
        <v>ZSN228</v>
      </c>
      <c r="G635" s="18">
        <f>G429</f>
        <v>0</v>
      </c>
      <c r="H635" s="12"/>
      <c r="I635" s="17">
        <f>'[1]Prop. prices'!I376</f>
        <v>219.8</v>
      </c>
      <c r="J635" s="17">
        <f>'[1]Prop. prices'!J376</f>
        <v>0</v>
      </c>
      <c r="K635" s="17">
        <f>'[1]Prop. prices'!K376</f>
        <v>0</v>
      </c>
      <c r="L635" s="17">
        <f>'[1]Prop. prices'!L376</f>
        <v>0</v>
      </c>
      <c r="M635" s="17">
        <f>'[1]Prop. prices'!M376</f>
        <v>0</v>
      </c>
      <c r="N635" s="17">
        <f>'[1]Prop. prices'!N376</f>
        <v>0</v>
      </c>
      <c r="O635" s="17">
        <f>'[1]Prop. prices'!O376</f>
        <v>0.25009999999999999</v>
      </c>
      <c r="P635" s="17">
        <f>'[1]Prop. prices'!P376</f>
        <v>0</v>
      </c>
      <c r="Q635" s="17">
        <f>'[1]Prop. prices'!Q376</f>
        <v>0</v>
      </c>
      <c r="R635" s="17">
        <f>'[1]Prop. prices'!R376</f>
        <v>0</v>
      </c>
      <c r="S635" s="17">
        <f>'[1]Prop. prices'!S376</f>
        <v>0</v>
      </c>
      <c r="T635" s="17">
        <f>'[1]Prop. prices'!T376</f>
        <v>0</v>
      </c>
      <c r="U635" s="17">
        <f>'[1]Prop. prices'!U376</f>
        <v>0</v>
      </c>
      <c r="V635" s="17">
        <f>'[1]Prop. prices'!V376</f>
        <v>0</v>
      </c>
      <c r="W635" s="17">
        <f>'[1]Prop. prices'!W376</f>
        <v>0</v>
      </c>
      <c r="X635" s="17">
        <f>'[1]Prop. prices'!X376</f>
        <v>0</v>
      </c>
      <c r="Y635" s="17">
        <f>'[1]Prop. prices'!Y376</f>
        <v>0</v>
      </c>
      <c r="Z635" s="17">
        <f>'[1]Prop. prices'!Z376</f>
        <v>0</v>
      </c>
      <c r="AA635" s="17">
        <f>'[1]Prop. prices'!AA376</f>
        <v>0</v>
      </c>
      <c r="AB635" s="17">
        <f>'[1]Prop. prices'!AB376</f>
        <v>0</v>
      </c>
      <c r="AC635" s="14"/>
      <c r="AD635" s="16" t="str" cm="1">
        <f t="array" ref="AD635">IF(SUMPRODUCT(--_xlfn.ISFORMULA(C635:AB635))=25,"OK","CHECK")</f>
        <v>OK</v>
      </c>
      <c r="AE635" s="7"/>
      <c r="AF635" s="7"/>
      <c r="AG635" s="7"/>
    </row>
    <row r="636" spans="1:33" outlineLevel="2" x14ac:dyDescent="0.2">
      <c r="A636" s="7"/>
      <c r="B636" s="7"/>
      <c r="C636" s="19" t="str">
        <f>C430</f>
        <v>Zone Substation kVA Locational</v>
      </c>
      <c r="D636" s="18" t="str">
        <f>D430</f>
        <v>Major business</v>
      </c>
      <c r="E636" s="18" t="str">
        <f>E430</f>
        <v>ZSN272</v>
      </c>
      <c r="F636" s="18">
        <f>F430</f>
        <v>0</v>
      </c>
      <c r="G636" s="18">
        <f>G430</f>
        <v>0</v>
      </c>
      <c r="H636" s="12"/>
      <c r="I636" s="17">
        <f>'[1]Prop. prices'!I377</f>
        <v>0</v>
      </c>
      <c r="J636" s="17">
        <f>'[1]Prop. prices'!J377</f>
        <v>1.2E-2</v>
      </c>
      <c r="K636" s="17">
        <f>'[1]Prop. prices'!K377</f>
        <v>0</v>
      </c>
      <c r="L636" s="17">
        <f>'[1]Prop. prices'!L377</f>
        <v>0</v>
      </c>
      <c r="M636" s="17">
        <f>'[1]Prop. prices'!M377</f>
        <v>0</v>
      </c>
      <c r="N636" s="17">
        <f>'[1]Prop. prices'!N377</f>
        <v>0</v>
      </c>
      <c r="O636" s="17">
        <f>'[1]Prop. prices'!O377</f>
        <v>0.15840000000000001</v>
      </c>
      <c r="P636" s="17">
        <f>'[1]Prop. prices'!P377</f>
        <v>0</v>
      </c>
      <c r="Q636" s="17">
        <f>'[1]Prop. prices'!Q377</f>
        <v>0</v>
      </c>
      <c r="R636" s="17">
        <f>'[1]Prop. prices'!R377</f>
        <v>0</v>
      </c>
      <c r="S636" s="17">
        <f>'[1]Prop. prices'!S377</f>
        <v>0</v>
      </c>
      <c r="T636" s="17">
        <f>'[1]Prop. prices'!T377</f>
        <v>0</v>
      </c>
      <c r="U636" s="17">
        <f>'[1]Prop. prices'!U377</f>
        <v>0</v>
      </c>
      <c r="V636" s="17">
        <f>'[1]Prop. prices'!V377</f>
        <v>0</v>
      </c>
      <c r="W636" s="17">
        <f>'[1]Prop. prices'!W377</f>
        <v>0</v>
      </c>
      <c r="X636" s="17">
        <f>'[1]Prop. prices'!X377</f>
        <v>0</v>
      </c>
      <c r="Y636" s="17">
        <f>'[1]Prop. prices'!Y377</f>
        <v>0</v>
      </c>
      <c r="Z636" s="17">
        <f>'[1]Prop. prices'!Z377</f>
        <v>0</v>
      </c>
      <c r="AA636" s="17">
        <f>'[1]Prop. prices'!AA377</f>
        <v>0</v>
      </c>
      <c r="AB636" s="17">
        <f>'[1]Prop. prices'!AB377</f>
        <v>0</v>
      </c>
      <c r="AC636" s="14"/>
      <c r="AD636" s="16" t="str" cm="1">
        <f t="array" ref="AD636">IF(SUMPRODUCT(--_xlfn.ISFORMULA(C636:AB636))=25,"OK","CHECK")</f>
        <v>OK</v>
      </c>
      <c r="AE636" s="7"/>
      <c r="AF636" s="7"/>
      <c r="AG636" s="7"/>
    </row>
    <row r="637" spans="1:33" hidden="1" outlineLevel="3" x14ac:dyDescent="0.2">
      <c r="A637" s="7"/>
      <c r="B637" s="7"/>
      <c r="C637" s="19" t="str">
        <f>C431</f>
        <v>Zone Substation kVA Locational</v>
      </c>
      <c r="D637" s="18" t="str">
        <f>D431</f>
        <v>Major business</v>
      </c>
      <c r="E637" s="18" t="str">
        <f>E431</f>
        <v>ZSN273</v>
      </c>
      <c r="F637" s="18">
        <f>F431</f>
        <v>0</v>
      </c>
      <c r="G637" s="18">
        <f>G431</f>
        <v>0</v>
      </c>
      <c r="H637" s="12"/>
      <c r="I637" s="17">
        <f>'[1]Prop. prices'!I378</f>
        <v>0</v>
      </c>
      <c r="J637" s="17">
        <f>'[1]Prop. prices'!J378</f>
        <v>1.2E-2</v>
      </c>
      <c r="K637" s="17">
        <f>'[1]Prop. prices'!K378</f>
        <v>0</v>
      </c>
      <c r="L637" s="17">
        <f>'[1]Prop. prices'!L378</f>
        <v>0</v>
      </c>
      <c r="M637" s="17">
        <f>'[1]Prop. prices'!M378</f>
        <v>0</v>
      </c>
      <c r="N637" s="17">
        <f>'[1]Prop. prices'!N378</f>
        <v>0</v>
      </c>
      <c r="O637" s="17">
        <f>'[1]Prop. prices'!O378</f>
        <v>0.15840000000000001</v>
      </c>
      <c r="P637" s="17">
        <f>'[1]Prop. prices'!P378</f>
        <v>0</v>
      </c>
      <c r="Q637" s="17">
        <f>'[1]Prop. prices'!Q378</f>
        <v>0</v>
      </c>
      <c r="R637" s="17">
        <f>'[1]Prop. prices'!R378</f>
        <v>0</v>
      </c>
      <c r="S637" s="17">
        <f>'[1]Prop. prices'!S378</f>
        <v>0</v>
      </c>
      <c r="T637" s="17">
        <f>'[1]Prop. prices'!T378</f>
        <v>0</v>
      </c>
      <c r="U637" s="17">
        <f>'[1]Prop. prices'!U378</f>
        <v>0</v>
      </c>
      <c r="V637" s="17">
        <f>'[1]Prop. prices'!V378</f>
        <v>0</v>
      </c>
      <c r="W637" s="17">
        <f>'[1]Prop. prices'!W378</f>
        <v>0</v>
      </c>
      <c r="X637" s="17">
        <f>'[1]Prop. prices'!X378</f>
        <v>0</v>
      </c>
      <c r="Y637" s="17">
        <f>'[1]Prop. prices'!Y378</f>
        <v>0</v>
      </c>
      <c r="Z637" s="17">
        <f>'[1]Prop. prices'!Z378</f>
        <v>0</v>
      </c>
      <c r="AA637" s="17">
        <f>'[1]Prop. prices'!AA378</f>
        <v>0</v>
      </c>
      <c r="AB637" s="17">
        <f>'[1]Prop. prices'!AB378</f>
        <v>0</v>
      </c>
      <c r="AC637" s="14"/>
      <c r="AD637" s="16" t="str" cm="1">
        <f t="array" ref="AD637">IF(SUMPRODUCT(--_xlfn.ISFORMULA(C637:AB637))=25,"OK","CHECK")</f>
        <v>OK</v>
      </c>
      <c r="AE637" s="7"/>
      <c r="AF637" s="7"/>
      <c r="AG637" s="7"/>
    </row>
    <row r="638" spans="1:33" hidden="1" outlineLevel="3" x14ac:dyDescent="0.2">
      <c r="A638" s="7"/>
      <c r="B638" s="7"/>
      <c r="C638" s="19" t="str">
        <f>C432</f>
        <v>Zone Substation kVA Locational</v>
      </c>
      <c r="D638" s="18" t="str">
        <f>D432</f>
        <v>Major business</v>
      </c>
      <c r="E638" s="18" t="str">
        <f>E432</f>
        <v>ZSN307</v>
      </c>
      <c r="F638" s="18">
        <f>F432</f>
        <v>0</v>
      </c>
      <c r="G638" s="18">
        <f>G432</f>
        <v>0</v>
      </c>
      <c r="H638" s="12"/>
      <c r="I638" s="17">
        <f>'[1]Prop. prices'!I379</f>
        <v>0</v>
      </c>
      <c r="J638" s="17">
        <f>'[1]Prop. prices'!J379</f>
        <v>0</v>
      </c>
      <c r="K638" s="17">
        <f>'[1]Prop. prices'!K379</f>
        <v>0</v>
      </c>
      <c r="L638" s="17">
        <f>'[1]Prop. prices'!L379</f>
        <v>0</v>
      </c>
      <c r="M638" s="17">
        <f>'[1]Prop. prices'!M379</f>
        <v>0</v>
      </c>
      <c r="N638" s="17">
        <f>'[1]Prop. prices'!N379</f>
        <v>0</v>
      </c>
      <c r="O638" s="17">
        <f>'[1]Prop. prices'!O379</f>
        <v>0</v>
      </c>
      <c r="P638" s="17">
        <f>'[1]Prop. prices'!P379</f>
        <v>0</v>
      </c>
      <c r="Q638" s="17">
        <f>'[1]Prop. prices'!Q379</f>
        <v>0</v>
      </c>
      <c r="R638" s="17">
        <f>'[1]Prop. prices'!R379</f>
        <v>0</v>
      </c>
      <c r="S638" s="17">
        <f>'[1]Prop. prices'!S379</f>
        <v>0</v>
      </c>
      <c r="T638" s="17">
        <f>'[1]Prop. prices'!T379</f>
        <v>0</v>
      </c>
      <c r="U638" s="17">
        <f>'[1]Prop. prices'!U379</f>
        <v>0</v>
      </c>
      <c r="V638" s="17">
        <f>'[1]Prop. prices'!V379</f>
        <v>0</v>
      </c>
      <c r="W638" s="17">
        <f>'[1]Prop. prices'!W379</f>
        <v>0</v>
      </c>
      <c r="X638" s="17">
        <f>'[1]Prop. prices'!X379</f>
        <v>0</v>
      </c>
      <c r="Y638" s="17">
        <f>'[1]Prop. prices'!Y379</f>
        <v>0</v>
      </c>
      <c r="Z638" s="17">
        <f>'[1]Prop. prices'!Z379</f>
        <v>0</v>
      </c>
      <c r="AA638" s="17">
        <f>'[1]Prop. prices'!AA379</f>
        <v>0</v>
      </c>
      <c r="AB638" s="17">
        <f>'[1]Prop. prices'!AB379</f>
        <v>0</v>
      </c>
      <c r="AC638" s="14"/>
      <c r="AD638" s="16" t="str" cm="1">
        <f t="array" ref="AD638">IF(SUMPRODUCT(--_xlfn.ISFORMULA(C638:AB638))=25,"OK","CHECK")</f>
        <v>OK</v>
      </c>
      <c r="AE638" s="7"/>
      <c r="AF638" s="7"/>
      <c r="AG638" s="7"/>
    </row>
    <row r="639" spans="1:33" hidden="1" outlineLevel="3" x14ac:dyDescent="0.2">
      <c r="A639" s="7"/>
      <c r="B639" s="7"/>
      <c r="C639" s="19" t="str">
        <f>C433</f>
        <v>Zone Substation kVA Locational</v>
      </c>
      <c r="D639" s="18" t="str">
        <f>D433</f>
        <v>Major business</v>
      </c>
      <c r="E639" s="18" t="str">
        <f>E433</f>
        <v>ZSN438</v>
      </c>
      <c r="F639" s="18">
        <f>F433</f>
        <v>0</v>
      </c>
      <c r="G639" s="18">
        <f>G433</f>
        <v>0</v>
      </c>
      <c r="H639" s="12"/>
      <c r="I639" s="17">
        <f>'[1]Prop. prices'!I380</f>
        <v>75.900000000000006</v>
      </c>
      <c r="J639" s="17">
        <f>'[1]Prop. prices'!J380</f>
        <v>0</v>
      </c>
      <c r="K639" s="17">
        <f>'[1]Prop. prices'!K380</f>
        <v>0</v>
      </c>
      <c r="L639" s="17">
        <f>'[1]Prop. prices'!L380</f>
        <v>0</v>
      </c>
      <c r="M639" s="17">
        <f>'[1]Prop. prices'!M380</f>
        <v>0</v>
      </c>
      <c r="N639" s="17">
        <f>'[1]Prop. prices'!N380</f>
        <v>0</v>
      </c>
      <c r="O639" s="17">
        <f>'[1]Prop. prices'!O380</f>
        <v>0.2243</v>
      </c>
      <c r="P639" s="17">
        <f>'[1]Prop. prices'!P380</f>
        <v>0</v>
      </c>
      <c r="Q639" s="17">
        <f>'[1]Prop. prices'!Q380</f>
        <v>0</v>
      </c>
      <c r="R639" s="17">
        <f>'[1]Prop. prices'!R380</f>
        <v>0</v>
      </c>
      <c r="S639" s="17">
        <f>'[1]Prop. prices'!S380</f>
        <v>0</v>
      </c>
      <c r="T639" s="17">
        <f>'[1]Prop. prices'!T380</f>
        <v>0</v>
      </c>
      <c r="U639" s="17">
        <f>'[1]Prop. prices'!U380</f>
        <v>0</v>
      </c>
      <c r="V639" s="17">
        <f>'[1]Prop. prices'!V380</f>
        <v>0</v>
      </c>
      <c r="W639" s="17">
        <f>'[1]Prop. prices'!W380</f>
        <v>0</v>
      </c>
      <c r="X639" s="17">
        <f>'[1]Prop. prices'!X380</f>
        <v>0</v>
      </c>
      <c r="Y639" s="17">
        <f>'[1]Prop. prices'!Y380</f>
        <v>0</v>
      </c>
      <c r="Z639" s="17">
        <f>'[1]Prop. prices'!Z380</f>
        <v>0</v>
      </c>
      <c r="AA639" s="17">
        <f>'[1]Prop. prices'!AA380</f>
        <v>0</v>
      </c>
      <c r="AB639" s="17">
        <f>'[1]Prop. prices'!AB380</f>
        <v>0</v>
      </c>
      <c r="AC639" s="14"/>
      <c r="AD639" s="16" t="str" cm="1">
        <f t="array" ref="AD639">IF(SUMPRODUCT(--_xlfn.ISFORMULA(C639:AB639))=25,"OK","CHECK")</f>
        <v>OK</v>
      </c>
      <c r="AE639" s="7"/>
      <c r="AF639" s="7"/>
      <c r="AG639" s="7"/>
    </row>
    <row r="640" spans="1:33" hidden="1" outlineLevel="3" x14ac:dyDescent="0.2">
      <c r="A640" s="7"/>
      <c r="B640" s="7"/>
      <c r="C640" s="19" t="str">
        <f>C434</f>
        <v>Zone Substation kVA Locational</v>
      </c>
      <c r="D640" s="18" t="str">
        <f>D434</f>
        <v>Major business</v>
      </c>
      <c r="E640" s="18" t="str">
        <f>E434</f>
        <v>ZSN608</v>
      </c>
      <c r="F640" s="18">
        <f>F434</f>
        <v>0</v>
      </c>
      <c r="G640" s="18">
        <f>G434</f>
        <v>0</v>
      </c>
      <c r="H640" s="12"/>
      <c r="I640" s="17">
        <f>'[1]Prop. prices'!I381</f>
        <v>42.4</v>
      </c>
      <c r="J640" s="17">
        <f>'[1]Prop. prices'!J381</f>
        <v>0</v>
      </c>
      <c r="K640" s="17">
        <f>'[1]Prop. prices'!K381</f>
        <v>0</v>
      </c>
      <c r="L640" s="17">
        <f>'[1]Prop. prices'!L381</f>
        <v>0</v>
      </c>
      <c r="M640" s="17">
        <f>'[1]Prop. prices'!M381</f>
        <v>0</v>
      </c>
      <c r="N640" s="17">
        <f>'[1]Prop. prices'!N381</f>
        <v>0</v>
      </c>
      <c r="O640" s="17">
        <f>'[1]Prop. prices'!O381</f>
        <v>0.2243</v>
      </c>
      <c r="P640" s="17">
        <f>'[1]Prop. prices'!P381</f>
        <v>0</v>
      </c>
      <c r="Q640" s="17">
        <f>'[1]Prop. prices'!Q381</f>
        <v>0</v>
      </c>
      <c r="R640" s="17">
        <f>'[1]Prop. prices'!R381</f>
        <v>0</v>
      </c>
      <c r="S640" s="17">
        <f>'[1]Prop. prices'!S381</f>
        <v>0</v>
      </c>
      <c r="T640" s="17">
        <f>'[1]Prop. prices'!T381</f>
        <v>0</v>
      </c>
      <c r="U640" s="17">
        <f>'[1]Prop. prices'!U381</f>
        <v>0</v>
      </c>
      <c r="V640" s="17">
        <f>'[1]Prop. prices'!V381</f>
        <v>0</v>
      </c>
      <c r="W640" s="17">
        <f>'[1]Prop. prices'!W381</f>
        <v>0</v>
      </c>
      <c r="X640" s="17">
        <f>'[1]Prop. prices'!X381</f>
        <v>0</v>
      </c>
      <c r="Y640" s="17">
        <f>'[1]Prop. prices'!Y381</f>
        <v>0</v>
      </c>
      <c r="Z640" s="17">
        <f>'[1]Prop. prices'!Z381</f>
        <v>0</v>
      </c>
      <c r="AA640" s="17">
        <f>'[1]Prop. prices'!AA381</f>
        <v>0</v>
      </c>
      <c r="AB640" s="17">
        <f>'[1]Prop. prices'!AB381</f>
        <v>0</v>
      </c>
      <c r="AC640" s="14"/>
      <c r="AD640" s="16" t="str" cm="1">
        <f t="array" ref="AD640">IF(SUMPRODUCT(--_xlfn.ISFORMULA(C640:AB640))=25,"OK","CHECK")</f>
        <v>OK</v>
      </c>
      <c r="AE640" s="7"/>
      <c r="AF640" s="7"/>
      <c r="AG640" s="7"/>
    </row>
    <row r="641" spans="1:33" hidden="1" outlineLevel="3" x14ac:dyDescent="0.2">
      <c r="A641" s="7"/>
      <c r="B641" s="7"/>
      <c r="C641" s="19" t="str">
        <f>C435</f>
        <v>Zone Substation kVA Locational</v>
      </c>
      <c r="D641" s="18" t="str">
        <f>D435</f>
        <v>Major business</v>
      </c>
      <c r="E641" s="18" t="str">
        <f>E435</f>
        <v>ZSN767</v>
      </c>
      <c r="F641" s="18">
        <f>F435</f>
        <v>0</v>
      </c>
      <c r="G641" s="18">
        <f>G435</f>
        <v>0</v>
      </c>
      <c r="H641" s="12"/>
      <c r="I641" s="17">
        <f>'[1]Prop. prices'!I382</f>
        <v>0</v>
      </c>
      <c r="J641" s="17">
        <f>'[1]Prop. prices'!J382</f>
        <v>0</v>
      </c>
      <c r="K641" s="17">
        <f>'[1]Prop. prices'!K382</f>
        <v>0</v>
      </c>
      <c r="L641" s="17">
        <f>'[1]Prop. prices'!L382</f>
        <v>0</v>
      </c>
      <c r="M641" s="17">
        <f>'[1]Prop. prices'!M382</f>
        <v>0</v>
      </c>
      <c r="N641" s="17">
        <f>'[1]Prop. prices'!N382</f>
        <v>0</v>
      </c>
      <c r="O641" s="17">
        <f>'[1]Prop. prices'!O382</f>
        <v>0</v>
      </c>
      <c r="P641" s="17">
        <f>'[1]Prop. prices'!P382</f>
        <v>0</v>
      </c>
      <c r="Q641" s="17">
        <f>'[1]Prop. prices'!Q382</f>
        <v>0</v>
      </c>
      <c r="R641" s="17">
        <f>'[1]Prop. prices'!R382</f>
        <v>0</v>
      </c>
      <c r="S641" s="17">
        <f>'[1]Prop. prices'!S382</f>
        <v>0</v>
      </c>
      <c r="T641" s="17">
        <f>'[1]Prop. prices'!T382</f>
        <v>0</v>
      </c>
      <c r="U641" s="17">
        <f>'[1]Prop. prices'!U382</f>
        <v>0</v>
      </c>
      <c r="V641" s="17">
        <f>'[1]Prop. prices'!V382</f>
        <v>0</v>
      </c>
      <c r="W641" s="17">
        <f>'[1]Prop. prices'!W382</f>
        <v>0</v>
      </c>
      <c r="X641" s="17">
        <f>'[1]Prop. prices'!X382</f>
        <v>0</v>
      </c>
      <c r="Y641" s="17">
        <f>'[1]Prop. prices'!Y382</f>
        <v>0</v>
      </c>
      <c r="Z641" s="17">
        <f>'[1]Prop. prices'!Z382</f>
        <v>0</v>
      </c>
      <c r="AA641" s="17">
        <f>'[1]Prop. prices'!AA382</f>
        <v>0</v>
      </c>
      <c r="AB641" s="17">
        <f>'[1]Prop. prices'!AB382</f>
        <v>0</v>
      </c>
      <c r="AC641" s="14"/>
      <c r="AD641" s="16" t="str" cm="1">
        <f t="array" ref="AD641">IF(SUMPRODUCT(--_xlfn.ISFORMULA(C641:AB641))=25,"OK","CHECK")</f>
        <v>OK</v>
      </c>
      <c r="AE641" s="7"/>
      <c r="AF641" s="7"/>
      <c r="AG641" s="7"/>
    </row>
    <row r="642" spans="1:33" hidden="1" outlineLevel="3" x14ac:dyDescent="0.2">
      <c r="A642" s="7"/>
      <c r="B642" s="7"/>
      <c r="C642" s="19" t="str">
        <f>C436</f>
        <v>Sub Transmission kVA non-Locational</v>
      </c>
      <c r="D642" s="18" t="str">
        <f>D436</f>
        <v>Major business</v>
      </c>
      <c r="E642" s="18" t="str">
        <f>E436</f>
        <v>STR148</v>
      </c>
      <c r="F642" s="18">
        <f>F436</f>
        <v>0</v>
      </c>
      <c r="G642" s="18">
        <f>G436</f>
        <v>0</v>
      </c>
      <c r="H642" s="12"/>
      <c r="I642" s="17">
        <f>'[1]Prop. prices'!I383</f>
        <v>0</v>
      </c>
      <c r="J642" s="17">
        <f>'[1]Prop. prices'!J383</f>
        <v>1.2E-2</v>
      </c>
      <c r="K642" s="17">
        <f>'[1]Prop. prices'!K383</f>
        <v>0</v>
      </c>
      <c r="L642" s="17">
        <f>'[1]Prop. prices'!L383</f>
        <v>0</v>
      </c>
      <c r="M642" s="17">
        <f>'[1]Prop. prices'!M383</f>
        <v>0</v>
      </c>
      <c r="N642" s="17">
        <f>'[1]Prop. prices'!N383</f>
        <v>0</v>
      </c>
      <c r="O642" s="17">
        <f>'[1]Prop. prices'!O383</f>
        <v>0.15840000000000001</v>
      </c>
      <c r="P642" s="17">
        <f>'[1]Prop. prices'!P383</f>
        <v>0</v>
      </c>
      <c r="Q642" s="17">
        <f>'[1]Prop. prices'!Q383</f>
        <v>0</v>
      </c>
      <c r="R642" s="17">
        <f>'[1]Prop. prices'!R383</f>
        <v>0</v>
      </c>
      <c r="S642" s="17">
        <f>'[1]Prop. prices'!S383</f>
        <v>0</v>
      </c>
      <c r="T642" s="17">
        <f>'[1]Prop. prices'!T383</f>
        <v>0</v>
      </c>
      <c r="U642" s="17">
        <f>'[1]Prop. prices'!U383</f>
        <v>0</v>
      </c>
      <c r="V642" s="17">
        <f>'[1]Prop. prices'!V383</f>
        <v>0</v>
      </c>
      <c r="W642" s="17">
        <f>'[1]Prop. prices'!W383</f>
        <v>0</v>
      </c>
      <c r="X642" s="17">
        <f>'[1]Prop. prices'!X383</f>
        <v>0</v>
      </c>
      <c r="Y642" s="17">
        <f>'[1]Prop. prices'!Y383</f>
        <v>0</v>
      </c>
      <c r="Z642" s="17">
        <f>'[1]Prop. prices'!Z383</f>
        <v>0</v>
      </c>
      <c r="AA642" s="17">
        <f>'[1]Prop. prices'!AA383</f>
        <v>0</v>
      </c>
      <c r="AB642" s="17">
        <f>'[1]Prop. prices'!AB383</f>
        <v>0</v>
      </c>
      <c r="AC642" s="14"/>
      <c r="AD642" s="16" t="str" cm="1">
        <f t="array" ref="AD642">IF(SUMPRODUCT(--_xlfn.ISFORMULA(C642:AB642))=25,"OK","CHECK")</f>
        <v>OK</v>
      </c>
      <c r="AE642" s="7"/>
      <c r="AF642" s="7"/>
      <c r="AG642" s="7"/>
    </row>
    <row r="643" spans="1:33" hidden="1" outlineLevel="3" x14ac:dyDescent="0.2">
      <c r="A643" s="7"/>
      <c r="B643" s="7"/>
      <c r="C643" s="19" t="str">
        <f>C437</f>
        <v>Sub Transmission kVA non-Locational</v>
      </c>
      <c r="D643" s="18" t="str">
        <f>D437</f>
        <v>Major business</v>
      </c>
      <c r="E643" s="18" t="str">
        <f>E437</f>
        <v>STR610</v>
      </c>
      <c r="F643" s="18">
        <f>F437</f>
        <v>0</v>
      </c>
      <c r="G643" s="18">
        <f>G437</f>
        <v>0</v>
      </c>
      <c r="H643" s="12"/>
      <c r="I643" s="17">
        <f>'[1]Prop. prices'!I384</f>
        <v>0</v>
      </c>
      <c r="J643" s="17">
        <f>'[1]Prop. prices'!J384</f>
        <v>1.2E-2</v>
      </c>
      <c r="K643" s="17">
        <f>'[1]Prop. prices'!K384</f>
        <v>0</v>
      </c>
      <c r="L643" s="17">
        <f>'[1]Prop. prices'!L384</f>
        <v>0</v>
      </c>
      <c r="M643" s="17">
        <f>'[1]Prop. prices'!M384</f>
        <v>0</v>
      </c>
      <c r="N643" s="17">
        <f>'[1]Prop. prices'!N384</f>
        <v>0</v>
      </c>
      <c r="O643" s="17">
        <f>'[1]Prop. prices'!O384</f>
        <v>0.15840000000000001</v>
      </c>
      <c r="P643" s="17">
        <f>'[1]Prop. prices'!P384</f>
        <v>0</v>
      </c>
      <c r="Q643" s="17">
        <f>'[1]Prop. prices'!Q384</f>
        <v>0</v>
      </c>
      <c r="R643" s="17">
        <f>'[1]Prop. prices'!R384</f>
        <v>0</v>
      </c>
      <c r="S643" s="17">
        <f>'[1]Prop. prices'!S384</f>
        <v>0</v>
      </c>
      <c r="T643" s="17">
        <f>'[1]Prop. prices'!T384</f>
        <v>0</v>
      </c>
      <c r="U643" s="17">
        <f>'[1]Prop. prices'!U384</f>
        <v>0</v>
      </c>
      <c r="V643" s="17">
        <f>'[1]Prop. prices'!V384</f>
        <v>0</v>
      </c>
      <c r="W643" s="17">
        <f>'[1]Prop. prices'!W384</f>
        <v>0</v>
      </c>
      <c r="X643" s="17">
        <f>'[1]Prop. prices'!X384</f>
        <v>0</v>
      </c>
      <c r="Y643" s="17">
        <f>'[1]Prop. prices'!Y384</f>
        <v>0</v>
      </c>
      <c r="Z643" s="17">
        <f>'[1]Prop. prices'!Z384</f>
        <v>0</v>
      </c>
      <c r="AA643" s="17">
        <f>'[1]Prop. prices'!AA384</f>
        <v>0</v>
      </c>
      <c r="AB643" s="17">
        <f>'[1]Prop. prices'!AB384</f>
        <v>0</v>
      </c>
      <c r="AC643" s="14"/>
      <c r="AD643" s="16" t="str" cm="1">
        <f t="array" ref="AD643">IF(SUMPRODUCT(--_xlfn.ISFORMULA(C643:AB643))=25,"OK","CHECK")</f>
        <v>OK</v>
      </c>
      <c r="AE643" s="7"/>
      <c r="AF643" s="7"/>
      <c r="AG643" s="7"/>
    </row>
    <row r="644" spans="1:33" hidden="1" outlineLevel="3" x14ac:dyDescent="0.2">
      <c r="A644" s="7"/>
      <c r="B644" s="7"/>
      <c r="C644" s="19" t="str">
        <f>C438</f>
        <v>Sub Transmission kVA non-Locational</v>
      </c>
      <c r="D644" s="18" t="str">
        <f>D438</f>
        <v>Major business</v>
      </c>
      <c r="E644" s="18" t="str">
        <f>E438</f>
        <v>STR749</v>
      </c>
      <c r="F644" s="18">
        <f>F438</f>
        <v>0</v>
      </c>
      <c r="G644" s="18">
        <f>G438</f>
        <v>0</v>
      </c>
      <c r="H644" s="12"/>
      <c r="I644" s="17">
        <f>'[1]Prop. prices'!I385</f>
        <v>0</v>
      </c>
      <c r="J644" s="17">
        <f>'[1]Prop. prices'!J385</f>
        <v>1.2E-2</v>
      </c>
      <c r="K644" s="17">
        <f>'[1]Prop. prices'!K385</f>
        <v>0</v>
      </c>
      <c r="L644" s="17">
        <f>'[1]Prop. prices'!L385</f>
        <v>0</v>
      </c>
      <c r="M644" s="17">
        <f>'[1]Prop. prices'!M385</f>
        <v>0</v>
      </c>
      <c r="N644" s="17">
        <f>'[1]Prop. prices'!N385</f>
        <v>0</v>
      </c>
      <c r="O644" s="17">
        <f>'[1]Prop. prices'!O385</f>
        <v>0.15840000000000001</v>
      </c>
      <c r="P644" s="17">
        <f>'[1]Prop. prices'!P385</f>
        <v>0</v>
      </c>
      <c r="Q644" s="17">
        <f>'[1]Prop. prices'!Q385</f>
        <v>0</v>
      </c>
      <c r="R644" s="17">
        <f>'[1]Prop. prices'!R385</f>
        <v>0</v>
      </c>
      <c r="S644" s="17">
        <f>'[1]Prop. prices'!S385</f>
        <v>0</v>
      </c>
      <c r="T644" s="17">
        <f>'[1]Prop. prices'!T385</f>
        <v>0</v>
      </c>
      <c r="U644" s="17">
        <f>'[1]Prop. prices'!U385</f>
        <v>0</v>
      </c>
      <c r="V644" s="17">
        <f>'[1]Prop. prices'!V385</f>
        <v>0</v>
      </c>
      <c r="W644" s="17">
        <f>'[1]Prop. prices'!W385</f>
        <v>0</v>
      </c>
      <c r="X644" s="17">
        <f>'[1]Prop. prices'!X385</f>
        <v>0</v>
      </c>
      <c r="Y644" s="17">
        <f>'[1]Prop. prices'!Y385</f>
        <v>0</v>
      </c>
      <c r="Z644" s="17">
        <f>'[1]Prop. prices'!Z385</f>
        <v>0</v>
      </c>
      <c r="AA644" s="17">
        <f>'[1]Prop. prices'!AA385</f>
        <v>0</v>
      </c>
      <c r="AB644" s="17">
        <f>'[1]Prop. prices'!AB385</f>
        <v>0</v>
      </c>
      <c r="AC644" s="14"/>
      <c r="AD644" s="16" t="str" cm="1">
        <f t="array" ref="AD644">IF(SUMPRODUCT(--_xlfn.ISFORMULA(C644:AB644))=25,"OK","CHECK")</f>
        <v>OK</v>
      </c>
      <c r="AE644" s="7"/>
      <c r="AF644" s="7"/>
      <c r="AG644" s="7"/>
    </row>
    <row r="645" spans="1:33" hidden="1" outlineLevel="3" x14ac:dyDescent="0.2">
      <c r="A645" s="7"/>
      <c r="B645" s="7"/>
      <c r="C645" s="19" t="str">
        <f>C439</f>
        <v xml:space="preserve">Sub Transmission kVA Locational </v>
      </c>
      <c r="D645" s="18" t="str">
        <f>D439</f>
        <v>Major business</v>
      </c>
      <c r="E645" s="18" t="str">
        <f>E439</f>
        <v>STN018</v>
      </c>
      <c r="F645" s="18">
        <f>F439</f>
        <v>0</v>
      </c>
      <c r="G645" s="18">
        <f>G439</f>
        <v>0</v>
      </c>
      <c r="H645" s="12"/>
      <c r="I645" s="17">
        <f>'[1]Prop. prices'!I386</f>
        <v>968.8</v>
      </c>
      <c r="J645" s="17">
        <f>'[1]Prop. prices'!J386</f>
        <v>0</v>
      </c>
      <c r="K645" s="17">
        <f>'[1]Prop. prices'!K386</f>
        <v>0</v>
      </c>
      <c r="L645" s="17">
        <f>'[1]Prop. prices'!L386</f>
        <v>0</v>
      </c>
      <c r="M645" s="17">
        <f>'[1]Prop. prices'!M386</f>
        <v>0</v>
      </c>
      <c r="N645" s="17">
        <f>'[1]Prop. prices'!N386</f>
        <v>0</v>
      </c>
      <c r="O645" s="17">
        <f>'[1]Prop. prices'!O386</f>
        <v>0.26919999999999999</v>
      </c>
      <c r="P645" s="17">
        <f>'[1]Prop. prices'!P386</f>
        <v>0</v>
      </c>
      <c r="Q645" s="17">
        <f>'[1]Prop. prices'!Q386</f>
        <v>0</v>
      </c>
      <c r="R645" s="17">
        <f>'[1]Prop. prices'!R386</f>
        <v>0</v>
      </c>
      <c r="S645" s="17">
        <f>'[1]Prop. prices'!S386</f>
        <v>0</v>
      </c>
      <c r="T645" s="17">
        <f>'[1]Prop. prices'!T386</f>
        <v>0</v>
      </c>
      <c r="U645" s="17">
        <f>'[1]Prop. prices'!U386</f>
        <v>0</v>
      </c>
      <c r="V645" s="17">
        <f>'[1]Prop. prices'!V386</f>
        <v>0</v>
      </c>
      <c r="W645" s="17">
        <f>'[1]Prop. prices'!W386</f>
        <v>0</v>
      </c>
      <c r="X645" s="17">
        <f>'[1]Prop. prices'!X386</f>
        <v>0</v>
      </c>
      <c r="Y645" s="17">
        <f>'[1]Prop. prices'!Y386</f>
        <v>0</v>
      </c>
      <c r="Z645" s="17">
        <f>'[1]Prop. prices'!Z386</f>
        <v>0</v>
      </c>
      <c r="AA645" s="17">
        <f>'[1]Prop. prices'!AA386</f>
        <v>0</v>
      </c>
      <c r="AB645" s="17">
        <f>'[1]Prop. prices'!AB386</f>
        <v>0</v>
      </c>
      <c r="AC645" s="14"/>
      <c r="AD645" s="16" t="str" cm="1">
        <f t="array" ref="AD645">IF(SUMPRODUCT(--_xlfn.ISFORMULA(C645:AB645))=25,"OK","CHECK")</f>
        <v>OK</v>
      </c>
      <c r="AE645" s="7"/>
      <c r="AF645" s="7"/>
      <c r="AG645" s="7"/>
    </row>
    <row r="646" spans="1:33" hidden="1" outlineLevel="3" x14ac:dyDescent="0.2">
      <c r="A646" s="7"/>
      <c r="B646" s="7"/>
      <c r="C646" s="19" t="str">
        <f>C440</f>
        <v xml:space="preserve">Sub Transmission kVA Locational </v>
      </c>
      <c r="D646" s="18" t="str">
        <f>D440</f>
        <v>Major business</v>
      </c>
      <c r="E646" s="18" t="str">
        <f>E440</f>
        <v>STN084</v>
      </c>
      <c r="F646" s="18">
        <f>F440</f>
        <v>0</v>
      </c>
      <c r="G646" s="18">
        <f>G440</f>
        <v>0</v>
      </c>
      <c r="H646" s="12"/>
      <c r="I646" s="17">
        <f>'[1]Prop. prices'!I387</f>
        <v>1424.1</v>
      </c>
      <c r="J646" s="17">
        <f>'[1]Prop. prices'!J387</f>
        <v>0</v>
      </c>
      <c r="K646" s="17">
        <f>'[1]Prop. prices'!K387</f>
        <v>0</v>
      </c>
      <c r="L646" s="17">
        <f>'[1]Prop. prices'!L387</f>
        <v>0</v>
      </c>
      <c r="M646" s="17">
        <f>'[1]Prop. prices'!M387</f>
        <v>0</v>
      </c>
      <c r="N646" s="17">
        <f>'[1]Prop. prices'!N387</f>
        <v>0</v>
      </c>
      <c r="O646" s="17">
        <f>'[1]Prop. prices'!O387</f>
        <v>0.29289999999999999</v>
      </c>
      <c r="P646" s="17">
        <f>'[1]Prop. prices'!P387</f>
        <v>0</v>
      </c>
      <c r="Q646" s="17">
        <f>'[1]Prop. prices'!Q387</f>
        <v>0</v>
      </c>
      <c r="R646" s="17">
        <f>'[1]Prop. prices'!R387</f>
        <v>0</v>
      </c>
      <c r="S646" s="17">
        <f>'[1]Prop. prices'!S387</f>
        <v>0</v>
      </c>
      <c r="T646" s="17">
        <f>'[1]Prop. prices'!T387</f>
        <v>0</v>
      </c>
      <c r="U646" s="17">
        <f>'[1]Prop. prices'!U387</f>
        <v>0</v>
      </c>
      <c r="V646" s="17">
        <f>'[1]Prop. prices'!V387</f>
        <v>0</v>
      </c>
      <c r="W646" s="17">
        <f>'[1]Prop. prices'!W387</f>
        <v>0</v>
      </c>
      <c r="X646" s="17">
        <f>'[1]Prop. prices'!X387</f>
        <v>0</v>
      </c>
      <c r="Y646" s="17">
        <f>'[1]Prop. prices'!Y387</f>
        <v>0</v>
      </c>
      <c r="Z646" s="17">
        <f>'[1]Prop. prices'!Z387</f>
        <v>0</v>
      </c>
      <c r="AA646" s="17">
        <f>'[1]Prop. prices'!AA387</f>
        <v>0</v>
      </c>
      <c r="AB646" s="17">
        <f>'[1]Prop. prices'!AB387</f>
        <v>0</v>
      </c>
      <c r="AC646" s="14"/>
      <c r="AD646" s="16" t="str" cm="1">
        <f t="array" ref="AD646">IF(SUMPRODUCT(--_xlfn.ISFORMULA(C646:AB646))=25,"OK","CHECK")</f>
        <v>OK</v>
      </c>
      <c r="AE646" s="7"/>
      <c r="AF646" s="7"/>
      <c r="AG646" s="7"/>
    </row>
    <row r="647" spans="1:33" hidden="1" outlineLevel="3" x14ac:dyDescent="0.2">
      <c r="A647" s="7"/>
      <c r="B647" s="7"/>
      <c r="C647" s="19" t="str">
        <f>C441</f>
        <v xml:space="preserve">Sub Transmission kVA Locational </v>
      </c>
      <c r="D647" s="18" t="str">
        <f>D441</f>
        <v>Major business</v>
      </c>
      <c r="E647" s="18" t="str">
        <f>E441</f>
        <v>STN161</v>
      </c>
      <c r="F647" s="18">
        <f>F441</f>
        <v>0</v>
      </c>
      <c r="G647" s="18">
        <f>G441</f>
        <v>0</v>
      </c>
      <c r="H647" s="12"/>
      <c r="I647" s="17">
        <f>'[1]Prop. prices'!I388</f>
        <v>1084.0999999999999</v>
      </c>
      <c r="J647" s="17">
        <f>'[1]Prop. prices'!J388</f>
        <v>2.9000000000000001E-2</v>
      </c>
      <c r="K647" s="17">
        <f>'[1]Prop. prices'!K388</f>
        <v>0</v>
      </c>
      <c r="L647" s="17">
        <f>'[1]Prop. prices'!L388</f>
        <v>0</v>
      </c>
      <c r="M647" s="17">
        <f>'[1]Prop. prices'!M388</f>
        <v>0</v>
      </c>
      <c r="N647" s="17">
        <f>'[1]Prop. prices'!N388</f>
        <v>0</v>
      </c>
      <c r="O647" s="17">
        <f>'[1]Prop. prices'!O388</f>
        <v>4.9500000000000002E-2</v>
      </c>
      <c r="P647" s="17">
        <f>'[1]Prop. prices'!P388</f>
        <v>0</v>
      </c>
      <c r="Q647" s="17">
        <f>'[1]Prop. prices'!Q388</f>
        <v>0</v>
      </c>
      <c r="R647" s="17">
        <f>'[1]Prop. prices'!R388</f>
        <v>0</v>
      </c>
      <c r="S647" s="17">
        <f>'[1]Prop. prices'!S388</f>
        <v>0</v>
      </c>
      <c r="T647" s="17">
        <f>'[1]Prop. prices'!T388</f>
        <v>0</v>
      </c>
      <c r="U647" s="17">
        <f>'[1]Prop. prices'!U388</f>
        <v>0</v>
      </c>
      <c r="V647" s="17">
        <f>'[1]Prop. prices'!V388</f>
        <v>0</v>
      </c>
      <c r="W647" s="17">
        <f>'[1]Prop. prices'!W388</f>
        <v>0</v>
      </c>
      <c r="X647" s="17">
        <f>'[1]Prop. prices'!X388</f>
        <v>0</v>
      </c>
      <c r="Y647" s="17">
        <f>'[1]Prop. prices'!Y388</f>
        <v>0</v>
      </c>
      <c r="Z647" s="17">
        <f>'[1]Prop. prices'!Z388</f>
        <v>0</v>
      </c>
      <c r="AA647" s="17">
        <f>'[1]Prop. prices'!AA388</f>
        <v>0</v>
      </c>
      <c r="AB647" s="17">
        <f>'[1]Prop. prices'!AB388</f>
        <v>0</v>
      </c>
      <c r="AC647" s="14"/>
      <c r="AD647" s="16" t="str" cm="1">
        <f t="array" ref="AD647">IF(SUMPRODUCT(--_xlfn.ISFORMULA(C647:AB647))=25,"OK","CHECK")</f>
        <v>OK</v>
      </c>
      <c r="AE647" s="7"/>
      <c r="AF647" s="7"/>
      <c r="AG647" s="7"/>
    </row>
    <row r="648" spans="1:33" hidden="1" outlineLevel="3" x14ac:dyDescent="0.2">
      <c r="A648" s="7"/>
      <c r="B648" s="7"/>
      <c r="C648" s="19" t="str">
        <f>C442</f>
        <v xml:space="preserve">Sub Transmission kVA Locational </v>
      </c>
      <c r="D648" s="18" t="str">
        <f>D442</f>
        <v>Major business</v>
      </c>
      <c r="E648" s="18" t="str">
        <f>E442</f>
        <v>STN162</v>
      </c>
      <c r="F648" s="18">
        <f>F442</f>
        <v>0</v>
      </c>
      <c r="G648" s="18">
        <f>G442</f>
        <v>0</v>
      </c>
      <c r="H648" s="12"/>
      <c r="I648" s="17">
        <f>'[1]Prop. prices'!I389</f>
        <v>234.7</v>
      </c>
      <c r="J648" s="17">
        <f>'[1]Prop. prices'!J389</f>
        <v>0</v>
      </c>
      <c r="K648" s="17">
        <f>'[1]Prop. prices'!K389</f>
        <v>0</v>
      </c>
      <c r="L648" s="17">
        <f>'[1]Prop. prices'!L389</f>
        <v>0</v>
      </c>
      <c r="M648" s="17">
        <f>'[1]Prop. prices'!M389</f>
        <v>0</v>
      </c>
      <c r="N648" s="17">
        <f>'[1]Prop. prices'!N389</f>
        <v>0</v>
      </c>
      <c r="O648" s="17">
        <f>'[1]Prop. prices'!O389</f>
        <v>0.22209999999999999</v>
      </c>
      <c r="P648" s="17">
        <f>'[1]Prop. prices'!P389</f>
        <v>0</v>
      </c>
      <c r="Q648" s="17">
        <f>'[1]Prop. prices'!Q389</f>
        <v>0</v>
      </c>
      <c r="R648" s="17">
        <f>'[1]Prop. prices'!R389</f>
        <v>0</v>
      </c>
      <c r="S648" s="17">
        <f>'[1]Prop. prices'!S389</f>
        <v>0</v>
      </c>
      <c r="T648" s="17">
        <f>'[1]Prop. prices'!T389</f>
        <v>0</v>
      </c>
      <c r="U648" s="17">
        <f>'[1]Prop. prices'!U389</f>
        <v>0</v>
      </c>
      <c r="V648" s="17">
        <f>'[1]Prop. prices'!V389</f>
        <v>0</v>
      </c>
      <c r="W648" s="17">
        <f>'[1]Prop. prices'!W389</f>
        <v>0</v>
      </c>
      <c r="X648" s="17">
        <f>'[1]Prop. prices'!X389</f>
        <v>0</v>
      </c>
      <c r="Y648" s="17">
        <f>'[1]Prop. prices'!Y389</f>
        <v>0</v>
      </c>
      <c r="Z648" s="17">
        <f>'[1]Prop. prices'!Z389</f>
        <v>0</v>
      </c>
      <c r="AA648" s="17">
        <f>'[1]Prop. prices'!AA389</f>
        <v>0</v>
      </c>
      <c r="AB648" s="17">
        <f>'[1]Prop. prices'!AB389</f>
        <v>0</v>
      </c>
      <c r="AC648" s="14"/>
      <c r="AD648" s="16" t="str" cm="1">
        <f t="array" ref="AD648">IF(SUMPRODUCT(--_xlfn.ISFORMULA(C648:AB648))=25,"OK","CHECK")</f>
        <v>OK</v>
      </c>
      <c r="AE648" s="7"/>
      <c r="AF648" s="7"/>
      <c r="AG648" s="7"/>
    </row>
    <row r="649" spans="1:33" hidden="1" outlineLevel="3" x14ac:dyDescent="0.2">
      <c r="A649" s="7"/>
      <c r="B649" s="7"/>
      <c r="C649" s="19" t="str">
        <f>C443</f>
        <v xml:space="preserve">Sub Transmission kVA Locational </v>
      </c>
      <c r="D649" s="18" t="str">
        <f>D443</f>
        <v>Major business</v>
      </c>
      <c r="E649" s="18" t="str">
        <f>E443</f>
        <v>STN378</v>
      </c>
      <c r="F649" s="18">
        <f>F443</f>
        <v>0</v>
      </c>
      <c r="G649" s="18">
        <f>G443</f>
        <v>0</v>
      </c>
      <c r="H649" s="12"/>
      <c r="I649" s="17">
        <f>'[1]Prop. prices'!I390</f>
        <v>456.9</v>
      </c>
      <c r="J649" s="17">
        <f>'[1]Prop. prices'!J390</f>
        <v>0</v>
      </c>
      <c r="K649" s="17">
        <f>'[1]Prop. prices'!K390</f>
        <v>0</v>
      </c>
      <c r="L649" s="17">
        <f>'[1]Prop. prices'!L390</f>
        <v>0</v>
      </c>
      <c r="M649" s="17">
        <f>'[1]Prop. prices'!M390</f>
        <v>0</v>
      </c>
      <c r="N649" s="17">
        <f>'[1]Prop. prices'!N390</f>
        <v>0</v>
      </c>
      <c r="O649" s="17">
        <f>'[1]Prop. prices'!O390</f>
        <v>0.29289999999999999</v>
      </c>
      <c r="P649" s="17">
        <f>'[1]Prop. prices'!P390</f>
        <v>0</v>
      </c>
      <c r="Q649" s="17">
        <f>'[1]Prop. prices'!Q390</f>
        <v>0</v>
      </c>
      <c r="R649" s="17">
        <f>'[1]Prop. prices'!R390</f>
        <v>0</v>
      </c>
      <c r="S649" s="17">
        <f>'[1]Prop. prices'!S390</f>
        <v>0</v>
      </c>
      <c r="T649" s="17">
        <f>'[1]Prop. prices'!T390</f>
        <v>0</v>
      </c>
      <c r="U649" s="17">
        <f>'[1]Prop. prices'!U390</f>
        <v>0</v>
      </c>
      <c r="V649" s="17">
        <f>'[1]Prop. prices'!V390</f>
        <v>0</v>
      </c>
      <c r="W649" s="17">
        <f>'[1]Prop. prices'!W390</f>
        <v>0</v>
      </c>
      <c r="X649" s="17">
        <f>'[1]Prop. prices'!X390</f>
        <v>0</v>
      </c>
      <c r="Y649" s="17">
        <f>'[1]Prop. prices'!Y390</f>
        <v>0</v>
      </c>
      <c r="Z649" s="17">
        <f>'[1]Prop. prices'!Z390</f>
        <v>0</v>
      </c>
      <c r="AA649" s="17">
        <f>'[1]Prop. prices'!AA390</f>
        <v>0</v>
      </c>
      <c r="AB649" s="17">
        <f>'[1]Prop. prices'!AB390</f>
        <v>0</v>
      </c>
      <c r="AC649" s="14"/>
      <c r="AD649" s="16" t="str" cm="1">
        <f t="array" ref="AD649">IF(SUMPRODUCT(--_xlfn.ISFORMULA(C649:AB649))=25,"OK","CHECK")</f>
        <v>OK</v>
      </c>
      <c r="AE649" s="7"/>
      <c r="AF649" s="7"/>
      <c r="AG649" s="7"/>
    </row>
    <row r="650" spans="1:33" hidden="1" outlineLevel="3" x14ac:dyDescent="0.2">
      <c r="A650" s="7"/>
      <c r="B650" s="7"/>
      <c r="C650" s="19" t="str">
        <f>C444</f>
        <v xml:space="preserve">Sub Transmission kVA Locational </v>
      </c>
      <c r="D650" s="18" t="str">
        <f>D444</f>
        <v>Major business</v>
      </c>
      <c r="E650" s="18" t="str">
        <f>E444</f>
        <v>STN557</v>
      </c>
      <c r="F650" s="18">
        <f>F444</f>
        <v>0</v>
      </c>
      <c r="G650" s="18">
        <f>G444</f>
        <v>0</v>
      </c>
      <c r="H650" s="12"/>
      <c r="I650" s="17">
        <f>'[1]Prop. prices'!I391</f>
        <v>563.6</v>
      </c>
      <c r="J650" s="17">
        <f>'[1]Prop. prices'!J391</f>
        <v>0</v>
      </c>
      <c r="K650" s="17">
        <f>'[1]Prop. prices'!K391</f>
        <v>0</v>
      </c>
      <c r="L650" s="17">
        <f>'[1]Prop. prices'!L391</f>
        <v>0</v>
      </c>
      <c r="M650" s="17">
        <f>'[1]Prop. prices'!M391</f>
        <v>0</v>
      </c>
      <c r="N650" s="17">
        <f>'[1]Prop. prices'!N391</f>
        <v>0</v>
      </c>
      <c r="O650" s="17">
        <f>'[1]Prop. prices'!O391</f>
        <v>0.3377</v>
      </c>
      <c r="P650" s="17">
        <f>'[1]Prop. prices'!P391</f>
        <v>0</v>
      </c>
      <c r="Q650" s="17">
        <f>'[1]Prop. prices'!Q391</f>
        <v>0</v>
      </c>
      <c r="R650" s="17">
        <f>'[1]Prop. prices'!R391</f>
        <v>0</v>
      </c>
      <c r="S650" s="17">
        <f>'[1]Prop. prices'!S391</f>
        <v>0</v>
      </c>
      <c r="T650" s="17">
        <f>'[1]Prop. prices'!T391</f>
        <v>0</v>
      </c>
      <c r="U650" s="17">
        <f>'[1]Prop. prices'!U391</f>
        <v>0</v>
      </c>
      <c r="V650" s="17">
        <f>'[1]Prop. prices'!V391</f>
        <v>0</v>
      </c>
      <c r="W650" s="17">
        <f>'[1]Prop. prices'!W391</f>
        <v>0</v>
      </c>
      <c r="X650" s="17">
        <f>'[1]Prop. prices'!X391</f>
        <v>0</v>
      </c>
      <c r="Y650" s="17">
        <f>'[1]Prop. prices'!Y391</f>
        <v>0</v>
      </c>
      <c r="Z650" s="17">
        <f>'[1]Prop. prices'!Z391</f>
        <v>0</v>
      </c>
      <c r="AA650" s="17">
        <f>'[1]Prop. prices'!AA391</f>
        <v>0</v>
      </c>
      <c r="AB650" s="17">
        <f>'[1]Prop. prices'!AB391</f>
        <v>0</v>
      </c>
      <c r="AC650" s="14"/>
      <c r="AD650" s="16" t="str" cm="1">
        <f t="array" ref="AD650">IF(SUMPRODUCT(--_xlfn.ISFORMULA(C650:AB650))=25,"OK","CHECK")</f>
        <v>OK</v>
      </c>
      <c r="AE650" s="7"/>
      <c r="AF650" s="7"/>
      <c r="AG650" s="7"/>
    </row>
    <row r="651" spans="1:33" hidden="1" outlineLevel="3" x14ac:dyDescent="0.2">
      <c r="A651" s="7"/>
      <c r="B651" s="7"/>
      <c r="C651" s="19" t="str">
        <f>C445</f>
        <v xml:space="preserve">Sub Transmission kVA Locational </v>
      </c>
      <c r="D651" s="18" t="str">
        <f>D445</f>
        <v>Major business</v>
      </c>
      <c r="E651" s="18" t="str">
        <f>E445</f>
        <v>STN609</v>
      </c>
      <c r="F651" s="18">
        <f>F445</f>
        <v>0</v>
      </c>
      <c r="G651" s="18">
        <f>G445</f>
        <v>0</v>
      </c>
      <c r="H651" s="12"/>
      <c r="I651" s="17">
        <f>'[1]Prop. prices'!I392</f>
        <v>1837.7</v>
      </c>
      <c r="J651" s="17">
        <f>'[1]Prop. prices'!J392</f>
        <v>0</v>
      </c>
      <c r="K651" s="17">
        <f>'[1]Prop. prices'!K392</f>
        <v>0</v>
      </c>
      <c r="L651" s="17">
        <f>'[1]Prop. prices'!L392</f>
        <v>0</v>
      </c>
      <c r="M651" s="17">
        <f>'[1]Prop. prices'!M392</f>
        <v>0</v>
      </c>
      <c r="N651" s="17">
        <f>'[1]Prop. prices'!N392</f>
        <v>0</v>
      </c>
      <c r="O651" s="17">
        <f>'[1]Prop. prices'!O392</f>
        <v>0.30149999999999999</v>
      </c>
      <c r="P651" s="17">
        <f>'[1]Prop. prices'!P392</f>
        <v>0</v>
      </c>
      <c r="Q651" s="17">
        <f>'[1]Prop. prices'!Q392</f>
        <v>0</v>
      </c>
      <c r="R651" s="17">
        <f>'[1]Prop. prices'!R392</f>
        <v>0</v>
      </c>
      <c r="S651" s="17">
        <f>'[1]Prop. prices'!S392</f>
        <v>0</v>
      </c>
      <c r="T651" s="17">
        <f>'[1]Prop. prices'!T392</f>
        <v>0</v>
      </c>
      <c r="U651" s="17">
        <f>'[1]Prop. prices'!U392</f>
        <v>0</v>
      </c>
      <c r="V651" s="17">
        <f>'[1]Prop. prices'!V392</f>
        <v>0</v>
      </c>
      <c r="W651" s="17">
        <f>'[1]Prop. prices'!W392</f>
        <v>0</v>
      </c>
      <c r="X651" s="17">
        <f>'[1]Prop. prices'!X392</f>
        <v>0</v>
      </c>
      <c r="Y651" s="17">
        <f>'[1]Prop. prices'!Y392</f>
        <v>0</v>
      </c>
      <c r="Z651" s="17">
        <f>'[1]Prop. prices'!Z392</f>
        <v>0</v>
      </c>
      <c r="AA651" s="17">
        <f>'[1]Prop. prices'!AA392</f>
        <v>0</v>
      </c>
      <c r="AB651" s="17">
        <f>'[1]Prop. prices'!AB392</f>
        <v>0</v>
      </c>
      <c r="AC651" s="14"/>
      <c r="AD651" s="16" t="str" cm="1">
        <f t="array" ref="AD651">IF(SUMPRODUCT(--_xlfn.ISFORMULA(C651:AB651))=25,"OK","CHECK")</f>
        <v>OK</v>
      </c>
      <c r="AE651" s="7"/>
      <c r="AF651" s="7"/>
      <c r="AG651" s="7"/>
    </row>
    <row r="652" spans="1:33" hidden="1" outlineLevel="3" x14ac:dyDescent="0.2">
      <c r="A652" s="7"/>
      <c r="B652" s="7"/>
      <c r="C652" s="19" t="str">
        <f>C446</f>
        <v xml:space="preserve">Sub Transmission kVA Locational </v>
      </c>
      <c r="D652" s="18" t="str">
        <f>D446</f>
        <v>Major business</v>
      </c>
      <c r="E652" s="18" t="str">
        <f>E446</f>
        <v>STN788</v>
      </c>
      <c r="F652" s="18">
        <f>F446</f>
        <v>0</v>
      </c>
      <c r="G652" s="18">
        <f>G446</f>
        <v>0</v>
      </c>
      <c r="H652" s="12"/>
      <c r="I652" s="17">
        <f>'[1]Prop. prices'!I393</f>
        <v>509.1</v>
      </c>
      <c r="J652" s="17">
        <f>'[1]Prop. prices'!J393</f>
        <v>0</v>
      </c>
      <c r="K652" s="17">
        <f>'[1]Prop. prices'!K393</f>
        <v>0</v>
      </c>
      <c r="L652" s="17">
        <f>'[1]Prop. prices'!L393</f>
        <v>0</v>
      </c>
      <c r="M652" s="17">
        <f>'[1]Prop. prices'!M393</f>
        <v>0</v>
      </c>
      <c r="N652" s="17">
        <f>'[1]Prop. prices'!N393</f>
        <v>0</v>
      </c>
      <c r="O652" s="17">
        <f>'[1]Prop. prices'!O393</f>
        <v>0.217</v>
      </c>
      <c r="P652" s="17">
        <f>'[1]Prop. prices'!P393</f>
        <v>0</v>
      </c>
      <c r="Q652" s="17">
        <f>'[1]Prop. prices'!Q393</f>
        <v>0</v>
      </c>
      <c r="R652" s="17">
        <f>'[1]Prop. prices'!R393</f>
        <v>0</v>
      </c>
      <c r="S652" s="17">
        <f>'[1]Prop. prices'!S393</f>
        <v>0</v>
      </c>
      <c r="T652" s="17">
        <f>'[1]Prop. prices'!T393</f>
        <v>0</v>
      </c>
      <c r="U652" s="17">
        <f>'[1]Prop. prices'!U393</f>
        <v>0</v>
      </c>
      <c r="V652" s="17">
        <f>'[1]Prop. prices'!V393</f>
        <v>0</v>
      </c>
      <c r="W652" s="17">
        <f>'[1]Prop. prices'!W393</f>
        <v>0</v>
      </c>
      <c r="X652" s="17">
        <f>'[1]Prop. prices'!X393</f>
        <v>0</v>
      </c>
      <c r="Y652" s="17">
        <f>'[1]Prop. prices'!Y393</f>
        <v>0</v>
      </c>
      <c r="Z652" s="17">
        <f>'[1]Prop. prices'!Z393</f>
        <v>0</v>
      </c>
      <c r="AA652" s="17">
        <f>'[1]Prop. prices'!AA393</f>
        <v>0</v>
      </c>
      <c r="AB652" s="17">
        <f>'[1]Prop. prices'!AB393</f>
        <v>0</v>
      </c>
      <c r="AC652" s="14"/>
      <c r="AD652" s="16" t="str" cm="1">
        <f t="array" ref="AD652">IF(SUMPRODUCT(--_xlfn.ISFORMULA(C652:AB652))=25,"OK","CHECK")</f>
        <v>OK</v>
      </c>
      <c r="AE652" s="7"/>
      <c r="AF652" s="7"/>
      <c r="AG652" s="7"/>
    </row>
    <row r="653" spans="1:33" hidden="1" outlineLevel="3" x14ac:dyDescent="0.2">
      <c r="A653" s="7"/>
      <c r="B653" s="7"/>
      <c r="C653" s="19" t="str">
        <f>C447</f>
        <v xml:space="preserve">Sub Transmission kVA Locational </v>
      </c>
      <c r="D653" s="18" t="str">
        <f>D447</f>
        <v>Major business</v>
      </c>
      <c r="E653" s="18" t="str">
        <f>E447</f>
        <v>STN840</v>
      </c>
      <c r="F653" s="18">
        <f>F447</f>
        <v>0</v>
      </c>
      <c r="G653" s="18">
        <f>G447</f>
        <v>0</v>
      </c>
      <c r="H653" s="12"/>
      <c r="I653" s="17">
        <f>'[1]Prop. prices'!I394</f>
        <v>0</v>
      </c>
      <c r="J653" s="17">
        <f>'[1]Prop. prices'!J394</f>
        <v>0</v>
      </c>
      <c r="K653" s="17">
        <f>'[1]Prop. prices'!K394</f>
        <v>0</v>
      </c>
      <c r="L653" s="17">
        <f>'[1]Prop. prices'!L394</f>
        <v>0</v>
      </c>
      <c r="M653" s="17">
        <f>'[1]Prop. prices'!M394</f>
        <v>0</v>
      </c>
      <c r="N653" s="17">
        <f>'[1]Prop. prices'!N394</f>
        <v>0</v>
      </c>
      <c r="O653" s="17">
        <f>'[1]Prop. prices'!O394</f>
        <v>0</v>
      </c>
      <c r="P653" s="17">
        <f>'[1]Prop. prices'!P394</f>
        <v>0</v>
      </c>
      <c r="Q653" s="17">
        <f>'[1]Prop. prices'!Q394</f>
        <v>0</v>
      </c>
      <c r="R653" s="17">
        <f>'[1]Prop. prices'!R394</f>
        <v>0</v>
      </c>
      <c r="S653" s="17">
        <f>'[1]Prop. prices'!S394</f>
        <v>0</v>
      </c>
      <c r="T653" s="17">
        <f>'[1]Prop. prices'!T394</f>
        <v>0</v>
      </c>
      <c r="U653" s="17">
        <f>'[1]Prop. prices'!U394</f>
        <v>0</v>
      </c>
      <c r="V653" s="17">
        <f>'[1]Prop. prices'!V394</f>
        <v>0</v>
      </c>
      <c r="W653" s="17">
        <f>'[1]Prop. prices'!W394</f>
        <v>0</v>
      </c>
      <c r="X653" s="17">
        <f>'[1]Prop. prices'!X394</f>
        <v>0</v>
      </c>
      <c r="Y653" s="17">
        <f>'[1]Prop. prices'!Y394</f>
        <v>0</v>
      </c>
      <c r="Z653" s="17">
        <f>'[1]Prop. prices'!Z394</f>
        <v>0</v>
      </c>
      <c r="AA653" s="17">
        <f>'[1]Prop. prices'!AA394</f>
        <v>0</v>
      </c>
      <c r="AB653" s="17">
        <f>'[1]Prop. prices'!AB394</f>
        <v>0</v>
      </c>
      <c r="AC653" s="14"/>
      <c r="AD653" s="16" t="str" cm="1">
        <f t="array" ref="AD653">IF(SUMPRODUCT(--_xlfn.ISFORMULA(C653:AB653))=25,"OK","CHECK")</f>
        <v>OK</v>
      </c>
      <c r="AE653" s="7"/>
      <c r="AF653" s="7"/>
      <c r="AG653" s="7"/>
    </row>
    <row r="654" spans="1:33" hidden="1" outlineLevel="3" x14ac:dyDescent="0.2">
      <c r="A654" s="7"/>
      <c r="B654" s="7"/>
      <c r="C654" s="19" t="str">
        <f>C448</f>
        <v>Sub Transmission kVA non-Locational</v>
      </c>
      <c r="D654" s="18" t="str">
        <f>D448</f>
        <v>Major business</v>
      </c>
      <c r="E654" s="18" t="str">
        <f>E448</f>
        <v>STR069</v>
      </c>
      <c r="F654" s="18">
        <f>F448</f>
        <v>0</v>
      </c>
      <c r="G654" s="18">
        <f>G448</f>
        <v>0</v>
      </c>
      <c r="H654" s="12"/>
      <c r="I654" s="17">
        <f>'[1]Prop. prices'!I395</f>
        <v>0</v>
      </c>
      <c r="J654" s="17">
        <f>'[1]Prop. prices'!J395</f>
        <v>1.2E-2</v>
      </c>
      <c r="K654" s="17">
        <f>'[1]Prop. prices'!K395</f>
        <v>0</v>
      </c>
      <c r="L654" s="17">
        <f>'[1]Prop. prices'!L395</f>
        <v>0</v>
      </c>
      <c r="M654" s="17">
        <f>'[1]Prop. prices'!M395</f>
        <v>0</v>
      </c>
      <c r="N654" s="17">
        <f>'[1]Prop. prices'!N395</f>
        <v>0</v>
      </c>
      <c r="O654" s="17">
        <f>'[1]Prop. prices'!O395</f>
        <v>0.15840000000000001</v>
      </c>
      <c r="P654" s="17">
        <f>'[1]Prop. prices'!P395</f>
        <v>0</v>
      </c>
      <c r="Q654" s="17">
        <f>'[1]Prop. prices'!Q395</f>
        <v>0</v>
      </c>
      <c r="R654" s="17">
        <f>'[1]Prop. prices'!R395</f>
        <v>0</v>
      </c>
      <c r="S654" s="17">
        <f>'[1]Prop. prices'!S395</f>
        <v>0</v>
      </c>
      <c r="T654" s="17">
        <f>'[1]Prop. prices'!T395</f>
        <v>0</v>
      </c>
      <c r="U654" s="17">
        <f>'[1]Prop. prices'!U395</f>
        <v>0</v>
      </c>
      <c r="V654" s="17">
        <f>'[1]Prop. prices'!V395</f>
        <v>0</v>
      </c>
      <c r="W654" s="17">
        <f>'[1]Prop. prices'!W395</f>
        <v>0</v>
      </c>
      <c r="X654" s="17">
        <f>'[1]Prop. prices'!X395</f>
        <v>0</v>
      </c>
      <c r="Y654" s="17">
        <f>'[1]Prop. prices'!Y395</f>
        <v>0</v>
      </c>
      <c r="Z654" s="17">
        <f>'[1]Prop. prices'!Z395</f>
        <v>0</v>
      </c>
      <c r="AA654" s="17">
        <f>'[1]Prop. prices'!AA395</f>
        <v>0</v>
      </c>
      <c r="AB654" s="17">
        <f>'[1]Prop. prices'!AB395</f>
        <v>0</v>
      </c>
      <c r="AC654" s="14"/>
      <c r="AD654" s="16" t="str" cm="1">
        <f t="array" ref="AD654">IF(SUMPRODUCT(--_xlfn.ISFORMULA(C654:AB654))=25,"OK","CHECK")</f>
        <v>OK</v>
      </c>
      <c r="AE654" s="7"/>
      <c r="AF654" s="7"/>
      <c r="AG654" s="7"/>
    </row>
    <row r="655" spans="1:33" hidden="1" outlineLevel="3" x14ac:dyDescent="0.2">
      <c r="A655" s="7"/>
      <c r="B655" s="7"/>
      <c r="C655" s="19" t="str">
        <f>C449</f>
        <v>Zone Substation kVA non-Locational</v>
      </c>
      <c r="D655" s="18" t="str">
        <f>D449</f>
        <v>Major business</v>
      </c>
      <c r="E655" s="18" t="str">
        <f>E449</f>
        <v>ZSS408</v>
      </c>
      <c r="F655" s="18">
        <f>F449</f>
        <v>0</v>
      </c>
      <c r="G655" s="18">
        <f>G449</f>
        <v>0</v>
      </c>
      <c r="H655" s="12"/>
      <c r="I655" s="17">
        <f>'[1]Prop. prices'!I396</f>
        <v>88.1</v>
      </c>
      <c r="J655" s="17">
        <f>'[1]Prop. prices'!J396</f>
        <v>0</v>
      </c>
      <c r="K655" s="17">
        <f>'[1]Prop. prices'!K396</f>
        <v>0</v>
      </c>
      <c r="L655" s="17">
        <f>'[1]Prop. prices'!L396</f>
        <v>0</v>
      </c>
      <c r="M655" s="17">
        <f>'[1]Prop. prices'!M396</f>
        <v>0</v>
      </c>
      <c r="N655" s="17">
        <f>'[1]Prop. prices'!N396</f>
        <v>0</v>
      </c>
      <c r="O655" s="17">
        <f>'[1]Prop. prices'!O396</f>
        <v>0.2243</v>
      </c>
      <c r="P655" s="17">
        <f>'[1]Prop. prices'!P396</f>
        <v>0</v>
      </c>
      <c r="Q655" s="17">
        <f>'[1]Prop. prices'!Q396</f>
        <v>0</v>
      </c>
      <c r="R655" s="17">
        <f>'[1]Prop. prices'!R396</f>
        <v>0</v>
      </c>
      <c r="S655" s="17">
        <f>'[1]Prop. prices'!S396</f>
        <v>0</v>
      </c>
      <c r="T655" s="17">
        <f>'[1]Prop. prices'!T396</f>
        <v>0</v>
      </c>
      <c r="U655" s="17">
        <f>'[1]Prop. prices'!U396</f>
        <v>0</v>
      </c>
      <c r="V655" s="17">
        <f>'[1]Prop. prices'!V396</f>
        <v>0</v>
      </c>
      <c r="W655" s="17">
        <f>'[1]Prop. prices'!W396</f>
        <v>0</v>
      </c>
      <c r="X655" s="17">
        <f>'[1]Prop. prices'!X396</f>
        <v>0</v>
      </c>
      <c r="Y655" s="17">
        <f>'[1]Prop. prices'!Y396</f>
        <v>0</v>
      </c>
      <c r="Z655" s="17">
        <f>'[1]Prop. prices'!Z396</f>
        <v>0</v>
      </c>
      <c r="AA655" s="17">
        <f>'[1]Prop. prices'!AA396</f>
        <v>0</v>
      </c>
      <c r="AB655" s="17">
        <f>'[1]Prop. prices'!AB396</f>
        <v>0</v>
      </c>
      <c r="AC655" s="14"/>
      <c r="AD655" s="16" t="str" cm="1">
        <f t="array" ref="AD655">IF(SUMPRODUCT(--_xlfn.ISFORMULA(C655:AB655))=25,"OK","CHECK")</f>
        <v>OK</v>
      </c>
      <c r="AE655" s="7"/>
      <c r="AF655" s="7"/>
      <c r="AG655" s="7"/>
    </row>
    <row r="656" spans="1:33" hidden="1" outlineLevel="3" x14ac:dyDescent="0.2">
      <c r="A656" s="7"/>
      <c r="B656" s="7"/>
      <c r="C656" s="19" t="str">
        <f>C450</f>
        <v xml:space="preserve">Sub Transmission kVA Locational </v>
      </c>
      <c r="D656" s="18" t="str">
        <f>D450</f>
        <v>Major business</v>
      </c>
      <c r="E656" s="18" t="str">
        <f>E450</f>
        <v>STN483</v>
      </c>
      <c r="F656" s="18">
        <f>F450</f>
        <v>0</v>
      </c>
      <c r="G656" s="18">
        <f>G450</f>
        <v>0</v>
      </c>
      <c r="H656" s="12"/>
      <c r="I656" s="17">
        <f>'[1]Prop. prices'!I397</f>
        <v>0</v>
      </c>
      <c r="J656" s="17">
        <f>'[1]Prop. prices'!J397</f>
        <v>1.2E-2</v>
      </c>
      <c r="K656" s="17">
        <f>'[1]Prop. prices'!K397</f>
        <v>0</v>
      </c>
      <c r="L656" s="17">
        <f>'[1]Prop. prices'!L397</f>
        <v>0</v>
      </c>
      <c r="M656" s="17">
        <f>'[1]Prop. prices'!M397</f>
        <v>0</v>
      </c>
      <c r="N656" s="17">
        <f>'[1]Prop. prices'!N397</f>
        <v>0</v>
      </c>
      <c r="O656" s="17">
        <f>'[1]Prop. prices'!O397</f>
        <v>0.15840000000000001</v>
      </c>
      <c r="P656" s="17">
        <f>'[1]Prop. prices'!P397</f>
        <v>0</v>
      </c>
      <c r="Q656" s="17">
        <f>'[1]Prop. prices'!Q397</f>
        <v>0</v>
      </c>
      <c r="R656" s="17">
        <f>'[1]Prop. prices'!R397</f>
        <v>0</v>
      </c>
      <c r="S656" s="17">
        <f>'[1]Prop. prices'!S397</f>
        <v>0</v>
      </c>
      <c r="T656" s="17">
        <f>'[1]Prop. prices'!T397</f>
        <v>0</v>
      </c>
      <c r="U656" s="17">
        <f>'[1]Prop. prices'!U397</f>
        <v>0</v>
      </c>
      <c r="V656" s="17">
        <f>'[1]Prop. prices'!V397</f>
        <v>0</v>
      </c>
      <c r="W656" s="17">
        <f>'[1]Prop. prices'!W397</f>
        <v>0</v>
      </c>
      <c r="X656" s="17">
        <f>'[1]Prop. prices'!X397</f>
        <v>0</v>
      </c>
      <c r="Y656" s="17">
        <f>'[1]Prop. prices'!Y397</f>
        <v>0</v>
      </c>
      <c r="Z656" s="17">
        <f>'[1]Prop. prices'!Z397</f>
        <v>0</v>
      </c>
      <c r="AA656" s="17">
        <f>'[1]Prop. prices'!AA397</f>
        <v>0</v>
      </c>
      <c r="AB656" s="17">
        <f>'[1]Prop. prices'!AB397</f>
        <v>0</v>
      </c>
      <c r="AC656" s="14"/>
      <c r="AD656" s="16" t="str" cm="1">
        <f t="array" ref="AD656">IF(SUMPRODUCT(--_xlfn.ISFORMULA(C656:AB656))=25,"OK","CHECK")</f>
        <v>OK</v>
      </c>
      <c r="AE656" s="7"/>
      <c r="AF656" s="7"/>
      <c r="AG656" s="7"/>
    </row>
    <row r="657" spans="1:33" hidden="1" outlineLevel="3" x14ac:dyDescent="0.2">
      <c r="A657" s="7"/>
      <c r="B657" s="7"/>
      <c r="C657" s="19" t="str">
        <f>C451</f>
        <v>Zone Substation kVA non-Locational</v>
      </c>
      <c r="D657" s="18" t="str">
        <f>D451</f>
        <v>Major business</v>
      </c>
      <c r="E657" s="18" t="str">
        <f>E451</f>
        <v>ZSS330</v>
      </c>
      <c r="F657" s="18">
        <f>F451</f>
        <v>0</v>
      </c>
      <c r="G657" s="18">
        <f>G451</f>
        <v>0</v>
      </c>
      <c r="H657" s="12"/>
      <c r="I657" s="17">
        <f>'[1]Prop. prices'!I398</f>
        <v>0</v>
      </c>
      <c r="J657" s="17">
        <f>'[1]Prop. prices'!J398</f>
        <v>1.2E-2</v>
      </c>
      <c r="K657" s="17">
        <f>'[1]Prop. prices'!K398</f>
        <v>0</v>
      </c>
      <c r="L657" s="17">
        <f>'[1]Prop. prices'!L398</f>
        <v>0</v>
      </c>
      <c r="M657" s="17">
        <f>'[1]Prop. prices'!M398</f>
        <v>0</v>
      </c>
      <c r="N657" s="17">
        <f>'[1]Prop. prices'!N398</f>
        <v>0</v>
      </c>
      <c r="O657" s="17">
        <f>'[1]Prop. prices'!O398</f>
        <v>0.15840000000000001</v>
      </c>
      <c r="P657" s="17">
        <f>'[1]Prop. prices'!P398</f>
        <v>0</v>
      </c>
      <c r="Q657" s="17">
        <f>'[1]Prop. prices'!Q398</f>
        <v>0</v>
      </c>
      <c r="R657" s="17">
        <f>'[1]Prop. prices'!R398</f>
        <v>0</v>
      </c>
      <c r="S657" s="17">
        <f>'[1]Prop. prices'!S398</f>
        <v>0</v>
      </c>
      <c r="T657" s="17">
        <f>'[1]Prop. prices'!T398</f>
        <v>0</v>
      </c>
      <c r="U657" s="17">
        <f>'[1]Prop. prices'!U398</f>
        <v>0</v>
      </c>
      <c r="V657" s="17">
        <f>'[1]Prop. prices'!V398</f>
        <v>0</v>
      </c>
      <c r="W657" s="17">
        <f>'[1]Prop. prices'!W398</f>
        <v>0</v>
      </c>
      <c r="X657" s="17">
        <f>'[1]Prop. prices'!X398</f>
        <v>0</v>
      </c>
      <c r="Y657" s="17">
        <f>'[1]Prop. prices'!Y398</f>
        <v>0</v>
      </c>
      <c r="Z657" s="17">
        <f>'[1]Prop. prices'!Z398</f>
        <v>0</v>
      </c>
      <c r="AA657" s="17">
        <f>'[1]Prop. prices'!AA398</f>
        <v>0</v>
      </c>
      <c r="AB657" s="17">
        <f>'[1]Prop. prices'!AB398</f>
        <v>0</v>
      </c>
      <c r="AC657" s="14"/>
      <c r="AD657" s="16" t="str" cm="1">
        <f t="array" ref="AD657">IF(SUMPRODUCT(--_xlfn.ISFORMULA(C657:AB657))=25,"OK","CHECK")</f>
        <v>OK</v>
      </c>
      <c r="AE657" s="7"/>
      <c r="AF657" s="7"/>
      <c r="AG657" s="7"/>
    </row>
    <row r="658" spans="1:33" hidden="1" outlineLevel="3" x14ac:dyDescent="0.2">
      <c r="A658" s="7"/>
      <c r="B658" s="7"/>
      <c r="C658" s="19" t="str">
        <f>C452</f>
        <v>Zone Substation kVA non-Locational</v>
      </c>
      <c r="D658" s="18" t="str">
        <f>D452</f>
        <v>Major business</v>
      </c>
      <c r="E658" s="18" t="str">
        <f>E452</f>
        <v>ZSS376</v>
      </c>
      <c r="F658" s="18">
        <f>F452</f>
        <v>0</v>
      </c>
      <c r="G658" s="18">
        <f>G452</f>
        <v>0</v>
      </c>
      <c r="H658" s="12"/>
      <c r="I658" s="17">
        <f>'[1]Prop. prices'!I399</f>
        <v>0</v>
      </c>
      <c r="J658" s="17">
        <f>'[1]Prop. prices'!J399</f>
        <v>1.2E-2</v>
      </c>
      <c r="K658" s="17">
        <f>'[1]Prop. prices'!K399</f>
        <v>0</v>
      </c>
      <c r="L658" s="17">
        <f>'[1]Prop. prices'!L399</f>
        <v>0</v>
      </c>
      <c r="M658" s="17">
        <f>'[1]Prop. prices'!M399</f>
        <v>0</v>
      </c>
      <c r="N658" s="17">
        <f>'[1]Prop. prices'!N399</f>
        <v>0</v>
      </c>
      <c r="O658" s="17">
        <f>'[1]Prop. prices'!O399</f>
        <v>0.15840000000000001</v>
      </c>
      <c r="P658" s="17">
        <f>'[1]Prop. prices'!P399</f>
        <v>0</v>
      </c>
      <c r="Q658" s="17">
        <f>'[1]Prop. prices'!Q399</f>
        <v>0</v>
      </c>
      <c r="R658" s="17">
        <f>'[1]Prop. prices'!R399</f>
        <v>0</v>
      </c>
      <c r="S658" s="17">
        <f>'[1]Prop. prices'!S399</f>
        <v>0</v>
      </c>
      <c r="T658" s="17">
        <f>'[1]Prop. prices'!T399</f>
        <v>0</v>
      </c>
      <c r="U658" s="17">
        <f>'[1]Prop. prices'!U399</f>
        <v>0</v>
      </c>
      <c r="V658" s="17">
        <f>'[1]Prop. prices'!V399</f>
        <v>0</v>
      </c>
      <c r="W658" s="17">
        <f>'[1]Prop. prices'!W399</f>
        <v>0</v>
      </c>
      <c r="X658" s="17">
        <f>'[1]Prop. prices'!X399</f>
        <v>0</v>
      </c>
      <c r="Y658" s="17">
        <f>'[1]Prop. prices'!Y399</f>
        <v>0</v>
      </c>
      <c r="Z658" s="17">
        <f>'[1]Prop. prices'!Z399</f>
        <v>0</v>
      </c>
      <c r="AA658" s="17">
        <f>'[1]Prop. prices'!AA399</f>
        <v>0</v>
      </c>
      <c r="AB658" s="17">
        <f>'[1]Prop. prices'!AB399</f>
        <v>0</v>
      </c>
      <c r="AC658" s="14"/>
      <c r="AD658" s="16" t="str" cm="1">
        <f t="array" ref="AD658">IF(SUMPRODUCT(--_xlfn.ISFORMULA(C658:AB658))=25,"OK","CHECK")</f>
        <v>OK</v>
      </c>
      <c r="AE658" s="7"/>
      <c r="AF658" s="7"/>
      <c r="AG658" s="7"/>
    </row>
    <row r="659" spans="1:33" hidden="1" outlineLevel="3" x14ac:dyDescent="0.2">
      <c r="A659" s="7"/>
      <c r="B659" s="7"/>
      <c r="C659" s="19" t="str">
        <f>C453</f>
        <v>Zone Substation kVA non-Locational</v>
      </c>
      <c r="D659" s="18" t="str">
        <f>D453</f>
        <v>Major business</v>
      </c>
      <c r="E659" s="18" t="str">
        <f>E453</f>
        <v>ZSS500</v>
      </c>
      <c r="F659" s="18">
        <f>F453</f>
        <v>0</v>
      </c>
      <c r="G659" s="18">
        <f>G453</f>
        <v>0</v>
      </c>
      <c r="H659" s="12"/>
      <c r="I659" s="17">
        <f>'[1]Prop. prices'!I400</f>
        <v>0</v>
      </c>
      <c r="J659" s="17">
        <f>'[1]Prop. prices'!J400</f>
        <v>1.2E-2</v>
      </c>
      <c r="K659" s="17">
        <f>'[1]Prop. prices'!K400</f>
        <v>0</v>
      </c>
      <c r="L659" s="17">
        <f>'[1]Prop. prices'!L400</f>
        <v>0</v>
      </c>
      <c r="M659" s="17">
        <f>'[1]Prop. prices'!M400</f>
        <v>0</v>
      </c>
      <c r="N659" s="17">
        <f>'[1]Prop. prices'!N400</f>
        <v>0</v>
      </c>
      <c r="O659" s="17">
        <f>'[1]Prop. prices'!O400</f>
        <v>0.15840000000000001</v>
      </c>
      <c r="P659" s="17">
        <f>'[1]Prop. prices'!P400</f>
        <v>0</v>
      </c>
      <c r="Q659" s="17">
        <f>'[1]Prop. prices'!Q400</f>
        <v>0</v>
      </c>
      <c r="R659" s="17">
        <f>'[1]Prop. prices'!R400</f>
        <v>0</v>
      </c>
      <c r="S659" s="17">
        <f>'[1]Prop. prices'!S400</f>
        <v>0</v>
      </c>
      <c r="T659" s="17">
        <f>'[1]Prop. prices'!T400</f>
        <v>0</v>
      </c>
      <c r="U659" s="17">
        <f>'[1]Prop. prices'!U400</f>
        <v>0</v>
      </c>
      <c r="V659" s="17">
        <f>'[1]Prop. prices'!V400</f>
        <v>0</v>
      </c>
      <c r="W659" s="17">
        <f>'[1]Prop. prices'!W400</f>
        <v>0</v>
      </c>
      <c r="X659" s="17">
        <f>'[1]Prop. prices'!X400</f>
        <v>0</v>
      </c>
      <c r="Y659" s="17">
        <f>'[1]Prop. prices'!Y400</f>
        <v>0</v>
      </c>
      <c r="Z659" s="17">
        <f>'[1]Prop. prices'!Z400</f>
        <v>0</v>
      </c>
      <c r="AA659" s="17">
        <f>'[1]Prop. prices'!AA400</f>
        <v>0</v>
      </c>
      <c r="AB659" s="17">
        <f>'[1]Prop. prices'!AB400</f>
        <v>0</v>
      </c>
      <c r="AC659" s="14"/>
      <c r="AD659" s="16" t="str" cm="1">
        <f t="array" ref="AD659">IF(SUMPRODUCT(--_xlfn.ISFORMULA(C659:AB659))=25,"OK","CHECK")</f>
        <v>OK</v>
      </c>
      <c r="AE659" s="7"/>
      <c r="AF659" s="7"/>
      <c r="AG659" s="7"/>
    </row>
    <row r="660" spans="1:33" hidden="1" outlineLevel="3" x14ac:dyDescent="0.2">
      <c r="A660" s="7"/>
      <c r="B660" s="7"/>
      <c r="C660" s="19" t="str">
        <f>C454</f>
        <v>Sub Transmission kVA non-Locational</v>
      </c>
      <c r="D660" s="18" t="str">
        <f>D454</f>
        <v>Major business</v>
      </c>
      <c r="E660" s="18" t="str">
        <f>E454</f>
        <v>STR404</v>
      </c>
      <c r="F660" s="18">
        <f>F454</f>
        <v>0</v>
      </c>
      <c r="G660" s="18">
        <f>G454</f>
        <v>0</v>
      </c>
      <c r="H660" s="12"/>
      <c r="I660" s="17">
        <f>'[1]Prop. prices'!I401</f>
        <v>0</v>
      </c>
      <c r="J660" s="17">
        <f>'[1]Prop. prices'!J401</f>
        <v>1.2E-2</v>
      </c>
      <c r="K660" s="17">
        <f>'[1]Prop. prices'!K401</f>
        <v>0</v>
      </c>
      <c r="L660" s="17">
        <f>'[1]Prop. prices'!L401</f>
        <v>0</v>
      </c>
      <c r="M660" s="17">
        <f>'[1]Prop. prices'!M401</f>
        <v>0</v>
      </c>
      <c r="N660" s="17">
        <f>'[1]Prop. prices'!N401</f>
        <v>0</v>
      </c>
      <c r="O660" s="17">
        <f>'[1]Prop. prices'!O401</f>
        <v>0.15840000000000001</v>
      </c>
      <c r="P660" s="17">
        <f>'[1]Prop. prices'!P401</f>
        <v>0</v>
      </c>
      <c r="Q660" s="17">
        <f>'[1]Prop. prices'!Q401</f>
        <v>0</v>
      </c>
      <c r="R660" s="17">
        <f>'[1]Prop. prices'!R401</f>
        <v>0</v>
      </c>
      <c r="S660" s="17">
        <f>'[1]Prop. prices'!S401</f>
        <v>0</v>
      </c>
      <c r="T660" s="17">
        <f>'[1]Prop. prices'!T401</f>
        <v>0</v>
      </c>
      <c r="U660" s="17">
        <f>'[1]Prop. prices'!U401</f>
        <v>0</v>
      </c>
      <c r="V660" s="17">
        <f>'[1]Prop. prices'!V401</f>
        <v>0</v>
      </c>
      <c r="W660" s="17">
        <f>'[1]Prop. prices'!W401</f>
        <v>0</v>
      </c>
      <c r="X660" s="17">
        <f>'[1]Prop. prices'!X401</f>
        <v>0</v>
      </c>
      <c r="Y660" s="17">
        <f>'[1]Prop. prices'!Y401</f>
        <v>0</v>
      </c>
      <c r="Z660" s="17">
        <f>'[1]Prop. prices'!Z401</f>
        <v>0</v>
      </c>
      <c r="AA660" s="17">
        <f>'[1]Prop. prices'!AA401</f>
        <v>0</v>
      </c>
      <c r="AB660" s="17">
        <f>'[1]Prop. prices'!AB401</f>
        <v>0</v>
      </c>
      <c r="AC660" s="14"/>
      <c r="AD660" s="16" t="str" cm="1">
        <f t="array" ref="AD660">IF(SUMPRODUCT(--_xlfn.ISFORMULA(C660:AB660))=25,"OK","CHECK")</f>
        <v>OK</v>
      </c>
      <c r="AE660" s="7"/>
      <c r="AF660" s="7"/>
      <c r="AG660" s="7"/>
    </row>
    <row r="661" spans="1:33" hidden="1" outlineLevel="3" x14ac:dyDescent="0.2">
      <c r="A661" s="7"/>
      <c r="B661" s="7"/>
      <c r="C661" s="19" t="str">
        <f>C455</f>
        <v>Zone Substation kVA Locational</v>
      </c>
      <c r="D661" s="18" t="str">
        <f>D455</f>
        <v>Major business</v>
      </c>
      <c r="E661" s="18" t="str">
        <f>E455</f>
        <v>ZSN700</v>
      </c>
      <c r="F661" s="18">
        <f>F455</f>
        <v>0</v>
      </c>
      <c r="G661" s="18">
        <f>G455</f>
        <v>0</v>
      </c>
      <c r="H661" s="12"/>
      <c r="I661" s="17">
        <f>'[1]Prop. prices'!I402</f>
        <v>58.8</v>
      </c>
      <c r="J661" s="17">
        <f>'[1]Prop. prices'!J402</f>
        <v>0</v>
      </c>
      <c r="K661" s="17">
        <f>'[1]Prop. prices'!K402</f>
        <v>0</v>
      </c>
      <c r="L661" s="17">
        <f>'[1]Prop. prices'!L402</f>
        <v>0</v>
      </c>
      <c r="M661" s="17">
        <f>'[1]Prop. prices'!M402</f>
        <v>0</v>
      </c>
      <c r="N661" s="17">
        <f>'[1]Prop. prices'!N402</f>
        <v>0</v>
      </c>
      <c r="O661" s="17">
        <f>'[1]Prop. prices'!O402</f>
        <v>0.2243</v>
      </c>
      <c r="P661" s="17">
        <f>'[1]Prop. prices'!P402</f>
        <v>0</v>
      </c>
      <c r="Q661" s="17">
        <f>'[1]Prop. prices'!Q402</f>
        <v>0</v>
      </c>
      <c r="R661" s="17">
        <f>'[1]Prop. prices'!R402</f>
        <v>0</v>
      </c>
      <c r="S661" s="17">
        <f>'[1]Prop. prices'!S402</f>
        <v>0</v>
      </c>
      <c r="T661" s="17">
        <f>'[1]Prop. prices'!T402</f>
        <v>0</v>
      </c>
      <c r="U661" s="17">
        <f>'[1]Prop. prices'!U402</f>
        <v>0</v>
      </c>
      <c r="V661" s="17">
        <f>'[1]Prop. prices'!V402</f>
        <v>0</v>
      </c>
      <c r="W661" s="17">
        <f>'[1]Prop. prices'!W402</f>
        <v>0</v>
      </c>
      <c r="X661" s="17">
        <f>'[1]Prop. prices'!X402</f>
        <v>0</v>
      </c>
      <c r="Y661" s="17">
        <f>'[1]Prop. prices'!Y402</f>
        <v>0</v>
      </c>
      <c r="Z661" s="17">
        <f>'[1]Prop. prices'!Z402</f>
        <v>0</v>
      </c>
      <c r="AA661" s="17">
        <f>'[1]Prop. prices'!AA402</f>
        <v>0</v>
      </c>
      <c r="AB661" s="17">
        <f>'[1]Prop. prices'!AB402</f>
        <v>0</v>
      </c>
      <c r="AC661" s="14"/>
      <c r="AD661" s="16" t="str" cm="1">
        <f t="array" ref="AD661">IF(SUMPRODUCT(--_xlfn.ISFORMULA(C661:AB661))=25,"OK","CHECK")</f>
        <v>OK</v>
      </c>
      <c r="AE661" s="7"/>
      <c r="AF661" s="7"/>
      <c r="AG661" s="7"/>
    </row>
    <row r="662" spans="1:33" hidden="1" outlineLevel="3" x14ac:dyDescent="0.2">
      <c r="A662" s="7"/>
      <c r="B662" s="7"/>
      <c r="C662" s="19" t="str">
        <f>C456</f>
        <v>Large LV Business Annual demand</v>
      </c>
      <c r="D662" s="18" t="str">
        <f>D456</f>
        <v>Large LV business</v>
      </c>
      <c r="E662" s="18" t="str">
        <f>E456</f>
        <v>LBAD305</v>
      </c>
      <c r="F662" s="18">
        <f>F456</f>
        <v>0</v>
      </c>
      <c r="G662" s="18">
        <f>G456</f>
        <v>0</v>
      </c>
      <c r="H662" s="12"/>
      <c r="I662" s="17">
        <f>'[1]Prop. prices'!I403</f>
        <v>0</v>
      </c>
      <c r="J662" s="17">
        <f>'[1]Prop. prices'!J403</f>
        <v>0</v>
      </c>
      <c r="K662" s="17">
        <f>'[1]Prop. prices'!K403</f>
        <v>2.58E-2</v>
      </c>
      <c r="L662" s="17">
        <f>'[1]Prop. prices'!L403</f>
        <v>0</v>
      </c>
      <c r="M662" s="17">
        <f>'[1]Prop. prices'!M403</f>
        <v>1.61E-2</v>
      </c>
      <c r="N662" s="17">
        <f>'[1]Prop. prices'!N403</f>
        <v>0</v>
      </c>
      <c r="O662" s="17">
        <f>'[1]Prop. prices'!O403</f>
        <v>0.15790000000000001</v>
      </c>
      <c r="P662" s="17">
        <f>'[1]Prop. prices'!P403</f>
        <v>0</v>
      </c>
      <c r="Q662" s="17">
        <f>'[1]Prop. prices'!Q403</f>
        <v>0</v>
      </c>
      <c r="R662" s="17">
        <f>'[1]Prop. prices'!R403</f>
        <v>0</v>
      </c>
      <c r="S662" s="17">
        <f>'[1]Prop. prices'!S403</f>
        <v>0</v>
      </c>
      <c r="T662" s="17">
        <f>'[1]Prop. prices'!T403</f>
        <v>0</v>
      </c>
      <c r="U662" s="17">
        <f>'[1]Prop. prices'!U403</f>
        <v>0</v>
      </c>
      <c r="V662" s="17">
        <f>'[1]Prop. prices'!V403</f>
        <v>0</v>
      </c>
      <c r="W662" s="17">
        <f>'[1]Prop. prices'!W403</f>
        <v>0</v>
      </c>
      <c r="X662" s="17">
        <f>'[1]Prop. prices'!X403</f>
        <v>0</v>
      </c>
      <c r="Y662" s="17">
        <f>'[1]Prop. prices'!Y403</f>
        <v>0</v>
      </c>
      <c r="Z662" s="17">
        <f>'[1]Prop. prices'!Z403</f>
        <v>0</v>
      </c>
      <c r="AA662" s="17">
        <f>'[1]Prop. prices'!AA403</f>
        <v>0</v>
      </c>
      <c r="AB662" s="17">
        <f>'[1]Prop. prices'!AB403</f>
        <v>0</v>
      </c>
      <c r="AC662" s="14"/>
      <c r="AD662" s="16" t="str" cm="1">
        <f t="array" ref="AD662">IF(SUMPRODUCT(--_xlfn.ISFORMULA(C662:AB662))=25,"OK","CHECK")</f>
        <v>OK</v>
      </c>
      <c r="AE662" s="7"/>
      <c r="AF662" s="7"/>
      <c r="AG662" s="7"/>
    </row>
    <row r="663" spans="1:33" hidden="1" outlineLevel="3" x14ac:dyDescent="0.2">
      <c r="A663" s="7"/>
      <c r="B663" s="7"/>
      <c r="C663" s="19" t="str">
        <f>C457</f>
        <v>Sub Transmission kVA non-Locational</v>
      </c>
      <c r="D663" s="18" t="str">
        <f>D457</f>
        <v>Major business</v>
      </c>
      <c r="E663" s="18" t="str">
        <f>E457</f>
        <v>STR123</v>
      </c>
      <c r="F663" s="18">
        <f>F457</f>
        <v>0</v>
      </c>
      <c r="G663" s="18">
        <f>G457</f>
        <v>0</v>
      </c>
      <c r="H663" s="12"/>
      <c r="I663" s="17">
        <f>'[1]Prop. prices'!I404</f>
        <v>0</v>
      </c>
      <c r="J663" s="17">
        <f>'[1]Prop. prices'!J404</f>
        <v>1.2E-2</v>
      </c>
      <c r="K663" s="17">
        <f>'[1]Prop. prices'!K404</f>
        <v>0</v>
      </c>
      <c r="L663" s="17">
        <f>'[1]Prop. prices'!L404</f>
        <v>0</v>
      </c>
      <c r="M663" s="17">
        <f>'[1]Prop. prices'!M404</f>
        <v>0</v>
      </c>
      <c r="N663" s="17">
        <f>'[1]Prop. prices'!N404</f>
        <v>0</v>
      </c>
      <c r="O663" s="17">
        <f>'[1]Prop. prices'!O404</f>
        <v>0.15840000000000001</v>
      </c>
      <c r="P663" s="17">
        <f>'[1]Prop. prices'!P404</f>
        <v>0</v>
      </c>
      <c r="Q663" s="17">
        <f>'[1]Prop. prices'!Q404</f>
        <v>0</v>
      </c>
      <c r="R663" s="17">
        <f>'[1]Prop. prices'!R404</f>
        <v>0</v>
      </c>
      <c r="S663" s="17">
        <f>'[1]Prop. prices'!S404</f>
        <v>0</v>
      </c>
      <c r="T663" s="17">
        <f>'[1]Prop. prices'!T404</f>
        <v>0</v>
      </c>
      <c r="U663" s="17">
        <f>'[1]Prop. prices'!U404</f>
        <v>0</v>
      </c>
      <c r="V663" s="17">
        <f>'[1]Prop. prices'!V404</f>
        <v>0</v>
      </c>
      <c r="W663" s="17">
        <f>'[1]Prop. prices'!W404</f>
        <v>0</v>
      </c>
      <c r="X663" s="17">
        <f>'[1]Prop. prices'!X404</f>
        <v>0</v>
      </c>
      <c r="Y663" s="17">
        <f>'[1]Prop. prices'!Y404</f>
        <v>0</v>
      </c>
      <c r="Z663" s="17">
        <f>'[1]Prop. prices'!Z404</f>
        <v>0</v>
      </c>
      <c r="AA663" s="17">
        <f>'[1]Prop. prices'!AA404</f>
        <v>0</v>
      </c>
      <c r="AB663" s="17">
        <f>'[1]Prop. prices'!AB404</f>
        <v>0</v>
      </c>
      <c r="AC663" s="14"/>
      <c r="AD663" s="16" t="str" cm="1">
        <f t="array" ref="AD663">IF(SUMPRODUCT(--_xlfn.ISFORMULA(C663:AB663))=25,"OK","CHECK")</f>
        <v>OK</v>
      </c>
      <c r="AE663" s="7"/>
      <c r="AF663" s="7"/>
      <c r="AG663" s="7"/>
    </row>
    <row r="664" spans="1:33" hidden="1" outlineLevel="3" x14ac:dyDescent="0.2">
      <c r="A664" s="7"/>
      <c r="B664" s="7"/>
      <c r="C664" s="19">
        <f>C458</f>
        <v>0</v>
      </c>
      <c r="D664" s="18">
        <f>D458</f>
        <v>0</v>
      </c>
      <c r="E664" s="18">
        <f>E458</f>
        <v>0</v>
      </c>
      <c r="F664" s="18">
        <f>F458</f>
        <v>0</v>
      </c>
      <c r="G664" s="18">
        <f>G458</f>
        <v>0</v>
      </c>
      <c r="H664" s="12"/>
      <c r="I664" s="17">
        <f>'[1]Prop. prices'!I405</f>
        <v>0</v>
      </c>
      <c r="J664" s="17">
        <f>'[1]Prop. prices'!J405</f>
        <v>0</v>
      </c>
      <c r="K664" s="17">
        <f>'[1]Prop. prices'!K405</f>
        <v>0</v>
      </c>
      <c r="L664" s="17">
        <f>'[1]Prop. prices'!L405</f>
        <v>0</v>
      </c>
      <c r="M664" s="17">
        <f>'[1]Prop. prices'!M405</f>
        <v>0</v>
      </c>
      <c r="N664" s="17">
        <f>'[1]Prop. prices'!N405</f>
        <v>0</v>
      </c>
      <c r="O664" s="17">
        <f>'[1]Prop. prices'!O405</f>
        <v>0</v>
      </c>
      <c r="P664" s="17">
        <f>'[1]Prop. prices'!P405</f>
        <v>0</v>
      </c>
      <c r="Q664" s="17">
        <f>'[1]Prop. prices'!Q405</f>
        <v>0</v>
      </c>
      <c r="R664" s="17">
        <f>'[1]Prop. prices'!R405</f>
        <v>0</v>
      </c>
      <c r="S664" s="17">
        <f>'[1]Prop. prices'!S405</f>
        <v>0</v>
      </c>
      <c r="T664" s="17">
        <f>'[1]Prop. prices'!T405</f>
        <v>0</v>
      </c>
      <c r="U664" s="17">
        <f>'[1]Prop. prices'!U405</f>
        <v>0</v>
      </c>
      <c r="V664" s="17">
        <f>'[1]Prop. prices'!V405</f>
        <v>0</v>
      </c>
      <c r="W664" s="17">
        <f>'[1]Prop. prices'!W405</f>
        <v>0</v>
      </c>
      <c r="X664" s="17">
        <f>'[1]Prop. prices'!X405</f>
        <v>0</v>
      </c>
      <c r="Y664" s="17">
        <f>'[1]Prop. prices'!Y405</f>
        <v>0</v>
      </c>
      <c r="Z664" s="17">
        <f>'[1]Prop. prices'!Z405</f>
        <v>0</v>
      </c>
      <c r="AA664" s="17">
        <f>'[1]Prop. prices'!AA405</f>
        <v>0</v>
      </c>
      <c r="AB664" s="17">
        <f>'[1]Prop. prices'!AB405</f>
        <v>0</v>
      </c>
      <c r="AC664" s="14"/>
      <c r="AD664" s="16" t="str" cm="1">
        <f t="array" ref="AD664">IF(SUMPRODUCT(--_xlfn.ISFORMULA(C664:AB664))=25,"OK","CHECK")</f>
        <v>OK</v>
      </c>
      <c r="AE664" s="7"/>
      <c r="AF664" s="7"/>
      <c r="AG664" s="7"/>
    </row>
    <row r="665" spans="1:33" hidden="1" outlineLevel="3" x14ac:dyDescent="0.2">
      <c r="A665" s="7"/>
      <c r="B665" s="7"/>
      <c r="C665" s="19">
        <f>C459</f>
        <v>0</v>
      </c>
      <c r="D665" s="18">
        <f>D459</f>
        <v>0</v>
      </c>
      <c r="E665" s="18">
        <f>E459</f>
        <v>0</v>
      </c>
      <c r="F665" s="18">
        <f>F459</f>
        <v>0</v>
      </c>
      <c r="G665" s="18">
        <f>G459</f>
        <v>0</v>
      </c>
      <c r="H665" s="12"/>
      <c r="I665" s="17">
        <f>'[1]Prop. prices'!I406</f>
        <v>0</v>
      </c>
      <c r="J665" s="17">
        <f>'[1]Prop. prices'!J406</f>
        <v>0</v>
      </c>
      <c r="K665" s="17">
        <f>'[1]Prop. prices'!K406</f>
        <v>0</v>
      </c>
      <c r="L665" s="17">
        <f>'[1]Prop. prices'!L406</f>
        <v>0</v>
      </c>
      <c r="M665" s="17">
        <f>'[1]Prop. prices'!M406</f>
        <v>0</v>
      </c>
      <c r="N665" s="17">
        <f>'[1]Prop. prices'!N406</f>
        <v>0</v>
      </c>
      <c r="O665" s="17">
        <f>'[1]Prop. prices'!O406</f>
        <v>0</v>
      </c>
      <c r="P665" s="17">
        <f>'[1]Prop. prices'!P406</f>
        <v>0</v>
      </c>
      <c r="Q665" s="17">
        <f>'[1]Prop. prices'!Q406</f>
        <v>0</v>
      </c>
      <c r="R665" s="17">
        <f>'[1]Prop. prices'!R406</f>
        <v>0</v>
      </c>
      <c r="S665" s="17">
        <f>'[1]Prop. prices'!S406</f>
        <v>0</v>
      </c>
      <c r="T665" s="17">
        <f>'[1]Prop. prices'!T406</f>
        <v>0</v>
      </c>
      <c r="U665" s="17">
        <f>'[1]Prop. prices'!U406</f>
        <v>0</v>
      </c>
      <c r="V665" s="17">
        <f>'[1]Prop. prices'!V406</f>
        <v>0</v>
      </c>
      <c r="W665" s="17">
        <f>'[1]Prop. prices'!W406</f>
        <v>0</v>
      </c>
      <c r="X665" s="17">
        <f>'[1]Prop. prices'!X406</f>
        <v>0</v>
      </c>
      <c r="Y665" s="17">
        <f>'[1]Prop. prices'!Y406</f>
        <v>0</v>
      </c>
      <c r="Z665" s="17">
        <f>'[1]Prop. prices'!Z406</f>
        <v>0</v>
      </c>
      <c r="AA665" s="17">
        <f>'[1]Prop. prices'!AA406</f>
        <v>0</v>
      </c>
      <c r="AB665" s="17">
        <f>'[1]Prop. prices'!AB406</f>
        <v>0</v>
      </c>
      <c r="AC665" s="14"/>
      <c r="AD665" s="16" t="str" cm="1">
        <f t="array" ref="AD665">IF(SUMPRODUCT(--_xlfn.ISFORMULA(C665:AB665))=25,"OK","CHECK")</f>
        <v>OK</v>
      </c>
      <c r="AE665" s="7"/>
      <c r="AF665" s="7"/>
      <c r="AG665" s="7"/>
    </row>
    <row r="666" spans="1:33" hidden="1" outlineLevel="3" x14ac:dyDescent="0.2">
      <c r="A666" s="7"/>
      <c r="B666" s="7"/>
      <c r="C666" s="19">
        <f>C460</f>
        <v>0</v>
      </c>
      <c r="D666" s="18">
        <f>D460</f>
        <v>0</v>
      </c>
      <c r="E666" s="18">
        <f>E460</f>
        <v>0</v>
      </c>
      <c r="F666" s="18">
        <f>F460</f>
        <v>0</v>
      </c>
      <c r="G666" s="18">
        <f>G460</f>
        <v>0</v>
      </c>
      <c r="H666" s="12"/>
      <c r="I666" s="17">
        <f>'[1]Prop. prices'!I407</f>
        <v>0</v>
      </c>
      <c r="J666" s="17">
        <f>'[1]Prop. prices'!J407</f>
        <v>0</v>
      </c>
      <c r="K666" s="17">
        <f>'[1]Prop. prices'!K407</f>
        <v>0</v>
      </c>
      <c r="L666" s="17">
        <f>'[1]Prop. prices'!L407</f>
        <v>0</v>
      </c>
      <c r="M666" s="17">
        <f>'[1]Prop. prices'!M407</f>
        <v>0</v>
      </c>
      <c r="N666" s="17">
        <f>'[1]Prop. prices'!N407</f>
        <v>0</v>
      </c>
      <c r="O666" s="17">
        <f>'[1]Prop. prices'!O407</f>
        <v>0</v>
      </c>
      <c r="P666" s="17">
        <f>'[1]Prop. prices'!P407</f>
        <v>0</v>
      </c>
      <c r="Q666" s="17">
        <f>'[1]Prop. prices'!Q407</f>
        <v>0</v>
      </c>
      <c r="R666" s="17">
        <f>'[1]Prop. prices'!R407</f>
        <v>0</v>
      </c>
      <c r="S666" s="17">
        <f>'[1]Prop. prices'!S407</f>
        <v>0</v>
      </c>
      <c r="T666" s="17">
        <f>'[1]Prop. prices'!T407</f>
        <v>0</v>
      </c>
      <c r="U666" s="17">
        <f>'[1]Prop. prices'!U407</f>
        <v>0</v>
      </c>
      <c r="V666" s="17">
        <f>'[1]Prop. prices'!V407</f>
        <v>0</v>
      </c>
      <c r="W666" s="17">
        <f>'[1]Prop. prices'!W407</f>
        <v>0</v>
      </c>
      <c r="X666" s="17">
        <f>'[1]Prop. prices'!X407</f>
        <v>0</v>
      </c>
      <c r="Y666" s="17">
        <f>'[1]Prop. prices'!Y407</f>
        <v>0</v>
      </c>
      <c r="Z666" s="17">
        <f>'[1]Prop. prices'!Z407</f>
        <v>0</v>
      </c>
      <c r="AA666" s="17">
        <f>'[1]Prop. prices'!AA407</f>
        <v>0</v>
      </c>
      <c r="AB666" s="17">
        <f>'[1]Prop. prices'!AB407</f>
        <v>0</v>
      </c>
      <c r="AC666" s="14"/>
      <c r="AD666" s="16" t="str" cm="1">
        <f t="array" ref="AD666">IF(SUMPRODUCT(--_xlfn.ISFORMULA(C666:AB666))=25,"OK","CHECK")</f>
        <v>OK</v>
      </c>
      <c r="AE666" s="7"/>
      <c r="AF666" s="7"/>
      <c r="AG666" s="7"/>
    </row>
    <row r="667" spans="1:33" hidden="1" outlineLevel="3" x14ac:dyDescent="0.2">
      <c r="A667" s="7"/>
      <c r="B667" s="7"/>
      <c r="C667" s="19">
        <f>C461</f>
        <v>0</v>
      </c>
      <c r="D667" s="18">
        <f>D461</f>
        <v>0</v>
      </c>
      <c r="E667" s="18">
        <f>E461</f>
        <v>0</v>
      </c>
      <c r="F667" s="18">
        <f>F461</f>
        <v>0</v>
      </c>
      <c r="G667" s="18">
        <f>G461</f>
        <v>0</v>
      </c>
      <c r="H667" s="12"/>
      <c r="I667" s="17">
        <f>'[1]Prop. prices'!I408</f>
        <v>0</v>
      </c>
      <c r="J667" s="17">
        <f>'[1]Prop. prices'!J408</f>
        <v>0</v>
      </c>
      <c r="K667" s="17">
        <f>'[1]Prop. prices'!K408</f>
        <v>0</v>
      </c>
      <c r="L667" s="17">
        <f>'[1]Prop. prices'!L408</f>
        <v>0</v>
      </c>
      <c r="M667" s="17">
        <f>'[1]Prop. prices'!M408</f>
        <v>0</v>
      </c>
      <c r="N667" s="17">
        <f>'[1]Prop. prices'!N408</f>
        <v>0</v>
      </c>
      <c r="O667" s="17">
        <f>'[1]Prop. prices'!O408</f>
        <v>0</v>
      </c>
      <c r="P667" s="17">
        <f>'[1]Prop. prices'!P408</f>
        <v>0</v>
      </c>
      <c r="Q667" s="17">
        <f>'[1]Prop. prices'!Q408</f>
        <v>0</v>
      </c>
      <c r="R667" s="17">
        <f>'[1]Prop. prices'!R408</f>
        <v>0</v>
      </c>
      <c r="S667" s="17">
        <f>'[1]Prop. prices'!S408</f>
        <v>0</v>
      </c>
      <c r="T667" s="17">
        <f>'[1]Prop. prices'!T408</f>
        <v>0</v>
      </c>
      <c r="U667" s="17">
        <f>'[1]Prop. prices'!U408</f>
        <v>0</v>
      </c>
      <c r="V667" s="17">
        <f>'[1]Prop. prices'!V408</f>
        <v>0</v>
      </c>
      <c r="W667" s="17">
        <f>'[1]Prop. prices'!W408</f>
        <v>0</v>
      </c>
      <c r="X667" s="17">
        <f>'[1]Prop. prices'!X408</f>
        <v>0</v>
      </c>
      <c r="Y667" s="17">
        <f>'[1]Prop. prices'!Y408</f>
        <v>0</v>
      </c>
      <c r="Z667" s="17">
        <f>'[1]Prop. prices'!Z408</f>
        <v>0</v>
      </c>
      <c r="AA667" s="17">
        <f>'[1]Prop. prices'!AA408</f>
        <v>0</v>
      </c>
      <c r="AB667" s="17">
        <f>'[1]Prop. prices'!AB408</f>
        <v>0</v>
      </c>
      <c r="AC667" s="14"/>
      <c r="AD667" s="16" t="str" cm="1">
        <f t="array" ref="AD667">IF(SUMPRODUCT(--_xlfn.ISFORMULA(C667:AB667))=25,"OK","CHECK")</f>
        <v>OK</v>
      </c>
      <c r="AE667" s="7"/>
      <c r="AF667" s="7"/>
      <c r="AG667" s="7"/>
    </row>
    <row r="668" spans="1:33" hidden="1" outlineLevel="3" x14ac:dyDescent="0.2">
      <c r="A668" s="7"/>
      <c r="B668" s="7"/>
      <c r="C668" s="19">
        <f>C462</f>
        <v>0</v>
      </c>
      <c r="D668" s="18">
        <f>D462</f>
        <v>0</v>
      </c>
      <c r="E668" s="18">
        <f>E462</f>
        <v>0</v>
      </c>
      <c r="F668" s="18">
        <f>F462</f>
        <v>0</v>
      </c>
      <c r="G668" s="18">
        <f>G462</f>
        <v>0</v>
      </c>
      <c r="H668" s="12"/>
      <c r="I668" s="17">
        <f>'[1]Prop. prices'!I409</f>
        <v>0</v>
      </c>
      <c r="J668" s="17">
        <f>'[1]Prop. prices'!J409</f>
        <v>0</v>
      </c>
      <c r="K668" s="17">
        <f>'[1]Prop. prices'!K409</f>
        <v>0</v>
      </c>
      <c r="L668" s="17">
        <f>'[1]Prop. prices'!L409</f>
        <v>0</v>
      </c>
      <c r="M668" s="17">
        <f>'[1]Prop. prices'!M409</f>
        <v>0</v>
      </c>
      <c r="N668" s="17">
        <f>'[1]Prop. prices'!N409</f>
        <v>0</v>
      </c>
      <c r="O668" s="17">
        <f>'[1]Prop. prices'!O409</f>
        <v>0</v>
      </c>
      <c r="P668" s="17">
        <f>'[1]Prop. prices'!P409</f>
        <v>0</v>
      </c>
      <c r="Q668" s="17">
        <f>'[1]Prop. prices'!Q409</f>
        <v>0</v>
      </c>
      <c r="R668" s="17">
        <f>'[1]Prop. prices'!R409</f>
        <v>0</v>
      </c>
      <c r="S668" s="17">
        <f>'[1]Prop. prices'!S409</f>
        <v>0</v>
      </c>
      <c r="T668" s="17">
        <f>'[1]Prop. prices'!T409</f>
        <v>0</v>
      </c>
      <c r="U668" s="17">
        <f>'[1]Prop. prices'!U409</f>
        <v>0</v>
      </c>
      <c r="V668" s="17">
        <f>'[1]Prop. prices'!V409</f>
        <v>0</v>
      </c>
      <c r="W668" s="17">
        <f>'[1]Prop. prices'!W409</f>
        <v>0</v>
      </c>
      <c r="X668" s="17">
        <f>'[1]Prop. prices'!X409</f>
        <v>0</v>
      </c>
      <c r="Y668" s="17">
        <f>'[1]Prop. prices'!Y409</f>
        <v>0</v>
      </c>
      <c r="Z668" s="17">
        <f>'[1]Prop. prices'!Z409</f>
        <v>0</v>
      </c>
      <c r="AA668" s="17">
        <f>'[1]Prop. prices'!AA409</f>
        <v>0</v>
      </c>
      <c r="AB668" s="17">
        <f>'[1]Prop. prices'!AB409</f>
        <v>0</v>
      </c>
      <c r="AC668" s="14"/>
      <c r="AD668" s="16" t="str" cm="1">
        <f t="array" ref="AD668">IF(SUMPRODUCT(--_xlfn.ISFORMULA(C668:AB668))=25,"OK","CHECK")</f>
        <v>OK</v>
      </c>
      <c r="AE668" s="7"/>
      <c r="AF668" s="7"/>
      <c r="AG668" s="7"/>
    </row>
    <row r="669" spans="1:33" hidden="1" outlineLevel="3" x14ac:dyDescent="0.2">
      <c r="A669" s="7"/>
      <c r="B669" s="7"/>
      <c r="C669" s="19">
        <f>C463</f>
        <v>0</v>
      </c>
      <c r="D669" s="18">
        <f>D463</f>
        <v>0</v>
      </c>
      <c r="E669" s="18">
        <f>E463</f>
        <v>0</v>
      </c>
      <c r="F669" s="18">
        <f>F463</f>
        <v>0</v>
      </c>
      <c r="G669" s="18">
        <f>G463</f>
        <v>0</v>
      </c>
      <c r="H669" s="12"/>
      <c r="I669" s="17">
        <f>'[1]Prop. prices'!I410</f>
        <v>0</v>
      </c>
      <c r="J669" s="17">
        <f>'[1]Prop. prices'!J410</f>
        <v>0</v>
      </c>
      <c r="K669" s="17">
        <f>'[1]Prop. prices'!K410</f>
        <v>0</v>
      </c>
      <c r="L669" s="17">
        <f>'[1]Prop. prices'!L410</f>
        <v>0</v>
      </c>
      <c r="M669" s="17">
        <f>'[1]Prop. prices'!M410</f>
        <v>0</v>
      </c>
      <c r="N669" s="17">
        <f>'[1]Prop. prices'!N410</f>
        <v>0</v>
      </c>
      <c r="O669" s="17">
        <f>'[1]Prop. prices'!O410</f>
        <v>0</v>
      </c>
      <c r="P669" s="17">
        <f>'[1]Prop. prices'!P410</f>
        <v>0</v>
      </c>
      <c r="Q669" s="17">
        <f>'[1]Prop. prices'!Q410</f>
        <v>0</v>
      </c>
      <c r="R669" s="17">
        <f>'[1]Prop. prices'!R410</f>
        <v>0</v>
      </c>
      <c r="S669" s="17">
        <f>'[1]Prop. prices'!S410</f>
        <v>0</v>
      </c>
      <c r="T669" s="17">
        <f>'[1]Prop. prices'!T410</f>
        <v>0</v>
      </c>
      <c r="U669" s="17">
        <f>'[1]Prop. prices'!U410</f>
        <v>0</v>
      </c>
      <c r="V669" s="17">
        <f>'[1]Prop. prices'!V410</f>
        <v>0</v>
      </c>
      <c r="W669" s="17">
        <f>'[1]Prop. prices'!W410</f>
        <v>0</v>
      </c>
      <c r="X669" s="17">
        <f>'[1]Prop. prices'!X410</f>
        <v>0</v>
      </c>
      <c r="Y669" s="17">
        <f>'[1]Prop. prices'!Y410</f>
        <v>0</v>
      </c>
      <c r="Z669" s="17">
        <f>'[1]Prop. prices'!Z410</f>
        <v>0</v>
      </c>
      <c r="AA669" s="17">
        <f>'[1]Prop. prices'!AA410</f>
        <v>0</v>
      </c>
      <c r="AB669" s="17">
        <f>'[1]Prop. prices'!AB410</f>
        <v>0</v>
      </c>
      <c r="AC669" s="14"/>
      <c r="AD669" s="16" t="str" cm="1">
        <f t="array" ref="AD669">IF(SUMPRODUCT(--_xlfn.ISFORMULA(C669:AB669))=25,"OK","CHECK")</f>
        <v>OK</v>
      </c>
      <c r="AE669" s="7"/>
      <c r="AF669" s="7"/>
      <c r="AG669" s="7"/>
    </row>
    <row r="670" spans="1:33" hidden="1" outlineLevel="3" x14ac:dyDescent="0.2">
      <c r="A670" s="7"/>
      <c r="B670" s="7"/>
      <c r="C670" s="19">
        <f>C464</f>
        <v>0</v>
      </c>
      <c r="D670" s="18">
        <f>D464</f>
        <v>0</v>
      </c>
      <c r="E670" s="18">
        <f>E464</f>
        <v>0</v>
      </c>
      <c r="F670" s="18">
        <f>F464</f>
        <v>0</v>
      </c>
      <c r="G670" s="18">
        <f>G464</f>
        <v>0</v>
      </c>
      <c r="H670" s="12"/>
      <c r="I670" s="17">
        <f>'[1]Prop. prices'!I411</f>
        <v>0</v>
      </c>
      <c r="J670" s="17">
        <f>'[1]Prop. prices'!J411</f>
        <v>0</v>
      </c>
      <c r="K670" s="17">
        <f>'[1]Prop. prices'!K411</f>
        <v>0</v>
      </c>
      <c r="L670" s="17">
        <f>'[1]Prop. prices'!L411</f>
        <v>0</v>
      </c>
      <c r="M670" s="17">
        <f>'[1]Prop. prices'!M411</f>
        <v>0</v>
      </c>
      <c r="N670" s="17">
        <f>'[1]Prop. prices'!N411</f>
        <v>0</v>
      </c>
      <c r="O670" s="17">
        <f>'[1]Prop. prices'!O411</f>
        <v>0</v>
      </c>
      <c r="P670" s="17">
        <f>'[1]Prop. prices'!P411</f>
        <v>0</v>
      </c>
      <c r="Q670" s="17">
        <f>'[1]Prop. prices'!Q411</f>
        <v>0</v>
      </c>
      <c r="R670" s="17">
        <f>'[1]Prop. prices'!R411</f>
        <v>0</v>
      </c>
      <c r="S670" s="17">
        <f>'[1]Prop. prices'!S411</f>
        <v>0</v>
      </c>
      <c r="T670" s="17">
        <f>'[1]Prop. prices'!T411</f>
        <v>0</v>
      </c>
      <c r="U670" s="17">
        <f>'[1]Prop. prices'!U411</f>
        <v>0</v>
      </c>
      <c r="V670" s="17">
        <f>'[1]Prop. prices'!V411</f>
        <v>0</v>
      </c>
      <c r="W670" s="17">
        <f>'[1]Prop. prices'!W411</f>
        <v>0</v>
      </c>
      <c r="X670" s="17">
        <f>'[1]Prop. prices'!X411</f>
        <v>0</v>
      </c>
      <c r="Y670" s="17">
        <f>'[1]Prop. prices'!Y411</f>
        <v>0</v>
      </c>
      <c r="Z670" s="17">
        <f>'[1]Prop. prices'!Z411</f>
        <v>0</v>
      </c>
      <c r="AA670" s="17">
        <f>'[1]Prop. prices'!AA411</f>
        <v>0</v>
      </c>
      <c r="AB670" s="17">
        <f>'[1]Prop. prices'!AB411</f>
        <v>0</v>
      </c>
      <c r="AC670" s="14"/>
      <c r="AD670" s="16" t="str" cm="1">
        <f t="array" ref="AD670">IF(SUMPRODUCT(--_xlfn.ISFORMULA(C670:AB670))=25,"OK","CHECK")</f>
        <v>OK</v>
      </c>
      <c r="AE670" s="7"/>
      <c r="AF670" s="7"/>
      <c r="AG670" s="7"/>
    </row>
    <row r="671" spans="1:33" hidden="1" outlineLevel="3" x14ac:dyDescent="0.2">
      <c r="A671" s="7"/>
      <c r="B671" s="7"/>
      <c r="C671" s="19">
        <f>C465</f>
        <v>0</v>
      </c>
      <c r="D671" s="18">
        <f>D465</f>
        <v>0</v>
      </c>
      <c r="E671" s="18">
        <f>E465</f>
        <v>0</v>
      </c>
      <c r="F671" s="18">
        <f>F465</f>
        <v>0</v>
      </c>
      <c r="G671" s="18">
        <f>G465</f>
        <v>0</v>
      </c>
      <c r="H671" s="12"/>
      <c r="I671" s="17">
        <f>'[1]Prop. prices'!I412</f>
        <v>0</v>
      </c>
      <c r="J671" s="17">
        <f>'[1]Prop. prices'!J412</f>
        <v>0</v>
      </c>
      <c r="K671" s="17">
        <f>'[1]Prop. prices'!K412</f>
        <v>0</v>
      </c>
      <c r="L671" s="17">
        <f>'[1]Prop. prices'!L412</f>
        <v>0</v>
      </c>
      <c r="M671" s="17">
        <f>'[1]Prop. prices'!M412</f>
        <v>0</v>
      </c>
      <c r="N671" s="17">
        <f>'[1]Prop. prices'!N412</f>
        <v>0</v>
      </c>
      <c r="O671" s="17">
        <f>'[1]Prop. prices'!O412</f>
        <v>0</v>
      </c>
      <c r="P671" s="17">
        <f>'[1]Prop. prices'!P412</f>
        <v>0</v>
      </c>
      <c r="Q671" s="17">
        <f>'[1]Prop. prices'!Q412</f>
        <v>0</v>
      </c>
      <c r="R671" s="17">
        <f>'[1]Prop. prices'!R412</f>
        <v>0</v>
      </c>
      <c r="S671" s="17">
        <f>'[1]Prop. prices'!S412</f>
        <v>0</v>
      </c>
      <c r="T671" s="17">
        <f>'[1]Prop. prices'!T412</f>
        <v>0</v>
      </c>
      <c r="U671" s="17">
        <f>'[1]Prop. prices'!U412</f>
        <v>0</v>
      </c>
      <c r="V671" s="17">
        <f>'[1]Prop. prices'!V412</f>
        <v>0</v>
      </c>
      <c r="W671" s="17">
        <f>'[1]Prop. prices'!W412</f>
        <v>0</v>
      </c>
      <c r="X671" s="17">
        <f>'[1]Prop. prices'!X412</f>
        <v>0</v>
      </c>
      <c r="Y671" s="17">
        <f>'[1]Prop. prices'!Y412</f>
        <v>0</v>
      </c>
      <c r="Z671" s="17">
        <f>'[1]Prop. prices'!Z412</f>
        <v>0</v>
      </c>
      <c r="AA671" s="17">
        <f>'[1]Prop. prices'!AA412</f>
        <v>0</v>
      </c>
      <c r="AB671" s="17">
        <f>'[1]Prop. prices'!AB412</f>
        <v>0</v>
      </c>
      <c r="AC671" s="14"/>
      <c r="AD671" s="16" t="str" cm="1">
        <f t="array" ref="AD671">IF(SUMPRODUCT(--_xlfn.ISFORMULA(C671:AB671))=25,"OK","CHECK")</f>
        <v>OK</v>
      </c>
      <c r="AE671" s="7"/>
      <c r="AF671" s="7"/>
      <c r="AG671" s="7"/>
    </row>
    <row r="672" spans="1:33" hidden="1" outlineLevel="3" x14ac:dyDescent="0.2">
      <c r="A672" s="7"/>
      <c r="B672" s="7"/>
      <c r="C672" s="19">
        <f>C466</f>
        <v>0</v>
      </c>
      <c r="D672" s="18">
        <f>D466</f>
        <v>0</v>
      </c>
      <c r="E672" s="18">
        <f>E466</f>
        <v>0</v>
      </c>
      <c r="F672" s="18">
        <f>F466</f>
        <v>0</v>
      </c>
      <c r="G672" s="18">
        <f>G466</f>
        <v>0</v>
      </c>
      <c r="H672" s="12"/>
      <c r="I672" s="17">
        <f>'[1]Prop. prices'!I413</f>
        <v>0</v>
      </c>
      <c r="J672" s="17">
        <f>'[1]Prop. prices'!J413</f>
        <v>0</v>
      </c>
      <c r="K672" s="17">
        <f>'[1]Prop. prices'!K413</f>
        <v>0</v>
      </c>
      <c r="L672" s="17">
        <f>'[1]Prop. prices'!L413</f>
        <v>0</v>
      </c>
      <c r="M672" s="17">
        <f>'[1]Prop. prices'!M413</f>
        <v>0</v>
      </c>
      <c r="N672" s="17">
        <f>'[1]Prop. prices'!N413</f>
        <v>0</v>
      </c>
      <c r="O672" s="17">
        <f>'[1]Prop. prices'!O413</f>
        <v>0</v>
      </c>
      <c r="P672" s="17">
        <f>'[1]Prop. prices'!P413</f>
        <v>0</v>
      </c>
      <c r="Q672" s="17">
        <f>'[1]Prop. prices'!Q413</f>
        <v>0</v>
      </c>
      <c r="R672" s="17">
        <f>'[1]Prop. prices'!R413</f>
        <v>0</v>
      </c>
      <c r="S672" s="17">
        <f>'[1]Prop. prices'!S413</f>
        <v>0</v>
      </c>
      <c r="T672" s="17">
        <f>'[1]Prop. prices'!T413</f>
        <v>0</v>
      </c>
      <c r="U672" s="17">
        <f>'[1]Prop. prices'!U413</f>
        <v>0</v>
      </c>
      <c r="V672" s="17">
        <f>'[1]Prop. prices'!V413</f>
        <v>0</v>
      </c>
      <c r="W672" s="17">
        <f>'[1]Prop. prices'!W413</f>
        <v>0</v>
      </c>
      <c r="X672" s="17">
        <f>'[1]Prop. prices'!X413</f>
        <v>0</v>
      </c>
      <c r="Y672" s="17">
        <f>'[1]Prop. prices'!Y413</f>
        <v>0</v>
      </c>
      <c r="Z672" s="17">
        <f>'[1]Prop. prices'!Z413</f>
        <v>0</v>
      </c>
      <c r="AA672" s="17">
        <f>'[1]Prop. prices'!AA413</f>
        <v>0</v>
      </c>
      <c r="AB672" s="17">
        <f>'[1]Prop. prices'!AB413</f>
        <v>0</v>
      </c>
      <c r="AC672" s="14"/>
      <c r="AD672" s="16" t="str" cm="1">
        <f t="array" ref="AD672">IF(SUMPRODUCT(--_xlfn.ISFORMULA(C672:AB672))=25,"OK","CHECK")</f>
        <v>OK</v>
      </c>
      <c r="AE672" s="7"/>
      <c r="AF672" s="7"/>
      <c r="AG672" s="7"/>
    </row>
    <row r="673" spans="1:33" hidden="1" outlineLevel="3" x14ac:dyDescent="0.2">
      <c r="A673" s="7"/>
      <c r="B673" s="7"/>
      <c r="C673" s="19">
        <f>C467</f>
        <v>0</v>
      </c>
      <c r="D673" s="18">
        <f>D467</f>
        <v>0</v>
      </c>
      <c r="E673" s="18">
        <f>E467</f>
        <v>0</v>
      </c>
      <c r="F673" s="18">
        <f>F467</f>
        <v>0</v>
      </c>
      <c r="G673" s="18">
        <f>G467</f>
        <v>0</v>
      </c>
      <c r="H673" s="12"/>
      <c r="I673" s="17">
        <f>'[1]Prop. prices'!I414</f>
        <v>0</v>
      </c>
      <c r="J673" s="17">
        <f>'[1]Prop. prices'!J414</f>
        <v>0</v>
      </c>
      <c r="K673" s="17">
        <f>'[1]Prop. prices'!K414</f>
        <v>0</v>
      </c>
      <c r="L673" s="17">
        <f>'[1]Prop. prices'!L414</f>
        <v>0</v>
      </c>
      <c r="M673" s="17">
        <f>'[1]Prop. prices'!M414</f>
        <v>0</v>
      </c>
      <c r="N673" s="17">
        <f>'[1]Prop. prices'!N414</f>
        <v>0</v>
      </c>
      <c r="O673" s="17">
        <f>'[1]Prop. prices'!O414</f>
        <v>0</v>
      </c>
      <c r="P673" s="17">
        <f>'[1]Prop. prices'!P414</f>
        <v>0</v>
      </c>
      <c r="Q673" s="17">
        <f>'[1]Prop. prices'!Q414</f>
        <v>0</v>
      </c>
      <c r="R673" s="17">
        <f>'[1]Prop. prices'!R414</f>
        <v>0</v>
      </c>
      <c r="S673" s="17">
        <f>'[1]Prop. prices'!S414</f>
        <v>0</v>
      </c>
      <c r="T673" s="17">
        <f>'[1]Prop. prices'!T414</f>
        <v>0</v>
      </c>
      <c r="U673" s="17">
        <f>'[1]Prop. prices'!U414</f>
        <v>0</v>
      </c>
      <c r="V673" s="17">
        <f>'[1]Prop. prices'!V414</f>
        <v>0</v>
      </c>
      <c r="W673" s="17">
        <f>'[1]Prop. prices'!W414</f>
        <v>0</v>
      </c>
      <c r="X673" s="17">
        <f>'[1]Prop. prices'!X414</f>
        <v>0</v>
      </c>
      <c r="Y673" s="17">
        <f>'[1]Prop. prices'!Y414</f>
        <v>0</v>
      </c>
      <c r="Z673" s="17">
        <f>'[1]Prop. prices'!Z414</f>
        <v>0</v>
      </c>
      <c r="AA673" s="17">
        <f>'[1]Prop. prices'!AA414</f>
        <v>0</v>
      </c>
      <c r="AB673" s="17">
        <f>'[1]Prop. prices'!AB414</f>
        <v>0</v>
      </c>
      <c r="AC673" s="14"/>
      <c r="AD673" s="16" t="str" cm="1">
        <f t="array" ref="AD673">IF(SUMPRODUCT(--_xlfn.ISFORMULA(C673:AB673))=25,"OK","CHECK")</f>
        <v>OK</v>
      </c>
      <c r="AE673" s="7"/>
      <c r="AF673" s="7"/>
      <c r="AG673" s="7"/>
    </row>
    <row r="674" spans="1:33" hidden="1" outlineLevel="3" x14ac:dyDescent="0.2">
      <c r="A674" s="7"/>
      <c r="B674" s="7"/>
      <c r="C674" s="19">
        <f>C468</f>
        <v>0</v>
      </c>
      <c r="D674" s="18">
        <f>D468</f>
        <v>0</v>
      </c>
      <c r="E674" s="18">
        <f>E468</f>
        <v>0</v>
      </c>
      <c r="F674" s="18">
        <f>F468</f>
        <v>0</v>
      </c>
      <c r="G674" s="18">
        <f>G468</f>
        <v>0</v>
      </c>
      <c r="H674" s="12"/>
      <c r="I674" s="17">
        <f>'[1]Prop. prices'!I415</f>
        <v>0</v>
      </c>
      <c r="J674" s="17">
        <f>'[1]Prop. prices'!J415</f>
        <v>0</v>
      </c>
      <c r="K674" s="17">
        <f>'[1]Prop. prices'!K415</f>
        <v>0</v>
      </c>
      <c r="L674" s="17">
        <f>'[1]Prop. prices'!L415</f>
        <v>0</v>
      </c>
      <c r="M674" s="17">
        <f>'[1]Prop. prices'!M415</f>
        <v>0</v>
      </c>
      <c r="N674" s="17">
        <f>'[1]Prop. prices'!N415</f>
        <v>0</v>
      </c>
      <c r="O674" s="17">
        <f>'[1]Prop. prices'!O415</f>
        <v>0</v>
      </c>
      <c r="P674" s="17">
        <f>'[1]Prop. prices'!P415</f>
        <v>0</v>
      </c>
      <c r="Q674" s="17">
        <f>'[1]Prop. prices'!Q415</f>
        <v>0</v>
      </c>
      <c r="R674" s="17">
        <f>'[1]Prop. prices'!R415</f>
        <v>0</v>
      </c>
      <c r="S674" s="17">
        <f>'[1]Prop. prices'!S415</f>
        <v>0</v>
      </c>
      <c r="T674" s="17">
        <f>'[1]Prop. prices'!T415</f>
        <v>0</v>
      </c>
      <c r="U674" s="17">
        <f>'[1]Prop. prices'!U415</f>
        <v>0</v>
      </c>
      <c r="V674" s="17">
        <f>'[1]Prop. prices'!V415</f>
        <v>0</v>
      </c>
      <c r="W674" s="17">
        <f>'[1]Prop. prices'!W415</f>
        <v>0</v>
      </c>
      <c r="X674" s="17">
        <f>'[1]Prop. prices'!X415</f>
        <v>0</v>
      </c>
      <c r="Y674" s="17">
        <f>'[1]Prop. prices'!Y415</f>
        <v>0</v>
      </c>
      <c r="Z674" s="17">
        <f>'[1]Prop. prices'!Z415</f>
        <v>0</v>
      </c>
      <c r="AA674" s="17">
        <f>'[1]Prop. prices'!AA415</f>
        <v>0</v>
      </c>
      <c r="AB674" s="17">
        <f>'[1]Prop. prices'!AB415</f>
        <v>0</v>
      </c>
      <c r="AC674" s="14"/>
      <c r="AD674" s="16" t="str" cm="1">
        <f t="array" ref="AD674">IF(SUMPRODUCT(--_xlfn.ISFORMULA(C674:AB674))=25,"OK","CHECK")</f>
        <v>OK</v>
      </c>
      <c r="AE674" s="7"/>
      <c r="AF674" s="7"/>
      <c r="AG674" s="7"/>
    </row>
    <row r="675" spans="1:33" hidden="1" outlineLevel="3" x14ac:dyDescent="0.2">
      <c r="A675" s="7"/>
      <c r="B675" s="7"/>
      <c r="C675" s="19">
        <f>C469</f>
        <v>0</v>
      </c>
      <c r="D675" s="18">
        <f>D469</f>
        <v>0</v>
      </c>
      <c r="E675" s="18">
        <f>E469</f>
        <v>0</v>
      </c>
      <c r="F675" s="18">
        <f>F469</f>
        <v>0</v>
      </c>
      <c r="G675" s="18">
        <f>G469</f>
        <v>0</v>
      </c>
      <c r="H675" s="12"/>
      <c r="I675" s="17">
        <f>'[1]Prop. prices'!I416</f>
        <v>0</v>
      </c>
      <c r="J675" s="17">
        <f>'[1]Prop. prices'!J416</f>
        <v>0</v>
      </c>
      <c r="K675" s="17">
        <f>'[1]Prop. prices'!K416</f>
        <v>0</v>
      </c>
      <c r="L675" s="17">
        <f>'[1]Prop. prices'!L416</f>
        <v>0</v>
      </c>
      <c r="M675" s="17">
        <f>'[1]Prop. prices'!M416</f>
        <v>0</v>
      </c>
      <c r="N675" s="17">
        <f>'[1]Prop. prices'!N416</f>
        <v>0</v>
      </c>
      <c r="O675" s="17">
        <f>'[1]Prop. prices'!O416</f>
        <v>0</v>
      </c>
      <c r="P675" s="17">
        <f>'[1]Prop. prices'!P416</f>
        <v>0</v>
      </c>
      <c r="Q675" s="17">
        <f>'[1]Prop. prices'!Q416</f>
        <v>0</v>
      </c>
      <c r="R675" s="17">
        <f>'[1]Prop. prices'!R416</f>
        <v>0</v>
      </c>
      <c r="S675" s="17">
        <f>'[1]Prop. prices'!S416</f>
        <v>0</v>
      </c>
      <c r="T675" s="17">
        <f>'[1]Prop. prices'!T416</f>
        <v>0</v>
      </c>
      <c r="U675" s="17">
        <f>'[1]Prop. prices'!U416</f>
        <v>0</v>
      </c>
      <c r="V675" s="17">
        <f>'[1]Prop. prices'!V416</f>
        <v>0</v>
      </c>
      <c r="W675" s="17">
        <f>'[1]Prop. prices'!W416</f>
        <v>0</v>
      </c>
      <c r="X675" s="17">
        <f>'[1]Prop. prices'!X416</f>
        <v>0</v>
      </c>
      <c r="Y675" s="17">
        <f>'[1]Prop. prices'!Y416</f>
        <v>0</v>
      </c>
      <c r="Z675" s="17">
        <f>'[1]Prop. prices'!Z416</f>
        <v>0</v>
      </c>
      <c r="AA675" s="17">
        <f>'[1]Prop. prices'!AA416</f>
        <v>0</v>
      </c>
      <c r="AB675" s="17">
        <f>'[1]Prop. prices'!AB416</f>
        <v>0</v>
      </c>
      <c r="AC675" s="14"/>
      <c r="AD675" s="16" t="str" cm="1">
        <f t="array" ref="AD675">IF(SUMPRODUCT(--_xlfn.ISFORMULA(C675:AB675))=25,"OK","CHECK")</f>
        <v>OK</v>
      </c>
      <c r="AE675" s="7"/>
      <c r="AF675" s="7"/>
      <c r="AG675" s="7"/>
    </row>
    <row r="676" spans="1:33" hidden="1" outlineLevel="3" x14ac:dyDescent="0.2">
      <c r="A676" s="7"/>
      <c r="B676" s="7"/>
      <c r="C676" s="19">
        <f>C470</f>
        <v>0</v>
      </c>
      <c r="D676" s="18">
        <f>D470</f>
        <v>0</v>
      </c>
      <c r="E676" s="18">
        <f>E470</f>
        <v>0</v>
      </c>
      <c r="F676" s="18">
        <f>F470</f>
        <v>0</v>
      </c>
      <c r="G676" s="18">
        <f>G470</f>
        <v>0</v>
      </c>
      <c r="H676" s="12"/>
      <c r="I676" s="17">
        <f>'[1]Prop. prices'!I417</f>
        <v>0</v>
      </c>
      <c r="J676" s="17">
        <f>'[1]Prop. prices'!J417</f>
        <v>0</v>
      </c>
      <c r="K676" s="17">
        <f>'[1]Prop. prices'!K417</f>
        <v>0</v>
      </c>
      <c r="L676" s="17">
        <f>'[1]Prop. prices'!L417</f>
        <v>0</v>
      </c>
      <c r="M676" s="17">
        <f>'[1]Prop. prices'!M417</f>
        <v>0</v>
      </c>
      <c r="N676" s="17">
        <f>'[1]Prop. prices'!N417</f>
        <v>0</v>
      </c>
      <c r="O676" s="17">
        <f>'[1]Prop. prices'!O417</f>
        <v>0</v>
      </c>
      <c r="P676" s="17">
        <f>'[1]Prop. prices'!P417</f>
        <v>0</v>
      </c>
      <c r="Q676" s="17">
        <f>'[1]Prop. prices'!Q417</f>
        <v>0</v>
      </c>
      <c r="R676" s="17">
        <f>'[1]Prop. prices'!R417</f>
        <v>0</v>
      </c>
      <c r="S676" s="17">
        <f>'[1]Prop. prices'!S417</f>
        <v>0</v>
      </c>
      <c r="T676" s="17">
        <f>'[1]Prop. prices'!T417</f>
        <v>0</v>
      </c>
      <c r="U676" s="17">
        <f>'[1]Prop. prices'!U417</f>
        <v>0</v>
      </c>
      <c r="V676" s="17">
        <f>'[1]Prop. prices'!V417</f>
        <v>0</v>
      </c>
      <c r="W676" s="17">
        <f>'[1]Prop. prices'!W417</f>
        <v>0</v>
      </c>
      <c r="X676" s="17">
        <f>'[1]Prop. prices'!X417</f>
        <v>0</v>
      </c>
      <c r="Y676" s="17">
        <f>'[1]Prop. prices'!Y417</f>
        <v>0</v>
      </c>
      <c r="Z676" s="17">
        <f>'[1]Prop. prices'!Z417</f>
        <v>0</v>
      </c>
      <c r="AA676" s="17">
        <f>'[1]Prop. prices'!AA417</f>
        <v>0</v>
      </c>
      <c r="AB676" s="17">
        <f>'[1]Prop. prices'!AB417</f>
        <v>0</v>
      </c>
      <c r="AC676" s="14"/>
      <c r="AD676" s="16" t="str" cm="1">
        <f t="array" ref="AD676">IF(SUMPRODUCT(--_xlfn.ISFORMULA(C676:AB676))=25,"OK","CHECK")</f>
        <v>OK</v>
      </c>
      <c r="AE676" s="7"/>
      <c r="AF676" s="7"/>
      <c r="AG676" s="7"/>
    </row>
    <row r="677" spans="1:33" hidden="1" outlineLevel="3" x14ac:dyDescent="0.2">
      <c r="A677" s="7"/>
      <c r="B677" s="7"/>
      <c r="C677" s="19">
        <f>C471</f>
        <v>0</v>
      </c>
      <c r="D677" s="18">
        <f>D471</f>
        <v>0</v>
      </c>
      <c r="E677" s="18">
        <f>E471</f>
        <v>0</v>
      </c>
      <c r="F677" s="18">
        <f>F471</f>
        <v>0</v>
      </c>
      <c r="G677" s="18">
        <f>G471</f>
        <v>0</v>
      </c>
      <c r="H677" s="12"/>
      <c r="I677" s="17">
        <f>'[1]Prop. prices'!I418</f>
        <v>0</v>
      </c>
      <c r="J677" s="17">
        <f>'[1]Prop. prices'!J418</f>
        <v>0</v>
      </c>
      <c r="K677" s="17">
        <f>'[1]Prop. prices'!K418</f>
        <v>0</v>
      </c>
      <c r="L677" s="17">
        <f>'[1]Prop. prices'!L418</f>
        <v>0</v>
      </c>
      <c r="M677" s="17">
        <f>'[1]Prop. prices'!M418</f>
        <v>0</v>
      </c>
      <c r="N677" s="17">
        <f>'[1]Prop. prices'!N418</f>
        <v>0</v>
      </c>
      <c r="O677" s="17">
        <f>'[1]Prop. prices'!O418</f>
        <v>0</v>
      </c>
      <c r="P677" s="17">
        <f>'[1]Prop. prices'!P418</f>
        <v>0</v>
      </c>
      <c r="Q677" s="17">
        <f>'[1]Prop. prices'!Q418</f>
        <v>0</v>
      </c>
      <c r="R677" s="17">
        <f>'[1]Prop. prices'!R418</f>
        <v>0</v>
      </c>
      <c r="S677" s="17">
        <f>'[1]Prop. prices'!S418</f>
        <v>0</v>
      </c>
      <c r="T677" s="17">
        <f>'[1]Prop. prices'!T418</f>
        <v>0</v>
      </c>
      <c r="U677" s="17">
        <f>'[1]Prop. prices'!U418</f>
        <v>0</v>
      </c>
      <c r="V677" s="17">
        <f>'[1]Prop. prices'!V418</f>
        <v>0</v>
      </c>
      <c r="W677" s="17">
        <f>'[1]Prop. prices'!W418</f>
        <v>0</v>
      </c>
      <c r="X677" s="17">
        <f>'[1]Prop. prices'!X418</f>
        <v>0</v>
      </c>
      <c r="Y677" s="17">
        <f>'[1]Prop. prices'!Y418</f>
        <v>0</v>
      </c>
      <c r="Z677" s="17">
        <f>'[1]Prop. prices'!Z418</f>
        <v>0</v>
      </c>
      <c r="AA677" s="17">
        <f>'[1]Prop. prices'!AA418</f>
        <v>0</v>
      </c>
      <c r="AB677" s="17">
        <f>'[1]Prop. prices'!AB418</f>
        <v>0</v>
      </c>
      <c r="AC677" s="14"/>
      <c r="AD677" s="16" t="str" cm="1">
        <f t="array" ref="AD677">IF(SUMPRODUCT(--_xlfn.ISFORMULA(C677:AB677))=25,"OK","CHECK")</f>
        <v>OK</v>
      </c>
      <c r="AE677" s="7"/>
      <c r="AF677" s="7"/>
      <c r="AG677" s="7"/>
    </row>
    <row r="678" spans="1:33" hidden="1" outlineLevel="3" x14ac:dyDescent="0.2">
      <c r="A678" s="7"/>
      <c r="B678" s="7"/>
      <c r="C678" s="19">
        <f>C472</f>
        <v>0</v>
      </c>
      <c r="D678" s="18">
        <f>D472</f>
        <v>0</v>
      </c>
      <c r="E678" s="18">
        <f>E472</f>
        <v>0</v>
      </c>
      <c r="F678" s="18">
        <f>F472</f>
        <v>0</v>
      </c>
      <c r="G678" s="18">
        <f>G472</f>
        <v>0</v>
      </c>
      <c r="H678" s="12"/>
      <c r="I678" s="17">
        <f>'[1]Prop. prices'!I419</f>
        <v>0</v>
      </c>
      <c r="J678" s="17">
        <f>'[1]Prop. prices'!J419</f>
        <v>0</v>
      </c>
      <c r="K678" s="17">
        <f>'[1]Prop. prices'!K419</f>
        <v>0</v>
      </c>
      <c r="L678" s="17">
        <f>'[1]Prop. prices'!L419</f>
        <v>0</v>
      </c>
      <c r="M678" s="17">
        <f>'[1]Prop. prices'!M419</f>
        <v>0</v>
      </c>
      <c r="N678" s="17">
        <f>'[1]Prop. prices'!N419</f>
        <v>0</v>
      </c>
      <c r="O678" s="17">
        <f>'[1]Prop. prices'!O419</f>
        <v>0</v>
      </c>
      <c r="P678" s="17">
        <f>'[1]Prop. prices'!P419</f>
        <v>0</v>
      </c>
      <c r="Q678" s="17">
        <f>'[1]Prop. prices'!Q419</f>
        <v>0</v>
      </c>
      <c r="R678" s="17">
        <f>'[1]Prop. prices'!R419</f>
        <v>0</v>
      </c>
      <c r="S678" s="17">
        <f>'[1]Prop. prices'!S419</f>
        <v>0</v>
      </c>
      <c r="T678" s="17">
        <f>'[1]Prop. prices'!T419</f>
        <v>0</v>
      </c>
      <c r="U678" s="17">
        <f>'[1]Prop. prices'!U419</f>
        <v>0</v>
      </c>
      <c r="V678" s="17">
        <f>'[1]Prop. prices'!V419</f>
        <v>0</v>
      </c>
      <c r="W678" s="17">
        <f>'[1]Prop. prices'!W419</f>
        <v>0</v>
      </c>
      <c r="X678" s="17">
        <f>'[1]Prop. prices'!X419</f>
        <v>0</v>
      </c>
      <c r="Y678" s="17">
        <f>'[1]Prop. prices'!Y419</f>
        <v>0</v>
      </c>
      <c r="Z678" s="17">
        <f>'[1]Prop. prices'!Z419</f>
        <v>0</v>
      </c>
      <c r="AA678" s="17">
        <f>'[1]Prop. prices'!AA419</f>
        <v>0</v>
      </c>
      <c r="AB678" s="17">
        <f>'[1]Prop. prices'!AB419</f>
        <v>0</v>
      </c>
      <c r="AC678" s="14"/>
      <c r="AD678" s="16" t="str" cm="1">
        <f t="array" ref="AD678">IF(SUMPRODUCT(--_xlfn.ISFORMULA(C678:AB678))=25,"OK","CHECK")</f>
        <v>OK</v>
      </c>
      <c r="AE678" s="7"/>
      <c r="AF678" s="7"/>
      <c r="AG678" s="7"/>
    </row>
    <row r="679" spans="1:33" hidden="1" outlineLevel="3" x14ac:dyDescent="0.2">
      <c r="A679" s="7"/>
      <c r="B679" s="7"/>
      <c r="C679" s="19">
        <f>C473</f>
        <v>0</v>
      </c>
      <c r="D679" s="18">
        <f>D473</f>
        <v>0</v>
      </c>
      <c r="E679" s="18">
        <f>E473</f>
        <v>0</v>
      </c>
      <c r="F679" s="18">
        <f>F473</f>
        <v>0</v>
      </c>
      <c r="G679" s="18">
        <f>G473</f>
        <v>0</v>
      </c>
      <c r="H679" s="12"/>
      <c r="I679" s="17">
        <f>'[1]Prop. prices'!I420</f>
        <v>0</v>
      </c>
      <c r="J679" s="17">
        <f>'[1]Prop. prices'!J420</f>
        <v>0</v>
      </c>
      <c r="K679" s="17">
        <f>'[1]Prop. prices'!K420</f>
        <v>0</v>
      </c>
      <c r="L679" s="17">
        <f>'[1]Prop. prices'!L420</f>
        <v>0</v>
      </c>
      <c r="M679" s="17">
        <f>'[1]Prop. prices'!M420</f>
        <v>0</v>
      </c>
      <c r="N679" s="17">
        <f>'[1]Prop. prices'!N420</f>
        <v>0</v>
      </c>
      <c r="O679" s="17">
        <f>'[1]Prop. prices'!O420</f>
        <v>0</v>
      </c>
      <c r="P679" s="17">
        <f>'[1]Prop. prices'!P420</f>
        <v>0</v>
      </c>
      <c r="Q679" s="17">
        <f>'[1]Prop. prices'!Q420</f>
        <v>0</v>
      </c>
      <c r="R679" s="17">
        <f>'[1]Prop. prices'!R420</f>
        <v>0</v>
      </c>
      <c r="S679" s="17">
        <f>'[1]Prop. prices'!S420</f>
        <v>0</v>
      </c>
      <c r="T679" s="17">
        <f>'[1]Prop. prices'!T420</f>
        <v>0</v>
      </c>
      <c r="U679" s="17">
        <f>'[1]Prop. prices'!U420</f>
        <v>0</v>
      </c>
      <c r="V679" s="17">
        <f>'[1]Prop. prices'!V420</f>
        <v>0</v>
      </c>
      <c r="W679" s="17">
        <f>'[1]Prop. prices'!W420</f>
        <v>0</v>
      </c>
      <c r="X679" s="17">
        <f>'[1]Prop. prices'!X420</f>
        <v>0</v>
      </c>
      <c r="Y679" s="17">
        <f>'[1]Prop. prices'!Y420</f>
        <v>0</v>
      </c>
      <c r="Z679" s="17">
        <f>'[1]Prop. prices'!Z420</f>
        <v>0</v>
      </c>
      <c r="AA679" s="17">
        <f>'[1]Prop. prices'!AA420</f>
        <v>0</v>
      </c>
      <c r="AB679" s="17">
        <f>'[1]Prop. prices'!AB420</f>
        <v>0</v>
      </c>
      <c r="AC679" s="14"/>
      <c r="AD679" s="16" t="str" cm="1">
        <f t="array" ref="AD679">IF(SUMPRODUCT(--_xlfn.ISFORMULA(C679:AB679))=25,"OK","CHECK")</f>
        <v>OK</v>
      </c>
      <c r="AE679" s="7"/>
      <c r="AF679" s="7"/>
      <c r="AG679" s="7"/>
    </row>
    <row r="680" spans="1:33" hidden="1" outlineLevel="3" x14ac:dyDescent="0.2">
      <c r="A680" s="7"/>
      <c r="B680" s="7"/>
      <c r="C680" s="19">
        <f>C474</f>
        <v>0</v>
      </c>
      <c r="D680" s="18">
        <f>D474</f>
        <v>0</v>
      </c>
      <c r="E680" s="18">
        <f>E474</f>
        <v>0</v>
      </c>
      <c r="F680" s="18">
        <f>F474</f>
        <v>0</v>
      </c>
      <c r="G680" s="18">
        <f>G474</f>
        <v>0</v>
      </c>
      <c r="H680" s="12"/>
      <c r="I680" s="17">
        <f>'[1]Prop. prices'!I421</f>
        <v>0</v>
      </c>
      <c r="J680" s="17">
        <f>'[1]Prop. prices'!J421</f>
        <v>0</v>
      </c>
      <c r="K680" s="17">
        <f>'[1]Prop. prices'!K421</f>
        <v>0</v>
      </c>
      <c r="L680" s="17">
        <f>'[1]Prop. prices'!L421</f>
        <v>0</v>
      </c>
      <c r="M680" s="17">
        <f>'[1]Prop. prices'!M421</f>
        <v>0</v>
      </c>
      <c r="N680" s="17">
        <f>'[1]Prop. prices'!N421</f>
        <v>0</v>
      </c>
      <c r="O680" s="17">
        <f>'[1]Prop. prices'!O421</f>
        <v>0</v>
      </c>
      <c r="P680" s="17">
        <f>'[1]Prop. prices'!P421</f>
        <v>0</v>
      </c>
      <c r="Q680" s="17">
        <f>'[1]Prop. prices'!Q421</f>
        <v>0</v>
      </c>
      <c r="R680" s="17">
        <f>'[1]Prop. prices'!R421</f>
        <v>0</v>
      </c>
      <c r="S680" s="17">
        <f>'[1]Prop. prices'!S421</f>
        <v>0</v>
      </c>
      <c r="T680" s="17">
        <f>'[1]Prop. prices'!T421</f>
        <v>0</v>
      </c>
      <c r="U680" s="17">
        <f>'[1]Prop. prices'!U421</f>
        <v>0</v>
      </c>
      <c r="V680" s="17">
        <f>'[1]Prop. prices'!V421</f>
        <v>0</v>
      </c>
      <c r="W680" s="17">
        <f>'[1]Prop. prices'!W421</f>
        <v>0</v>
      </c>
      <c r="X680" s="17">
        <f>'[1]Prop. prices'!X421</f>
        <v>0</v>
      </c>
      <c r="Y680" s="17">
        <f>'[1]Prop. prices'!Y421</f>
        <v>0</v>
      </c>
      <c r="Z680" s="17">
        <f>'[1]Prop. prices'!Z421</f>
        <v>0</v>
      </c>
      <c r="AA680" s="17">
        <f>'[1]Prop. prices'!AA421</f>
        <v>0</v>
      </c>
      <c r="AB680" s="17">
        <f>'[1]Prop. prices'!AB421</f>
        <v>0</v>
      </c>
      <c r="AC680" s="14"/>
      <c r="AD680" s="16" t="str" cm="1">
        <f t="array" ref="AD680">IF(SUMPRODUCT(--_xlfn.ISFORMULA(C680:AB680))=25,"OK","CHECK")</f>
        <v>OK</v>
      </c>
      <c r="AE680" s="7"/>
      <c r="AF680" s="7"/>
      <c r="AG680" s="7"/>
    </row>
    <row r="681" spans="1:33" hidden="1" outlineLevel="3" x14ac:dyDescent="0.2">
      <c r="A681" s="7"/>
      <c r="B681" s="7"/>
      <c r="C681" s="19">
        <f>C475</f>
        <v>0</v>
      </c>
      <c r="D681" s="18">
        <f>D475</f>
        <v>0</v>
      </c>
      <c r="E681" s="18">
        <f>E475</f>
        <v>0</v>
      </c>
      <c r="F681" s="18">
        <f>F475</f>
        <v>0</v>
      </c>
      <c r="G681" s="18">
        <f>G475</f>
        <v>0</v>
      </c>
      <c r="H681" s="12"/>
      <c r="I681" s="17">
        <f>'[1]Prop. prices'!I422</f>
        <v>0</v>
      </c>
      <c r="J681" s="17">
        <f>'[1]Prop. prices'!J422</f>
        <v>0</v>
      </c>
      <c r="K681" s="17">
        <f>'[1]Prop. prices'!K422</f>
        <v>0</v>
      </c>
      <c r="L681" s="17">
        <f>'[1]Prop. prices'!L422</f>
        <v>0</v>
      </c>
      <c r="M681" s="17">
        <f>'[1]Prop. prices'!M422</f>
        <v>0</v>
      </c>
      <c r="N681" s="17">
        <f>'[1]Prop. prices'!N422</f>
        <v>0</v>
      </c>
      <c r="O681" s="17">
        <f>'[1]Prop. prices'!O422</f>
        <v>0</v>
      </c>
      <c r="P681" s="17">
        <f>'[1]Prop. prices'!P422</f>
        <v>0</v>
      </c>
      <c r="Q681" s="17">
        <f>'[1]Prop. prices'!Q422</f>
        <v>0</v>
      </c>
      <c r="R681" s="17">
        <f>'[1]Prop. prices'!R422</f>
        <v>0</v>
      </c>
      <c r="S681" s="17">
        <f>'[1]Prop. prices'!S422</f>
        <v>0</v>
      </c>
      <c r="T681" s="17">
        <f>'[1]Prop. prices'!T422</f>
        <v>0</v>
      </c>
      <c r="U681" s="17">
        <f>'[1]Prop. prices'!U422</f>
        <v>0</v>
      </c>
      <c r="V681" s="17">
        <f>'[1]Prop. prices'!V422</f>
        <v>0</v>
      </c>
      <c r="W681" s="17">
        <f>'[1]Prop. prices'!W422</f>
        <v>0</v>
      </c>
      <c r="X681" s="17">
        <f>'[1]Prop. prices'!X422</f>
        <v>0</v>
      </c>
      <c r="Y681" s="17">
        <f>'[1]Prop. prices'!Y422</f>
        <v>0</v>
      </c>
      <c r="Z681" s="17">
        <f>'[1]Prop. prices'!Z422</f>
        <v>0</v>
      </c>
      <c r="AA681" s="17">
        <f>'[1]Prop. prices'!AA422</f>
        <v>0</v>
      </c>
      <c r="AB681" s="17">
        <f>'[1]Prop. prices'!AB422</f>
        <v>0</v>
      </c>
      <c r="AC681" s="14"/>
      <c r="AD681" s="16" t="str" cm="1">
        <f t="array" ref="AD681">IF(SUMPRODUCT(--_xlfn.ISFORMULA(C681:AB681))=25,"OK","CHECK")</f>
        <v>OK</v>
      </c>
      <c r="AE681" s="7"/>
      <c r="AF681" s="7"/>
      <c r="AG681" s="7"/>
    </row>
    <row r="682" spans="1:33" hidden="1" outlineLevel="3" x14ac:dyDescent="0.2">
      <c r="A682" s="7"/>
      <c r="B682" s="7"/>
      <c r="C682" s="19">
        <f>C476</f>
        <v>0</v>
      </c>
      <c r="D682" s="18">
        <f>D476</f>
        <v>0</v>
      </c>
      <c r="E682" s="18">
        <f>E476</f>
        <v>0</v>
      </c>
      <c r="F682" s="18">
        <f>F476</f>
        <v>0</v>
      </c>
      <c r="G682" s="18">
        <f>G476</f>
        <v>0</v>
      </c>
      <c r="H682" s="12"/>
      <c r="I682" s="17">
        <f>'[1]Prop. prices'!I423</f>
        <v>0</v>
      </c>
      <c r="J682" s="17">
        <f>'[1]Prop. prices'!J423</f>
        <v>0</v>
      </c>
      <c r="K682" s="17">
        <f>'[1]Prop. prices'!K423</f>
        <v>0</v>
      </c>
      <c r="L682" s="17">
        <f>'[1]Prop. prices'!L423</f>
        <v>0</v>
      </c>
      <c r="M682" s="17">
        <f>'[1]Prop. prices'!M423</f>
        <v>0</v>
      </c>
      <c r="N682" s="17">
        <f>'[1]Prop. prices'!N423</f>
        <v>0</v>
      </c>
      <c r="O682" s="17">
        <f>'[1]Prop. prices'!O423</f>
        <v>0</v>
      </c>
      <c r="P682" s="17">
        <f>'[1]Prop. prices'!P423</f>
        <v>0</v>
      </c>
      <c r="Q682" s="17">
        <f>'[1]Prop. prices'!Q423</f>
        <v>0</v>
      </c>
      <c r="R682" s="17">
        <f>'[1]Prop. prices'!R423</f>
        <v>0</v>
      </c>
      <c r="S682" s="17">
        <f>'[1]Prop. prices'!S423</f>
        <v>0</v>
      </c>
      <c r="T682" s="17">
        <f>'[1]Prop. prices'!T423</f>
        <v>0</v>
      </c>
      <c r="U682" s="17">
        <f>'[1]Prop. prices'!U423</f>
        <v>0</v>
      </c>
      <c r="V682" s="17">
        <f>'[1]Prop. prices'!V423</f>
        <v>0</v>
      </c>
      <c r="W682" s="17">
        <f>'[1]Prop. prices'!W423</f>
        <v>0</v>
      </c>
      <c r="X682" s="17">
        <f>'[1]Prop. prices'!X423</f>
        <v>0</v>
      </c>
      <c r="Y682" s="17">
        <f>'[1]Prop. prices'!Y423</f>
        <v>0</v>
      </c>
      <c r="Z682" s="17">
        <f>'[1]Prop. prices'!Z423</f>
        <v>0</v>
      </c>
      <c r="AA682" s="17">
        <f>'[1]Prop. prices'!AA423</f>
        <v>0</v>
      </c>
      <c r="AB682" s="17">
        <f>'[1]Prop. prices'!AB423</f>
        <v>0</v>
      </c>
      <c r="AC682" s="14"/>
      <c r="AD682" s="16" t="str" cm="1">
        <f t="array" ref="AD682">IF(SUMPRODUCT(--_xlfn.ISFORMULA(C682:AB682))=25,"OK","CHECK")</f>
        <v>OK</v>
      </c>
      <c r="AE682" s="7"/>
      <c r="AF682" s="7"/>
      <c r="AG682" s="7"/>
    </row>
    <row r="683" spans="1:33" hidden="1" outlineLevel="3" x14ac:dyDescent="0.2">
      <c r="A683" s="7"/>
      <c r="B683" s="7"/>
      <c r="C683" s="19">
        <f>C477</f>
        <v>0</v>
      </c>
      <c r="D683" s="18">
        <f>D477</f>
        <v>0</v>
      </c>
      <c r="E683" s="18">
        <f>E477</f>
        <v>0</v>
      </c>
      <c r="F683" s="18">
        <f>F477</f>
        <v>0</v>
      </c>
      <c r="G683" s="18">
        <f>G477</f>
        <v>0</v>
      </c>
      <c r="H683" s="12"/>
      <c r="I683" s="17">
        <f>'[1]Prop. prices'!I424</f>
        <v>0</v>
      </c>
      <c r="J683" s="17">
        <f>'[1]Prop. prices'!J424</f>
        <v>0</v>
      </c>
      <c r="K683" s="17">
        <f>'[1]Prop. prices'!K424</f>
        <v>0</v>
      </c>
      <c r="L683" s="17">
        <f>'[1]Prop. prices'!L424</f>
        <v>0</v>
      </c>
      <c r="M683" s="17">
        <f>'[1]Prop. prices'!M424</f>
        <v>0</v>
      </c>
      <c r="N683" s="17">
        <f>'[1]Prop. prices'!N424</f>
        <v>0</v>
      </c>
      <c r="O683" s="17">
        <f>'[1]Prop. prices'!O424</f>
        <v>0</v>
      </c>
      <c r="P683" s="17">
        <f>'[1]Prop. prices'!P424</f>
        <v>0</v>
      </c>
      <c r="Q683" s="17">
        <f>'[1]Prop. prices'!Q424</f>
        <v>0</v>
      </c>
      <c r="R683" s="17">
        <f>'[1]Prop. prices'!R424</f>
        <v>0</v>
      </c>
      <c r="S683" s="17">
        <f>'[1]Prop. prices'!S424</f>
        <v>0</v>
      </c>
      <c r="T683" s="17">
        <f>'[1]Prop. prices'!T424</f>
        <v>0</v>
      </c>
      <c r="U683" s="17">
        <f>'[1]Prop. prices'!U424</f>
        <v>0</v>
      </c>
      <c r="V683" s="17">
        <f>'[1]Prop. prices'!V424</f>
        <v>0</v>
      </c>
      <c r="W683" s="17">
        <f>'[1]Prop. prices'!W424</f>
        <v>0</v>
      </c>
      <c r="X683" s="17">
        <f>'[1]Prop. prices'!X424</f>
        <v>0</v>
      </c>
      <c r="Y683" s="17">
        <f>'[1]Prop. prices'!Y424</f>
        <v>0</v>
      </c>
      <c r="Z683" s="17">
        <f>'[1]Prop. prices'!Z424</f>
        <v>0</v>
      </c>
      <c r="AA683" s="17">
        <f>'[1]Prop. prices'!AA424</f>
        <v>0</v>
      </c>
      <c r="AB683" s="17">
        <f>'[1]Prop. prices'!AB424</f>
        <v>0</v>
      </c>
      <c r="AC683" s="14"/>
      <c r="AD683" s="16" t="str" cm="1">
        <f t="array" ref="AD683">IF(SUMPRODUCT(--_xlfn.ISFORMULA(C683:AB683))=25,"OK","CHECK")</f>
        <v>OK</v>
      </c>
      <c r="AE683" s="7"/>
      <c r="AF683" s="7"/>
      <c r="AG683" s="7"/>
    </row>
    <row r="684" spans="1:33" hidden="1" outlineLevel="3" x14ac:dyDescent="0.2">
      <c r="A684" s="7"/>
      <c r="B684" s="7"/>
      <c r="C684" s="19">
        <f>C478</f>
        <v>0</v>
      </c>
      <c r="D684" s="18">
        <f>D478</f>
        <v>0</v>
      </c>
      <c r="E684" s="18">
        <f>E478</f>
        <v>0</v>
      </c>
      <c r="F684" s="18">
        <f>F478</f>
        <v>0</v>
      </c>
      <c r="G684" s="18">
        <f>G478</f>
        <v>0</v>
      </c>
      <c r="H684" s="12"/>
      <c r="I684" s="17">
        <f>'[1]Prop. prices'!I425</f>
        <v>0</v>
      </c>
      <c r="J684" s="17">
        <f>'[1]Prop. prices'!J425</f>
        <v>0</v>
      </c>
      <c r="K684" s="17">
        <f>'[1]Prop. prices'!K425</f>
        <v>0</v>
      </c>
      <c r="L684" s="17">
        <f>'[1]Prop. prices'!L425</f>
        <v>0</v>
      </c>
      <c r="M684" s="17">
        <f>'[1]Prop. prices'!M425</f>
        <v>0</v>
      </c>
      <c r="N684" s="17">
        <f>'[1]Prop. prices'!N425</f>
        <v>0</v>
      </c>
      <c r="O684" s="17">
        <f>'[1]Prop. prices'!O425</f>
        <v>0</v>
      </c>
      <c r="P684" s="17">
        <f>'[1]Prop. prices'!P425</f>
        <v>0</v>
      </c>
      <c r="Q684" s="17">
        <f>'[1]Prop. prices'!Q425</f>
        <v>0</v>
      </c>
      <c r="R684" s="17">
        <f>'[1]Prop. prices'!R425</f>
        <v>0</v>
      </c>
      <c r="S684" s="17">
        <f>'[1]Prop. prices'!S425</f>
        <v>0</v>
      </c>
      <c r="T684" s="17">
        <f>'[1]Prop. prices'!T425</f>
        <v>0</v>
      </c>
      <c r="U684" s="17">
        <f>'[1]Prop. prices'!U425</f>
        <v>0</v>
      </c>
      <c r="V684" s="17">
        <f>'[1]Prop. prices'!V425</f>
        <v>0</v>
      </c>
      <c r="W684" s="17">
        <f>'[1]Prop. prices'!W425</f>
        <v>0</v>
      </c>
      <c r="X684" s="17">
        <f>'[1]Prop. prices'!X425</f>
        <v>0</v>
      </c>
      <c r="Y684" s="17">
        <f>'[1]Prop. prices'!Y425</f>
        <v>0</v>
      </c>
      <c r="Z684" s="17">
        <f>'[1]Prop. prices'!Z425</f>
        <v>0</v>
      </c>
      <c r="AA684" s="17">
        <f>'[1]Prop. prices'!AA425</f>
        <v>0</v>
      </c>
      <c r="AB684" s="17">
        <f>'[1]Prop. prices'!AB425</f>
        <v>0</v>
      </c>
      <c r="AC684" s="14"/>
      <c r="AD684" s="16" t="str" cm="1">
        <f t="array" ref="AD684">IF(SUMPRODUCT(--_xlfn.ISFORMULA(C684:AB684))=25,"OK","CHECK")</f>
        <v>OK</v>
      </c>
      <c r="AE684" s="7"/>
      <c r="AF684" s="7"/>
      <c r="AG684" s="7"/>
    </row>
    <row r="685" spans="1:33" hidden="1" outlineLevel="3" x14ac:dyDescent="0.2">
      <c r="A685" s="7"/>
      <c r="B685" s="7"/>
      <c r="C685" s="19">
        <f>C479</f>
        <v>0</v>
      </c>
      <c r="D685" s="18">
        <f>D479</f>
        <v>0</v>
      </c>
      <c r="E685" s="18">
        <f>E479</f>
        <v>0</v>
      </c>
      <c r="F685" s="18">
        <f>F479</f>
        <v>0</v>
      </c>
      <c r="G685" s="18">
        <f>G479</f>
        <v>0</v>
      </c>
      <c r="H685" s="12"/>
      <c r="I685" s="17">
        <f>'[1]Prop. prices'!I426</f>
        <v>0</v>
      </c>
      <c r="J685" s="17">
        <f>'[1]Prop. prices'!J426</f>
        <v>0</v>
      </c>
      <c r="K685" s="17">
        <f>'[1]Prop. prices'!K426</f>
        <v>0</v>
      </c>
      <c r="L685" s="17">
        <f>'[1]Prop. prices'!L426</f>
        <v>0</v>
      </c>
      <c r="M685" s="17">
        <f>'[1]Prop. prices'!M426</f>
        <v>0</v>
      </c>
      <c r="N685" s="17">
        <f>'[1]Prop. prices'!N426</f>
        <v>0</v>
      </c>
      <c r="O685" s="17">
        <f>'[1]Prop. prices'!O426</f>
        <v>0</v>
      </c>
      <c r="P685" s="17">
        <f>'[1]Prop. prices'!P426</f>
        <v>0</v>
      </c>
      <c r="Q685" s="17">
        <f>'[1]Prop. prices'!Q426</f>
        <v>0</v>
      </c>
      <c r="R685" s="17">
        <f>'[1]Prop. prices'!R426</f>
        <v>0</v>
      </c>
      <c r="S685" s="17">
        <f>'[1]Prop. prices'!S426</f>
        <v>0</v>
      </c>
      <c r="T685" s="17">
        <f>'[1]Prop. prices'!T426</f>
        <v>0</v>
      </c>
      <c r="U685" s="17">
        <f>'[1]Prop. prices'!U426</f>
        <v>0</v>
      </c>
      <c r="V685" s="17">
        <f>'[1]Prop. prices'!V426</f>
        <v>0</v>
      </c>
      <c r="W685" s="17">
        <f>'[1]Prop. prices'!W426</f>
        <v>0</v>
      </c>
      <c r="X685" s="17">
        <f>'[1]Prop. prices'!X426</f>
        <v>0</v>
      </c>
      <c r="Y685" s="17">
        <f>'[1]Prop. prices'!Y426</f>
        <v>0</v>
      </c>
      <c r="Z685" s="17">
        <f>'[1]Prop. prices'!Z426</f>
        <v>0</v>
      </c>
      <c r="AA685" s="17">
        <f>'[1]Prop. prices'!AA426</f>
        <v>0</v>
      </c>
      <c r="AB685" s="17">
        <f>'[1]Prop. prices'!AB426</f>
        <v>0</v>
      </c>
      <c r="AC685" s="14"/>
      <c r="AD685" s="16" t="str" cm="1">
        <f t="array" ref="AD685">IF(SUMPRODUCT(--_xlfn.ISFORMULA(C685:AB685))=25,"OK","CHECK")</f>
        <v>OK</v>
      </c>
      <c r="AE685" s="7"/>
      <c r="AF685" s="7"/>
      <c r="AG685" s="7"/>
    </row>
    <row r="686" spans="1:33" hidden="1" outlineLevel="3" x14ac:dyDescent="0.2">
      <c r="A686" s="7"/>
      <c r="B686" s="7"/>
      <c r="C686" s="19">
        <f>C480</f>
        <v>0</v>
      </c>
      <c r="D686" s="18">
        <f>D480</f>
        <v>0</v>
      </c>
      <c r="E686" s="18">
        <f>E480</f>
        <v>0</v>
      </c>
      <c r="F686" s="18">
        <f>F480</f>
        <v>0</v>
      </c>
      <c r="G686" s="18">
        <f>G480</f>
        <v>0</v>
      </c>
      <c r="H686" s="12"/>
      <c r="I686" s="17">
        <f>'[1]Prop. prices'!I427</f>
        <v>0</v>
      </c>
      <c r="J686" s="17">
        <f>'[1]Prop. prices'!J427</f>
        <v>0</v>
      </c>
      <c r="K686" s="17">
        <f>'[1]Prop. prices'!K427</f>
        <v>0</v>
      </c>
      <c r="L686" s="17">
        <f>'[1]Prop. prices'!L427</f>
        <v>0</v>
      </c>
      <c r="M686" s="17">
        <f>'[1]Prop. prices'!M427</f>
        <v>0</v>
      </c>
      <c r="N686" s="17">
        <f>'[1]Prop. prices'!N427</f>
        <v>0</v>
      </c>
      <c r="O686" s="17">
        <f>'[1]Prop. prices'!O427</f>
        <v>0</v>
      </c>
      <c r="P686" s="17">
        <f>'[1]Prop. prices'!P427</f>
        <v>0</v>
      </c>
      <c r="Q686" s="17">
        <f>'[1]Prop. prices'!Q427</f>
        <v>0</v>
      </c>
      <c r="R686" s="17">
        <f>'[1]Prop. prices'!R427</f>
        <v>0</v>
      </c>
      <c r="S686" s="17">
        <f>'[1]Prop. prices'!S427</f>
        <v>0</v>
      </c>
      <c r="T686" s="17">
        <f>'[1]Prop. prices'!T427</f>
        <v>0</v>
      </c>
      <c r="U686" s="17">
        <f>'[1]Prop. prices'!U427</f>
        <v>0</v>
      </c>
      <c r="V686" s="17">
        <f>'[1]Prop. prices'!V427</f>
        <v>0</v>
      </c>
      <c r="W686" s="17">
        <f>'[1]Prop. prices'!W427</f>
        <v>0</v>
      </c>
      <c r="X686" s="17">
        <f>'[1]Prop. prices'!X427</f>
        <v>0</v>
      </c>
      <c r="Y686" s="17">
        <f>'[1]Prop. prices'!Y427</f>
        <v>0</v>
      </c>
      <c r="Z686" s="17">
        <f>'[1]Prop. prices'!Z427</f>
        <v>0</v>
      </c>
      <c r="AA686" s="17">
        <f>'[1]Prop. prices'!AA427</f>
        <v>0</v>
      </c>
      <c r="AB686" s="17">
        <f>'[1]Prop. prices'!AB427</f>
        <v>0</v>
      </c>
      <c r="AC686" s="14"/>
      <c r="AD686" s="16" t="str" cm="1">
        <f t="array" ref="AD686">IF(SUMPRODUCT(--_xlfn.ISFORMULA(C686:AB686))=25,"OK","CHECK")</f>
        <v>OK</v>
      </c>
      <c r="AE686" s="7"/>
      <c r="AF686" s="7"/>
      <c r="AG686" s="7"/>
    </row>
    <row r="687" spans="1:33" hidden="1" outlineLevel="3" x14ac:dyDescent="0.2">
      <c r="A687" s="7"/>
      <c r="B687" s="7"/>
      <c r="C687" s="19">
        <f>C481</f>
        <v>0</v>
      </c>
      <c r="D687" s="18">
        <f>D481</f>
        <v>0</v>
      </c>
      <c r="E687" s="18">
        <f>E481</f>
        <v>0</v>
      </c>
      <c r="F687" s="18">
        <f>F481</f>
        <v>0</v>
      </c>
      <c r="G687" s="18">
        <f>G481</f>
        <v>0</v>
      </c>
      <c r="H687" s="12"/>
      <c r="I687" s="17">
        <f>'[1]Prop. prices'!I428</f>
        <v>0</v>
      </c>
      <c r="J687" s="17">
        <f>'[1]Prop. prices'!J428</f>
        <v>0</v>
      </c>
      <c r="K687" s="17">
        <f>'[1]Prop. prices'!K428</f>
        <v>0</v>
      </c>
      <c r="L687" s="17">
        <f>'[1]Prop. prices'!L428</f>
        <v>0</v>
      </c>
      <c r="M687" s="17">
        <f>'[1]Prop. prices'!M428</f>
        <v>0</v>
      </c>
      <c r="N687" s="17">
        <f>'[1]Prop. prices'!N428</f>
        <v>0</v>
      </c>
      <c r="O687" s="17">
        <f>'[1]Prop. prices'!O428</f>
        <v>0</v>
      </c>
      <c r="P687" s="17">
        <f>'[1]Prop. prices'!P428</f>
        <v>0</v>
      </c>
      <c r="Q687" s="17">
        <f>'[1]Prop. prices'!Q428</f>
        <v>0</v>
      </c>
      <c r="R687" s="17">
        <f>'[1]Prop. prices'!R428</f>
        <v>0</v>
      </c>
      <c r="S687" s="17">
        <f>'[1]Prop. prices'!S428</f>
        <v>0</v>
      </c>
      <c r="T687" s="17">
        <f>'[1]Prop. prices'!T428</f>
        <v>0</v>
      </c>
      <c r="U687" s="17">
        <f>'[1]Prop. prices'!U428</f>
        <v>0</v>
      </c>
      <c r="V687" s="17">
        <f>'[1]Prop. prices'!V428</f>
        <v>0</v>
      </c>
      <c r="W687" s="17">
        <f>'[1]Prop. prices'!W428</f>
        <v>0</v>
      </c>
      <c r="X687" s="17">
        <f>'[1]Prop. prices'!X428</f>
        <v>0</v>
      </c>
      <c r="Y687" s="17">
        <f>'[1]Prop. prices'!Y428</f>
        <v>0</v>
      </c>
      <c r="Z687" s="17">
        <f>'[1]Prop. prices'!Z428</f>
        <v>0</v>
      </c>
      <c r="AA687" s="17">
        <f>'[1]Prop. prices'!AA428</f>
        <v>0</v>
      </c>
      <c r="AB687" s="17">
        <f>'[1]Prop. prices'!AB428</f>
        <v>0</v>
      </c>
      <c r="AC687" s="14"/>
      <c r="AD687" s="16" t="str" cm="1">
        <f t="array" ref="AD687">IF(SUMPRODUCT(--_xlfn.ISFORMULA(C687:AB687))=25,"OK","CHECK")</f>
        <v>OK</v>
      </c>
      <c r="AE687" s="7"/>
      <c r="AF687" s="7"/>
      <c r="AG687" s="7"/>
    </row>
    <row r="688" spans="1:33" hidden="1" outlineLevel="3" x14ac:dyDescent="0.2">
      <c r="A688" s="7"/>
      <c r="B688" s="7"/>
      <c r="C688" s="19">
        <f>C482</f>
        <v>0</v>
      </c>
      <c r="D688" s="18">
        <f>D482</f>
        <v>0</v>
      </c>
      <c r="E688" s="18">
        <f>E482</f>
        <v>0</v>
      </c>
      <c r="F688" s="18">
        <f>F482</f>
        <v>0</v>
      </c>
      <c r="G688" s="18">
        <f>G482</f>
        <v>0</v>
      </c>
      <c r="H688" s="12"/>
      <c r="I688" s="17">
        <f>'[1]Prop. prices'!I429</f>
        <v>0</v>
      </c>
      <c r="J688" s="17">
        <f>'[1]Prop. prices'!J429</f>
        <v>0</v>
      </c>
      <c r="K688" s="17">
        <f>'[1]Prop. prices'!K429</f>
        <v>0</v>
      </c>
      <c r="L688" s="17">
        <f>'[1]Prop. prices'!L429</f>
        <v>0</v>
      </c>
      <c r="M688" s="17">
        <f>'[1]Prop. prices'!M429</f>
        <v>0</v>
      </c>
      <c r="N688" s="17">
        <f>'[1]Prop. prices'!N429</f>
        <v>0</v>
      </c>
      <c r="O688" s="17">
        <f>'[1]Prop. prices'!O429</f>
        <v>0</v>
      </c>
      <c r="P688" s="17">
        <f>'[1]Prop. prices'!P429</f>
        <v>0</v>
      </c>
      <c r="Q688" s="17">
        <f>'[1]Prop. prices'!Q429</f>
        <v>0</v>
      </c>
      <c r="R688" s="17">
        <f>'[1]Prop. prices'!R429</f>
        <v>0</v>
      </c>
      <c r="S688" s="17">
        <f>'[1]Prop. prices'!S429</f>
        <v>0</v>
      </c>
      <c r="T688" s="17">
        <f>'[1]Prop. prices'!T429</f>
        <v>0</v>
      </c>
      <c r="U688" s="17">
        <f>'[1]Prop. prices'!U429</f>
        <v>0</v>
      </c>
      <c r="V688" s="17">
        <f>'[1]Prop. prices'!V429</f>
        <v>0</v>
      </c>
      <c r="W688" s="17">
        <f>'[1]Prop. prices'!W429</f>
        <v>0</v>
      </c>
      <c r="X688" s="17">
        <f>'[1]Prop. prices'!X429</f>
        <v>0</v>
      </c>
      <c r="Y688" s="17">
        <f>'[1]Prop. prices'!Y429</f>
        <v>0</v>
      </c>
      <c r="Z688" s="17">
        <f>'[1]Prop. prices'!Z429</f>
        <v>0</v>
      </c>
      <c r="AA688" s="17">
        <f>'[1]Prop. prices'!AA429</f>
        <v>0</v>
      </c>
      <c r="AB688" s="17">
        <f>'[1]Prop. prices'!AB429</f>
        <v>0</v>
      </c>
      <c r="AC688" s="14"/>
      <c r="AD688" s="16" t="str" cm="1">
        <f t="array" ref="AD688">IF(SUMPRODUCT(--_xlfn.ISFORMULA(C688:AB688))=25,"OK","CHECK")</f>
        <v>OK</v>
      </c>
      <c r="AE688" s="7"/>
      <c r="AF688" s="7"/>
      <c r="AG688" s="7"/>
    </row>
    <row r="689" spans="1:33" hidden="1" outlineLevel="3" x14ac:dyDescent="0.2">
      <c r="A689" s="7"/>
      <c r="B689" s="7"/>
      <c r="C689" s="19">
        <f>C483</f>
        <v>0</v>
      </c>
      <c r="D689" s="18">
        <f>D483</f>
        <v>0</v>
      </c>
      <c r="E689" s="18">
        <f>E483</f>
        <v>0</v>
      </c>
      <c r="F689" s="18">
        <f>F483</f>
        <v>0</v>
      </c>
      <c r="G689" s="18">
        <f>G483</f>
        <v>0</v>
      </c>
      <c r="H689" s="12"/>
      <c r="I689" s="17">
        <f>'[1]Prop. prices'!I430</f>
        <v>0</v>
      </c>
      <c r="J689" s="17">
        <f>'[1]Prop. prices'!J430</f>
        <v>0</v>
      </c>
      <c r="K689" s="17">
        <f>'[1]Prop. prices'!K430</f>
        <v>0</v>
      </c>
      <c r="L689" s="17">
        <f>'[1]Prop. prices'!L430</f>
        <v>0</v>
      </c>
      <c r="M689" s="17">
        <f>'[1]Prop. prices'!M430</f>
        <v>0</v>
      </c>
      <c r="N689" s="17">
        <f>'[1]Prop. prices'!N430</f>
        <v>0</v>
      </c>
      <c r="O689" s="17">
        <f>'[1]Prop. prices'!O430</f>
        <v>0</v>
      </c>
      <c r="P689" s="17">
        <f>'[1]Prop. prices'!P430</f>
        <v>0</v>
      </c>
      <c r="Q689" s="17">
        <f>'[1]Prop. prices'!Q430</f>
        <v>0</v>
      </c>
      <c r="R689" s="17">
        <f>'[1]Prop. prices'!R430</f>
        <v>0</v>
      </c>
      <c r="S689" s="17">
        <f>'[1]Prop. prices'!S430</f>
        <v>0</v>
      </c>
      <c r="T689" s="17">
        <f>'[1]Prop. prices'!T430</f>
        <v>0</v>
      </c>
      <c r="U689" s="17">
        <f>'[1]Prop. prices'!U430</f>
        <v>0</v>
      </c>
      <c r="V689" s="17">
        <f>'[1]Prop. prices'!V430</f>
        <v>0</v>
      </c>
      <c r="W689" s="17">
        <f>'[1]Prop. prices'!W430</f>
        <v>0</v>
      </c>
      <c r="X689" s="17">
        <f>'[1]Prop. prices'!X430</f>
        <v>0</v>
      </c>
      <c r="Y689" s="17">
        <f>'[1]Prop. prices'!Y430</f>
        <v>0</v>
      </c>
      <c r="Z689" s="17">
        <f>'[1]Prop. prices'!Z430</f>
        <v>0</v>
      </c>
      <c r="AA689" s="17">
        <f>'[1]Prop. prices'!AA430</f>
        <v>0</v>
      </c>
      <c r="AB689" s="17">
        <f>'[1]Prop. prices'!AB430</f>
        <v>0</v>
      </c>
      <c r="AC689" s="14"/>
      <c r="AD689" s="16" t="str" cm="1">
        <f t="array" ref="AD689">IF(SUMPRODUCT(--_xlfn.ISFORMULA(C689:AB689))=25,"OK","CHECK")</f>
        <v>OK</v>
      </c>
      <c r="AE689" s="7"/>
      <c r="AF689" s="7"/>
      <c r="AG689" s="7"/>
    </row>
    <row r="690" spans="1:33" hidden="1" outlineLevel="3" x14ac:dyDescent="0.2">
      <c r="A690" s="7"/>
      <c r="B690" s="7"/>
      <c r="C690" s="19">
        <f>C484</f>
        <v>0</v>
      </c>
      <c r="D690" s="18">
        <f>D484</f>
        <v>0</v>
      </c>
      <c r="E690" s="18">
        <f>E484</f>
        <v>0</v>
      </c>
      <c r="F690" s="18">
        <f>F484</f>
        <v>0</v>
      </c>
      <c r="G690" s="18">
        <f>G484</f>
        <v>0</v>
      </c>
      <c r="H690" s="12"/>
      <c r="I690" s="17">
        <f>'[1]Prop. prices'!I431</f>
        <v>0</v>
      </c>
      <c r="J690" s="17">
        <f>'[1]Prop. prices'!J431</f>
        <v>0</v>
      </c>
      <c r="K690" s="17">
        <f>'[1]Prop. prices'!K431</f>
        <v>0</v>
      </c>
      <c r="L690" s="17">
        <f>'[1]Prop. prices'!L431</f>
        <v>0</v>
      </c>
      <c r="M690" s="17">
        <f>'[1]Prop. prices'!M431</f>
        <v>0</v>
      </c>
      <c r="N690" s="17">
        <f>'[1]Prop. prices'!N431</f>
        <v>0</v>
      </c>
      <c r="O690" s="17">
        <f>'[1]Prop. prices'!O431</f>
        <v>0</v>
      </c>
      <c r="P690" s="17">
        <f>'[1]Prop. prices'!P431</f>
        <v>0</v>
      </c>
      <c r="Q690" s="17">
        <f>'[1]Prop. prices'!Q431</f>
        <v>0</v>
      </c>
      <c r="R690" s="17">
        <f>'[1]Prop. prices'!R431</f>
        <v>0</v>
      </c>
      <c r="S690" s="17">
        <f>'[1]Prop. prices'!S431</f>
        <v>0</v>
      </c>
      <c r="T690" s="17">
        <f>'[1]Prop. prices'!T431</f>
        <v>0</v>
      </c>
      <c r="U690" s="17">
        <f>'[1]Prop. prices'!U431</f>
        <v>0</v>
      </c>
      <c r="V690" s="17">
        <f>'[1]Prop. prices'!V431</f>
        <v>0</v>
      </c>
      <c r="W690" s="17">
        <f>'[1]Prop. prices'!W431</f>
        <v>0</v>
      </c>
      <c r="X690" s="17">
        <f>'[1]Prop. prices'!X431</f>
        <v>0</v>
      </c>
      <c r="Y690" s="17">
        <f>'[1]Prop. prices'!Y431</f>
        <v>0</v>
      </c>
      <c r="Z690" s="17">
        <f>'[1]Prop. prices'!Z431</f>
        <v>0</v>
      </c>
      <c r="AA690" s="17">
        <f>'[1]Prop. prices'!AA431</f>
        <v>0</v>
      </c>
      <c r="AB690" s="17">
        <f>'[1]Prop. prices'!AB431</f>
        <v>0</v>
      </c>
      <c r="AC690" s="14"/>
      <c r="AD690" s="16" t="str" cm="1">
        <f t="array" ref="AD690">IF(SUMPRODUCT(--_xlfn.ISFORMULA(C690:AB690))=25,"OK","CHECK")</f>
        <v>OK</v>
      </c>
      <c r="AE690" s="7"/>
      <c r="AF690" s="7"/>
      <c r="AG690" s="7"/>
    </row>
    <row r="691" spans="1:33" hidden="1" outlineLevel="3" x14ac:dyDescent="0.2">
      <c r="A691" s="7"/>
      <c r="B691" s="7"/>
      <c r="C691" s="19">
        <f>C485</f>
        <v>0</v>
      </c>
      <c r="D691" s="18">
        <f>D485</f>
        <v>0</v>
      </c>
      <c r="E691" s="18">
        <f>E485</f>
        <v>0</v>
      </c>
      <c r="F691" s="18">
        <f>F485</f>
        <v>0</v>
      </c>
      <c r="G691" s="18">
        <f>G485</f>
        <v>0</v>
      </c>
      <c r="H691" s="12"/>
      <c r="I691" s="17">
        <f>'[1]Prop. prices'!I432</f>
        <v>0</v>
      </c>
      <c r="J691" s="17">
        <f>'[1]Prop. prices'!J432</f>
        <v>0</v>
      </c>
      <c r="K691" s="17">
        <f>'[1]Prop. prices'!K432</f>
        <v>0</v>
      </c>
      <c r="L691" s="17">
        <f>'[1]Prop. prices'!L432</f>
        <v>0</v>
      </c>
      <c r="M691" s="17">
        <f>'[1]Prop. prices'!M432</f>
        <v>0</v>
      </c>
      <c r="N691" s="17">
        <f>'[1]Prop. prices'!N432</f>
        <v>0</v>
      </c>
      <c r="O691" s="17">
        <f>'[1]Prop. prices'!O432</f>
        <v>0</v>
      </c>
      <c r="P691" s="17">
        <f>'[1]Prop. prices'!P432</f>
        <v>0</v>
      </c>
      <c r="Q691" s="17">
        <f>'[1]Prop. prices'!Q432</f>
        <v>0</v>
      </c>
      <c r="R691" s="17">
        <f>'[1]Prop. prices'!R432</f>
        <v>0</v>
      </c>
      <c r="S691" s="17">
        <f>'[1]Prop. prices'!S432</f>
        <v>0</v>
      </c>
      <c r="T691" s="17">
        <f>'[1]Prop. prices'!T432</f>
        <v>0</v>
      </c>
      <c r="U691" s="17">
        <f>'[1]Prop. prices'!U432</f>
        <v>0</v>
      </c>
      <c r="V691" s="17">
        <f>'[1]Prop. prices'!V432</f>
        <v>0</v>
      </c>
      <c r="W691" s="17">
        <f>'[1]Prop. prices'!W432</f>
        <v>0</v>
      </c>
      <c r="X691" s="17">
        <f>'[1]Prop. prices'!X432</f>
        <v>0</v>
      </c>
      <c r="Y691" s="17">
        <f>'[1]Prop. prices'!Y432</f>
        <v>0</v>
      </c>
      <c r="Z691" s="17">
        <f>'[1]Prop. prices'!Z432</f>
        <v>0</v>
      </c>
      <c r="AA691" s="17">
        <f>'[1]Prop. prices'!AA432</f>
        <v>0</v>
      </c>
      <c r="AB691" s="17">
        <f>'[1]Prop. prices'!AB432</f>
        <v>0</v>
      </c>
      <c r="AC691" s="14"/>
      <c r="AD691" s="16" t="str" cm="1">
        <f t="array" ref="AD691">IF(SUMPRODUCT(--_xlfn.ISFORMULA(C691:AB691))=25,"OK","CHECK")</f>
        <v>OK</v>
      </c>
      <c r="AE691" s="7"/>
      <c r="AF691" s="7"/>
      <c r="AG691" s="7"/>
    </row>
    <row r="692" spans="1:33" hidden="1" outlineLevel="3" x14ac:dyDescent="0.2">
      <c r="A692" s="7"/>
      <c r="B692" s="7"/>
      <c r="C692" s="19">
        <f>C486</f>
        <v>0</v>
      </c>
      <c r="D692" s="18">
        <f>D486</f>
        <v>0</v>
      </c>
      <c r="E692" s="18">
        <f>E486</f>
        <v>0</v>
      </c>
      <c r="F692" s="18">
        <f>F486</f>
        <v>0</v>
      </c>
      <c r="G692" s="18">
        <f>G486</f>
        <v>0</v>
      </c>
      <c r="H692" s="12"/>
      <c r="I692" s="17">
        <f>'[1]Prop. prices'!I433</f>
        <v>0</v>
      </c>
      <c r="J692" s="17">
        <f>'[1]Prop. prices'!J433</f>
        <v>0</v>
      </c>
      <c r="K692" s="17">
        <f>'[1]Prop. prices'!K433</f>
        <v>0</v>
      </c>
      <c r="L692" s="17">
        <f>'[1]Prop. prices'!L433</f>
        <v>0</v>
      </c>
      <c r="M692" s="17">
        <f>'[1]Prop. prices'!M433</f>
        <v>0</v>
      </c>
      <c r="N692" s="17">
        <f>'[1]Prop. prices'!N433</f>
        <v>0</v>
      </c>
      <c r="O692" s="17">
        <f>'[1]Prop. prices'!O433</f>
        <v>0</v>
      </c>
      <c r="P692" s="17">
        <f>'[1]Prop. prices'!P433</f>
        <v>0</v>
      </c>
      <c r="Q692" s="17">
        <f>'[1]Prop. prices'!Q433</f>
        <v>0</v>
      </c>
      <c r="R692" s="17">
        <f>'[1]Prop. prices'!R433</f>
        <v>0</v>
      </c>
      <c r="S692" s="17">
        <f>'[1]Prop. prices'!S433</f>
        <v>0</v>
      </c>
      <c r="T692" s="17">
        <f>'[1]Prop. prices'!T433</f>
        <v>0</v>
      </c>
      <c r="U692" s="17">
        <f>'[1]Prop. prices'!U433</f>
        <v>0</v>
      </c>
      <c r="V692" s="17">
        <f>'[1]Prop. prices'!V433</f>
        <v>0</v>
      </c>
      <c r="W692" s="17">
        <f>'[1]Prop. prices'!W433</f>
        <v>0</v>
      </c>
      <c r="X692" s="17">
        <f>'[1]Prop. prices'!X433</f>
        <v>0</v>
      </c>
      <c r="Y692" s="17">
        <f>'[1]Prop. prices'!Y433</f>
        <v>0</v>
      </c>
      <c r="Z692" s="17">
        <f>'[1]Prop. prices'!Z433</f>
        <v>0</v>
      </c>
      <c r="AA692" s="17">
        <f>'[1]Prop. prices'!AA433</f>
        <v>0</v>
      </c>
      <c r="AB692" s="17">
        <f>'[1]Prop. prices'!AB433</f>
        <v>0</v>
      </c>
      <c r="AC692" s="14"/>
      <c r="AD692" s="16" t="str" cm="1">
        <f t="array" ref="AD692">IF(SUMPRODUCT(--_xlfn.ISFORMULA(C692:AB692))=25,"OK","CHECK")</f>
        <v>OK</v>
      </c>
      <c r="AE692" s="7"/>
      <c r="AF692" s="7"/>
      <c r="AG692" s="7"/>
    </row>
    <row r="693" spans="1:33" hidden="1" outlineLevel="3" x14ac:dyDescent="0.2">
      <c r="A693" s="7"/>
      <c r="B693" s="7"/>
      <c r="C693" s="19">
        <f>C487</f>
        <v>0</v>
      </c>
      <c r="D693" s="18">
        <f>D487</f>
        <v>0</v>
      </c>
      <c r="E693" s="18">
        <f>E487</f>
        <v>0</v>
      </c>
      <c r="F693" s="18">
        <f>F487</f>
        <v>0</v>
      </c>
      <c r="G693" s="18">
        <f>G487</f>
        <v>0</v>
      </c>
      <c r="H693" s="12"/>
      <c r="I693" s="17">
        <f>'[1]Prop. prices'!I434</f>
        <v>0</v>
      </c>
      <c r="J693" s="17">
        <f>'[1]Prop. prices'!J434</f>
        <v>0</v>
      </c>
      <c r="K693" s="17">
        <f>'[1]Prop. prices'!K434</f>
        <v>0</v>
      </c>
      <c r="L693" s="17">
        <f>'[1]Prop. prices'!L434</f>
        <v>0</v>
      </c>
      <c r="M693" s="17">
        <f>'[1]Prop. prices'!M434</f>
        <v>0</v>
      </c>
      <c r="N693" s="17">
        <f>'[1]Prop. prices'!N434</f>
        <v>0</v>
      </c>
      <c r="O693" s="17">
        <f>'[1]Prop. prices'!O434</f>
        <v>0</v>
      </c>
      <c r="P693" s="17">
        <f>'[1]Prop. prices'!P434</f>
        <v>0</v>
      </c>
      <c r="Q693" s="17">
        <f>'[1]Prop. prices'!Q434</f>
        <v>0</v>
      </c>
      <c r="R693" s="17">
        <f>'[1]Prop. prices'!R434</f>
        <v>0</v>
      </c>
      <c r="S693" s="17">
        <f>'[1]Prop. prices'!S434</f>
        <v>0</v>
      </c>
      <c r="T693" s="17">
        <f>'[1]Prop. prices'!T434</f>
        <v>0</v>
      </c>
      <c r="U693" s="17">
        <f>'[1]Prop. prices'!U434</f>
        <v>0</v>
      </c>
      <c r="V693" s="17">
        <f>'[1]Prop. prices'!V434</f>
        <v>0</v>
      </c>
      <c r="W693" s="17">
        <f>'[1]Prop. prices'!W434</f>
        <v>0</v>
      </c>
      <c r="X693" s="17">
        <f>'[1]Prop. prices'!X434</f>
        <v>0</v>
      </c>
      <c r="Y693" s="17">
        <f>'[1]Prop. prices'!Y434</f>
        <v>0</v>
      </c>
      <c r="Z693" s="17">
        <f>'[1]Prop. prices'!Z434</f>
        <v>0</v>
      </c>
      <c r="AA693" s="17">
        <f>'[1]Prop. prices'!AA434</f>
        <v>0</v>
      </c>
      <c r="AB693" s="17">
        <f>'[1]Prop. prices'!AB434</f>
        <v>0</v>
      </c>
      <c r="AC693" s="14"/>
      <c r="AD693" s="16" t="str" cm="1">
        <f t="array" ref="AD693">IF(SUMPRODUCT(--_xlfn.ISFORMULA(C693:AB693))=25,"OK","CHECK")</f>
        <v>OK</v>
      </c>
      <c r="AE693" s="7"/>
      <c r="AF693" s="7"/>
      <c r="AG693" s="7"/>
    </row>
    <row r="694" spans="1:33" hidden="1" outlineLevel="3" x14ac:dyDescent="0.2">
      <c r="A694" s="7"/>
      <c r="B694" s="7"/>
      <c r="C694" s="19">
        <f>C488</f>
        <v>0</v>
      </c>
      <c r="D694" s="18">
        <f>D488</f>
        <v>0</v>
      </c>
      <c r="E694" s="18">
        <f>E488</f>
        <v>0</v>
      </c>
      <c r="F694" s="18">
        <f>F488</f>
        <v>0</v>
      </c>
      <c r="G694" s="18">
        <f>G488</f>
        <v>0</v>
      </c>
      <c r="H694" s="12"/>
      <c r="I694" s="17">
        <f>'[1]Prop. prices'!I435</f>
        <v>0</v>
      </c>
      <c r="J694" s="17">
        <f>'[1]Prop. prices'!J435</f>
        <v>0</v>
      </c>
      <c r="K694" s="17">
        <f>'[1]Prop. prices'!K435</f>
        <v>0</v>
      </c>
      <c r="L694" s="17">
        <f>'[1]Prop. prices'!L435</f>
        <v>0</v>
      </c>
      <c r="M694" s="17">
        <f>'[1]Prop. prices'!M435</f>
        <v>0</v>
      </c>
      <c r="N694" s="17">
        <f>'[1]Prop. prices'!N435</f>
        <v>0</v>
      </c>
      <c r="O694" s="17">
        <f>'[1]Prop. prices'!O435</f>
        <v>0</v>
      </c>
      <c r="P694" s="17">
        <f>'[1]Prop. prices'!P435</f>
        <v>0</v>
      </c>
      <c r="Q694" s="17">
        <f>'[1]Prop. prices'!Q435</f>
        <v>0</v>
      </c>
      <c r="R694" s="17">
        <f>'[1]Prop. prices'!R435</f>
        <v>0</v>
      </c>
      <c r="S694" s="17">
        <f>'[1]Prop. prices'!S435</f>
        <v>0</v>
      </c>
      <c r="T694" s="17">
        <f>'[1]Prop. prices'!T435</f>
        <v>0</v>
      </c>
      <c r="U694" s="17">
        <f>'[1]Prop. prices'!U435</f>
        <v>0</v>
      </c>
      <c r="V694" s="17">
        <f>'[1]Prop. prices'!V435</f>
        <v>0</v>
      </c>
      <c r="W694" s="17">
        <f>'[1]Prop. prices'!W435</f>
        <v>0</v>
      </c>
      <c r="X694" s="17">
        <f>'[1]Prop. prices'!X435</f>
        <v>0</v>
      </c>
      <c r="Y694" s="17">
        <f>'[1]Prop. prices'!Y435</f>
        <v>0</v>
      </c>
      <c r="Z694" s="17">
        <f>'[1]Prop. prices'!Z435</f>
        <v>0</v>
      </c>
      <c r="AA694" s="17">
        <f>'[1]Prop. prices'!AA435</f>
        <v>0</v>
      </c>
      <c r="AB694" s="17">
        <f>'[1]Prop. prices'!AB435</f>
        <v>0</v>
      </c>
      <c r="AC694" s="14"/>
      <c r="AD694" s="16" t="str" cm="1">
        <f t="array" ref="AD694">IF(SUMPRODUCT(--_xlfn.ISFORMULA(C694:AB694))=25,"OK","CHECK")</f>
        <v>OK</v>
      </c>
      <c r="AE694" s="7"/>
      <c r="AF694" s="7"/>
      <c r="AG694" s="7"/>
    </row>
    <row r="695" spans="1:33" hidden="1" outlineLevel="3" x14ac:dyDescent="0.2">
      <c r="A695" s="7"/>
      <c r="B695" s="7"/>
      <c r="C695" s="19">
        <f>C489</f>
        <v>0</v>
      </c>
      <c r="D695" s="18">
        <f>D489</f>
        <v>0</v>
      </c>
      <c r="E695" s="18">
        <f>E489</f>
        <v>0</v>
      </c>
      <c r="F695" s="18">
        <f>F489</f>
        <v>0</v>
      </c>
      <c r="G695" s="18">
        <f>G489</f>
        <v>0</v>
      </c>
      <c r="H695" s="12"/>
      <c r="I695" s="17">
        <f>'[1]Prop. prices'!I436</f>
        <v>0</v>
      </c>
      <c r="J695" s="17">
        <f>'[1]Prop. prices'!J436</f>
        <v>0</v>
      </c>
      <c r="K695" s="17">
        <f>'[1]Prop. prices'!K436</f>
        <v>0</v>
      </c>
      <c r="L695" s="17">
        <f>'[1]Prop. prices'!L436</f>
        <v>0</v>
      </c>
      <c r="M695" s="17">
        <f>'[1]Prop. prices'!M436</f>
        <v>0</v>
      </c>
      <c r="N695" s="17">
        <f>'[1]Prop. prices'!N436</f>
        <v>0</v>
      </c>
      <c r="O695" s="17">
        <f>'[1]Prop. prices'!O436</f>
        <v>0</v>
      </c>
      <c r="P695" s="17">
        <f>'[1]Prop. prices'!P436</f>
        <v>0</v>
      </c>
      <c r="Q695" s="17">
        <f>'[1]Prop. prices'!Q436</f>
        <v>0</v>
      </c>
      <c r="R695" s="17">
        <f>'[1]Prop. prices'!R436</f>
        <v>0</v>
      </c>
      <c r="S695" s="17">
        <f>'[1]Prop. prices'!S436</f>
        <v>0</v>
      </c>
      <c r="T695" s="17">
        <f>'[1]Prop. prices'!T436</f>
        <v>0</v>
      </c>
      <c r="U695" s="17">
        <f>'[1]Prop. prices'!U436</f>
        <v>0</v>
      </c>
      <c r="V695" s="17">
        <f>'[1]Prop. prices'!V436</f>
        <v>0</v>
      </c>
      <c r="W695" s="17">
        <f>'[1]Prop. prices'!W436</f>
        <v>0</v>
      </c>
      <c r="X695" s="17">
        <f>'[1]Prop. prices'!X436</f>
        <v>0</v>
      </c>
      <c r="Y695" s="17">
        <f>'[1]Prop. prices'!Y436</f>
        <v>0</v>
      </c>
      <c r="Z695" s="17">
        <f>'[1]Prop. prices'!Z436</f>
        <v>0</v>
      </c>
      <c r="AA695" s="17">
        <f>'[1]Prop. prices'!AA436</f>
        <v>0</v>
      </c>
      <c r="AB695" s="17">
        <f>'[1]Prop. prices'!AB436</f>
        <v>0</v>
      </c>
      <c r="AC695" s="14"/>
      <c r="AD695" s="16" t="str" cm="1">
        <f t="array" ref="AD695">IF(SUMPRODUCT(--_xlfn.ISFORMULA(C695:AB695))=25,"OK","CHECK")</f>
        <v>OK</v>
      </c>
      <c r="AE695" s="7"/>
      <c r="AF695" s="7"/>
      <c r="AG695" s="7"/>
    </row>
    <row r="696" spans="1:33" hidden="1" outlineLevel="3" x14ac:dyDescent="0.2">
      <c r="A696" s="7"/>
      <c r="B696" s="7"/>
      <c r="C696" s="19">
        <f>C490</f>
        <v>0</v>
      </c>
      <c r="D696" s="18">
        <f>D490</f>
        <v>0</v>
      </c>
      <c r="E696" s="18">
        <f>E490</f>
        <v>0</v>
      </c>
      <c r="F696" s="18">
        <f>F490</f>
        <v>0</v>
      </c>
      <c r="G696" s="18">
        <f>G490</f>
        <v>0</v>
      </c>
      <c r="H696" s="12"/>
      <c r="I696" s="17">
        <f>'[1]Prop. prices'!I437</f>
        <v>0</v>
      </c>
      <c r="J696" s="17">
        <f>'[1]Prop. prices'!J437</f>
        <v>0</v>
      </c>
      <c r="K696" s="17">
        <f>'[1]Prop. prices'!K437</f>
        <v>0</v>
      </c>
      <c r="L696" s="17">
        <f>'[1]Prop. prices'!L437</f>
        <v>0</v>
      </c>
      <c r="M696" s="17">
        <f>'[1]Prop. prices'!M437</f>
        <v>0</v>
      </c>
      <c r="N696" s="17">
        <f>'[1]Prop. prices'!N437</f>
        <v>0</v>
      </c>
      <c r="O696" s="17">
        <f>'[1]Prop. prices'!O437</f>
        <v>0</v>
      </c>
      <c r="P696" s="17">
        <f>'[1]Prop. prices'!P437</f>
        <v>0</v>
      </c>
      <c r="Q696" s="17">
        <f>'[1]Prop. prices'!Q437</f>
        <v>0</v>
      </c>
      <c r="R696" s="17">
        <f>'[1]Prop. prices'!R437</f>
        <v>0</v>
      </c>
      <c r="S696" s="17">
        <f>'[1]Prop. prices'!S437</f>
        <v>0</v>
      </c>
      <c r="T696" s="17">
        <f>'[1]Prop. prices'!T437</f>
        <v>0</v>
      </c>
      <c r="U696" s="17">
        <f>'[1]Prop. prices'!U437</f>
        <v>0</v>
      </c>
      <c r="V696" s="17">
        <f>'[1]Prop. prices'!V437</f>
        <v>0</v>
      </c>
      <c r="W696" s="17">
        <f>'[1]Prop. prices'!W437</f>
        <v>0</v>
      </c>
      <c r="X696" s="17">
        <f>'[1]Prop. prices'!X437</f>
        <v>0</v>
      </c>
      <c r="Y696" s="17">
        <f>'[1]Prop. prices'!Y437</f>
        <v>0</v>
      </c>
      <c r="Z696" s="17">
        <f>'[1]Prop. prices'!Z437</f>
        <v>0</v>
      </c>
      <c r="AA696" s="17">
        <f>'[1]Prop. prices'!AA437</f>
        <v>0</v>
      </c>
      <c r="AB696" s="17">
        <f>'[1]Prop. prices'!AB437</f>
        <v>0</v>
      </c>
      <c r="AC696" s="14"/>
      <c r="AD696" s="16" t="str" cm="1">
        <f t="array" ref="AD696">IF(SUMPRODUCT(--_xlfn.ISFORMULA(C696:AB696))=25,"OK","CHECK")</f>
        <v>OK</v>
      </c>
      <c r="AE696" s="7"/>
      <c r="AF696" s="7"/>
      <c r="AG696" s="7"/>
    </row>
    <row r="697" spans="1:33" hidden="1" outlineLevel="3" x14ac:dyDescent="0.2">
      <c r="A697" s="7"/>
      <c r="B697" s="7"/>
      <c r="C697" s="19">
        <f>C491</f>
        <v>0</v>
      </c>
      <c r="D697" s="18">
        <f>D491</f>
        <v>0</v>
      </c>
      <c r="E697" s="18">
        <f>E491</f>
        <v>0</v>
      </c>
      <c r="F697" s="18">
        <f>F491</f>
        <v>0</v>
      </c>
      <c r="G697" s="18">
        <f>G491</f>
        <v>0</v>
      </c>
      <c r="H697" s="12"/>
      <c r="I697" s="17">
        <f>'[1]Prop. prices'!I438</f>
        <v>0</v>
      </c>
      <c r="J697" s="17">
        <f>'[1]Prop. prices'!J438</f>
        <v>0</v>
      </c>
      <c r="K697" s="17">
        <f>'[1]Prop. prices'!K438</f>
        <v>0</v>
      </c>
      <c r="L697" s="17">
        <f>'[1]Prop. prices'!L438</f>
        <v>0</v>
      </c>
      <c r="M697" s="17">
        <f>'[1]Prop. prices'!M438</f>
        <v>0</v>
      </c>
      <c r="N697" s="17">
        <f>'[1]Prop. prices'!N438</f>
        <v>0</v>
      </c>
      <c r="O697" s="17">
        <f>'[1]Prop. prices'!O438</f>
        <v>0</v>
      </c>
      <c r="P697" s="17">
        <f>'[1]Prop. prices'!P438</f>
        <v>0</v>
      </c>
      <c r="Q697" s="17">
        <f>'[1]Prop. prices'!Q438</f>
        <v>0</v>
      </c>
      <c r="R697" s="17">
        <f>'[1]Prop. prices'!R438</f>
        <v>0</v>
      </c>
      <c r="S697" s="17">
        <f>'[1]Prop. prices'!S438</f>
        <v>0</v>
      </c>
      <c r="T697" s="17">
        <f>'[1]Prop. prices'!T438</f>
        <v>0</v>
      </c>
      <c r="U697" s="17">
        <f>'[1]Prop. prices'!U438</f>
        <v>0</v>
      </c>
      <c r="V697" s="17">
        <f>'[1]Prop. prices'!V438</f>
        <v>0</v>
      </c>
      <c r="W697" s="17">
        <f>'[1]Prop. prices'!W438</f>
        <v>0</v>
      </c>
      <c r="X697" s="17">
        <f>'[1]Prop. prices'!X438</f>
        <v>0</v>
      </c>
      <c r="Y697" s="17">
        <f>'[1]Prop. prices'!Y438</f>
        <v>0</v>
      </c>
      <c r="Z697" s="17">
        <f>'[1]Prop. prices'!Z438</f>
        <v>0</v>
      </c>
      <c r="AA697" s="17">
        <f>'[1]Prop. prices'!AA438</f>
        <v>0</v>
      </c>
      <c r="AB697" s="17">
        <f>'[1]Prop. prices'!AB438</f>
        <v>0</v>
      </c>
      <c r="AC697" s="14"/>
      <c r="AD697" s="16" t="str" cm="1">
        <f t="array" ref="AD697">IF(SUMPRODUCT(--_xlfn.ISFORMULA(C697:AB697))=25,"OK","CHECK")</f>
        <v>OK</v>
      </c>
      <c r="AE697" s="7"/>
      <c r="AF697" s="7"/>
      <c r="AG697" s="7"/>
    </row>
    <row r="698" spans="1:33" hidden="1" outlineLevel="3" x14ac:dyDescent="0.2">
      <c r="A698" s="7"/>
      <c r="B698" s="7"/>
      <c r="C698" s="19">
        <f>C492</f>
        <v>0</v>
      </c>
      <c r="D698" s="18">
        <f>D492</f>
        <v>0</v>
      </c>
      <c r="E698" s="18">
        <f>E492</f>
        <v>0</v>
      </c>
      <c r="F698" s="18">
        <f>F492</f>
        <v>0</v>
      </c>
      <c r="G698" s="18">
        <f>G492</f>
        <v>0</v>
      </c>
      <c r="H698" s="12"/>
      <c r="I698" s="17">
        <f>'[1]Prop. prices'!I439</f>
        <v>0</v>
      </c>
      <c r="J698" s="17">
        <f>'[1]Prop. prices'!J439</f>
        <v>0</v>
      </c>
      <c r="K698" s="17">
        <f>'[1]Prop. prices'!K439</f>
        <v>0</v>
      </c>
      <c r="L698" s="17">
        <f>'[1]Prop. prices'!L439</f>
        <v>0</v>
      </c>
      <c r="M698" s="17">
        <f>'[1]Prop. prices'!M439</f>
        <v>0</v>
      </c>
      <c r="N698" s="17">
        <f>'[1]Prop. prices'!N439</f>
        <v>0</v>
      </c>
      <c r="O698" s="17">
        <f>'[1]Prop. prices'!O439</f>
        <v>0</v>
      </c>
      <c r="P698" s="17">
        <f>'[1]Prop. prices'!P439</f>
        <v>0</v>
      </c>
      <c r="Q698" s="17">
        <f>'[1]Prop. prices'!Q439</f>
        <v>0</v>
      </c>
      <c r="R698" s="17">
        <f>'[1]Prop. prices'!R439</f>
        <v>0</v>
      </c>
      <c r="S698" s="17">
        <f>'[1]Prop. prices'!S439</f>
        <v>0</v>
      </c>
      <c r="T698" s="17">
        <f>'[1]Prop. prices'!T439</f>
        <v>0</v>
      </c>
      <c r="U698" s="17">
        <f>'[1]Prop. prices'!U439</f>
        <v>0</v>
      </c>
      <c r="V698" s="17">
        <f>'[1]Prop. prices'!V439</f>
        <v>0</v>
      </c>
      <c r="W698" s="17">
        <f>'[1]Prop. prices'!W439</f>
        <v>0</v>
      </c>
      <c r="X698" s="17">
        <f>'[1]Prop. prices'!X439</f>
        <v>0</v>
      </c>
      <c r="Y698" s="17">
        <f>'[1]Prop. prices'!Y439</f>
        <v>0</v>
      </c>
      <c r="Z698" s="17">
        <f>'[1]Prop. prices'!Z439</f>
        <v>0</v>
      </c>
      <c r="AA698" s="17">
        <f>'[1]Prop. prices'!AA439</f>
        <v>0</v>
      </c>
      <c r="AB698" s="17">
        <f>'[1]Prop. prices'!AB439</f>
        <v>0</v>
      </c>
      <c r="AC698" s="14"/>
      <c r="AD698" s="16" t="str" cm="1">
        <f t="array" ref="AD698">IF(SUMPRODUCT(--_xlfn.ISFORMULA(C698:AB698))=25,"OK","CHECK")</f>
        <v>OK</v>
      </c>
      <c r="AE698" s="7"/>
      <c r="AF698" s="7"/>
      <c r="AG698" s="7"/>
    </row>
    <row r="699" spans="1:33" hidden="1" outlineLevel="3" x14ac:dyDescent="0.2">
      <c r="A699" s="7"/>
      <c r="B699" s="7"/>
      <c r="C699" s="19">
        <f>C493</f>
        <v>0</v>
      </c>
      <c r="D699" s="18">
        <f>D493</f>
        <v>0</v>
      </c>
      <c r="E699" s="18">
        <f>E493</f>
        <v>0</v>
      </c>
      <c r="F699" s="18">
        <f>F493</f>
        <v>0</v>
      </c>
      <c r="G699" s="18">
        <f>G493</f>
        <v>0</v>
      </c>
      <c r="H699" s="12"/>
      <c r="I699" s="17">
        <f>'[1]Prop. prices'!I440</f>
        <v>0</v>
      </c>
      <c r="J699" s="17">
        <f>'[1]Prop. prices'!J440</f>
        <v>0</v>
      </c>
      <c r="K699" s="17">
        <f>'[1]Prop. prices'!K440</f>
        <v>0</v>
      </c>
      <c r="L699" s="17">
        <f>'[1]Prop. prices'!L440</f>
        <v>0</v>
      </c>
      <c r="M699" s="17">
        <f>'[1]Prop. prices'!M440</f>
        <v>0</v>
      </c>
      <c r="N699" s="17">
        <f>'[1]Prop. prices'!N440</f>
        <v>0</v>
      </c>
      <c r="O699" s="17">
        <f>'[1]Prop. prices'!O440</f>
        <v>0</v>
      </c>
      <c r="P699" s="17">
        <f>'[1]Prop. prices'!P440</f>
        <v>0</v>
      </c>
      <c r="Q699" s="17">
        <f>'[1]Prop. prices'!Q440</f>
        <v>0</v>
      </c>
      <c r="R699" s="17">
        <f>'[1]Prop. prices'!R440</f>
        <v>0</v>
      </c>
      <c r="S699" s="17">
        <f>'[1]Prop. prices'!S440</f>
        <v>0</v>
      </c>
      <c r="T699" s="17">
        <f>'[1]Prop. prices'!T440</f>
        <v>0</v>
      </c>
      <c r="U699" s="17">
        <f>'[1]Prop. prices'!U440</f>
        <v>0</v>
      </c>
      <c r="V699" s="17">
        <f>'[1]Prop. prices'!V440</f>
        <v>0</v>
      </c>
      <c r="W699" s="17">
        <f>'[1]Prop. prices'!W440</f>
        <v>0</v>
      </c>
      <c r="X699" s="17">
        <f>'[1]Prop. prices'!X440</f>
        <v>0</v>
      </c>
      <c r="Y699" s="17">
        <f>'[1]Prop. prices'!Y440</f>
        <v>0</v>
      </c>
      <c r="Z699" s="17">
        <f>'[1]Prop. prices'!Z440</f>
        <v>0</v>
      </c>
      <c r="AA699" s="17">
        <f>'[1]Prop. prices'!AA440</f>
        <v>0</v>
      </c>
      <c r="AB699" s="17">
        <f>'[1]Prop. prices'!AB440</f>
        <v>0</v>
      </c>
      <c r="AC699" s="14"/>
      <c r="AD699" s="16" t="str" cm="1">
        <f t="array" ref="AD699">IF(SUMPRODUCT(--_xlfn.ISFORMULA(C699:AB699))=25,"OK","CHECK")</f>
        <v>OK</v>
      </c>
      <c r="AE699" s="7"/>
      <c r="AF699" s="7"/>
      <c r="AG699" s="7"/>
    </row>
    <row r="700" spans="1:33" hidden="1" outlineLevel="3" x14ac:dyDescent="0.2">
      <c r="A700" s="7"/>
      <c r="B700" s="7"/>
      <c r="C700" s="19">
        <f>C494</f>
        <v>0</v>
      </c>
      <c r="D700" s="18">
        <f>D494</f>
        <v>0</v>
      </c>
      <c r="E700" s="18">
        <f>E494</f>
        <v>0</v>
      </c>
      <c r="F700" s="18">
        <f>F494</f>
        <v>0</v>
      </c>
      <c r="G700" s="18">
        <f>G494</f>
        <v>0</v>
      </c>
      <c r="H700" s="12"/>
      <c r="I700" s="17">
        <f>'[1]Prop. prices'!I441</f>
        <v>0</v>
      </c>
      <c r="J700" s="17">
        <f>'[1]Prop. prices'!J441</f>
        <v>0</v>
      </c>
      <c r="K700" s="17">
        <f>'[1]Prop. prices'!K441</f>
        <v>0</v>
      </c>
      <c r="L700" s="17">
        <f>'[1]Prop. prices'!L441</f>
        <v>0</v>
      </c>
      <c r="M700" s="17">
        <f>'[1]Prop. prices'!M441</f>
        <v>0</v>
      </c>
      <c r="N700" s="17">
        <f>'[1]Prop. prices'!N441</f>
        <v>0</v>
      </c>
      <c r="O700" s="17">
        <f>'[1]Prop. prices'!O441</f>
        <v>0</v>
      </c>
      <c r="P700" s="17">
        <f>'[1]Prop. prices'!P441</f>
        <v>0</v>
      </c>
      <c r="Q700" s="17">
        <f>'[1]Prop. prices'!Q441</f>
        <v>0</v>
      </c>
      <c r="R700" s="17">
        <f>'[1]Prop. prices'!R441</f>
        <v>0</v>
      </c>
      <c r="S700" s="17">
        <f>'[1]Prop. prices'!S441</f>
        <v>0</v>
      </c>
      <c r="T700" s="17">
        <f>'[1]Prop. prices'!T441</f>
        <v>0</v>
      </c>
      <c r="U700" s="17">
        <f>'[1]Prop. prices'!U441</f>
        <v>0</v>
      </c>
      <c r="V700" s="17">
        <f>'[1]Prop. prices'!V441</f>
        <v>0</v>
      </c>
      <c r="W700" s="17">
        <f>'[1]Prop. prices'!W441</f>
        <v>0</v>
      </c>
      <c r="X700" s="17">
        <f>'[1]Prop. prices'!X441</f>
        <v>0</v>
      </c>
      <c r="Y700" s="17">
        <f>'[1]Prop. prices'!Y441</f>
        <v>0</v>
      </c>
      <c r="Z700" s="17">
        <f>'[1]Prop. prices'!Z441</f>
        <v>0</v>
      </c>
      <c r="AA700" s="17">
        <f>'[1]Prop. prices'!AA441</f>
        <v>0</v>
      </c>
      <c r="AB700" s="17">
        <f>'[1]Prop. prices'!AB441</f>
        <v>0</v>
      </c>
      <c r="AC700" s="14"/>
      <c r="AD700" s="16" t="str" cm="1">
        <f t="array" ref="AD700">IF(SUMPRODUCT(--_xlfn.ISFORMULA(C700:AB700))=25,"OK","CHECK")</f>
        <v>OK</v>
      </c>
      <c r="AE700" s="7"/>
      <c r="AF700" s="7"/>
      <c r="AG700" s="7"/>
    </row>
    <row r="701" spans="1:33" hidden="1" outlineLevel="3" x14ac:dyDescent="0.2">
      <c r="A701" s="7"/>
      <c r="B701" s="7"/>
      <c r="C701" s="19">
        <f>C495</f>
        <v>0</v>
      </c>
      <c r="D701" s="18">
        <f>D495</f>
        <v>0</v>
      </c>
      <c r="E701" s="18">
        <f>E495</f>
        <v>0</v>
      </c>
      <c r="F701" s="18">
        <f>F495</f>
        <v>0</v>
      </c>
      <c r="G701" s="18">
        <f>G495</f>
        <v>0</v>
      </c>
      <c r="H701" s="12"/>
      <c r="I701" s="17">
        <f>'[1]Prop. prices'!I442</f>
        <v>0</v>
      </c>
      <c r="J701" s="17">
        <f>'[1]Prop. prices'!J442</f>
        <v>0</v>
      </c>
      <c r="K701" s="17">
        <f>'[1]Prop. prices'!K442</f>
        <v>0</v>
      </c>
      <c r="L701" s="17">
        <f>'[1]Prop. prices'!L442</f>
        <v>0</v>
      </c>
      <c r="M701" s="17">
        <f>'[1]Prop. prices'!M442</f>
        <v>0</v>
      </c>
      <c r="N701" s="17">
        <f>'[1]Prop. prices'!N442</f>
        <v>0</v>
      </c>
      <c r="O701" s="17">
        <f>'[1]Prop. prices'!O442</f>
        <v>0</v>
      </c>
      <c r="P701" s="17">
        <f>'[1]Prop. prices'!P442</f>
        <v>0</v>
      </c>
      <c r="Q701" s="17">
        <f>'[1]Prop. prices'!Q442</f>
        <v>0</v>
      </c>
      <c r="R701" s="17">
        <f>'[1]Prop. prices'!R442</f>
        <v>0</v>
      </c>
      <c r="S701" s="17">
        <f>'[1]Prop. prices'!S442</f>
        <v>0</v>
      </c>
      <c r="T701" s="17">
        <f>'[1]Prop. prices'!T442</f>
        <v>0</v>
      </c>
      <c r="U701" s="17">
        <f>'[1]Prop. prices'!U442</f>
        <v>0</v>
      </c>
      <c r="V701" s="17">
        <f>'[1]Prop. prices'!V442</f>
        <v>0</v>
      </c>
      <c r="W701" s="17">
        <f>'[1]Prop. prices'!W442</f>
        <v>0</v>
      </c>
      <c r="X701" s="17">
        <f>'[1]Prop. prices'!X442</f>
        <v>0</v>
      </c>
      <c r="Y701" s="17">
        <f>'[1]Prop. prices'!Y442</f>
        <v>0</v>
      </c>
      <c r="Z701" s="17">
        <f>'[1]Prop. prices'!Z442</f>
        <v>0</v>
      </c>
      <c r="AA701" s="17">
        <f>'[1]Prop. prices'!AA442</f>
        <v>0</v>
      </c>
      <c r="AB701" s="17">
        <f>'[1]Prop. prices'!AB442</f>
        <v>0</v>
      </c>
      <c r="AC701" s="14"/>
      <c r="AD701" s="16" t="str" cm="1">
        <f t="array" ref="AD701">IF(SUMPRODUCT(--_xlfn.ISFORMULA(C701:AB701))=25,"OK","CHECK")</f>
        <v>OK</v>
      </c>
      <c r="AE701" s="7"/>
      <c r="AF701" s="7"/>
      <c r="AG701" s="7"/>
    </row>
    <row r="702" spans="1:33" hidden="1" outlineLevel="3" x14ac:dyDescent="0.2">
      <c r="A702" s="7"/>
      <c r="B702" s="7"/>
      <c r="C702" s="19">
        <f>C496</f>
        <v>0</v>
      </c>
      <c r="D702" s="18">
        <f>D496</f>
        <v>0</v>
      </c>
      <c r="E702" s="18">
        <f>E496</f>
        <v>0</v>
      </c>
      <c r="F702" s="18">
        <f>F496</f>
        <v>0</v>
      </c>
      <c r="G702" s="18">
        <f>G496</f>
        <v>0</v>
      </c>
      <c r="H702" s="12"/>
      <c r="I702" s="17">
        <f>'[1]Prop. prices'!I443</f>
        <v>0</v>
      </c>
      <c r="J702" s="17">
        <f>'[1]Prop. prices'!J443</f>
        <v>0</v>
      </c>
      <c r="K702" s="17">
        <f>'[1]Prop. prices'!K443</f>
        <v>0</v>
      </c>
      <c r="L702" s="17">
        <f>'[1]Prop. prices'!L443</f>
        <v>0</v>
      </c>
      <c r="M702" s="17">
        <f>'[1]Prop. prices'!M443</f>
        <v>0</v>
      </c>
      <c r="N702" s="17">
        <f>'[1]Prop. prices'!N443</f>
        <v>0</v>
      </c>
      <c r="O702" s="17">
        <f>'[1]Prop. prices'!O443</f>
        <v>0</v>
      </c>
      <c r="P702" s="17">
        <f>'[1]Prop. prices'!P443</f>
        <v>0</v>
      </c>
      <c r="Q702" s="17">
        <f>'[1]Prop. prices'!Q443</f>
        <v>0</v>
      </c>
      <c r="R702" s="17">
        <f>'[1]Prop. prices'!R443</f>
        <v>0</v>
      </c>
      <c r="S702" s="17">
        <f>'[1]Prop. prices'!S443</f>
        <v>0</v>
      </c>
      <c r="T702" s="17">
        <f>'[1]Prop. prices'!T443</f>
        <v>0</v>
      </c>
      <c r="U702" s="17">
        <f>'[1]Prop. prices'!U443</f>
        <v>0</v>
      </c>
      <c r="V702" s="17">
        <f>'[1]Prop. prices'!V443</f>
        <v>0</v>
      </c>
      <c r="W702" s="17">
        <f>'[1]Prop. prices'!W443</f>
        <v>0</v>
      </c>
      <c r="X702" s="17">
        <f>'[1]Prop. prices'!X443</f>
        <v>0</v>
      </c>
      <c r="Y702" s="17">
        <f>'[1]Prop. prices'!Y443</f>
        <v>0</v>
      </c>
      <c r="Z702" s="17">
        <f>'[1]Prop. prices'!Z443</f>
        <v>0</v>
      </c>
      <c r="AA702" s="17">
        <f>'[1]Prop. prices'!AA443</f>
        <v>0</v>
      </c>
      <c r="AB702" s="17">
        <f>'[1]Prop. prices'!AB443</f>
        <v>0</v>
      </c>
      <c r="AC702" s="14"/>
      <c r="AD702" s="16" t="str" cm="1">
        <f t="array" ref="AD702">IF(SUMPRODUCT(--_xlfn.ISFORMULA(C702:AB702))=25,"OK","CHECK")</f>
        <v>OK</v>
      </c>
      <c r="AE702" s="7"/>
      <c r="AF702" s="7"/>
      <c r="AG702" s="7"/>
    </row>
    <row r="703" spans="1:33" hidden="1" outlineLevel="3" x14ac:dyDescent="0.2">
      <c r="A703" s="7"/>
      <c r="B703" s="7"/>
      <c r="C703" s="19">
        <f>C497</f>
        <v>0</v>
      </c>
      <c r="D703" s="18">
        <f>D497</f>
        <v>0</v>
      </c>
      <c r="E703" s="18">
        <f>E497</f>
        <v>0</v>
      </c>
      <c r="F703" s="18">
        <f>F497</f>
        <v>0</v>
      </c>
      <c r="G703" s="18">
        <f>G497</f>
        <v>0</v>
      </c>
      <c r="H703" s="12"/>
      <c r="I703" s="17">
        <f>'[1]Prop. prices'!I444</f>
        <v>0</v>
      </c>
      <c r="J703" s="17">
        <f>'[1]Prop. prices'!J444</f>
        <v>0</v>
      </c>
      <c r="K703" s="17">
        <f>'[1]Prop. prices'!K444</f>
        <v>0</v>
      </c>
      <c r="L703" s="17">
        <f>'[1]Prop. prices'!L444</f>
        <v>0</v>
      </c>
      <c r="M703" s="17">
        <f>'[1]Prop. prices'!M444</f>
        <v>0</v>
      </c>
      <c r="N703" s="17">
        <f>'[1]Prop. prices'!N444</f>
        <v>0</v>
      </c>
      <c r="O703" s="17">
        <f>'[1]Prop. prices'!O444</f>
        <v>0</v>
      </c>
      <c r="P703" s="17">
        <f>'[1]Prop. prices'!P444</f>
        <v>0</v>
      </c>
      <c r="Q703" s="17">
        <f>'[1]Prop. prices'!Q444</f>
        <v>0</v>
      </c>
      <c r="R703" s="17">
        <f>'[1]Prop. prices'!R444</f>
        <v>0</v>
      </c>
      <c r="S703" s="17">
        <f>'[1]Prop. prices'!S444</f>
        <v>0</v>
      </c>
      <c r="T703" s="17">
        <f>'[1]Prop. prices'!T444</f>
        <v>0</v>
      </c>
      <c r="U703" s="17">
        <f>'[1]Prop. prices'!U444</f>
        <v>0</v>
      </c>
      <c r="V703" s="17">
        <f>'[1]Prop. prices'!V444</f>
        <v>0</v>
      </c>
      <c r="W703" s="17">
        <f>'[1]Prop. prices'!W444</f>
        <v>0</v>
      </c>
      <c r="X703" s="17">
        <f>'[1]Prop. prices'!X444</f>
        <v>0</v>
      </c>
      <c r="Y703" s="17">
        <f>'[1]Prop. prices'!Y444</f>
        <v>0</v>
      </c>
      <c r="Z703" s="17">
        <f>'[1]Prop. prices'!Z444</f>
        <v>0</v>
      </c>
      <c r="AA703" s="17">
        <f>'[1]Prop. prices'!AA444</f>
        <v>0</v>
      </c>
      <c r="AB703" s="17">
        <f>'[1]Prop. prices'!AB444</f>
        <v>0</v>
      </c>
      <c r="AC703" s="14"/>
      <c r="AD703" s="16" t="str" cm="1">
        <f t="array" ref="AD703">IF(SUMPRODUCT(--_xlfn.ISFORMULA(C703:AB703))=25,"OK","CHECK")</f>
        <v>OK</v>
      </c>
      <c r="AE703" s="7"/>
      <c r="AF703" s="7"/>
      <c r="AG703" s="7"/>
    </row>
    <row r="704" spans="1:33" hidden="1" outlineLevel="3" x14ac:dyDescent="0.2">
      <c r="A704" s="7"/>
      <c r="B704" s="7"/>
      <c r="C704" s="19">
        <f>C498</f>
        <v>0</v>
      </c>
      <c r="D704" s="18">
        <f>D498</f>
        <v>0</v>
      </c>
      <c r="E704" s="18">
        <f>E498</f>
        <v>0</v>
      </c>
      <c r="F704" s="18">
        <f>F498</f>
        <v>0</v>
      </c>
      <c r="G704" s="18">
        <f>G498</f>
        <v>0</v>
      </c>
      <c r="H704" s="12"/>
      <c r="I704" s="17">
        <f>'[1]Prop. prices'!I445</f>
        <v>0</v>
      </c>
      <c r="J704" s="17">
        <f>'[1]Prop. prices'!J445</f>
        <v>0</v>
      </c>
      <c r="K704" s="17">
        <f>'[1]Prop. prices'!K445</f>
        <v>0</v>
      </c>
      <c r="L704" s="17">
        <f>'[1]Prop. prices'!L445</f>
        <v>0</v>
      </c>
      <c r="M704" s="17">
        <f>'[1]Prop. prices'!M445</f>
        <v>0</v>
      </c>
      <c r="N704" s="17">
        <f>'[1]Prop. prices'!N445</f>
        <v>0</v>
      </c>
      <c r="O704" s="17">
        <f>'[1]Prop. prices'!O445</f>
        <v>0</v>
      </c>
      <c r="P704" s="17">
        <f>'[1]Prop. prices'!P445</f>
        <v>0</v>
      </c>
      <c r="Q704" s="17">
        <f>'[1]Prop. prices'!Q445</f>
        <v>0</v>
      </c>
      <c r="R704" s="17">
        <f>'[1]Prop. prices'!R445</f>
        <v>0</v>
      </c>
      <c r="S704" s="17">
        <f>'[1]Prop. prices'!S445</f>
        <v>0</v>
      </c>
      <c r="T704" s="17">
        <f>'[1]Prop. prices'!T445</f>
        <v>0</v>
      </c>
      <c r="U704" s="17">
        <f>'[1]Prop. prices'!U445</f>
        <v>0</v>
      </c>
      <c r="V704" s="17">
        <f>'[1]Prop. prices'!V445</f>
        <v>0</v>
      </c>
      <c r="W704" s="17">
        <f>'[1]Prop. prices'!W445</f>
        <v>0</v>
      </c>
      <c r="X704" s="17">
        <f>'[1]Prop. prices'!X445</f>
        <v>0</v>
      </c>
      <c r="Y704" s="17">
        <f>'[1]Prop. prices'!Y445</f>
        <v>0</v>
      </c>
      <c r="Z704" s="17">
        <f>'[1]Prop. prices'!Z445</f>
        <v>0</v>
      </c>
      <c r="AA704" s="17">
        <f>'[1]Prop. prices'!AA445</f>
        <v>0</v>
      </c>
      <c r="AB704" s="17">
        <f>'[1]Prop. prices'!AB445</f>
        <v>0</v>
      </c>
      <c r="AC704" s="14"/>
      <c r="AD704" s="16" t="str" cm="1">
        <f t="array" ref="AD704">IF(SUMPRODUCT(--_xlfn.ISFORMULA(C704:AB704))=25,"OK","CHECK")</f>
        <v>OK</v>
      </c>
      <c r="AE704" s="7"/>
      <c r="AF704" s="7"/>
      <c r="AG704" s="7"/>
    </row>
    <row r="705" spans="1:33" hidden="1" outlineLevel="3" x14ac:dyDescent="0.2">
      <c r="A705" s="7"/>
      <c r="B705" s="7"/>
      <c r="C705" s="19">
        <f>C499</f>
        <v>0</v>
      </c>
      <c r="D705" s="18">
        <f>D499</f>
        <v>0</v>
      </c>
      <c r="E705" s="18">
        <f>E499</f>
        <v>0</v>
      </c>
      <c r="F705" s="18">
        <f>F499</f>
        <v>0</v>
      </c>
      <c r="G705" s="18">
        <f>G499</f>
        <v>0</v>
      </c>
      <c r="H705" s="12"/>
      <c r="I705" s="17">
        <f>'[1]Prop. prices'!I446</f>
        <v>0</v>
      </c>
      <c r="J705" s="17">
        <f>'[1]Prop. prices'!J446</f>
        <v>0</v>
      </c>
      <c r="K705" s="17">
        <f>'[1]Prop. prices'!K446</f>
        <v>0</v>
      </c>
      <c r="L705" s="17">
        <f>'[1]Prop. prices'!L446</f>
        <v>0</v>
      </c>
      <c r="M705" s="17">
        <f>'[1]Prop. prices'!M446</f>
        <v>0</v>
      </c>
      <c r="N705" s="17">
        <f>'[1]Prop. prices'!N446</f>
        <v>0</v>
      </c>
      <c r="O705" s="17">
        <f>'[1]Prop. prices'!O446</f>
        <v>0</v>
      </c>
      <c r="P705" s="17">
        <f>'[1]Prop. prices'!P446</f>
        <v>0</v>
      </c>
      <c r="Q705" s="17">
        <f>'[1]Prop. prices'!Q446</f>
        <v>0</v>
      </c>
      <c r="R705" s="17">
        <f>'[1]Prop. prices'!R446</f>
        <v>0</v>
      </c>
      <c r="S705" s="17">
        <f>'[1]Prop. prices'!S446</f>
        <v>0</v>
      </c>
      <c r="T705" s="17">
        <f>'[1]Prop. prices'!T446</f>
        <v>0</v>
      </c>
      <c r="U705" s="17">
        <f>'[1]Prop. prices'!U446</f>
        <v>0</v>
      </c>
      <c r="V705" s="17">
        <f>'[1]Prop. prices'!V446</f>
        <v>0</v>
      </c>
      <c r="W705" s="17">
        <f>'[1]Prop. prices'!W446</f>
        <v>0</v>
      </c>
      <c r="X705" s="17">
        <f>'[1]Prop. prices'!X446</f>
        <v>0</v>
      </c>
      <c r="Y705" s="17">
        <f>'[1]Prop. prices'!Y446</f>
        <v>0</v>
      </c>
      <c r="Z705" s="17">
        <f>'[1]Prop. prices'!Z446</f>
        <v>0</v>
      </c>
      <c r="AA705" s="17">
        <f>'[1]Prop. prices'!AA446</f>
        <v>0</v>
      </c>
      <c r="AB705" s="17">
        <f>'[1]Prop. prices'!AB446</f>
        <v>0</v>
      </c>
      <c r="AC705" s="14"/>
      <c r="AD705" s="16" t="str" cm="1">
        <f t="array" ref="AD705">IF(SUMPRODUCT(--_xlfn.ISFORMULA(C705:AB705))=25,"OK","CHECK")</f>
        <v>OK</v>
      </c>
      <c r="AE705" s="7"/>
      <c r="AF705" s="7"/>
      <c r="AG705" s="7"/>
    </row>
    <row r="706" spans="1:33" hidden="1" outlineLevel="3" x14ac:dyDescent="0.2">
      <c r="A706" s="7"/>
      <c r="B706" s="7"/>
      <c r="C706" s="19">
        <f>C500</f>
        <v>0</v>
      </c>
      <c r="D706" s="18">
        <f>D500</f>
        <v>0</v>
      </c>
      <c r="E706" s="18">
        <f>E500</f>
        <v>0</v>
      </c>
      <c r="F706" s="18">
        <f>F500</f>
        <v>0</v>
      </c>
      <c r="G706" s="18">
        <f>G500</f>
        <v>0</v>
      </c>
      <c r="H706" s="12"/>
      <c r="I706" s="17">
        <f>'[1]Prop. prices'!I447</f>
        <v>0</v>
      </c>
      <c r="J706" s="17">
        <f>'[1]Prop. prices'!J447</f>
        <v>0</v>
      </c>
      <c r="K706" s="17">
        <f>'[1]Prop. prices'!K447</f>
        <v>0</v>
      </c>
      <c r="L706" s="17">
        <f>'[1]Prop. prices'!L447</f>
        <v>0</v>
      </c>
      <c r="M706" s="17">
        <f>'[1]Prop. prices'!M447</f>
        <v>0</v>
      </c>
      <c r="N706" s="17">
        <f>'[1]Prop. prices'!N447</f>
        <v>0</v>
      </c>
      <c r="O706" s="17">
        <f>'[1]Prop. prices'!O447</f>
        <v>0</v>
      </c>
      <c r="P706" s="17">
        <f>'[1]Prop. prices'!P447</f>
        <v>0</v>
      </c>
      <c r="Q706" s="17">
        <f>'[1]Prop. prices'!Q447</f>
        <v>0</v>
      </c>
      <c r="R706" s="17">
        <f>'[1]Prop. prices'!R447</f>
        <v>0</v>
      </c>
      <c r="S706" s="17">
        <f>'[1]Prop. prices'!S447</f>
        <v>0</v>
      </c>
      <c r="T706" s="17">
        <f>'[1]Prop. prices'!T447</f>
        <v>0</v>
      </c>
      <c r="U706" s="17">
        <f>'[1]Prop. prices'!U447</f>
        <v>0</v>
      </c>
      <c r="V706" s="17">
        <f>'[1]Prop. prices'!V447</f>
        <v>0</v>
      </c>
      <c r="W706" s="17">
        <f>'[1]Prop. prices'!W447</f>
        <v>0</v>
      </c>
      <c r="X706" s="17">
        <f>'[1]Prop. prices'!X447</f>
        <v>0</v>
      </c>
      <c r="Y706" s="17">
        <f>'[1]Prop. prices'!Y447</f>
        <v>0</v>
      </c>
      <c r="Z706" s="17">
        <f>'[1]Prop. prices'!Z447</f>
        <v>0</v>
      </c>
      <c r="AA706" s="17">
        <f>'[1]Prop. prices'!AA447</f>
        <v>0</v>
      </c>
      <c r="AB706" s="17">
        <f>'[1]Prop. prices'!AB447</f>
        <v>0</v>
      </c>
      <c r="AC706" s="14"/>
      <c r="AD706" s="16" t="str" cm="1">
        <f t="array" ref="AD706">IF(SUMPRODUCT(--_xlfn.ISFORMULA(C706:AB706))=25,"OK","CHECK")</f>
        <v>OK</v>
      </c>
      <c r="AE706" s="7"/>
      <c r="AF706" s="7"/>
      <c r="AG706" s="7"/>
    </row>
    <row r="707" spans="1:33" outlineLevel="2" collapsed="1" x14ac:dyDescent="0.2">
      <c r="A707" s="7"/>
      <c r="B707" s="7"/>
      <c r="C707" s="23"/>
      <c r="D707" s="22"/>
      <c r="E707" s="12"/>
      <c r="F707" s="12"/>
      <c r="G707" s="12"/>
      <c r="H707" s="12"/>
      <c r="I707" s="15"/>
      <c r="J707" s="15"/>
      <c r="K707" s="14"/>
      <c r="L707" s="14"/>
      <c r="M707" s="14"/>
      <c r="N707" s="21"/>
      <c r="O707" s="21"/>
      <c r="P707" s="21"/>
      <c r="Q707" s="21"/>
      <c r="R707" s="21"/>
      <c r="S707" s="14"/>
      <c r="T707" s="14"/>
      <c r="U707" s="14"/>
      <c r="V707" s="14"/>
      <c r="W707" s="14"/>
      <c r="X707" s="14"/>
      <c r="Y707" s="14"/>
      <c r="Z707" s="14"/>
      <c r="AA707" s="14"/>
      <c r="AB707" s="14"/>
      <c r="AC707" s="14"/>
      <c r="AD707" s="16"/>
      <c r="AE707" s="7"/>
      <c r="AF707" s="7"/>
      <c r="AG707" s="7"/>
    </row>
    <row r="708" spans="1:33" outlineLevel="1" x14ac:dyDescent="0.2">
      <c r="A708" s="7"/>
      <c r="B708" s="7"/>
      <c r="C708" s="13"/>
      <c r="D708" s="12"/>
      <c r="E708" s="12"/>
      <c r="F708" s="12"/>
      <c r="G708" s="12"/>
      <c r="H708" s="12"/>
      <c r="I708" s="15"/>
      <c r="J708" s="15"/>
      <c r="K708" s="14"/>
      <c r="L708" s="14"/>
      <c r="M708" s="14"/>
      <c r="N708" s="21"/>
      <c r="O708" s="21"/>
      <c r="P708" s="21"/>
      <c r="Q708" s="21"/>
      <c r="R708" s="21"/>
      <c r="S708" s="14"/>
      <c r="T708" s="14"/>
      <c r="U708" s="14"/>
      <c r="V708" s="14"/>
      <c r="W708" s="14"/>
      <c r="X708" s="14"/>
      <c r="Y708" s="14"/>
      <c r="Z708" s="14"/>
      <c r="AA708" s="14"/>
      <c r="AB708" s="14"/>
      <c r="AC708" s="14"/>
      <c r="AD708" s="16"/>
      <c r="AE708" s="7"/>
      <c r="AF708" s="7"/>
      <c r="AG708" s="7"/>
    </row>
    <row r="709" spans="1:33" outlineLevel="1" x14ac:dyDescent="0.2">
      <c r="A709" s="7"/>
      <c r="B709" s="7"/>
      <c r="C709" s="20" t="str">
        <f>C319</f>
        <v>Jurisdictional Scheme Amounts</v>
      </c>
      <c r="D709" s="9"/>
      <c r="E709" s="9"/>
      <c r="F709" s="9"/>
      <c r="G709" s="10"/>
      <c r="H709" s="10"/>
      <c r="I709" s="14"/>
      <c r="J709" s="14"/>
      <c r="K709" s="14"/>
      <c r="L709" s="14"/>
      <c r="M709" s="14"/>
      <c r="N709" s="14"/>
      <c r="O709" s="14"/>
      <c r="P709" s="14"/>
      <c r="Q709" s="14"/>
      <c r="R709" s="14"/>
      <c r="S709" s="14"/>
      <c r="T709" s="14"/>
      <c r="U709" s="14"/>
      <c r="V709" s="14"/>
      <c r="W709" s="14"/>
      <c r="X709" s="14"/>
      <c r="Y709" s="14"/>
      <c r="Z709" s="14"/>
      <c r="AA709" s="14"/>
      <c r="AB709" s="14"/>
      <c r="AC709" s="14"/>
      <c r="AD709" s="16"/>
      <c r="AE709" s="7"/>
      <c r="AF709" s="7"/>
      <c r="AG709" s="7"/>
    </row>
    <row r="710" spans="1:33" outlineLevel="2" x14ac:dyDescent="0.2">
      <c r="A710" s="7"/>
      <c r="B710" s="7"/>
      <c r="C710" s="19" t="str">
        <f>C401</f>
        <v>Large LV Business Annual demand</v>
      </c>
      <c r="D710" s="18" t="str">
        <f>D401</f>
        <v>Large LV business</v>
      </c>
      <c r="E710" s="18" t="str">
        <f>E401</f>
        <v>LBAD087</v>
      </c>
      <c r="F710" s="18">
        <f>F401</f>
        <v>0</v>
      </c>
      <c r="G710" s="18">
        <f>G401</f>
        <v>0</v>
      </c>
      <c r="H710" s="12"/>
      <c r="I710" s="17">
        <f>'[1]Prop. prices'!I451</f>
        <v>0</v>
      </c>
      <c r="J710" s="17">
        <f>'[1]Prop. prices'!J451</f>
        <v>0</v>
      </c>
      <c r="K710" s="17">
        <f>'[1]Prop. prices'!K451</f>
        <v>0</v>
      </c>
      <c r="L710" s="17">
        <f>'[1]Prop. prices'!L451</f>
        <v>0</v>
      </c>
      <c r="M710" s="17">
        <f>'[1]Prop. prices'!M451</f>
        <v>0</v>
      </c>
      <c r="N710" s="17">
        <f>'[1]Prop. prices'!N451</f>
        <v>0</v>
      </c>
      <c r="O710" s="17">
        <f>'[1]Prop. prices'!O451</f>
        <v>0</v>
      </c>
      <c r="P710" s="17">
        <f>'[1]Prop. prices'!P451</f>
        <v>0</v>
      </c>
      <c r="Q710" s="17">
        <f>'[1]Prop. prices'!Q451</f>
        <v>0</v>
      </c>
      <c r="R710" s="17">
        <f>'[1]Prop. prices'!R451</f>
        <v>0</v>
      </c>
      <c r="S710" s="17">
        <f>'[1]Prop. prices'!S451</f>
        <v>0</v>
      </c>
      <c r="T710" s="17">
        <f>'[1]Prop. prices'!T451</f>
        <v>0</v>
      </c>
      <c r="U710" s="17">
        <f>'[1]Prop. prices'!U451</f>
        <v>0</v>
      </c>
      <c r="V710" s="17">
        <f>'[1]Prop. prices'!V451</f>
        <v>0</v>
      </c>
      <c r="W710" s="17">
        <f>'[1]Prop. prices'!W451</f>
        <v>0</v>
      </c>
      <c r="X710" s="17">
        <f>'[1]Prop. prices'!X451</f>
        <v>0</v>
      </c>
      <c r="Y710" s="17">
        <f>'[1]Prop. prices'!Y451</f>
        <v>0</v>
      </c>
      <c r="Z710" s="17">
        <f>'[1]Prop. prices'!Z451</f>
        <v>0</v>
      </c>
      <c r="AA710" s="17">
        <f>'[1]Prop. prices'!AA451</f>
        <v>0</v>
      </c>
      <c r="AB710" s="17">
        <f>'[1]Prop. prices'!AB451</f>
        <v>0</v>
      </c>
      <c r="AC710" s="14"/>
      <c r="AD710" s="16" t="str" cm="1">
        <f t="array" ref="AD710">IF(SUMPRODUCT(--_xlfn.ISFORMULA(C710:AB710))=25,"OK","CHECK")</f>
        <v>OK</v>
      </c>
      <c r="AE710" s="7"/>
      <c r="AF710" s="7"/>
      <c r="AG710" s="7"/>
    </row>
    <row r="711" spans="1:33" outlineLevel="2" x14ac:dyDescent="0.2">
      <c r="A711" s="7"/>
      <c r="B711" s="7"/>
      <c r="C711" s="19" t="str">
        <f>C402</f>
        <v>Large LV Business Annual demand</v>
      </c>
      <c r="D711" s="18" t="str">
        <f>D402</f>
        <v>Large LV business</v>
      </c>
      <c r="E711" s="18" t="str">
        <f>E402</f>
        <v>LBAD201</v>
      </c>
      <c r="F711" s="18">
        <f>F402</f>
        <v>0</v>
      </c>
      <c r="G711" s="18">
        <f>G402</f>
        <v>0</v>
      </c>
      <c r="H711" s="12"/>
      <c r="I711" s="17">
        <f>'[1]Prop. prices'!I452</f>
        <v>0</v>
      </c>
      <c r="J711" s="17">
        <f>'[1]Prop. prices'!J452</f>
        <v>0</v>
      </c>
      <c r="K711" s="17">
        <f>'[1]Prop. prices'!K452</f>
        <v>7.1999999999999998E-3</v>
      </c>
      <c r="L711" s="17">
        <f>'[1]Prop. prices'!L452</f>
        <v>0</v>
      </c>
      <c r="M711" s="17">
        <f>'[1]Prop. prices'!M452</f>
        <v>4.7000000000000002E-3</v>
      </c>
      <c r="N711" s="17">
        <f>'[1]Prop. prices'!N452</f>
        <v>0</v>
      </c>
      <c r="O711" s="17">
        <f>'[1]Prop. prices'!O452</f>
        <v>0</v>
      </c>
      <c r="P711" s="17">
        <f>'[1]Prop. prices'!P452</f>
        <v>0</v>
      </c>
      <c r="Q711" s="17">
        <f>'[1]Prop. prices'!Q452</f>
        <v>0</v>
      </c>
      <c r="R711" s="17">
        <f>'[1]Prop. prices'!R452</f>
        <v>0</v>
      </c>
      <c r="S711" s="17">
        <f>'[1]Prop. prices'!S452</f>
        <v>0</v>
      </c>
      <c r="T711" s="17">
        <f>'[1]Prop. prices'!T452</f>
        <v>0</v>
      </c>
      <c r="U711" s="17">
        <f>'[1]Prop. prices'!U452</f>
        <v>0</v>
      </c>
      <c r="V711" s="17">
        <f>'[1]Prop. prices'!V452</f>
        <v>0</v>
      </c>
      <c r="W711" s="17">
        <f>'[1]Prop. prices'!W452</f>
        <v>0</v>
      </c>
      <c r="X711" s="17">
        <f>'[1]Prop. prices'!X452</f>
        <v>0</v>
      </c>
      <c r="Y711" s="17">
        <f>'[1]Prop. prices'!Y452</f>
        <v>0</v>
      </c>
      <c r="Z711" s="17">
        <f>'[1]Prop. prices'!Z452</f>
        <v>0</v>
      </c>
      <c r="AA711" s="17">
        <f>'[1]Prop. prices'!AA452</f>
        <v>0</v>
      </c>
      <c r="AB711" s="17">
        <f>'[1]Prop. prices'!AB452</f>
        <v>0</v>
      </c>
      <c r="AC711" s="14"/>
      <c r="AD711" s="16" t="str" cm="1">
        <f t="array" ref="AD711">IF(SUMPRODUCT(--_xlfn.ISFORMULA(C711:AB711))=25,"OK","CHECK")</f>
        <v>OK</v>
      </c>
      <c r="AE711" s="7"/>
      <c r="AF711" s="7"/>
      <c r="AG711" s="7"/>
    </row>
    <row r="712" spans="1:33" outlineLevel="2" x14ac:dyDescent="0.2">
      <c r="A712" s="7"/>
      <c r="B712" s="7"/>
      <c r="C712" s="19" t="str">
        <f>C403</f>
        <v>Large LV Business Annual demand</v>
      </c>
      <c r="D712" s="18" t="str">
        <f>D403</f>
        <v>Large LV business</v>
      </c>
      <c r="E712" s="18" t="str">
        <f>E403</f>
        <v>LBAD292</v>
      </c>
      <c r="F712" s="18">
        <f>F403</f>
        <v>0</v>
      </c>
      <c r="G712" s="18">
        <f>G403</f>
        <v>0</v>
      </c>
      <c r="H712" s="12"/>
      <c r="I712" s="17">
        <f>'[1]Prop. prices'!I453</f>
        <v>0</v>
      </c>
      <c r="J712" s="17">
        <f>'[1]Prop. prices'!J453</f>
        <v>0</v>
      </c>
      <c r="K712" s="17">
        <f>'[1]Prop. prices'!K453</f>
        <v>7.1999999999999998E-3</v>
      </c>
      <c r="L712" s="17">
        <f>'[1]Prop. prices'!L453</f>
        <v>0</v>
      </c>
      <c r="M712" s="17">
        <f>'[1]Prop. prices'!M453</f>
        <v>4.7000000000000002E-3</v>
      </c>
      <c r="N712" s="17">
        <f>'[1]Prop. prices'!N453</f>
        <v>0</v>
      </c>
      <c r="O712" s="17">
        <f>'[1]Prop. prices'!O453</f>
        <v>0</v>
      </c>
      <c r="P712" s="17">
        <f>'[1]Prop. prices'!P453</f>
        <v>0</v>
      </c>
      <c r="Q712" s="17">
        <f>'[1]Prop. prices'!Q453</f>
        <v>0</v>
      </c>
      <c r="R712" s="17">
        <f>'[1]Prop. prices'!R453</f>
        <v>0</v>
      </c>
      <c r="S712" s="17">
        <f>'[1]Prop. prices'!S453</f>
        <v>0</v>
      </c>
      <c r="T712" s="17">
        <f>'[1]Prop. prices'!T453</f>
        <v>0</v>
      </c>
      <c r="U712" s="17">
        <f>'[1]Prop. prices'!U453</f>
        <v>0</v>
      </c>
      <c r="V712" s="17">
        <f>'[1]Prop. prices'!V453</f>
        <v>0</v>
      </c>
      <c r="W712" s="17">
        <f>'[1]Prop. prices'!W453</f>
        <v>0</v>
      </c>
      <c r="X712" s="17">
        <f>'[1]Prop. prices'!X453</f>
        <v>0</v>
      </c>
      <c r="Y712" s="17">
        <f>'[1]Prop. prices'!Y453</f>
        <v>0</v>
      </c>
      <c r="Z712" s="17">
        <f>'[1]Prop. prices'!Z453</f>
        <v>0</v>
      </c>
      <c r="AA712" s="17">
        <f>'[1]Prop. prices'!AA453</f>
        <v>0</v>
      </c>
      <c r="AB712" s="17">
        <f>'[1]Prop. prices'!AB453</f>
        <v>0</v>
      </c>
      <c r="AC712" s="14"/>
      <c r="AD712" s="16" t="str" cm="1">
        <f t="array" ref="AD712">IF(SUMPRODUCT(--_xlfn.ISFORMULA(C712:AB712))=25,"OK","CHECK")</f>
        <v>OK</v>
      </c>
      <c r="AE712" s="7"/>
      <c r="AF712" s="7"/>
      <c r="AG712" s="7"/>
    </row>
    <row r="713" spans="1:33" outlineLevel="2" x14ac:dyDescent="0.2">
      <c r="A713" s="7"/>
      <c r="B713" s="7"/>
      <c r="C713" s="19" t="str">
        <f>C404</f>
        <v>Large LV Business Annual demand</v>
      </c>
      <c r="D713" s="18" t="str">
        <f>D404</f>
        <v>Large LV business</v>
      </c>
      <c r="E713" s="18" t="str">
        <f>E404</f>
        <v>LBAD322</v>
      </c>
      <c r="F713" s="18">
        <f>F404</f>
        <v>0</v>
      </c>
      <c r="G713" s="18">
        <f>G404</f>
        <v>0</v>
      </c>
      <c r="H713" s="12"/>
      <c r="I713" s="17">
        <f>'[1]Prop. prices'!I454</f>
        <v>0</v>
      </c>
      <c r="J713" s="17">
        <f>'[1]Prop. prices'!J454</f>
        <v>0</v>
      </c>
      <c r="K713" s="17">
        <f>'[1]Prop. prices'!K454</f>
        <v>7.1999999999999998E-3</v>
      </c>
      <c r="L713" s="17">
        <f>'[1]Prop. prices'!L454</f>
        <v>0</v>
      </c>
      <c r="M713" s="17">
        <f>'[1]Prop. prices'!M454</f>
        <v>4.7000000000000002E-3</v>
      </c>
      <c r="N713" s="17">
        <f>'[1]Prop. prices'!N454</f>
        <v>0</v>
      </c>
      <c r="O713" s="17">
        <f>'[1]Prop. prices'!O454</f>
        <v>0</v>
      </c>
      <c r="P713" s="17">
        <f>'[1]Prop. prices'!P454</f>
        <v>0</v>
      </c>
      <c r="Q713" s="17">
        <f>'[1]Prop. prices'!Q454</f>
        <v>0</v>
      </c>
      <c r="R713" s="17">
        <f>'[1]Prop. prices'!R454</f>
        <v>0</v>
      </c>
      <c r="S713" s="17">
        <f>'[1]Prop. prices'!S454</f>
        <v>0</v>
      </c>
      <c r="T713" s="17">
        <f>'[1]Prop. prices'!T454</f>
        <v>0</v>
      </c>
      <c r="U713" s="17">
        <f>'[1]Prop. prices'!U454</f>
        <v>0</v>
      </c>
      <c r="V713" s="17">
        <f>'[1]Prop. prices'!V454</f>
        <v>0</v>
      </c>
      <c r="W713" s="17">
        <f>'[1]Prop. prices'!W454</f>
        <v>0</v>
      </c>
      <c r="X713" s="17">
        <f>'[1]Prop. prices'!X454</f>
        <v>0</v>
      </c>
      <c r="Y713" s="17">
        <f>'[1]Prop. prices'!Y454</f>
        <v>0</v>
      </c>
      <c r="Z713" s="17">
        <f>'[1]Prop. prices'!Z454</f>
        <v>0</v>
      </c>
      <c r="AA713" s="17">
        <f>'[1]Prop. prices'!AA454</f>
        <v>0</v>
      </c>
      <c r="AB713" s="17">
        <f>'[1]Prop. prices'!AB454</f>
        <v>0</v>
      </c>
      <c r="AC713" s="14"/>
      <c r="AD713" s="16" t="str" cm="1">
        <f t="array" ref="AD713">IF(SUMPRODUCT(--_xlfn.ISFORMULA(C713:AB713))=25,"OK","CHECK")</f>
        <v>OK</v>
      </c>
      <c r="AE713" s="7"/>
      <c r="AF713" s="7"/>
      <c r="AG713" s="7"/>
    </row>
    <row r="714" spans="1:33" outlineLevel="2" x14ac:dyDescent="0.2">
      <c r="A714" s="7"/>
      <c r="B714" s="7"/>
      <c r="C714" s="19" t="str">
        <f>C405</f>
        <v>Large LV Business Annual demand</v>
      </c>
      <c r="D714" s="18" t="str">
        <f>D405</f>
        <v>Large LV business</v>
      </c>
      <c r="E714" s="18" t="str">
        <f>E405</f>
        <v>LBAD342</v>
      </c>
      <c r="F714" s="18">
        <f>F405</f>
        <v>0</v>
      </c>
      <c r="G714" s="18">
        <f>G405</f>
        <v>0</v>
      </c>
      <c r="H714" s="12"/>
      <c r="I714" s="17">
        <f>'[1]Prop. prices'!I455</f>
        <v>0</v>
      </c>
      <c r="J714" s="17">
        <f>'[1]Prop. prices'!J455</f>
        <v>0</v>
      </c>
      <c r="K714" s="17">
        <f>'[1]Prop. prices'!K455</f>
        <v>7.1999999999999998E-3</v>
      </c>
      <c r="L714" s="17">
        <f>'[1]Prop. prices'!L455</f>
        <v>0</v>
      </c>
      <c r="M714" s="17">
        <f>'[1]Prop. prices'!M455</f>
        <v>4.7000000000000002E-3</v>
      </c>
      <c r="N714" s="17">
        <f>'[1]Prop. prices'!N455</f>
        <v>0</v>
      </c>
      <c r="O714" s="17">
        <f>'[1]Prop. prices'!O455</f>
        <v>0</v>
      </c>
      <c r="P714" s="17">
        <f>'[1]Prop. prices'!P455</f>
        <v>0</v>
      </c>
      <c r="Q714" s="17">
        <f>'[1]Prop. prices'!Q455</f>
        <v>0</v>
      </c>
      <c r="R714" s="17">
        <f>'[1]Prop. prices'!R455</f>
        <v>0</v>
      </c>
      <c r="S714" s="17">
        <f>'[1]Prop. prices'!S455</f>
        <v>0</v>
      </c>
      <c r="T714" s="17">
        <f>'[1]Prop. prices'!T455</f>
        <v>0</v>
      </c>
      <c r="U714" s="17">
        <f>'[1]Prop. prices'!U455</f>
        <v>0</v>
      </c>
      <c r="V714" s="17">
        <f>'[1]Prop. prices'!V455</f>
        <v>0</v>
      </c>
      <c r="W714" s="17">
        <f>'[1]Prop. prices'!W455</f>
        <v>0</v>
      </c>
      <c r="X714" s="17">
        <f>'[1]Prop. prices'!X455</f>
        <v>0</v>
      </c>
      <c r="Y714" s="17">
        <f>'[1]Prop. prices'!Y455</f>
        <v>0</v>
      </c>
      <c r="Z714" s="17">
        <f>'[1]Prop. prices'!Z455</f>
        <v>0</v>
      </c>
      <c r="AA714" s="17">
        <f>'[1]Prop. prices'!AA455</f>
        <v>0</v>
      </c>
      <c r="AB714" s="17">
        <f>'[1]Prop. prices'!AB455</f>
        <v>0</v>
      </c>
      <c r="AC714" s="14"/>
      <c r="AD714" s="16" t="str" cm="1">
        <f t="array" ref="AD714">IF(SUMPRODUCT(--_xlfn.ISFORMULA(C714:AB714))=25,"OK","CHECK")</f>
        <v>OK</v>
      </c>
      <c r="AE714" s="7"/>
      <c r="AF714" s="7"/>
      <c r="AG714" s="7"/>
    </row>
    <row r="715" spans="1:33" outlineLevel="2" x14ac:dyDescent="0.2">
      <c r="A715" s="7"/>
      <c r="B715" s="7"/>
      <c r="C715" s="19" t="str">
        <f>C406</f>
        <v>Large LV Business Annual demand</v>
      </c>
      <c r="D715" s="18" t="str">
        <f>D406</f>
        <v>Large LV business</v>
      </c>
      <c r="E715" s="18" t="str">
        <f>E406</f>
        <v>LBAD422</v>
      </c>
      <c r="F715" s="18">
        <f>F406</f>
        <v>0</v>
      </c>
      <c r="G715" s="18">
        <f>G406</f>
        <v>0</v>
      </c>
      <c r="H715" s="12"/>
      <c r="I715" s="17">
        <f>'[1]Prop. prices'!I456</f>
        <v>0</v>
      </c>
      <c r="J715" s="17">
        <f>'[1]Prop. prices'!J456</f>
        <v>0</v>
      </c>
      <c r="K715" s="17">
        <f>'[1]Prop. prices'!K456</f>
        <v>7.1999999999999998E-3</v>
      </c>
      <c r="L715" s="17">
        <f>'[1]Prop. prices'!L456</f>
        <v>0</v>
      </c>
      <c r="M715" s="17">
        <f>'[1]Prop. prices'!M456</f>
        <v>4.7000000000000002E-3</v>
      </c>
      <c r="N715" s="17">
        <f>'[1]Prop. prices'!N456</f>
        <v>0</v>
      </c>
      <c r="O715" s="17">
        <f>'[1]Prop. prices'!O456</f>
        <v>0</v>
      </c>
      <c r="P715" s="17">
        <f>'[1]Prop. prices'!P456</f>
        <v>0</v>
      </c>
      <c r="Q715" s="17">
        <f>'[1]Prop. prices'!Q456</f>
        <v>0</v>
      </c>
      <c r="R715" s="17">
        <f>'[1]Prop. prices'!R456</f>
        <v>0</v>
      </c>
      <c r="S715" s="17">
        <f>'[1]Prop. prices'!S456</f>
        <v>0</v>
      </c>
      <c r="T715" s="17">
        <f>'[1]Prop. prices'!T456</f>
        <v>0</v>
      </c>
      <c r="U715" s="17">
        <f>'[1]Prop. prices'!U456</f>
        <v>0</v>
      </c>
      <c r="V715" s="17">
        <f>'[1]Prop. prices'!V456</f>
        <v>0</v>
      </c>
      <c r="W715" s="17">
        <f>'[1]Prop. prices'!W456</f>
        <v>0</v>
      </c>
      <c r="X715" s="17">
        <f>'[1]Prop. prices'!X456</f>
        <v>0</v>
      </c>
      <c r="Y715" s="17">
        <f>'[1]Prop. prices'!Y456</f>
        <v>0</v>
      </c>
      <c r="Z715" s="17">
        <f>'[1]Prop. prices'!Z456</f>
        <v>0</v>
      </c>
      <c r="AA715" s="17">
        <f>'[1]Prop. prices'!AA456</f>
        <v>0</v>
      </c>
      <c r="AB715" s="17">
        <f>'[1]Prop. prices'!AB456</f>
        <v>0</v>
      </c>
      <c r="AC715" s="14"/>
      <c r="AD715" s="16" t="str" cm="1">
        <f t="array" ref="AD715">IF(SUMPRODUCT(--_xlfn.ISFORMULA(C715:AB715))=25,"OK","CHECK")</f>
        <v>OK</v>
      </c>
      <c r="AE715" s="7"/>
      <c r="AF715" s="7"/>
      <c r="AG715" s="7"/>
    </row>
    <row r="716" spans="1:33" outlineLevel="2" x14ac:dyDescent="0.2">
      <c r="A716" s="7"/>
      <c r="B716" s="7"/>
      <c r="C716" s="19" t="str">
        <f>C407</f>
        <v>Large LV Business Annual demand</v>
      </c>
      <c r="D716" s="18" t="str">
        <f>D407</f>
        <v>Large LV business</v>
      </c>
      <c r="E716" s="18" t="str">
        <f>E407</f>
        <v>LBAD432</v>
      </c>
      <c r="F716" s="18">
        <f>F407</f>
        <v>0</v>
      </c>
      <c r="G716" s="18">
        <f>G407</f>
        <v>0</v>
      </c>
      <c r="H716" s="12"/>
      <c r="I716" s="17">
        <f>'[1]Prop. prices'!I457</f>
        <v>0</v>
      </c>
      <c r="J716" s="17">
        <f>'[1]Prop. prices'!J457</f>
        <v>0</v>
      </c>
      <c r="K716" s="17">
        <f>'[1]Prop. prices'!K457</f>
        <v>0</v>
      </c>
      <c r="L716" s="17">
        <f>'[1]Prop. prices'!L457</f>
        <v>0</v>
      </c>
      <c r="M716" s="17">
        <f>'[1]Prop. prices'!M457</f>
        <v>0</v>
      </c>
      <c r="N716" s="17">
        <f>'[1]Prop. prices'!N457</f>
        <v>0</v>
      </c>
      <c r="O716" s="17">
        <f>'[1]Prop. prices'!O457</f>
        <v>0</v>
      </c>
      <c r="P716" s="17">
        <f>'[1]Prop. prices'!P457</f>
        <v>0</v>
      </c>
      <c r="Q716" s="17">
        <f>'[1]Prop. prices'!Q457</f>
        <v>0</v>
      </c>
      <c r="R716" s="17">
        <f>'[1]Prop. prices'!R457</f>
        <v>0</v>
      </c>
      <c r="S716" s="17">
        <f>'[1]Prop. prices'!S457</f>
        <v>0</v>
      </c>
      <c r="T716" s="17">
        <f>'[1]Prop. prices'!T457</f>
        <v>0</v>
      </c>
      <c r="U716" s="17">
        <f>'[1]Prop. prices'!U457</f>
        <v>0</v>
      </c>
      <c r="V716" s="17">
        <f>'[1]Prop. prices'!V457</f>
        <v>0</v>
      </c>
      <c r="W716" s="17">
        <f>'[1]Prop. prices'!W457</f>
        <v>0</v>
      </c>
      <c r="X716" s="17">
        <f>'[1]Prop. prices'!X457</f>
        <v>0</v>
      </c>
      <c r="Y716" s="17">
        <f>'[1]Prop. prices'!Y457</f>
        <v>0</v>
      </c>
      <c r="Z716" s="17">
        <f>'[1]Prop. prices'!Z457</f>
        <v>0</v>
      </c>
      <c r="AA716" s="17">
        <f>'[1]Prop. prices'!AA457</f>
        <v>0</v>
      </c>
      <c r="AB716" s="17">
        <f>'[1]Prop. prices'!AB457</f>
        <v>0</v>
      </c>
      <c r="AC716" s="14"/>
      <c r="AD716" s="16" t="str" cm="1">
        <f t="array" ref="AD716">IF(SUMPRODUCT(--_xlfn.ISFORMULA(C716:AB716))=25,"OK","CHECK")</f>
        <v>OK</v>
      </c>
      <c r="AE716" s="7"/>
      <c r="AF716" s="7"/>
      <c r="AG716" s="7"/>
    </row>
    <row r="717" spans="1:33" outlineLevel="2" x14ac:dyDescent="0.2">
      <c r="A717" s="7"/>
      <c r="B717" s="7"/>
      <c r="C717" s="19" t="str">
        <f>C408</f>
        <v>Large LV Business Annual demand</v>
      </c>
      <c r="D717" s="18" t="str">
        <f>D408</f>
        <v>Large LV business</v>
      </c>
      <c r="E717" s="18" t="str">
        <f>E408</f>
        <v>LBAD517</v>
      </c>
      <c r="F717" s="18">
        <f>F408</f>
        <v>0</v>
      </c>
      <c r="G717" s="18">
        <f>G408</f>
        <v>0</v>
      </c>
      <c r="H717" s="12"/>
      <c r="I717" s="17">
        <f>'[1]Prop. prices'!I458</f>
        <v>0</v>
      </c>
      <c r="J717" s="17">
        <f>'[1]Prop. prices'!J458</f>
        <v>0</v>
      </c>
      <c r="K717" s="17">
        <f>'[1]Prop. prices'!K458</f>
        <v>7.1999999999999998E-3</v>
      </c>
      <c r="L717" s="17">
        <f>'[1]Prop. prices'!L458</f>
        <v>0</v>
      </c>
      <c r="M717" s="17">
        <f>'[1]Prop. prices'!M458</f>
        <v>4.7000000000000002E-3</v>
      </c>
      <c r="N717" s="17">
        <f>'[1]Prop. prices'!N458</f>
        <v>0</v>
      </c>
      <c r="O717" s="17">
        <f>'[1]Prop. prices'!O458</f>
        <v>0</v>
      </c>
      <c r="P717" s="17">
        <f>'[1]Prop. prices'!P458</f>
        <v>0</v>
      </c>
      <c r="Q717" s="17">
        <f>'[1]Prop. prices'!Q458</f>
        <v>0</v>
      </c>
      <c r="R717" s="17">
        <f>'[1]Prop. prices'!R458</f>
        <v>0</v>
      </c>
      <c r="S717" s="17">
        <f>'[1]Prop. prices'!S458</f>
        <v>0</v>
      </c>
      <c r="T717" s="17">
        <f>'[1]Prop. prices'!T458</f>
        <v>0</v>
      </c>
      <c r="U717" s="17">
        <f>'[1]Prop. prices'!U458</f>
        <v>0</v>
      </c>
      <c r="V717" s="17">
        <f>'[1]Prop. prices'!V458</f>
        <v>0</v>
      </c>
      <c r="W717" s="17">
        <f>'[1]Prop. prices'!W458</f>
        <v>0</v>
      </c>
      <c r="X717" s="17">
        <f>'[1]Prop. prices'!X458</f>
        <v>0</v>
      </c>
      <c r="Y717" s="17">
        <f>'[1]Prop. prices'!Y458</f>
        <v>0</v>
      </c>
      <c r="Z717" s="17">
        <f>'[1]Prop. prices'!Z458</f>
        <v>0</v>
      </c>
      <c r="AA717" s="17">
        <f>'[1]Prop. prices'!AA458</f>
        <v>0</v>
      </c>
      <c r="AB717" s="17">
        <f>'[1]Prop. prices'!AB458</f>
        <v>0</v>
      </c>
      <c r="AC717" s="14"/>
      <c r="AD717" s="16" t="str" cm="1">
        <f t="array" ref="AD717">IF(SUMPRODUCT(--_xlfn.ISFORMULA(C717:AB717))=25,"OK","CHECK")</f>
        <v>OK</v>
      </c>
      <c r="AE717" s="7"/>
      <c r="AF717" s="7"/>
      <c r="AG717" s="7"/>
    </row>
    <row r="718" spans="1:33" outlineLevel="2" x14ac:dyDescent="0.2">
      <c r="A718" s="7"/>
      <c r="B718" s="7"/>
      <c r="C718" s="19" t="str">
        <f>C409</f>
        <v>Large LV Business Annual demand</v>
      </c>
      <c r="D718" s="18" t="str">
        <f>D409</f>
        <v>Large LV business</v>
      </c>
      <c r="E718" s="18" t="str">
        <f>E409</f>
        <v>LBAD583</v>
      </c>
      <c r="F718" s="18">
        <f>F409</f>
        <v>0</v>
      </c>
      <c r="G718" s="18">
        <f>G409</f>
        <v>0</v>
      </c>
      <c r="H718" s="12"/>
      <c r="I718" s="17">
        <f>'[1]Prop. prices'!I459</f>
        <v>0</v>
      </c>
      <c r="J718" s="17">
        <f>'[1]Prop. prices'!J459</f>
        <v>0</v>
      </c>
      <c r="K718" s="17">
        <f>'[1]Prop. prices'!K459</f>
        <v>7.1999999999999998E-3</v>
      </c>
      <c r="L718" s="17">
        <f>'[1]Prop. prices'!L459</f>
        <v>0</v>
      </c>
      <c r="M718" s="17">
        <f>'[1]Prop. prices'!M459</f>
        <v>4.7000000000000002E-3</v>
      </c>
      <c r="N718" s="17">
        <f>'[1]Prop. prices'!N459</f>
        <v>0</v>
      </c>
      <c r="O718" s="17">
        <f>'[1]Prop. prices'!O459</f>
        <v>0</v>
      </c>
      <c r="P718" s="17">
        <f>'[1]Prop. prices'!P459</f>
        <v>0</v>
      </c>
      <c r="Q718" s="17">
        <f>'[1]Prop. prices'!Q459</f>
        <v>0</v>
      </c>
      <c r="R718" s="17">
        <f>'[1]Prop. prices'!R459</f>
        <v>0</v>
      </c>
      <c r="S718" s="17">
        <f>'[1]Prop. prices'!S459</f>
        <v>0</v>
      </c>
      <c r="T718" s="17">
        <f>'[1]Prop. prices'!T459</f>
        <v>0</v>
      </c>
      <c r="U718" s="17">
        <f>'[1]Prop. prices'!U459</f>
        <v>0</v>
      </c>
      <c r="V718" s="17">
        <f>'[1]Prop. prices'!V459</f>
        <v>0</v>
      </c>
      <c r="W718" s="17">
        <f>'[1]Prop. prices'!W459</f>
        <v>0</v>
      </c>
      <c r="X718" s="17">
        <f>'[1]Prop. prices'!X459</f>
        <v>0</v>
      </c>
      <c r="Y718" s="17">
        <f>'[1]Prop. prices'!Y459</f>
        <v>0</v>
      </c>
      <c r="Z718" s="17">
        <f>'[1]Prop. prices'!Z459</f>
        <v>0</v>
      </c>
      <c r="AA718" s="17">
        <f>'[1]Prop. prices'!AA459</f>
        <v>0</v>
      </c>
      <c r="AB718" s="17">
        <f>'[1]Prop. prices'!AB459</f>
        <v>0</v>
      </c>
      <c r="AC718" s="14"/>
      <c r="AD718" s="16" t="str" cm="1">
        <f t="array" ref="AD718">IF(SUMPRODUCT(--_xlfn.ISFORMULA(C718:AB718))=25,"OK","CHECK")</f>
        <v>OK</v>
      </c>
      <c r="AE718" s="7"/>
      <c r="AF718" s="7"/>
      <c r="AG718" s="7"/>
    </row>
    <row r="719" spans="1:33" outlineLevel="2" x14ac:dyDescent="0.2">
      <c r="A719" s="7"/>
      <c r="B719" s="7"/>
      <c r="C719" s="19" t="str">
        <f>C410</f>
        <v>Large LV Business Annual demand</v>
      </c>
      <c r="D719" s="18" t="str">
        <f>D410</f>
        <v>Large LV business</v>
      </c>
      <c r="E719" s="18" t="str">
        <f>E410</f>
        <v>LBAD627</v>
      </c>
      <c r="F719" s="18">
        <f>F410</f>
        <v>0</v>
      </c>
      <c r="G719" s="18">
        <f>G410</f>
        <v>0</v>
      </c>
      <c r="H719" s="12"/>
      <c r="I719" s="17">
        <f>'[1]Prop. prices'!I460</f>
        <v>0</v>
      </c>
      <c r="J719" s="17">
        <f>'[1]Prop. prices'!J460</f>
        <v>0</v>
      </c>
      <c r="K719" s="17">
        <f>'[1]Prop. prices'!K460</f>
        <v>0</v>
      </c>
      <c r="L719" s="17">
        <f>'[1]Prop. prices'!L460</f>
        <v>0</v>
      </c>
      <c r="M719" s="17">
        <f>'[1]Prop. prices'!M460</f>
        <v>0</v>
      </c>
      <c r="N719" s="17">
        <f>'[1]Prop. prices'!N460</f>
        <v>0</v>
      </c>
      <c r="O719" s="17">
        <f>'[1]Prop. prices'!O460</f>
        <v>0</v>
      </c>
      <c r="P719" s="17">
        <f>'[1]Prop. prices'!P460</f>
        <v>0</v>
      </c>
      <c r="Q719" s="17">
        <f>'[1]Prop. prices'!Q460</f>
        <v>0</v>
      </c>
      <c r="R719" s="17">
        <f>'[1]Prop. prices'!R460</f>
        <v>0</v>
      </c>
      <c r="S719" s="17">
        <f>'[1]Prop. prices'!S460</f>
        <v>0</v>
      </c>
      <c r="T719" s="17">
        <f>'[1]Prop. prices'!T460</f>
        <v>0</v>
      </c>
      <c r="U719" s="17">
        <f>'[1]Prop. prices'!U460</f>
        <v>0</v>
      </c>
      <c r="V719" s="17">
        <f>'[1]Prop. prices'!V460</f>
        <v>0</v>
      </c>
      <c r="W719" s="17">
        <f>'[1]Prop. prices'!W460</f>
        <v>0</v>
      </c>
      <c r="X719" s="17">
        <f>'[1]Prop. prices'!X460</f>
        <v>0</v>
      </c>
      <c r="Y719" s="17">
        <f>'[1]Prop. prices'!Y460</f>
        <v>0</v>
      </c>
      <c r="Z719" s="17">
        <f>'[1]Prop. prices'!Z460</f>
        <v>0</v>
      </c>
      <c r="AA719" s="17">
        <f>'[1]Prop. prices'!AA460</f>
        <v>0</v>
      </c>
      <c r="AB719" s="17">
        <f>'[1]Prop. prices'!AB460</f>
        <v>0</v>
      </c>
      <c r="AC719" s="14"/>
      <c r="AD719" s="16" t="str" cm="1">
        <f t="array" ref="AD719">IF(SUMPRODUCT(--_xlfn.ISFORMULA(C719:AB719))=25,"OK","CHECK")</f>
        <v>OK</v>
      </c>
      <c r="AE719" s="7"/>
      <c r="AF719" s="7"/>
      <c r="AG719" s="7"/>
    </row>
    <row r="720" spans="1:33" outlineLevel="2" x14ac:dyDescent="0.2">
      <c r="A720" s="7"/>
      <c r="B720" s="7"/>
      <c r="C720" s="19" t="str">
        <f>C411</f>
        <v>Large LV Business Annual demand</v>
      </c>
      <c r="D720" s="18" t="str">
        <f>D411</f>
        <v>Large LV business</v>
      </c>
      <c r="E720" s="18" t="str">
        <f>E411</f>
        <v>LBAD711</v>
      </c>
      <c r="F720" s="18">
        <f>F411</f>
        <v>0</v>
      </c>
      <c r="G720" s="18">
        <f>G411</f>
        <v>0</v>
      </c>
      <c r="H720" s="12"/>
      <c r="I720" s="17">
        <f>'[1]Prop. prices'!I461</f>
        <v>0</v>
      </c>
      <c r="J720" s="17">
        <f>'[1]Prop. prices'!J461</f>
        <v>0</v>
      </c>
      <c r="K720" s="17">
        <f>'[1]Prop. prices'!K461</f>
        <v>7.1999999999999998E-3</v>
      </c>
      <c r="L720" s="17">
        <f>'[1]Prop. prices'!L461</f>
        <v>0</v>
      </c>
      <c r="M720" s="17">
        <f>'[1]Prop. prices'!M461</f>
        <v>4.7000000000000002E-3</v>
      </c>
      <c r="N720" s="17">
        <f>'[1]Prop. prices'!N461</f>
        <v>0</v>
      </c>
      <c r="O720" s="17">
        <f>'[1]Prop. prices'!O461</f>
        <v>0</v>
      </c>
      <c r="P720" s="17">
        <f>'[1]Prop. prices'!P461</f>
        <v>0</v>
      </c>
      <c r="Q720" s="17">
        <f>'[1]Prop. prices'!Q461</f>
        <v>0</v>
      </c>
      <c r="R720" s="17">
        <f>'[1]Prop. prices'!R461</f>
        <v>0</v>
      </c>
      <c r="S720" s="17">
        <f>'[1]Prop. prices'!S461</f>
        <v>0</v>
      </c>
      <c r="T720" s="17">
        <f>'[1]Prop. prices'!T461</f>
        <v>0</v>
      </c>
      <c r="U720" s="17">
        <f>'[1]Prop. prices'!U461</f>
        <v>0</v>
      </c>
      <c r="V720" s="17">
        <f>'[1]Prop. prices'!V461</f>
        <v>0</v>
      </c>
      <c r="W720" s="17">
        <f>'[1]Prop. prices'!W461</f>
        <v>0</v>
      </c>
      <c r="X720" s="17">
        <f>'[1]Prop. prices'!X461</f>
        <v>0</v>
      </c>
      <c r="Y720" s="17">
        <f>'[1]Prop. prices'!Y461</f>
        <v>0</v>
      </c>
      <c r="Z720" s="17">
        <f>'[1]Prop. prices'!Z461</f>
        <v>0</v>
      </c>
      <c r="AA720" s="17">
        <f>'[1]Prop. prices'!AA461</f>
        <v>0</v>
      </c>
      <c r="AB720" s="17">
        <f>'[1]Prop. prices'!AB461</f>
        <v>0</v>
      </c>
      <c r="AC720" s="14"/>
      <c r="AD720" s="16" t="str" cm="1">
        <f t="array" ref="AD720">IF(SUMPRODUCT(--_xlfn.ISFORMULA(C720:AB720))=25,"OK","CHECK")</f>
        <v>OK</v>
      </c>
      <c r="AE720" s="7"/>
      <c r="AF720" s="7"/>
      <c r="AG720" s="7"/>
    </row>
    <row r="721" spans="1:33" outlineLevel="2" x14ac:dyDescent="0.2">
      <c r="A721" s="7"/>
      <c r="B721" s="7"/>
      <c r="C721" s="19" t="str">
        <f>C412</f>
        <v>Large LV Business Annual demand</v>
      </c>
      <c r="D721" s="18" t="str">
        <f>D412</f>
        <v>Large LV business</v>
      </c>
      <c r="E721" s="18" t="str">
        <f>E412</f>
        <v>LBAD977</v>
      </c>
      <c r="F721" s="18">
        <f>F412</f>
        <v>0</v>
      </c>
      <c r="G721" s="18">
        <f>G412</f>
        <v>0</v>
      </c>
      <c r="H721" s="12"/>
      <c r="I721" s="17">
        <f>'[1]Prop. prices'!I462</f>
        <v>0</v>
      </c>
      <c r="J721" s="17">
        <f>'[1]Prop. prices'!J462</f>
        <v>0</v>
      </c>
      <c r="K721" s="17">
        <f>'[1]Prop. prices'!K462</f>
        <v>7.1999999999999998E-3</v>
      </c>
      <c r="L721" s="17">
        <f>'[1]Prop. prices'!L462</f>
        <v>0</v>
      </c>
      <c r="M721" s="17">
        <f>'[1]Prop. prices'!M462</f>
        <v>4.7000000000000002E-3</v>
      </c>
      <c r="N721" s="17">
        <f>'[1]Prop. prices'!N462</f>
        <v>0</v>
      </c>
      <c r="O721" s="17">
        <f>'[1]Prop. prices'!O462</f>
        <v>0</v>
      </c>
      <c r="P721" s="17">
        <f>'[1]Prop. prices'!P462</f>
        <v>0</v>
      </c>
      <c r="Q721" s="17">
        <f>'[1]Prop. prices'!Q462</f>
        <v>0</v>
      </c>
      <c r="R721" s="17">
        <f>'[1]Prop. prices'!R462</f>
        <v>0</v>
      </c>
      <c r="S721" s="17">
        <f>'[1]Prop. prices'!S462</f>
        <v>0</v>
      </c>
      <c r="T721" s="17">
        <f>'[1]Prop. prices'!T462</f>
        <v>0</v>
      </c>
      <c r="U721" s="17">
        <f>'[1]Prop. prices'!U462</f>
        <v>0</v>
      </c>
      <c r="V721" s="17">
        <f>'[1]Prop. prices'!V462</f>
        <v>0</v>
      </c>
      <c r="W721" s="17">
        <f>'[1]Prop. prices'!W462</f>
        <v>0</v>
      </c>
      <c r="X721" s="17">
        <f>'[1]Prop. prices'!X462</f>
        <v>0</v>
      </c>
      <c r="Y721" s="17">
        <f>'[1]Prop. prices'!Y462</f>
        <v>0</v>
      </c>
      <c r="Z721" s="17">
        <f>'[1]Prop. prices'!Z462</f>
        <v>0</v>
      </c>
      <c r="AA721" s="17">
        <f>'[1]Prop. prices'!AA462</f>
        <v>0</v>
      </c>
      <c r="AB721" s="17">
        <f>'[1]Prop. prices'!AB462</f>
        <v>0</v>
      </c>
      <c r="AC721" s="14"/>
      <c r="AD721" s="16" t="str" cm="1">
        <f t="array" ref="AD721">IF(SUMPRODUCT(--_xlfn.ISFORMULA(C721:AB721))=25,"OK","CHECK")</f>
        <v>OK</v>
      </c>
      <c r="AE721" s="7"/>
      <c r="AF721" s="7"/>
      <c r="AG721" s="7"/>
    </row>
    <row r="722" spans="1:33" outlineLevel="2" x14ac:dyDescent="0.2">
      <c r="A722" s="7"/>
      <c r="B722" s="7"/>
      <c r="C722" s="19" t="str">
        <f>C413</f>
        <v>Large LV Business Monthly Peak Demand</v>
      </c>
      <c r="D722" s="18" t="str">
        <f>D413</f>
        <v>Large LV business</v>
      </c>
      <c r="E722" s="18" t="str">
        <f>E413</f>
        <v>LBMD979</v>
      </c>
      <c r="F722" s="18">
        <f>F413</f>
        <v>0</v>
      </c>
      <c r="G722" s="18">
        <f>G413</f>
        <v>0</v>
      </c>
      <c r="H722" s="12"/>
      <c r="I722" s="17">
        <f>'[1]Prop. prices'!I463</f>
        <v>0</v>
      </c>
      <c r="J722" s="17">
        <f>'[1]Prop. prices'!J463</f>
        <v>0</v>
      </c>
      <c r="K722" s="17">
        <f>'[1]Prop. prices'!K463</f>
        <v>7.1999999999999998E-3</v>
      </c>
      <c r="L722" s="17">
        <f>'[1]Prop. prices'!L463</f>
        <v>0</v>
      </c>
      <c r="M722" s="17">
        <f>'[1]Prop. prices'!M463</f>
        <v>4.7000000000000002E-3</v>
      </c>
      <c r="N722" s="17">
        <f>'[1]Prop. prices'!N463</f>
        <v>0</v>
      </c>
      <c r="O722" s="17">
        <f>'[1]Prop. prices'!O463</f>
        <v>0</v>
      </c>
      <c r="P722" s="17">
        <f>'[1]Prop. prices'!P463</f>
        <v>0</v>
      </c>
      <c r="Q722" s="17">
        <f>'[1]Prop. prices'!Q463</f>
        <v>0</v>
      </c>
      <c r="R722" s="17">
        <f>'[1]Prop. prices'!R463</f>
        <v>0</v>
      </c>
      <c r="S722" s="17">
        <f>'[1]Prop. prices'!S463</f>
        <v>0</v>
      </c>
      <c r="T722" s="17">
        <f>'[1]Prop. prices'!T463</f>
        <v>0</v>
      </c>
      <c r="U722" s="17">
        <f>'[1]Prop. prices'!U463</f>
        <v>0</v>
      </c>
      <c r="V722" s="17">
        <f>'[1]Prop. prices'!V463</f>
        <v>0</v>
      </c>
      <c r="W722" s="17">
        <f>'[1]Prop. prices'!W463</f>
        <v>0</v>
      </c>
      <c r="X722" s="17">
        <f>'[1]Prop. prices'!X463</f>
        <v>0</v>
      </c>
      <c r="Y722" s="17">
        <f>'[1]Prop. prices'!Y463</f>
        <v>0</v>
      </c>
      <c r="Z722" s="17">
        <f>'[1]Prop. prices'!Z463</f>
        <v>0</v>
      </c>
      <c r="AA722" s="17">
        <f>'[1]Prop. prices'!AA463</f>
        <v>0</v>
      </c>
      <c r="AB722" s="17">
        <f>'[1]Prop. prices'!AB463</f>
        <v>0</v>
      </c>
      <c r="AC722" s="14"/>
      <c r="AD722" s="16" t="str" cm="1">
        <f t="array" ref="AD722">IF(SUMPRODUCT(--_xlfn.ISFORMULA(C722:AB722))=25,"OK","CHECK")</f>
        <v>OK</v>
      </c>
      <c r="AE722" s="7"/>
      <c r="AF722" s="7"/>
      <c r="AG722" s="7"/>
    </row>
    <row r="723" spans="1:33" outlineLevel="2" x14ac:dyDescent="0.2">
      <c r="A723" s="7"/>
      <c r="B723" s="7"/>
      <c r="C723" s="19" t="str">
        <f>C414</f>
        <v>HV Business Annual demand</v>
      </c>
      <c r="D723" s="18" t="str">
        <f>D414</f>
        <v>HV business</v>
      </c>
      <c r="E723" s="18" t="str">
        <f>E414</f>
        <v>HVAD276</v>
      </c>
      <c r="F723" s="18">
        <f>F414</f>
        <v>0</v>
      </c>
      <c r="G723" s="18">
        <f>G414</f>
        <v>0</v>
      </c>
      <c r="H723" s="12"/>
      <c r="I723" s="17">
        <f>'[1]Prop. prices'!I464</f>
        <v>0</v>
      </c>
      <c r="J723" s="17">
        <f>'[1]Prop. prices'!J464</f>
        <v>0</v>
      </c>
      <c r="K723" s="17">
        <f>'[1]Prop. prices'!K464</f>
        <v>5.0000000000000001E-3</v>
      </c>
      <c r="L723" s="17">
        <f>'[1]Prop. prices'!L464</f>
        <v>0</v>
      </c>
      <c r="M723" s="17">
        <f>'[1]Prop. prices'!M464</f>
        <v>3.3999999999999998E-3</v>
      </c>
      <c r="N723" s="17">
        <f>'[1]Prop. prices'!N464</f>
        <v>0</v>
      </c>
      <c r="O723" s="17">
        <f>'[1]Prop. prices'!O464</f>
        <v>0</v>
      </c>
      <c r="P723" s="17">
        <f>'[1]Prop. prices'!P464</f>
        <v>0</v>
      </c>
      <c r="Q723" s="17">
        <f>'[1]Prop. prices'!Q464</f>
        <v>0</v>
      </c>
      <c r="R723" s="17">
        <f>'[1]Prop. prices'!R464</f>
        <v>0</v>
      </c>
      <c r="S723" s="17">
        <f>'[1]Prop. prices'!S464</f>
        <v>0</v>
      </c>
      <c r="T723" s="17">
        <f>'[1]Prop. prices'!T464</f>
        <v>0</v>
      </c>
      <c r="U723" s="17">
        <f>'[1]Prop. prices'!U464</f>
        <v>0</v>
      </c>
      <c r="V723" s="17">
        <f>'[1]Prop. prices'!V464</f>
        <v>0</v>
      </c>
      <c r="W723" s="17">
        <f>'[1]Prop. prices'!W464</f>
        <v>0</v>
      </c>
      <c r="X723" s="17">
        <f>'[1]Prop. prices'!X464</f>
        <v>0</v>
      </c>
      <c r="Y723" s="17">
        <f>'[1]Prop. prices'!Y464</f>
        <v>0</v>
      </c>
      <c r="Z723" s="17">
        <f>'[1]Prop. prices'!Z464</f>
        <v>0</v>
      </c>
      <c r="AA723" s="17">
        <f>'[1]Prop. prices'!AA464</f>
        <v>0</v>
      </c>
      <c r="AB723" s="17">
        <f>'[1]Prop. prices'!AB464</f>
        <v>0</v>
      </c>
      <c r="AC723" s="14"/>
      <c r="AD723" s="16" t="str" cm="1">
        <f t="array" ref="AD723">IF(SUMPRODUCT(--_xlfn.ISFORMULA(C723:AB723))=25,"OK","CHECK")</f>
        <v>OK</v>
      </c>
      <c r="AE723" s="7"/>
      <c r="AF723" s="7"/>
      <c r="AG723" s="7"/>
    </row>
    <row r="724" spans="1:33" outlineLevel="2" x14ac:dyDescent="0.2">
      <c r="A724" s="7"/>
      <c r="B724" s="7"/>
      <c r="C724" s="19" t="str">
        <f>C415</f>
        <v>HV Business Annual demand</v>
      </c>
      <c r="D724" s="18" t="str">
        <f>D415</f>
        <v>HV business</v>
      </c>
      <c r="E724" s="18" t="str">
        <f>E415</f>
        <v>HVAD078</v>
      </c>
      <c r="F724" s="18">
        <f>F415</f>
        <v>0</v>
      </c>
      <c r="G724" s="18">
        <f>G415</f>
        <v>0</v>
      </c>
      <c r="H724" s="12"/>
      <c r="I724" s="17">
        <f>'[1]Prop. prices'!I465</f>
        <v>0</v>
      </c>
      <c r="J724" s="17">
        <f>'[1]Prop. prices'!J465</f>
        <v>0</v>
      </c>
      <c r="K724" s="17">
        <f>'[1]Prop. prices'!K465</f>
        <v>5.0000000000000001E-3</v>
      </c>
      <c r="L724" s="17">
        <f>'[1]Prop. prices'!L465</f>
        <v>0</v>
      </c>
      <c r="M724" s="17">
        <f>'[1]Prop. prices'!M465</f>
        <v>3.3999999999999998E-3</v>
      </c>
      <c r="N724" s="17">
        <f>'[1]Prop. prices'!N465</f>
        <v>0</v>
      </c>
      <c r="O724" s="17">
        <f>'[1]Prop. prices'!O465</f>
        <v>0</v>
      </c>
      <c r="P724" s="17">
        <f>'[1]Prop. prices'!P465</f>
        <v>0</v>
      </c>
      <c r="Q724" s="17">
        <f>'[1]Prop. prices'!Q465</f>
        <v>0</v>
      </c>
      <c r="R724" s="17">
        <f>'[1]Prop. prices'!R465</f>
        <v>0</v>
      </c>
      <c r="S724" s="17">
        <f>'[1]Prop. prices'!S465</f>
        <v>0</v>
      </c>
      <c r="T724" s="17">
        <f>'[1]Prop. prices'!T465</f>
        <v>0</v>
      </c>
      <c r="U724" s="17">
        <f>'[1]Prop. prices'!U465</f>
        <v>0</v>
      </c>
      <c r="V724" s="17">
        <f>'[1]Prop. prices'!V465</f>
        <v>0</v>
      </c>
      <c r="W724" s="17">
        <f>'[1]Prop. prices'!W465</f>
        <v>0</v>
      </c>
      <c r="X724" s="17">
        <f>'[1]Prop. prices'!X465</f>
        <v>0</v>
      </c>
      <c r="Y724" s="17">
        <f>'[1]Prop. prices'!Y465</f>
        <v>0</v>
      </c>
      <c r="Z724" s="17">
        <f>'[1]Prop. prices'!Z465</f>
        <v>0</v>
      </c>
      <c r="AA724" s="17">
        <f>'[1]Prop. prices'!AA465</f>
        <v>0</v>
      </c>
      <c r="AB724" s="17">
        <f>'[1]Prop. prices'!AB465</f>
        <v>0</v>
      </c>
      <c r="AC724" s="14"/>
      <c r="AD724" s="16" t="str" cm="1">
        <f t="array" ref="AD724">IF(SUMPRODUCT(--_xlfn.ISFORMULA(C724:AB724))=25,"OK","CHECK")</f>
        <v>OK</v>
      </c>
      <c r="AE724" s="7"/>
      <c r="AF724" s="7"/>
      <c r="AG724" s="7"/>
    </row>
    <row r="725" spans="1:33" outlineLevel="2" x14ac:dyDescent="0.2">
      <c r="A725" s="7"/>
      <c r="B725" s="7"/>
      <c r="C725" s="19" t="str">
        <f>C416</f>
        <v>HV Business Annual demand</v>
      </c>
      <c r="D725" s="18" t="str">
        <f>D416</f>
        <v>HV business</v>
      </c>
      <c r="E725" s="18" t="str">
        <f>E416</f>
        <v>HVAD265</v>
      </c>
      <c r="F725" s="18">
        <f>F416</f>
        <v>0</v>
      </c>
      <c r="G725" s="18">
        <f>G416</f>
        <v>0</v>
      </c>
      <c r="H725" s="12"/>
      <c r="I725" s="17">
        <f>'[1]Prop. prices'!I466</f>
        <v>0</v>
      </c>
      <c r="J725" s="17">
        <f>'[1]Prop. prices'!J466</f>
        <v>0</v>
      </c>
      <c r="K725" s="17">
        <f>'[1]Prop. prices'!K466</f>
        <v>5.0000000000000001E-3</v>
      </c>
      <c r="L725" s="17">
        <f>'[1]Prop. prices'!L466</f>
        <v>0</v>
      </c>
      <c r="M725" s="17">
        <f>'[1]Prop. prices'!M466</f>
        <v>3.3999999999999998E-3</v>
      </c>
      <c r="N725" s="17">
        <f>'[1]Prop. prices'!N466</f>
        <v>0</v>
      </c>
      <c r="O725" s="17">
        <f>'[1]Prop. prices'!O466</f>
        <v>0</v>
      </c>
      <c r="P725" s="17">
        <f>'[1]Prop. prices'!P466</f>
        <v>0</v>
      </c>
      <c r="Q725" s="17">
        <f>'[1]Prop. prices'!Q466</f>
        <v>0</v>
      </c>
      <c r="R725" s="17">
        <f>'[1]Prop. prices'!R466</f>
        <v>0</v>
      </c>
      <c r="S725" s="17">
        <f>'[1]Prop. prices'!S466</f>
        <v>0</v>
      </c>
      <c r="T725" s="17">
        <f>'[1]Prop. prices'!T466</f>
        <v>0</v>
      </c>
      <c r="U725" s="17">
        <f>'[1]Prop. prices'!U466</f>
        <v>0</v>
      </c>
      <c r="V725" s="17">
        <f>'[1]Prop. prices'!V466</f>
        <v>0</v>
      </c>
      <c r="W725" s="17">
        <f>'[1]Prop. prices'!W466</f>
        <v>0</v>
      </c>
      <c r="X725" s="17">
        <f>'[1]Prop. prices'!X466</f>
        <v>0</v>
      </c>
      <c r="Y725" s="17">
        <f>'[1]Prop. prices'!Y466</f>
        <v>0</v>
      </c>
      <c r="Z725" s="17">
        <f>'[1]Prop. prices'!Z466</f>
        <v>0</v>
      </c>
      <c r="AA725" s="17">
        <f>'[1]Prop. prices'!AA466</f>
        <v>0</v>
      </c>
      <c r="AB725" s="17">
        <f>'[1]Prop. prices'!AB466</f>
        <v>0</v>
      </c>
      <c r="AC725" s="14"/>
      <c r="AD725" s="16" t="str" cm="1">
        <f t="array" ref="AD725">IF(SUMPRODUCT(--_xlfn.ISFORMULA(C725:AB725))=25,"OK","CHECK")</f>
        <v>OK</v>
      </c>
      <c r="AE725" s="7"/>
      <c r="AF725" s="7"/>
      <c r="AG725" s="7"/>
    </row>
    <row r="726" spans="1:33" outlineLevel="2" x14ac:dyDescent="0.2">
      <c r="A726" s="7"/>
      <c r="B726" s="7"/>
      <c r="C726" s="19" t="str">
        <f>C417</f>
        <v>HV Business Annual demand</v>
      </c>
      <c r="D726" s="18" t="str">
        <f>D417</f>
        <v>HV business</v>
      </c>
      <c r="E726" s="18" t="str">
        <f>E417</f>
        <v>HVAD381</v>
      </c>
      <c r="F726" s="18">
        <f>F417</f>
        <v>0</v>
      </c>
      <c r="G726" s="18">
        <f>G417</f>
        <v>0</v>
      </c>
      <c r="H726" s="12"/>
      <c r="I726" s="17">
        <f>'[1]Prop. prices'!I467</f>
        <v>0</v>
      </c>
      <c r="J726" s="17">
        <f>'[1]Prop. prices'!J467</f>
        <v>0</v>
      </c>
      <c r="K726" s="17">
        <f>'[1]Prop. prices'!K467</f>
        <v>5.0000000000000001E-3</v>
      </c>
      <c r="L726" s="17">
        <f>'[1]Prop. prices'!L467</f>
        <v>0</v>
      </c>
      <c r="M726" s="17">
        <f>'[1]Prop. prices'!M467</f>
        <v>3.3999999999999998E-3</v>
      </c>
      <c r="N726" s="17">
        <f>'[1]Prop. prices'!N467</f>
        <v>0</v>
      </c>
      <c r="O726" s="17">
        <f>'[1]Prop. prices'!O467</f>
        <v>0</v>
      </c>
      <c r="P726" s="17">
        <f>'[1]Prop. prices'!P467</f>
        <v>0</v>
      </c>
      <c r="Q726" s="17">
        <f>'[1]Prop. prices'!Q467</f>
        <v>0</v>
      </c>
      <c r="R726" s="17">
        <f>'[1]Prop. prices'!R467</f>
        <v>0</v>
      </c>
      <c r="S726" s="17">
        <f>'[1]Prop. prices'!S467</f>
        <v>0</v>
      </c>
      <c r="T726" s="17">
        <f>'[1]Prop. prices'!T467</f>
        <v>0</v>
      </c>
      <c r="U726" s="17">
        <f>'[1]Prop. prices'!U467</f>
        <v>0</v>
      </c>
      <c r="V726" s="17">
        <f>'[1]Prop. prices'!V467</f>
        <v>0</v>
      </c>
      <c r="W726" s="17">
        <f>'[1]Prop. prices'!W467</f>
        <v>0</v>
      </c>
      <c r="X726" s="17">
        <f>'[1]Prop. prices'!X467</f>
        <v>0</v>
      </c>
      <c r="Y726" s="17">
        <f>'[1]Prop. prices'!Y467</f>
        <v>0</v>
      </c>
      <c r="Z726" s="17">
        <f>'[1]Prop. prices'!Z467</f>
        <v>0</v>
      </c>
      <c r="AA726" s="17">
        <f>'[1]Prop. prices'!AA467</f>
        <v>0</v>
      </c>
      <c r="AB726" s="17">
        <f>'[1]Prop. prices'!AB467</f>
        <v>0</v>
      </c>
      <c r="AC726" s="14"/>
      <c r="AD726" s="16" t="str" cm="1">
        <f t="array" ref="AD726">IF(SUMPRODUCT(--_xlfn.ISFORMULA(C726:AB726))=25,"OK","CHECK")</f>
        <v>OK</v>
      </c>
      <c r="AE726" s="7"/>
      <c r="AF726" s="7"/>
      <c r="AG726" s="7"/>
    </row>
    <row r="727" spans="1:33" outlineLevel="2" x14ac:dyDescent="0.2">
      <c r="A727" s="7"/>
      <c r="B727" s="7"/>
      <c r="C727" s="19" t="str">
        <f>C418</f>
        <v>HV Business Annual demand</v>
      </c>
      <c r="D727" s="18" t="str">
        <f>D418</f>
        <v>HV business</v>
      </c>
      <c r="E727" s="18" t="str">
        <f>E418</f>
        <v>HVAD439</v>
      </c>
      <c r="F727" s="18">
        <f>F418</f>
        <v>0</v>
      </c>
      <c r="G727" s="18">
        <f>G418</f>
        <v>0</v>
      </c>
      <c r="H727" s="12"/>
      <c r="I727" s="17">
        <f>'[1]Prop. prices'!I468</f>
        <v>0</v>
      </c>
      <c r="J727" s="17">
        <f>'[1]Prop. prices'!J468</f>
        <v>0</v>
      </c>
      <c r="K727" s="17">
        <f>'[1]Prop. prices'!K468</f>
        <v>5.0000000000000001E-3</v>
      </c>
      <c r="L727" s="17">
        <f>'[1]Prop. prices'!L468</f>
        <v>0</v>
      </c>
      <c r="M727" s="17">
        <f>'[1]Prop. prices'!M468</f>
        <v>3.3999999999999998E-3</v>
      </c>
      <c r="N727" s="17">
        <f>'[1]Prop. prices'!N468</f>
        <v>0</v>
      </c>
      <c r="O727" s="17">
        <f>'[1]Prop. prices'!O468</f>
        <v>0</v>
      </c>
      <c r="P727" s="17">
        <f>'[1]Prop. prices'!P468</f>
        <v>0</v>
      </c>
      <c r="Q727" s="17">
        <f>'[1]Prop. prices'!Q468</f>
        <v>0</v>
      </c>
      <c r="R727" s="17">
        <f>'[1]Prop. prices'!R468</f>
        <v>0</v>
      </c>
      <c r="S727" s="17">
        <f>'[1]Prop. prices'!S468</f>
        <v>0</v>
      </c>
      <c r="T727" s="17">
        <f>'[1]Prop. prices'!T468</f>
        <v>0</v>
      </c>
      <c r="U727" s="17">
        <f>'[1]Prop. prices'!U468</f>
        <v>0</v>
      </c>
      <c r="V727" s="17">
        <f>'[1]Prop. prices'!V468</f>
        <v>0</v>
      </c>
      <c r="W727" s="17">
        <f>'[1]Prop. prices'!W468</f>
        <v>0</v>
      </c>
      <c r="X727" s="17">
        <f>'[1]Prop. prices'!X468</f>
        <v>0</v>
      </c>
      <c r="Y727" s="17">
        <f>'[1]Prop. prices'!Y468</f>
        <v>0</v>
      </c>
      <c r="Z727" s="17">
        <f>'[1]Prop. prices'!Z468</f>
        <v>0</v>
      </c>
      <c r="AA727" s="17">
        <f>'[1]Prop. prices'!AA468</f>
        <v>0</v>
      </c>
      <c r="AB727" s="17">
        <f>'[1]Prop. prices'!AB468</f>
        <v>0</v>
      </c>
      <c r="AC727" s="14"/>
      <c r="AD727" s="16" t="str" cm="1">
        <f t="array" ref="AD727">IF(SUMPRODUCT(--_xlfn.ISFORMULA(C727:AB727))=25,"OK","CHECK")</f>
        <v>OK</v>
      </c>
      <c r="AE727" s="7"/>
      <c r="AF727" s="7"/>
      <c r="AG727" s="7"/>
    </row>
    <row r="728" spans="1:33" outlineLevel="2" x14ac:dyDescent="0.2">
      <c r="A728" s="7"/>
      <c r="B728" s="7"/>
      <c r="C728" s="19" t="str">
        <f>C419</f>
        <v>Zone Substation kVA non-Locational</v>
      </c>
      <c r="D728" s="18" t="str">
        <f>D419</f>
        <v>Major business</v>
      </c>
      <c r="E728" s="18" t="str">
        <f>E419</f>
        <v>ZSS025</v>
      </c>
      <c r="F728" s="18">
        <f>F419</f>
        <v>0</v>
      </c>
      <c r="G728" s="18">
        <f>G419</f>
        <v>0</v>
      </c>
      <c r="H728" s="12"/>
      <c r="I728" s="17">
        <f>'[1]Prop. prices'!I469</f>
        <v>0</v>
      </c>
      <c r="J728" s="17">
        <f>'[1]Prop. prices'!J469</f>
        <v>1.5E-3</v>
      </c>
      <c r="K728" s="17">
        <f>'[1]Prop. prices'!K469</f>
        <v>0</v>
      </c>
      <c r="L728" s="17">
        <f>'[1]Prop. prices'!L469</f>
        <v>0</v>
      </c>
      <c r="M728" s="17">
        <f>'[1]Prop. prices'!M469</f>
        <v>0</v>
      </c>
      <c r="N728" s="17">
        <f>'[1]Prop. prices'!N469</f>
        <v>0</v>
      </c>
      <c r="O728" s="17">
        <f>'[1]Prop. prices'!O469</f>
        <v>0</v>
      </c>
      <c r="P728" s="17">
        <f>'[1]Prop. prices'!P469</f>
        <v>0</v>
      </c>
      <c r="Q728" s="17">
        <f>'[1]Prop. prices'!Q469</f>
        <v>0</v>
      </c>
      <c r="R728" s="17">
        <f>'[1]Prop. prices'!R469</f>
        <v>0</v>
      </c>
      <c r="S728" s="17">
        <f>'[1]Prop. prices'!S469</f>
        <v>0</v>
      </c>
      <c r="T728" s="17">
        <f>'[1]Prop. prices'!T469</f>
        <v>0</v>
      </c>
      <c r="U728" s="17">
        <f>'[1]Prop. prices'!U469</f>
        <v>0</v>
      </c>
      <c r="V728" s="17">
        <f>'[1]Prop. prices'!V469</f>
        <v>0</v>
      </c>
      <c r="W728" s="17">
        <f>'[1]Prop. prices'!W469</f>
        <v>0</v>
      </c>
      <c r="X728" s="17">
        <f>'[1]Prop. prices'!X469</f>
        <v>0</v>
      </c>
      <c r="Y728" s="17">
        <f>'[1]Prop. prices'!Y469</f>
        <v>0</v>
      </c>
      <c r="Z728" s="17">
        <f>'[1]Prop. prices'!Z469</f>
        <v>0</v>
      </c>
      <c r="AA728" s="17">
        <f>'[1]Prop. prices'!AA469</f>
        <v>0</v>
      </c>
      <c r="AB728" s="17">
        <f>'[1]Prop. prices'!AB469</f>
        <v>0</v>
      </c>
      <c r="AC728" s="14"/>
      <c r="AD728" s="16" t="str" cm="1">
        <f t="array" ref="AD728">IF(SUMPRODUCT(--_xlfn.ISFORMULA(C728:AB728))=25,"OK","CHECK")</f>
        <v>OK</v>
      </c>
      <c r="AE728" s="7"/>
      <c r="AF728" s="7"/>
      <c r="AG728" s="7"/>
    </row>
    <row r="729" spans="1:33" outlineLevel="2" x14ac:dyDescent="0.2">
      <c r="A729" s="7"/>
      <c r="B729" s="7"/>
      <c r="C729" s="19" t="str">
        <f>C420</f>
        <v>Zone Substation kVA non-Locational</v>
      </c>
      <c r="D729" s="18" t="str">
        <f>D420</f>
        <v>Major business</v>
      </c>
      <c r="E729" s="18" t="str">
        <f>E420</f>
        <v>ZSS104</v>
      </c>
      <c r="F729" s="18">
        <f>F420</f>
        <v>0</v>
      </c>
      <c r="G729" s="18">
        <f>G420</f>
        <v>0</v>
      </c>
      <c r="H729" s="12"/>
      <c r="I729" s="17">
        <f>'[1]Prop. prices'!I470</f>
        <v>0</v>
      </c>
      <c r="J729" s="17">
        <f>'[1]Prop. prices'!J470</f>
        <v>1.5E-3</v>
      </c>
      <c r="K729" s="17">
        <f>'[1]Prop. prices'!K470</f>
        <v>0</v>
      </c>
      <c r="L729" s="17">
        <f>'[1]Prop. prices'!L470</f>
        <v>0</v>
      </c>
      <c r="M729" s="17">
        <f>'[1]Prop. prices'!M470</f>
        <v>0</v>
      </c>
      <c r="N729" s="17">
        <f>'[1]Prop. prices'!N470</f>
        <v>0</v>
      </c>
      <c r="O729" s="17">
        <f>'[1]Prop. prices'!O470</f>
        <v>0</v>
      </c>
      <c r="P729" s="17">
        <f>'[1]Prop. prices'!P470</f>
        <v>0</v>
      </c>
      <c r="Q729" s="17">
        <f>'[1]Prop. prices'!Q470</f>
        <v>0</v>
      </c>
      <c r="R729" s="17">
        <f>'[1]Prop. prices'!R470</f>
        <v>0</v>
      </c>
      <c r="S729" s="17">
        <f>'[1]Prop. prices'!S470</f>
        <v>0</v>
      </c>
      <c r="T729" s="17">
        <f>'[1]Prop. prices'!T470</f>
        <v>0</v>
      </c>
      <c r="U729" s="17">
        <f>'[1]Prop. prices'!U470</f>
        <v>0</v>
      </c>
      <c r="V729" s="17">
        <f>'[1]Prop. prices'!V470</f>
        <v>0</v>
      </c>
      <c r="W729" s="17">
        <f>'[1]Prop. prices'!W470</f>
        <v>0</v>
      </c>
      <c r="X729" s="17">
        <f>'[1]Prop. prices'!X470</f>
        <v>0</v>
      </c>
      <c r="Y729" s="17">
        <f>'[1]Prop. prices'!Y470</f>
        <v>0</v>
      </c>
      <c r="Z729" s="17">
        <f>'[1]Prop. prices'!Z470</f>
        <v>0</v>
      </c>
      <c r="AA729" s="17">
        <f>'[1]Prop. prices'!AA470</f>
        <v>0</v>
      </c>
      <c r="AB729" s="17">
        <f>'[1]Prop. prices'!AB470</f>
        <v>0</v>
      </c>
      <c r="AC729" s="14"/>
      <c r="AD729" s="16" t="str" cm="1">
        <f t="array" ref="AD729">IF(SUMPRODUCT(--_xlfn.ISFORMULA(C729:AB729))=25,"OK","CHECK")</f>
        <v>OK</v>
      </c>
      <c r="AE729" s="7"/>
      <c r="AF729" s="7"/>
      <c r="AG729" s="7"/>
    </row>
    <row r="730" spans="1:33" outlineLevel="2" x14ac:dyDescent="0.2">
      <c r="A730" s="7"/>
      <c r="B730" s="7"/>
      <c r="C730" s="19" t="str">
        <f>C421</f>
        <v>Zone Substation kVA non-Locational</v>
      </c>
      <c r="D730" s="18" t="str">
        <f>D421</f>
        <v>Major business</v>
      </c>
      <c r="E730" s="18" t="str">
        <f>E421</f>
        <v>ZSS196</v>
      </c>
      <c r="F730" s="18">
        <f>F421</f>
        <v>0</v>
      </c>
      <c r="G730" s="18">
        <f>G421</f>
        <v>0</v>
      </c>
      <c r="H730" s="12"/>
      <c r="I730" s="17">
        <f>'[1]Prop. prices'!I471</f>
        <v>0</v>
      </c>
      <c r="J730" s="17">
        <f>'[1]Prop. prices'!J471</f>
        <v>1.5E-3</v>
      </c>
      <c r="K730" s="17">
        <f>'[1]Prop. prices'!K471</f>
        <v>0</v>
      </c>
      <c r="L730" s="17">
        <f>'[1]Prop. prices'!L471</f>
        <v>0</v>
      </c>
      <c r="M730" s="17">
        <f>'[1]Prop. prices'!M471</f>
        <v>0</v>
      </c>
      <c r="N730" s="17">
        <f>'[1]Prop. prices'!N471</f>
        <v>0</v>
      </c>
      <c r="O730" s="17">
        <f>'[1]Prop. prices'!O471</f>
        <v>0</v>
      </c>
      <c r="P730" s="17">
        <f>'[1]Prop. prices'!P471</f>
        <v>0</v>
      </c>
      <c r="Q730" s="17">
        <f>'[1]Prop. prices'!Q471</f>
        <v>0</v>
      </c>
      <c r="R730" s="17">
        <f>'[1]Prop. prices'!R471</f>
        <v>0</v>
      </c>
      <c r="S730" s="17">
        <f>'[1]Prop. prices'!S471</f>
        <v>0</v>
      </c>
      <c r="T730" s="17">
        <f>'[1]Prop. prices'!T471</f>
        <v>0</v>
      </c>
      <c r="U730" s="17">
        <f>'[1]Prop. prices'!U471</f>
        <v>0</v>
      </c>
      <c r="V730" s="17">
        <f>'[1]Prop. prices'!V471</f>
        <v>0</v>
      </c>
      <c r="W730" s="17">
        <f>'[1]Prop. prices'!W471</f>
        <v>0</v>
      </c>
      <c r="X730" s="17">
        <f>'[1]Prop. prices'!X471</f>
        <v>0</v>
      </c>
      <c r="Y730" s="17">
        <f>'[1]Prop. prices'!Y471</f>
        <v>0</v>
      </c>
      <c r="Z730" s="17">
        <f>'[1]Prop. prices'!Z471</f>
        <v>0</v>
      </c>
      <c r="AA730" s="17">
        <f>'[1]Prop. prices'!AA471</f>
        <v>0</v>
      </c>
      <c r="AB730" s="17">
        <f>'[1]Prop. prices'!AB471</f>
        <v>0</v>
      </c>
      <c r="AC730" s="14"/>
      <c r="AD730" s="16" t="str" cm="1">
        <f t="array" ref="AD730">IF(SUMPRODUCT(--_xlfn.ISFORMULA(C730:AB730))=25,"OK","CHECK")</f>
        <v>OK</v>
      </c>
      <c r="AE730" s="7"/>
      <c r="AF730" s="7"/>
      <c r="AG730" s="7"/>
    </row>
    <row r="731" spans="1:33" outlineLevel="2" x14ac:dyDescent="0.2">
      <c r="A731" s="7"/>
      <c r="B731" s="7"/>
      <c r="C731" s="19" t="str">
        <f>C422</f>
        <v>Zone Substation kVA non-Locational</v>
      </c>
      <c r="D731" s="18" t="str">
        <f>D422</f>
        <v>Major business</v>
      </c>
      <c r="E731" s="18" t="str">
        <f>E422</f>
        <v>ZSS296</v>
      </c>
      <c r="F731" s="18">
        <f>F422</f>
        <v>0</v>
      </c>
      <c r="G731" s="18">
        <f>G422</f>
        <v>0</v>
      </c>
      <c r="H731" s="12"/>
      <c r="I731" s="17">
        <f>'[1]Prop. prices'!I472</f>
        <v>0</v>
      </c>
      <c r="J731" s="17">
        <f>'[1]Prop. prices'!J472</f>
        <v>1.5E-3</v>
      </c>
      <c r="K731" s="17">
        <f>'[1]Prop. prices'!K472</f>
        <v>0</v>
      </c>
      <c r="L731" s="17">
        <f>'[1]Prop. prices'!L472</f>
        <v>0</v>
      </c>
      <c r="M731" s="17">
        <f>'[1]Prop. prices'!M472</f>
        <v>0</v>
      </c>
      <c r="N731" s="17">
        <f>'[1]Prop. prices'!N472</f>
        <v>0</v>
      </c>
      <c r="O731" s="17">
        <f>'[1]Prop. prices'!O472</f>
        <v>0</v>
      </c>
      <c r="P731" s="17">
        <f>'[1]Prop. prices'!P472</f>
        <v>0</v>
      </c>
      <c r="Q731" s="17">
        <f>'[1]Prop. prices'!Q472</f>
        <v>0</v>
      </c>
      <c r="R731" s="17">
        <f>'[1]Prop. prices'!R472</f>
        <v>0</v>
      </c>
      <c r="S731" s="17">
        <f>'[1]Prop. prices'!S472</f>
        <v>0</v>
      </c>
      <c r="T731" s="17">
        <f>'[1]Prop. prices'!T472</f>
        <v>0</v>
      </c>
      <c r="U731" s="17">
        <f>'[1]Prop. prices'!U472</f>
        <v>0</v>
      </c>
      <c r="V731" s="17">
        <f>'[1]Prop. prices'!V472</f>
        <v>0</v>
      </c>
      <c r="W731" s="17">
        <f>'[1]Prop. prices'!W472</f>
        <v>0</v>
      </c>
      <c r="X731" s="17">
        <f>'[1]Prop. prices'!X472</f>
        <v>0</v>
      </c>
      <c r="Y731" s="17">
        <f>'[1]Prop. prices'!Y472</f>
        <v>0</v>
      </c>
      <c r="Z731" s="17">
        <f>'[1]Prop. prices'!Z472</f>
        <v>0</v>
      </c>
      <c r="AA731" s="17">
        <f>'[1]Prop. prices'!AA472</f>
        <v>0</v>
      </c>
      <c r="AB731" s="17">
        <f>'[1]Prop. prices'!AB472</f>
        <v>0</v>
      </c>
      <c r="AC731" s="14"/>
      <c r="AD731" s="16" t="str" cm="1">
        <f t="array" ref="AD731">IF(SUMPRODUCT(--_xlfn.ISFORMULA(C731:AB731))=25,"OK","CHECK")</f>
        <v>OK</v>
      </c>
      <c r="AE731" s="7"/>
      <c r="AF731" s="7"/>
      <c r="AG731" s="7"/>
    </row>
    <row r="732" spans="1:33" outlineLevel="2" x14ac:dyDescent="0.2">
      <c r="A732" s="7"/>
      <c r="B732" s="7"/>
      <c r="C732" s="19" t="str">
        <f>C423</f>
        <v>Zone Substation kVA non-Locational</v>
      </c>
      <c r="D732" s="18" t="str">
        <f>D423</f>
        <v>Major business</v>
      </c>
      <c r="E732" s="18" t="str">
        <f>E423</f>
        <v>ZSS550</v>
      </c>
      <c r="F732" s="18">
        <f>F423</f>
        <v>0</v>
      </c>
      <c r="G732" s="18">
        <f>G423</f>
        <v>0</v>
      </c>
      <c r="H732" s="12"/>
      <c r="I732" s="17">
        <f>'[1]Prop. prices'!I473</f>
        <v>0</v>
      </c>
      <c r="J732" s="17">
        <f>'[1]Prop. prices'!J473</f>
        <v>1.5E-3</v>
      </c>
      <c r="K732" s="17">
        <f>'[1]Prop. prices'!K473</f>
        <v>0</v>
      </c>
      <c r="L732" s="17">
        <f>'[1]Prop. prices'!L473</f>
        <v>0</v>
      </c>
      <c r="M732" s="17">
        <f>'[1]Prop. prices'!M473</f>
        <v>0</v>
      </c>
      <c r="N732" s="17">
        <f>'[1]Prop. prices'!N473</f>
        <v>0</v>
      </c>
      <c r="O732" s="17">
        <f>'[1]Prop. prices'!O473</f>
        <v>0</v>
      </c>
      <c r="P732" s="17">
        <f>'[1]Prop. prices'!P473</f>
        <v>0</v>
      </c>
      <c r="Q732" s="17">
        <f>'[1]Prop. prices'!Q473</f>
        <v>0</v>
      </c>
      <c r="R732" s="17">
        <f>'[1]Prop. prices'!R473</f>
        <v>0</v>
      </c>
      <c r="S732" s="17">
        <f>'[1]Prop. prices'!S473</f>
        <v>0</v>
      </c>
      <c r="T732" s="17">
        <f>'[1]Prop. prices'!T473</f>
        <v>0</v>
      </c>
      <c r="U732" s="17">
        <f>'[1]Prop. prices'!U473</f>
        <v>0</v>
      </c>
      <c r="V732" s="17">
        <f>'[1]Prop. prices'!V473</f>
        <v>0</v>
      </c>
      <c r="W732" s="17">
        <f>'[1]Prop. prices'!W473</f>
        <v>0</v>
      </c>
      <c r="X732" s="17">
        <f>'[1]Prop. prices'!X473</f>
        <v>0</v>
      </c>
      <c r="Y732" s="17">
        <f>'[1]Prop. prices'!Y473</f>
        <v>0</v>
      </c>
      <c r="Z732" s="17">
        <f>'[1]Prop. prices'!Z473</f>
        <v>0</v>
      </c>
      <c r="AA732" s="17">
        <f>'[1]Prop. prices'!AA473</f>
        <v>0</v>
      </c>
      <c r="AB732" s="17">
        <f>'[1]Prop. prices'!AB473</f>
        <v>0</v>
      </c>
      <c r="AC732" s="14"/>
      <c r="AD732" s="16" t="str" cm="1">
        <f t="array" ref="AD732">IF(SUMPRODUCT(--_xlfn.ISFORMULA(C732:AB732))=25,"OK","CHECK")</f>
        <v>OK</v>
      </c>
      <c r="AE732" s="7"/>
      <c r="AF732" s="7"/>
      <c r="AG732" s="7"/>
    </row>
    <row r="733" spans="1:33" outlineLevel="2" x14ac:dyDescent="0.2">
      <c r="A733" s="7"/>
      <c r="B733" s="7"/>
      <c r="C733" s="19" t="str">
        <f>C424</f>
        <v>Zone Substation kVA non-Locational</v>
      </c>
      <c r="D733" s="18" t="str">
        <f>D424</f>
        <v>Major business</v>
      </c>
      <c r="E733" s="18" t="str">
        <f>E424</f>
        <v>ZSS766</v>
      </c>
      <c r="F733" s="18">
        <f>F424</f>
        <v>0</v>
      </c>
      <c r="G733" s="18">
        <f>G424</f>
        <v>0</v>
      </c>
      <c r="H733" s="12"/>
      <c r="I733" s="17">
        <f>'[1]Prop. prices'!I474</f>
        <v>0</v>
      </c>
      <c r="J733" s="17">
        <f>'[1]Prop. prices'!J474</f>
        <v>1.5E-3</v>
      </c>
      <c r="K733" s="17">
        <f>'[1]Prop. prices'!K474</f>
        <v>0</v>
      </c>
      <c r="L733" s="17">
        <f>'[1]Prop. prices'!L474</f>
        <v>0</v>
      </c>
      <c r="M733" s="17">
        <f>'[1]Prop. prices'!M474</f>
        <v>0</v>
      </c>
      <c r="N733" s="17">
        <f>'[1]Prop. prices'!N474</f>
        <v>0</v>
      </c>
      <c r="O733" s="17">
        <f>'[1]Prop. prices'!O474</f>
        <v>0</v>
      </c>
      <c r="P733" s="17">
        <f>'[1]Prop. prices'!P474</f>
        <v>0</v>
      </c>
      <c r="Q733" s="17">
        <f>'[1]Prop. prices'!Q474</f>
        <v>0</v>
      </c>
      <c r="R733" s="17">
        <f>'[1]Prop. prices'!R474</f>
        <v>0</v>
      </c>
      <c r="S733" s="17">
        <f>'[1]Prop. prices'!S474</f>
        <v>0</v>
      </c>
      <c r="T733" s="17">
        <f>'[1]Prop. prices'!T474</f>
        <v>0</v>
      </c>
      <c r="U733" s="17">
        <f>'[1]Prop. prices'!U474</f>
        <v>0</v>
      </c>
      <c r="V733" s="17">
        <f>'[1]Prop. prices'!V474</f>
        <v>0</v>
      </c>
      <c r="W733" s="17">
        <f>'[1]Prop. prices'!W474</f>
        <v>0</v>
      </c>
      <c r="X733" s="17">
        <f>'[1]Prop. prices'!X474</f>
        <v>0</v>
      </c>
      <c r="Y733" s="17">
        <f>'[1]Prop. prices'!Y474</f>
        <v>0</v>
      </c>
      <c r="Z733" s="17">
        <f>'[1]Prop. prices'!Z474</f>
        <v>0</v>
      </c>
      <c r="AA733" s="17">
        <f>'[1]Prop. prices'!AA474</f>
        <v>0</v>
      </c>
      <c r="AB733" s="17">
        <f>'[1]Prop. prices'!AB474</f>
        <v>0</v>
      </c>
      <c r="AC733" s="14"/>
      <c r="AD733" s="16" t="str" cm="1">
        <f t="array" ref="AD733">IF(SUMPRODUCT(--_xlfn.ISFORMULA(C733:AB733))=25,"OK","CHECK")</f>
        <v>OK</v>
      </c>
      <c r="AE733" s="7"/>
      <c r="AF733" s="7"/>
      <c r="AG733" s="7"/>
    </row>
    <row r="734" spans="1:33" outlineLevel="2" x14ac:dyDescent="0.2">
      <c r="A734" s="7"/>
      <c r="B734" s="7"/>
      <c r="C734" s="19" t="str">
        <f>C425</f>
        <v>Zone Substation kVA Locational</v>
      </c>
      <c r="D734" s="18" t="str">
        <f>D425</f>
        <v>Major business</v>
      </c>
      <c r="E734" s="18" t="str">
        <f>E425</f>
        <v>ZSS951</v>
      </c>
      <c r="F734" s="18">
        <f>F425</f>
        <v>0</v>
      </c>
      <c r="G734" s="18">
        <f>G425</f>
        <v>0</v>
      </c>
      <c r="H734" s="12"/>
      <c r="I734" s="17">
        <f>'[1]Prop. prices'!I475</f>
        <v>0</v>
      </c>
      <c r="J734" s="17">
        <f>'[1]Prop. prices'!J475</f>
        <v>1.5E-3</v>
      </c>
      <c r="K734" s="17">
        <f>'[1]Prop. prices'!K475</f>
        <v>0</v>
      </c>
      <c r="L734" s="17">
        <f>'[1]Prop. prices'!L475</f>
        <v>0</v>
      </c>
      <c r="M734" s="17">
        <f>'[1]Prop. prices'!M475</f>
        <v>0</v>
      </c>
      <c r="N734" s="17">
        <f>'[1]Prop. prices'!N475</f>
        <v>0</v>
      </c>
      <c r="O734" s="17">
        <f>'[1]Prop. prices'!O475</f>
        <v>0</v>
      </c>
      <c r="P734" s="17">
        <f>'[1]Prop. prices'!P475</f>
        <v>0</v>
      </c>
      <c r="Q734" s="17">
        <f>'[1]Prop. prices'!Q475</f>
        <v>0</v>
      </c>
      <c r="R734" s="17">
        <f>'[1]Prop. prices'!R475</f>
        <v>0</v>
      </c>
      <c r="S734" s="17">
        <f>'[1]Prop. prices'!S475</f>
        <v>0</v>
      </c>
      <c r="T734" s="17">
        <f>'[1]Prop. prices'!T475</f>
        <v>0</v>
      </c>
      <c r="U734" s="17">
        <f>'[1]Prop. prices'!U475</f>
        <v>0</v>
      </c>
      <c r="V734" s="17">
        <f>'[1]Prop. prices'!V475</f>
        <v>0</v>
      </c>
      <c r="W734" s="17">
        <f>'[1]Prop. prices'!W475</f>
        <v>0</v>
      </c>
      <c r="X734" s="17">
        <f>'[1]Prop. prices'!X475</f>
        <v>0</v>
      </c>
      <c r="Y734" s="17">
        <f>'[1]Prop. prices'!Y475</f>
        <v>0</v>
      </c>
      <c r="Z734" s="17">
        <f>'[1]Prop. prices'!Z475</f>
        <v>0</v>
      </c>
      <c r="AA734" s="17">
        <f>'[1]Prop. prices'!AA475</f>
        <v>0</v>
      </c>
      <c r="AB734" s="17">
        <f>'[1]Prop. prices'!AB475</f>
        <v>0</v>
      </c>
      <c r="AC734" s="14"/>
      <c r="AD734" s="16" t="str" cm="1">
        <f t="array" ref="AD734">IF(SUMPRODUCT(--_xlfn.ISFORMULA(C734:AB734))=25,"OK","CHECK")</f>
        <v>OK</v>
      </c>
      <c r="AE734" s="7"/>
      <c r="AF734" s="7"/>
      <c r="AG734" s="7"/>
    </row>
    <row r="735" spans="1:33" outlineLevel="2" x14ac:dyDescent="0.2">
      <c r="A735" s="7"/>
      <c r="B735" s="7"/>
      <c r="C735" s="19" t="str">
        <f>C426</f>
        <v>Zone Substation kVA Locational</v>
      </c>
      <c r="D735" s="18" t="str">
        <f>D426</f>
        <v>Major business</v>
      </c>
      <c r="E735" s="18" t="str">
        <f>E426</f>
        <v>ZSN021</v>
      </c>
      <c r="F735" s="18">
        <f>F426</f>
        <v>0</v>
      </c>
      <c r="G735" s="18">
        <f>G426</f>
        <v>0</v>
      </c>
      <c r="H735" s="12"/>
      <c r="I735" s="17">
        <f>'[1]Prop. prices'!I476</f>
        <v>0</v>
      </c>
      <c r="J735" s="17">
        <f>'[1]Prop. prices'!J476</f>
        <v>1.5E-3</v>
      </c>
      <c r="K735" s="17">
        <f>'[1]Prop. prices'!K476</f>
        <v>0</v>
      </c>
      <c r="L735" s="17">
        <f>'[1]Prop. prices'!L476</f>
        <v>0</v>
      </c>
      <c r="M735" s="17">
        <f>'[1]Prop. prices'!M476</f>
        <v>0</v>
      </c>
      <c r="N735" s="17">
        <f>'[1]Prop. prices'!N476</f>
        <v>0</v>
      </c>
      <c r="O735" s="17">
        <f>'[1]Prop. prices'!O476</f>
        <v>0</v>
      </c>
      <c r="P735" s="17">
        <f>'[1]Prop. prices'!P476</f>
        <v>0</v>
      </c>
      <c r="Q735" s="17">
        <f>'[1]Prop. prices'!Q476</f>
        <v>0</v>
      </c>
      <c r="R735" s="17">
        <f>'[1]Prop. prices'!R476</f>
        <v>0</v>
      </c>
      <c r="S735" s="17">
        <f>'[1]Prop. prices'!S476</f>
        <v>0</v>
      </c>
      <c r="T735" s="17">
        <f>'[1]Prop. prices'!T476</f>
        <v>0</v>
      </c>
      <c r="U735" s="17">
        <f>'[1]Prop. prices'!U476</f>
        <v>0</v>
      </c>
      <c r="V735" s="17">
        <f>'[1]Prop. prices'!V476</f>
        <v>0</v>
      </c>
      <c r="W735" s="17">
        <f>'[1]Prop. prices'!W476</f>
        <v>0</v>
      </c>
      <c r="X735" s="17">
        <f>'[1]Prop. prices'!X476</f>
        <v>0</v>
      </c>
      <c r="Y735" s="17">
        <f>'[1]Prop. prices'!Y476</f>
        <v>0</v>
      </c>
      <c r="Z735" s="17">
        <f>'[1]Prop. prices'!Z476</f>
        <v>0</v>
      </c>
      <c r="AA735" s="17">
        <f>'[1]Prop. prices'!AA476</f>
        <v>0</v>
      </c>
      <c r="AB735" s="17">
        <f>'[1]Prop. prices'!AB476</f>
        <v>0</v>
      </c>
      <c r="AC735" s="14"/>
      <c r="AD735" s="16" t="str" cm="1">
        <f t="array" ref="AD735">IF(SUMPRODUCT(--_xlfn.ISFORMULA(C735:AB735))=25,"OK","CHECK")</f>
        <v>OK</v>
      </c>
      <c r="AE735" s="7"/>
      <c r="AF735" s="7"/>
      <c r="AG735" s="7"/>
    </row>
    <row r="736" spans="1:33" outlineLevel="2" x14ac:dyDescent="0.2">
      <c r="A736" s="7"/>
      <c r="B736" s="7"/>
      <c r="C736" s="19" t="str">
        <f>C427</f>
        <v>Zone Substation kVA Locational</v>
      </c>
      <c r="D736" s="18" t="str">
        <f>D427</f>
        <v>Major business</v>
      </c>
      <c r="E736" s="18" t="str">
        <f>E427</f>
        <v>ZSN024</v>
      </c>
      <c r="F736" s="18">
        <f>F427</f>
        <v>0</v>
      </c>
      <c r="G736" s="18">
        <f>G427</f>
        <v>0</v>
      </c>
      <c r="H736" s="12"/>
      <c r="I736" s="17">
        <f>'[1]Prop. prices'!I477</f>
        <v>0</v>
      </c>
      <c r="J736" s="17">
        <f>'[1]Prop. prices'!J477</f>
        <v>1.5E-3</v>
      </c>
      <c r="K736" s="17">
        <f>'[1]Prop. prices'!K477</f>
        <v>0</v>
      </c>
      <c r="L736" s="17">
        <f>'[1]Prop. prices'!L477</f>
        <v>0</v>
      </c>
      <c r="M736" s="17">
        <f>'[1]Prop. prices'!M477</f>
        <v>0</v>
      </c>
      <c r="N736" s="17">
        <f>'[1]Prop. prices'!N477</f>
        <v>0</v>
      </c>
      <c r="O736" s="17">
        <f>'[1]Prop. prices'!O477</f>
        <v>0</v>
      </c>
      <c r="P736" s="17">
        <f>'[1]Prop. prices'!P477</f>
        <v>0</v>
      </c>
      <c r="Q736" s="17">
        <f>'[1]Prop. prices'!Q477</f>
        <v>0</v>
      </c>
      <c r="R736" s="17">
        <f>'[1]Prop. prices'!R477</f>
        <v>0</v>
      </c>
      <c r="S736" s="17">
        <f>'[1]Prop. prices'!S477</f>
        <v>0</v>
      </c>
      <c r="T736" s="17">
        <f>'[1]Prop. prices'!T477</f>
        <v>0</v>
      </c>
      <c r="U736" s="17">
        <f>'[1]Prop. prices'!U477</f>
        <v>0</v>
      </c>
      <c r="V736" s="17">
        <f>'[1]Prop. prices'!V477</f>
        <v>0</v>
      </c>
      <c r="W736" s="17">
        <f>'[1]Prop. prices'!W477</f>
        <v>0</v>
      </c>
      <c r="X736" s="17">
        <f>'[1]Prop. prices'!X477</f>
        <v>0</v>
      </c>
      <c r="Y736" s="17">
        <f>'[1]Prop. prices'!Y477</f>
        <v>0</v>
      </c>
      <c r="Z736" s="17">
        <f>'[1]Prop. prices'!Z477</f>
        <v>0</v>
      </c>
      <c r="AA736" s="17">
        <f>'[1]Prop. prices'!AA477</f>
        <v>0</v>
      </c>
      <c r="AB736" s="17">
        <f>'[1]Prop. prices'!AB477</f>
        <v>0</v>
      </c>
      <c r="AC736" s="14"/>
      <c r="AD736" s="16" t="str" cm="1">
        <f t="array" ref="AD736">IF(SUMPRODUCT(--_xlfn.ISFORMULA(C736:AB736))=25,"OK","CHECK")</f>
        <v>OK</v>
      </c>
      <c r="AE736" s="7"/>
      <c r="AF736" s="7"/>
      <c r="AG736" s="7"/>
    </row>
    <row r="737" spans="1:33" outlineLevel="2" x14ac:dyDescent="0.2">
      <c r="A737" s="7"/>
      <c r="B737" s="7"/>
      <c r="C737" s="19" t="str">
        <f>C428</f>
        <v>Zone Substation kVA Locational</v>
      </c>
      <c r="D737" s="18" t="str">
        <f>D428</f>
        <v>Major business</v>
      </c>
      <c r="E737" s="18" t="str">
        <f>E428</f>
        <v>ZSN035</v>
      </c>
      <c r="F737" s="18">
        <f>F428</f>
        <v>0</v>
      </c>
      <c r="G737" s="18">
        <f>G428</f>
        <v>0</v>
      </c>
      <c r="H737" s="12"/>
      <c r="I737" s="17">
        <f>'[1]Prop. prices'!I478</f>
        <v>0</v>
      </c>
      <c r="J737" s="17">
        <f>'[1]Prop. prices'!J478</f>
        <v>1.5E-3</v>
      </c>
      <c r="K737" s="17">
        <f>'[1]Prop. prices'!K478</f>
        <v>0</v>
      </c>
      <c r="L737" s="17">
        <f>'[1]Prop. prices'!L478</f>
        <v>0</v>
      </c>
      <c r="M737" s="17">
        <f>'[1]Prop. prices'!M478</f>
        <v>0</v>
      </c>
      <c r="N737" s="17">
        <f>'[1]Prop. prices'!N478</f>
        <v>0</v>
      </c>
      <c r="O737" s="17">
        <f>'[1]Prop. prices'!O478</f>
        <v>0</v>
      </c>
      <c r="P737" s="17">
        <f>'[1]Prop. prices'!P478</f>
        <v>0</v>
      </c>
      <c r="Q737" s="17">
        <f>'[1]Prop. prices'!Q478</f>
        <v>0</v>
      </c>
      <c r="R737" s="17">
        <f>'[1]Prop. prices'!R478</f>
        <v>0</v>
      </c>
      <c r="S737" s="17">
        <f>'[1]Prop. prices'!S478</f>
        <v>0</v>
      </c>
      <c r="T737" s="17">
        <f>'[1]Prop. prices'!T478</f>
        <v>0</v>
      </c>
      <c r="U737" s="17">
        <f>'[1]Prop. prices'!U478</f>
        <v>0</v>
      </c>
      <c r="V737" s="17">
        <f>'[1]Prop. prices'!V478</f>
        <v>0</v>
      </c>
      <c r="W737" s="17">
        <f>'[1]Prop. prices'!W478</f>
        <v>0</v>
      </c>
      <c r="X737" s="17">
        <f>'[1]Prop. prices'!X478</f>
        <v>0</v>
      </c>
      <c r="Y737" s="17">
        <f>'[1]Prop. prices'!Y478</f>
        <v>0</v>
      </c>
      <c r="Z737" s="17">
        <f>'[1]Prop. prices'!Z478</f>
        <v>0</v>
      </c>
      <c r="AA737" s="17">
        <f>'[1]Prop. prices'!AA478</f>
        <v>0</v>
      </c>
      <c r="AB737" s="17">
        <f>'[1]Prop. prices'!AB478</f>
        <v>0</v>
      </c>
      <c r="AC737" s="14"/>
      <c r="AD737" s="16" t="str" cm="1">
        <f t="array" ref="AD737">IF(SUMPRODUCT(--_xlfn.ISFORMULA(C737:AB737))=25,"OK","CHECK")</f>
        <v>OK</v>
      </c>
      <c r="AE737" s="7"/>
      <c r="AF737" s="7"/>
      <c r="AG737" s="7"/>
    </row>
    <row r="738" spans="1:33" outlineLevel="2" x14ac:dyDescent="0.2">
      <c r="A738" s="7"/>
      <c r="B738" s="7"/>
      <c r="C738" s="19" t="str">
        <f>C429</f>
        <v>Zone Substation kVA Locational</v>
      </c>
      <c r="D738" s="18" t="str">
        <f>D429</f>
        <v>Major business</v>
      </c>
      <c r="E738" s="18" t="str">
        <f>E429</f>
        <v>-</v>
      </c>
      <c r="F738" s="18" t="str">
        <f>F429</f>
        <v>ZSN228</v>
      </c>
      <c r="G738" s="18">
        <f>G429</f>
        <v>0</v>
      </c>
      <c r="H738" s="12"/>
      <c r="I738" s="17">
        <f>'[1]Prop. prices'!I479</f>
        <v>0</v>
      </c>
      <c r="J738" s="17">
        <f>'[1]Prop. prices'!J479</f>
        <v>1.5E-3</v>
      </c>
      <c r="K738" s="17">
        <f>'[1]Prop. prices'!K479</f>
        <v>0</v>
      </c>
      <c r="L738" s="17">
        <f>'[1]Prop. prices'!L479</f>
        <v>0</v>
      </c>
      <c r="M738" s="17">
        <f>'[1]Prop. prices'!M479</f>
        <v>0</v>
      </c>
      <c r="N738" s="17">
        <f>'[1]Prop. prices'!N479</f>
        <v>0</v>
      </c>
      <c r="O738" s="17">
        <f>'[1]Prop. prices'!O479</f>
        <v>0</v>
      </c>
      <c r="P738" s="17">
        <f>'[1]Prop. prices'!P479</f>
        <v>0</v>
      </c>
      <c r="Q738" s="17">
        <f>'[1]Prop. prices'!Q479</f>
        <v>0</v>
      </c>
      <c r="R738" s="17">
        <f>'[1]Prop. prices'!R479</f>
        <v>0</v>
      </c>
      <c r="S738" s="17">
        <f>'[1]Prop. prices'!S479</f>
        <v>0</v>
      </c>
      <c r="T738" s="17">
        <f>'[1]Prop. prices'!T479</f>
        <v>0</v>
      </c>
      <c r="U738" s="17">
        <f>'[1]Prop. prices'!U479</f>
        <v>0</v>
      </c>
      <c r="V738" s="17">
        <f>'[1]Prop. prices'!V479</f>
        <v>0</v>
      </c>
      <c r="W738" s="17">
        <f>'[1]Prop. prices'!W479</f>
        <v>0</v>
      </c>
      <c r="X738" s="17">
        <f>'[1]Prop. prices'!X479</f>
        <v>0</v>
      </c>
      <c r="Y738" s="17">
        <f>'[1]Prop. prices'!Y479</f>
        <v>0</v>
      </c>
      <c r="Z738" s="17">
        <f>'[1]Prop. prices'!Z479</f>
        <v>0</v>
      </c>
      <c r="AA738" s="17">
        <f>'[1]Prop. prices'!AA479</f>
        <v>0</v>
      </c>
      <c r="AB738" s="17">
        <f>'[1]Prop. prices'!AB479</f>
        <v>0</v>
      </c>
      <c r="AC738" s="14"/>
      <c r="AD738" s="16" t="str" cm="1">
        <f t="array" ref="AD738">IF(SUMPRODUCT(--_xlfn.ISFORMULA(C738:AB738))=25,"OK","CHECK")</f>
        <v>OK</v>
      </c>
      <c r="AE738" s="7"/>
      <c r="AF738" s="7"/>
      <c r="AG738" s="7"/>
    </row>
    <row r="739" spans="1:33" outlineLevel="2" x14ac:dyDescent="0.2">
      <c r="A739" s="7"/>
      <c r="B739" s="7"/>
      <c r="C739" s="19" t="str">
        <f>C430</f>
        <v>Zone Substation kVA Locational</v>
      </c>
      <c r="D739" s="18" t="str">
        <f>D430</f>
        <v>Major business</v>
      </c>
      <c r="E739" s="18" t="str">
        <f>E430</f>
        <v>ZSN272</v>
      </c>
      <c r="F739" s="18">
        <f>F430</f>
        <v>0</v>
      </c>
      <c r="G739" s="18">
        <f>G430</f>
        <v>0</v>
      </c>
      <c r="H739" s="12"/>
      <c r="I739" s="17">
        <f>'[1]Prop. prices'!I480</f>
        <v>0</v>
      </c>
      <c r="J739" s="17">
        <f>'[1]Prop. prices'!J480</f>
        <v>1.5E-3</v>
      </c>
      <c r="K739" s="17">
        <f>'[1]Prop. prices'!K480</f>
        <v>0</v>
      </c>
      <c r="L739" s="17">
        <f>'[1]Prop. prices'!L480</f>
        <v>0</v>
      </c>
      <c r="M739" s="17">
        <f>'[1]Prop. prices'!M480</f>
        <v>0</v>
      </c>
      <c r="N739" s="17">
        <f>'[1]Prop. prices'!N480</f>
        <v>0</v>
      </c>
      <c r="O739" s="17">
        <f>'[1]Prop. prices'!O480</f>
        <v>0</v>
      </c>
      <c r="P739" s="17">
        <f>'[1]Prop. prices'!P480</f>
        <v>0</v>
      </c>
      <c r="Q739" s="17">
        <f>'[1]Prop. prices'!Q480</f>
        <v>0</v>
      </c>
      <c r="R739" s="17">
        <f>'[1]Prop. prices'!R480</f>
        <v>0</v>
      </c>
      <c r="S739" s="17">
        <f>'[1]Prop. prices'!S480</f>
        <v>0</v>
      </c>
      <c r="T739" s="17">
        <f>'[1]Prop. prices'!T480</f>
        <v>0</v>
      </c>
      <c r="U739" s="17">
        <f>'[1]Prop. prices'!U480</f>
        <v>0</v>
      </c>
      <c r="V739" s="17">
        <f>'[1]Prop. prices'!V480</f>
        <v>0</v>
      </c>
      <c r="W739" s="17">
        <f>'[1]Prop. prices'!W480</f>
        <v>0</v>
      </c>
      <c r="X739" s="17">
        <f>'[1]Prop. prices'!X480</f>
        <v>0</v>
      </c>
      <c r="Y739" s="17">
        <f>'[1]Prop. prices'!Y480</f>
        <v>0</v>
      </c>
      <c r="Z739" s="17">
        <f>'[1]Prop. prices'!Z480</f>
        <v>0</v>
      </c>
      <c r="AA739" s="17">
        <f>'[1]Prop. prices'!AA480</f>
        <v>0</v>
      </c>
      <c r="AB739" s="17">
        <f>'[1]Prop. prices'!AB480</f>
        <v>0</v>
      </c>
      <c r="AC739" s="14"/>
      <c r="AD739" s="16" t="str" cm="1">
        <f t="array" ref="AD739">IF(SUMPRODUCT(--_xlfn.ISFORMULA(C739:AB739))=25,"OK","CHECK")</f>
        <v>OK</v>
      </c>
      <c r="AE739" s="7"/>
      <c r="AF739" s="7"/>
      <c r="AG739" s="7"/>
    </row>
    <row r="740" spans="1:33" outlineLevel="3" x14ac:dyDescent="0.2">
      <c r="A740" s="7"/>
      <c r="B740" s="7"/>
      <c r="C740" s="19" t="str">
        <f>C431</f>
        <v>Zone Substation kVA Locational</v>
      </c>
      <c r="D740" s="18" t="str">
        <f>D431</f>
        <v>Major business</v>
      </c>
      <c r="E740" s="18" t="str">
        <f>E431</f>
        <v>ZSN273</v>
      </c>
      <c r="F740" s="18">
        <f>F431</f>
        <v>0</v>
      </c>
      <c r="G740" s="18">
        <f>G431</f>
        <v>0</v>
      </c>
      <c r="H740" s="12"/>
      <c r="I740" s="17">
        <f>'[1]Prop. prices'!I481</f>
        <v>0</v>
      </c>
      <c r="J740" s="17">
        <f>'[1]Prop. prices'!J481</f>
        <v>1.5E-3</v>
      </c>
      <c r="K740" s="17">
        <f>'[1]Prop. prices'!K481</f>
        <v>0</v>
      </c>
      <c r="L740" s="17">
        <f>'[1]Prop. prices'!L481</f>
        <v>0</v>
      </c>
      <c r="M740" s="17">
        <f>'[1]Prop. prices'!M481</f>
        <v>0</v>
      </c>
      <c r="N740" s="17">
        <f>'[1]Prop. prices'!N481</f>
        <v>0</v>
      </c>
      <c r="O740" s="17">
        <f>'[1]Prop. prices'!O481</f>
        <v>0</v>
      </c>
      <c r="P740" s="17">
        <f>'[1]Prop. prices'!P481</f>
        <v>0</v>
      </c>
      <c r="Q740" s="17">
        <f>'[1]Prop. prices'!Q481</f>
        <v>0</v>
      </c>
      <c r="R740" s="17">
        <f>'[1]Prop. prices'!R481</f>
        <v>0</v>
      </c>
      <c r="S740" s="17">
        <f>'[1]Prop. prices'!S481</f>
        <v>0</v>
      </c>
      <c r="T740" s="17">
        <f>'[1]Prop. prices'!T481</f>
        <v>0</v>
      </c>
      <c r="U740" s="17">
        <f>'[1]Prop. prices'!U481</f>
        <v>0</v>
      </c>
      <c r="V740" s="17">
        <f>'[1]Prop. prices'!V481</f>
        <v>0</v>
      </c>
      <c r="W740" s="17">
        <f>'[1]Prop. prices'!W481</f>
        <v>0</v>
      </c>
      <c r="X740" s="17">
        <f>'[1]Prop. prices'!X481</f>
        <v>0</v>
      </c>
      <c r="Y740" s="17">
        <f>'[1]Prop. prices'!Y481</f>
        <v>0</v>
      </c>
      <c r="Z740" s="17">
        <f>'[1]Prop. prices'!Z481</f>
        <v>0</v>
      </c>
      <c r="AA740" s="17">
        <f>'[1]Prop. prices'!AA481</f>
        <v>0</v>
      </c>
      <c r="AB740" s="17">
        <f>'[1]Prop. prices'!AB481</f>
        <v>0</v>
      </c>
      <c r="AC740" s="14"/>
      <c r="AD740" s="16" t="str" cm="1">
        <f t="array" ref="AD740">IF(SUMPRODUCT(--_xlfn.ISFORMULA(C740:AB740))=25,"OK","CHECK")</f>
        <v>OK</v>
      </c>
      <c r="AE740" s="7"/>
      <c r="AF740" s="7"/>
      <c r="AG740" s="7"/>
    </row>
    <row r="741" spans="1:33" outlineLevel="3" x14ac:dyDescent="0.2">
      <c r="A741" s="7"/>
      <c r="B741" s="7"/>
      <c r="C741" s="19" t="str">
        <f>C432</f>
        <v>Zone Substation kVA Locational</v>
      </c>
      <c r="D741" s="18" t="str">
        <f>D432</f>
        <v>Major business</v>
      </c>
      <c r="E741" s="18" t="str">
        <f>E432</f>
        <v>ZSN307</v>
      </c>
      <c r="F741" s="18">
        <f>F432</f>
        <v>0</v>
      </c>
      <c r="G741" s="18">
        <f>G432</f>
        <v>0</v>
      </c>
      <c r="H741" s="12"/>
      <c r="I741" s="17">
        <f>'[1]Prop. prices'!I482</f>
        <v>0</v>
      </c>
      <c r="J741" s="17">
        <f>'[1]Prop. prices'!J482</f>
        <v>0</v>
      </c>
      <c r="K741" s="17">
        <f>'[1]Prop. prices'!K482</f>
        <v>0</v>
      </c>
      <c r="L741" s="17">
        <f>'[1]Prop. prices'!L482</f>
        <v>0</v>
      </c>
      <c r="M741" s="17">
        <f>'[1]Prop. prices'!M482</f>
        <v>0</v>
      </c>
      <c r="N741" s="17">
        <f>'[1]Prop. prices'!N482</f>
        <v>0</v>
      </c>
      <c r="O741" s="17">
        <f>'[1]Prop. prices'!O482</f>
        <v>0</v>
      </c>
      <c r="P741" s="17">
        <f>'[1]Prop. prices'!P482</f>
        <v>0</v>
      </c>
      <c r="Q741" s="17">
        <f>'[1]Prop. prices'!Q482</f>
        <v>0</v>
      </c>
      <c r="R741" s="17">
        <f>'[1]Prop. prices'!R482</f>
        <v>0</v>
      </c>
      <c r="S741" s="17">
        <f>'[1]Prop. prices'!S482</f>
        <v>0</v>
      </c>
      <c r="T741" s="17">
        <f>'[1]Prop. prices'!T482</f>
        <v>0</v>
      </c>
      <c r="U741" s="17">
        <f>'[1]Prop. prices'!U482</f>
        <v>0</v>
      </c>
      <c r="V741" s="17">
        <f>'[1]Prop. prices'!V482</f>
        <v>0</v>
      </c>
      <c r="W741" s="17">
        <f>'[1]Prop. prices'!W482</f>
        <v>0</v>
      </c>
      <c r="X741" s="17">
        <f>'[1]Prop. prices'!X482</f>
        <v>0</v>
      </c>
      <c r="Y741" s="17">
        <f>'[1]Prop. prices'!Y482</f>
        <v>0</v>
      </c>
      <c r="Z741" s="17">
        <f>'[1]Prop. prices'!Z482</f>
        <v>0</v>
      </c>
      <c r="AA741" s="17">
        <f>'[1]Prop. prices'!AA482</f>
        <v>0</v>
      </c>
      <c r="AB741" s="17">
        <f>'[1]Prop. prices'!AB482</f>
        <v>0</v>
      </c>
      <c r="AC741" s="14"/>
      <c r="AD741" s="16" t="str" cm="1">
        <f t="array" ref="AD741">IF(SUMPRODUCT(--_xlfn.ISFORMULA(C741:AB741))=25,"OK","CHECK")</f>
        <v>OK</v>
      </c>
      <c r="AE741" s="7"/>
      <c r="AF741" s="7"/>
      <c r="AG741" s="7"/>
    </row>
    <row r="742" spans="1:33" outlineLevel="3" x14ac:dyDescent="0.2">
      <c r="A742" s="7"/>
      <c r="B742" s="7"/>
      <c r="C742" s="19" t="str">
        <f>C433</f>
        <v>Zone Substation kVA Locational</v>
      </c>
      <c r="D742" s="18" t="str">
        <f>D433</f>
        <v>Major business</v>
      </c>
      <c r="E742" s="18" t="str">
        <f>E433</f>
        <v>ZSN438</v>
      </c>
      <c r="F742" s="18">
        <f>F433</f>
        <v>0</v>
      </c>
      <c r="G742" s="18">
        <f>G433</f>
        <v>0</v>
      </c>
      <c r="H742" s="12"/>
      <c r="I742" s="17">
        <f>'[1]Prop. prices'!I483</f>
        <v>0</v>
      </c>
      <c r="J742" s="17">
        <f>'[1]Prop. prices'!J483</f>
        <v>1.5E-3</v>
      </c>
      <c r="K742" s="17">
        <f>'[1]Prop. prices'!K483</f>
        <v>0</v>
      </c>
      <c r="L742" s="17">
        <f>'[1]Prop. prices'!L483</f>
        <v>0</v>
      </c>
      <c r="M742" s="17">
        <f>'[1]Prop. prices'!M483</f>
        <v>0</v>
      </c>
      <c r="N742" s="17">
        <f>'[1]Prop. prices'!N483</f>
        <v>0</v>
      </c>
      <c r="O742" s="17">
        <f>'[1]Prop. prices'!O483</f>
        <v>0</v>
      </c>
      <c r="P742" s="17">
        <f>'[1]Prop. prices'!P483</f>
        <v>0</v>
      </c>
      <c r="Q742" s="17">
        <f>'[1]Prop. prices'!Q483</f>
        <v>0</v>
      </c>
      <c r="R742" s="17">
        <f>'[1]Prop. prices'!R483</f>
        <v>0</v>
      </c>
      <c r="S742" s="17">
        <f>'[1]Prop. prices'!S483</f>
        <v>0</v>
      </c>
      <c r="T742" s="17">
        <f>'[1]Prop. prices'!T483</f>
        <v>0</v>
      </c>
      <c r="U742" s="17">
        <f>'[1]Prop. prices'!U483</f>
        <v>0</v>
      </c>
      <c r="V742" s="17">
        <f>'[1]Prop. prices'!V483</f>
        <v>0</v>
      </c>
      <c r="W742" s="17">
        <f>'[1]Prop. prices'!W483</f>
        <v>0</v>
      </c>
      <c r="X742" s="17">
        <f>'[1]Prop. prices'!X483</f>
        <v>0</v>
      </c>
      <c r="Y742" s="17">
        <f>'[1]Prop. prices'!Y483</f>
        <v>0</v>
      </c>
      <c r="Z742" s="17">
        <f>'[1]Prop. prices'!Z483</f>
        <v>0</v>
      </c>
      <c r="AA742" s="17">
        <f>'[1]Prop. prices'!AA483</f>
        <v>0</v>
      </c>
      <c r="AB742" s="17">
        <f>'[1]Prop. prices'!AB483</f>
        <v>0</v>
      </c>
      <c r="AC742" s="14"/>
      <c r="AD742" s="16" t="str" cm="1">
        <f t="array" ref="AD742">IF(SUMPRODUCT(--_xlfn.ISFORMULA(C742:AB742))=25,"OK","CHECK")</f>
        <v>OK</v>
      </c>
      <c r="AE742" s="7"/>
      <c r="AF742" s="7"/>
      <c r="AG742" s="7"/>
    </row>
    <row r="743" spans="1:33" outlineLevel="3" x14ac:dyDescent="0.2">
      <c r="A743" s="7"/>
      <c r="B743" s="7"/>
      <c r="C743" s="19" t="str">
        <f>C434</f>
        <v>Zone Substation kVA Locational</v>
      </c>
      <c r="D743" s="18" t="str">
        <f>D434</f>
        <v>Major business</v>
      </c>
      <c r="E743" s="18" t="str">
        <f>E434</f>
        <v>ZSN608</v>
      </c>
      <c r="F743" s="18">
        <f>F434</f>
        <v>0</v>
      </c>
      <c r="G743" s="18">
        <f>G434</f>
        <v>0</v>
      </c>
      <c r="H743" s="12"/>
      <c r="I743" s="17">
        <f>'[1]Prop. prices'!I484</f>
        <v>0</v>
      </c>
      <c r="J743" s="17">
        <f>'[1]Prop. prices'!J484</f>
        <v>1.5E-3</v>
      </c>
      <c r="K743" s="17">
        <f>'[1]Prop. prices'!K484</f>
        <v>0</v>
      </c>
      <c r="L743" s="17">
        <f>'[1]Prop. prices'!L484</f>
        <v>0</v>
      </c>
      <c r="M743" s="17">
        <f>'[1]Prop. prices'!M484</f>
        <v>0</v>
      </c>
      <c r="N743" s="17">
        <f>'[1]Prop. prices'!N484</f>
        <v>0</v>
      </c>
      <c r="O743" s="17">
        <f>'[1]Prop. prices'!O484</f>
        <v>0</v>
      </c>
      <c r="P743" s="17">
        <f>'[1]Prop. prices'!P484</f>
        <v>0</v>
      </c>
      <c r="Q743" s="17">
        <f>'[1]Prop. prices'!Q484</f>
        <v>0</v>
      </c>
      <c r="R743" s="17">
        <f>'[1]Prop. prices'!R484</f>
        <v>0</v>
      </c>
      <c r="S743" s="17">
        <f>'[1]Prop. prices'!S484</f>
        <v>0</v>
      </c>
      <c r="T743" s="17">
        <f>'[1]Prop. prices'!T484</f>
        <v>0</v>
      </c>
      <c r="U743" s="17">
        <f>'[1]Prop. prices'!U484</f>
        <v>0</v>
      </c>
      <c r="V743" s="17">
        <f>'[1]Prop. prices'!V484</f>
        <v>0</v>
      </c>
      <c r="W743" s="17">
        <f>'[1]Prop. prices'!W484</f>
        <v>0</v>
      </c>
      <c r="X743" s="17">
        <f>'[1]Prop. prices'!X484</f>
        <v>0</v>
      </c>
      <c r="Y743" s="17">
        <f>'[1]Prop. prices'!Y484</f>
        <v>0</v>
      </c>
      <c r="Z743" s="17">
        <f>'[1]Prop. prices'!Z484</f>
        <v>0</v>
      </c>
      <c r="AA743" s="17">
        <f>'[1]Prop. prices'!AA484</f>
        <v>0</v>
      </c>
      <c r="AB743" s="17">
        <f>'[1]Prop. prices'!AB484</f>
        <v>0</v>
      </c>
      <c r="AC743" s="14"/>
      <c r="AD743" s="16" t="str" cm="1">
        <f t="array" ref="AD743">IF(SUMPRODUCT(--_xlfn.ISFORMULA(C743:AB743))=25,"OK","CHECK")</f>
        <v>OK</v>
      </c>
      <c r="AE743" s="7"/>
      <c r="AF743" s="7"/>
      <c r="AG743" s="7"/>
    </row>
    <row r="744" spans="1:33" outlineLevel="3" x14ac:dyDescent="0.2">
      <c r="A744" s="7"/>
      <c r="B744" s="7"/>
      <c r="C744" s="19" t="str">
        <f>C435</f>
        <v>Zone Substation kVA Locational</v>
      </c>
      <c r="D744" s="18" t="str">
        <f>D435</f>
        <v>Major business</v>
      </c>
      <c r="E744" s="18" t="str">
        <f>E435</f>
        <v>ZSN767</v>
      </c>
      <c r="F744" s="18">
        <f>F435</f>
        <v>0</v>
      </c>
      <c r="G744" s="18">
        <f>G435</f>
        <v>0</v>
      </c>
      <c r="H744" s="12"/>
      <c r="I744" s="17">
        <f>'[1]Prop. prices'!I485</f>
        <v>0</v>
      </c>
      <c r="J744" s="17">
        <f>'[1]Prop. prices'!J485</f>
        <v>0</v>
      </c>
      <c r="K744" s="17">
        <f>'[1]Prop. prices'!K485</f>
        <v>0</v>
      </c>
      <c r="L744" s="17">
        <f>'[1]Prop. prices'!L485</f>
        <v>0</v>
      </c>
      <c r="M744" s="17">
        <f>'[1]Prop. prices'!M485</f>
        <v>0</v>
      </c>
      <c r="N744" s="17">
        <f>'[1]Prop. prices'!N485</f>
        <v>0</v>
      </c>
      <c r="O744" s="17">
        <f>'[1]Prop. prices'!O485</f>
        <v>0</v>
      </c>
      <c r="P744" s="17">
        <f>'[1]Prop. prices'!P485</f>
        <v>0</v>
      </c>
      <c r="Q744" s="17">
        <f>'[1]Prop. prices'!Q485</f>
        <v>0</v>
      </c>
      <c r="R744" s="17">
        <f>'[1]Prop. prices'!R485</f>
        <v>0</v>
      </c>
      <c r="S744" s="17">
        <f>'[1]Prop. prices'!S485</f>
        <v>0</v>
      </c>
      <c r="T744" s="17">
        <f>'[1]Prop. prices'!T485</f>
        <v>0</v>
      </c>
      <c r="U744" s="17">
        <f>'[1]Prop. prices'!U485</f>
        <v>0</v>
      </c>
      <c r="V744" s="17">
        <f>'[1]Prop. prices'!V485</f>
        <v>0</v>
      </c>
      <c r="W744" s="17">
        <f>'[1]Prop. prices'!W485</f>
        <v>0</v>
      </c>
      <c r="X744" s="17">
        <f>'[1]Prop. prices'!X485</f>
        <v>0</v>
      </c>
      <c r="Y744" s="17">
        <f>'[1]Prop. prices'!Y485</f>
        <v>0</v>
      </c>
      <c r="Z744" s="17">
        <f>'[1]Prop. prices'!Z485</f>
        <v>0</v>
      </c>
      <c r="AA744" s="17">
        <f>'[1]Prop. prices'!AA485</f>
        <v>0</v>
      </c>
      <c r="AB744" s="17">
        <f>'[1]Prop. prices'!AB485</f>
        <v>0</v>
      </c>
      <c r="AC744" s="14"/>
      <c r="AD744" s="16" t="str" cm="1">
        <f t="array" ref="AD744">IF(SUMPRODUCT(--_xlfn.ISFORMULA(C744:AB744))=25,"OK","CHECK")</f>
        <v>OK</v>
      </c>
      <c r="AE744" s="7"/>
      <c r="AF744" s="7"/>
      <c r="AG744" s="7"/>
    </row>
    <row r="745" spans="1:33" outlineLevel="3" x14ac:dyDescent="0.2">
      <c r="A745" s="7"/>
      <c r="B745" s="7"/>
      <c r="C745" s="19" t="str">
        <f>C436</f>
        <v>Sub Transmission kVA non-Locational</v>
      </c>
      <c r="D745" s="18" t="str">
        <f>D436</f>
        <v>Major business</v>
      </c>
      <c r="E745" s="18" t="str">
        <f>E436</f>
        <v>STR148</v>
      </c>
      <c r="F745" s="18">
        <f>F436</f>
        <v>0</v>
      </c>
      <c r="G745" s="18">
        <f>G436</f>
        <v>0</v>
      </c>
      <c r="H745" s="12"/>
      <c r="I745" s="17">
        <f>'[1]Prop. prices'!I486</f>
        <v>0</v>
      </c>
      <c r="J745" s="17">
        <f>'[1]Prop. prices'!J486</f>
        <v>1.5E-3</v>
      </c>
      <c r="K745" s="17">
        <f>'[1]Prop. prices'!K486</f>
        <v>0</v>
      </c>
      <c r="L745" s="17">
        <f>'[1]Prop. prices'!L486</f>
        <v>0</v>
      </c>
      <c r="M745" s="17">
        <f>'[1]Prop. prices'!M486</f>
        <v>0</v>
      </c>
      <c r="N745" s="17">
        <f>'[1]Prop. prices'!N486</f>
        <v>0</v>
      </c>
      <c r="O745" s="17">
        <f>'[1]Prop. prices'!O486</f>
        <v>0</v>
      </c>
      <c r="P745" s="17">
        <f>'[1]Prop. prices'!P486</f>
        <v>0</v>
      </c>
      <c r="Q745" s="17">
        <f>'[1]Prop. prices'!Q486</f>
        <v>0</v>
      </c>
      <c r="R745" s="17">
        <f>'[1]Prop. prices'!R486</f>
        <v>0</v>
      </c>
      <c r="S745" s="17">
        <f>'[1]Prop. prices'!S486</f>
        <v>0</v>
      </c>
      <c r="T745" s="17">
        <f>'[1]Prop. prices'!T486</f>
        <v>0</v>
      </c>
      <c r="U745" s="17">
        <f>'[1]Prop. prices'!U486</f>
        <v>0</v>
      </c>
      <c r="V745" s="17">
        <f>'[1]Prop. prices'!V486</f>
        <v>0</v>
      </c>
      <c r="W745" s="17">
        <f>'[1]Prop. prices'!W486</f>
        <v>0</v>
      </c>
      <c r="X745" s="17">
        <f>'[1]Prop. prices'!X486</f>
        <v>0</v>
      </c>
      <c r="Y745" s="17">
        <f>'[1]Prop. prices'!Y486</f>
        <v>0</v>
      </c>
      <c r="Z745" s="17">
        <f>'[1]Prop. prices'!Z486</f>
        <v>0</v>
      </c>
      <c r="AA745" s="17">
        <f>'[1]Prop. prices'!AA486</f>
        <v>0</v>
      </c>
      <c r="AB745" s="17">
        <f>'[1]Prop. prices'!AB486</f>
        <v>0</v>
      </c>
      <c r="AC745" s="14"/>
      <c r="AD745" s="16" t="str" cm="1">
        <f t="array" ref="AD745">IF(SUMPRODUCT(--_xlfn.ISFORMULA(C745:AB745))=25,"OK","CHECK")</f>
        <v>OK</v>
      </c>
      <c r="AE745" s="7"/>
      <c r="AF745" s="7"/>
      <c r="AG745" s="7"/>
    </row>
    <row r="746" spans="1:33" outlineLevel="3" x14ac:dyDescent="0.2">
      <c r="A746" s="7"/>
      <c r="B746" s="7"/>
      <c r="C746" s="19" t="str">
        <f>C437</f>
        <v>Sub Transmission kVA non-Locational</v>
      </c>
      <c r="D746" s="18" t="str">
        <f>D437</f>
        <v>Major business</v>
      </c>
      <c r="E746" s="18" t="str">
        <f>E437</f>
        <v>STR610</v>
      </c>
      <c r="F746" s="18">
        <f>F437</f>
        <v>0</v>
      </c>
      <c r="G746" s="18">
        <f>G437</f>
        <v>0</v>
      </c>
      <c r="H746" s="12"/>
      <c r="I746" s="17">
        <f>'[1]Prop. prices'!I487</f>
        <v>0</v>
      </c>
      <c r="J746" s="17">
        <f>'[1]Prop. prices'!J487</f>
        <v>1.5E-3</v>
      </c>
      <c r="K746" s="17">
        <f>'[1]Prop. prices'!K487</f>
        <v>0</v>
      </c>
      <c r="L746" s="17">
        <f>'[1]Prop. prices'!L487</f>
        <v>0</v>
      </c>
      <c r="M746" s="17">
        <f>'[1]Prop. prices'!M487</f>
        <v>0</v>
      </c>
      <c r="N746" s="17">
        <f>'[1]Prop. prices'!N487</f>
        <v>0</v>
      </c>
      <c r="O746" s="17">
        <f>'[1]Prop. prices'!O487</f>
        <v>0</v>
      </c>
      <c r="P746" s="17">
        <f>'[1]Prop. prices'!P487</f>
        <v>0</v>
      </c>
      <c r="Q746" s="17">
        <f>'[1]Prop. prices'!Q487</f>
        <v>0</v>
      </c>
      <c r="R746" s="17">
        <f>'[1]Prop. prices'!R487</f>
        <v>0</v>
      </c>
      <c r="S746" s="17">
        <f>'[1]Prop. prices'!S487</f>
        <v>0</v>
      </c>
      <c r="T746" s="17">
        <f>'[1]Prop. prices'!T487</f>
        <v>0</v>
      </c>
      <c r="U746" s="17">
        <f>'[1]Prop. prices'!U487</f>
        <v>0</v>
      </c>
      <c r="V746" s="17">
        <f>'[1]Prop. prices'!V487</f>
        <v>0</v>
      </c>
      <c r="W746" s="17">
        <f>'[1]Prop. prices'!W487</f>
        <v>0</v>
      </c>
      <c r="X746" s="17">
        <f>'[1]Prop. prices'!X487</f>
        <v>0</v>
      </c>
      <c r="Y746" s="17">
        <f>'[1]Prop. prices'!Y487</f>
        <v>0</v>
      </c>
      <c r="Z746" s="17">
        <f>'[1]Prop. prices'!Z487</f>
        <v>0</v>
      </c>
      <c r="AA746" s="17">
        <f>'[1]Prop. prices'!AA487</f>
        <v>0</v>
      </c>
      <c r="AB746" s="17">
        <f>'[1]Prop. prices'!AB487</f>
        <v>0</v>
      </c>
      <c r="AC746" s="14"/>
      <c r="AD746" s="16" t="str" cm="1">
        <f t="array" ref="AD746">IF(SUMPRODUCT(--_xlfn.ISFORMULA(C746:AB746))=25,"OK","CHECK")</f>
        <v>OK</v>
      </c>
      <c r="AE746" s="7"/>
      <c r="AF746" s="7"/>
      <c r="AG746" s="7"/>
    </row>
    <row r="747" spans="1:33" outlineLevel="3" x14ac:dyDescent="0.2">
      <c r="A747" s="7"/>
      <c r="B747" s="7"/>
      <c r="C747" s="19" t="str">
        <f>C438</f>
        <v>Sub Transmission kVA non-Locational</v>
      </c>
      <c r="D747" s="18" t="str">
        <f>D438</f>
        <v>Major business</v>
      </c>
      <c r="E747" s="18" t="str">
        <f>E438</f>
        <v>STR749</v>
      </c>
      <c r="F747" s="18">
        <f>F438</f>
        <v>0</v>
      </c>
      <c r="G747" s="18">
        <f>G438</f>
        <v>0</v>
      </c>
      <c r="H747" s="12"/>
      <c r="I747" s="17">
        <f>'[1]Prop. prices'!I488</f>
        <v>0</v>
      </c>
      <c r="J747" s="17">
        <f>'[1]Prop. prices'!J488</f>
        <v>1.5E-3</v>
      </c>
      <c r="K747" s="17">
        <f>'[1]Prop. prices'!K488</f>
        <v>0</v>
      </c>
      <c r="L747" s="17">
        <f>'[1]Prop. prices'!L488</f>
        <v>0</v>
      </c>
      <c r="M747" s="17">
        <f>'[1]Prop. prices'!M488</f>
        <v>0</v>
      </c>
      <c r="N747" s="17">
        <f>'[1]Prop. prices'!N488</f>
        <v>0</v>
      </c>
      <c r="O747" s="17">
        <f>'[1]Prop. prices'!O488</f>
        <v>0</v>
      </c>
      <c r="P747" s="17">
        <f>'[1]Prop. prices'!P488</f>
        <v>0</v>
      </c>
      <c r="Q747" s="17">
        <f>'[1]Prop. prices'!Q488</f>
        <v>0</v>
      </c>
      <c r="R747" s="17">
        <f>'[1]Prop. prices'!R488</f>
        <v>0</v>
      </c>
      <c r="S747" s="17">
        <f>'[1]Prop. prices'!S488</f>
        <v>0</v>
      </c>
      <c r="T747" s="17">
        <f>'[1]Prop. prices'!T488</f>
        <v>0</v>
      </c>
      <c r="U747" s="17">
        <f>'[1]Prop. prices'!U488</f>
        <v>0</v>
      </c>
      <c r="V747" s="17">
        <f>'[1]Prop. prices'!V488</f>
        <v>0</v>
      </c>
      <c r="W747" s="17">
        <f>'[1]Prop. prices'!W488</f>
        <v>0</v>
      </c>
      <c r="X747" s="17">
        <f>'[1]Prop. prices'!X488</f>
        <v>0</v>
      </c>
      <c r="Y747" s="17">
        <f>'[1]Prop. prices'!Y488</f>
        <v>0</v>
      </c>
      <c r="Z747" s="17">
        <f>'[1]Prop. prices'!Z488</f>
        <v>0</v>
      </c>
      <c r="AA747" s="17">
        <f>'[1]Prop. prices'!AA488</f>
        <v>0</v>
      </c>
      <c r="AB747" s="17">
        <f>'[1]Prop. prices'!AB488</f>
        <v>0</v>
      </c>
      <c r="AC747" s="14"/>
      <c r="AD747" s="16" t="str" cm="1">
        <f t="array" ref="AD747">IF(SUMPRODUCT(--_xlfn.ISFORMULA(C747:AB747))=25,"OK","CHECK")</f>
        <v>OK</v>
      </c>
      <c r="AE747" s="7"/>
      <c r="AF747" s="7"/>
      <c r="AG747" s="7"/>
    </row>
    <row r="748" spans="1:33" outlineLevel="3" x14ac:dyDescent="0.2">
      <c r="A748" s="7"/>
      <c r="B748" s="7"/>
      <c r="C748" s="19" t="str">
        <f>C439</f>
        <v xml:space="preserve">Sub Transmission kVA Locational </v>
      </c>
      <c r="D748" s="18" t="str">
        <f>D439</f>
        <v>Major business</v>
      </c>
      <c r="E748" s="18" t="str">
        <f>E439</f>
        <v>STN018</v>
      </c>
      <c r="F748" s="18">
        <f>F439</f>
        <v>0</v>
      </c>
      <c r="G748" s="18">
        <f>G439</f>
        <v>0</v>
      </c>
      <c r="H748" s="12"/>
      <c r="I748" s="17">
        <f>'[1]Prop. prices'!I489</f>
        <v>0</v>
      </c>
      <c r="J748" s="17">
        <f>'[1]Prop. prices'!J489</f>
        <v>1.5E-3</v>
      </c>
      <c r="K748" s="17">
        <f>'[1]Prop. prices'!K489</f>
        <v>0</v>
      </c>
      <c r="L748" s="17">
        <f>'[1]Prop. prices'!L489</f>
        <v>0</v>
      </c>
      <c r="M748" s="17">
        <f>'[1]Prop. prices'!M489</f>
        <v>0</v>
      </c>
      <c r="N748" s="17">
        <f>'[1]Prop. prices'!N489</f>
        <v>0</v>
      </c>
      <c r="O748" s="17">
        <f>'[1]Prop. prices'!O489</f>
        <v>0</v>
      </c>
      <c r="P748" s="17">
        <f>'[1]Prop. prices'!P489</f>
        <v>0</v>
      </c>
      <c r="Q748" s="17">
        <f>'[1]Prop. prices'!Q489</f>
        <v>0</v>
      </c>
      <c r="R748" s="17">
        <f>'[1]Prop. prices'!R489</f>
        <v>0</v>
      </c>
      <c r="S748" s="17">
        <f>'[1]Prop. prices'!S489</f>
        <v>0</v>
      </c>
      <c r="T748" s="17">
        <f>'[1]Prop. prices'!T489</f>
        <v>0</v>
      </c>
      <c r="U748" s="17">
        <f>'[1]Prop. prices'!U489</f>
        <v>0</v>
      </c>
      <c r="V748" s="17">
        <f>'[1]Prop. prices'!V489</f>
        <v>0</v>
      </c>
      <c r="W748" s="17">
        <f>'[1]Prop. prices'!W489</f>
        <v>0</v>
      </c>
      <c r="X748" s="17">
        <f>'[1]Prop. prices'!X489</f>
        <v>0</v>
      </c>
      <c r="Y748" s="17">
        <f>'[1]Prop. prices'!Y489</f>
        <v>0</v>
      </c>
      <c r="Z748" s="17">
        <f>'[1]Prop. prices'!Z489</f>
        <v>0</v>
      </c>
      <c r="AA748" s="17">
        <f>'[1]Prop. prices'!AA489</f>
        <v>0</v>
      </c>
      <c r="AB748" s="17">
        <f>'[1]Prop. prices'!AB489</f>
        <v>0</v>
      </c>
      <c r="AC748" s="14"/>
      <c r="AD748" s="16" t="str" cm="1">
        <f t="array" ref="AD748">IF(SUMPRODUCT(--_xlfn.ISFORMULA(C748:AB748))=25,"OK","CHECK")</f>
        <v>OK</v>
      </c>
      <c r="AE748" s="7"/>
      <c r="AF748" s="7"/>
      <c r="AG748" s="7"/>
    </row>
    <row r="749" spans="1:33" outlineLevel="3" x14ac:dyDescent="0.2">
      <c r="A749" s="7"/>
      <c r="B749" s="7"/>
      <c r="C749" s="19" t="str">
        <f>C440</f>
        <v xml:space="preserve">Sub Transmission kVA Locational </v>
      </c>
      <c r="D749" s="18" t="str">
        <f>D440</f>
        <v>Major business</v>
      </c>
      <c r="E749" s="18" t="str">
        <f>E440</f>
        <v>STN084</v>
      </c>
      <c r="F749" s="18">
        <f>F440</f>
        <v>0</v>
      </c>
      <c r="G749" s="18">
        <f>G440</f>
        <v>0</v>
      </c>
      <c r="H749" s="12"/>
      <c r="I749" s="17">
        <f>'[1]Prop. prices'!I490</f>
        <v>0</v>
      </c>
      <c r="J749" s="17">
        <f>'[1]Prop. prices'!J490</f>
        <v>1.5E-3</v>
      </c>
      <c r="K749" s="17">
        <f>'[1]Prop. prices'!K490</f>
        <v>0</v>
      </c>
      <c r="L749" s="17">
        <f>'[1]Prop. prices'!L490</f>
        <v>0</v>
      </c>
      <c r="M749" s="17">
        <f>'[1]Prop. prices'!M490</f>
        <v>0</v>
      </c>
      <c r="N749" s="17">
        <f>'[1]Prop. prices'!N490</f>
        <v>0</v>
      </c>
      <c r="O749" s="17">
        <f>'[1]Prop. prices'!O490</f>
        <v>0</v>
      </c>
      <c r="P749" s="17">
        <f>'[1]Prop. prices'!P490</f>
        <v>0</v>
      </c>
      <c r="Q749" s="17">
        <f>'[1]Prop. prices'!Q490</f>
        <v>0</v>
      </c>
      <c r="R749" s="17">
        <f>'[1]Prop. prices'!R490</f>
        <v>0</v>
      </c>
      <c r="S749" s="17">
        <f>'[1]Prop. prices'!S490</f>
        <v>0</v>
      </c>
      <c r="T749" s="17">
        <f>'[1]Prop. prices'!T490</f>
        <v>0</v>
      </c>
      <c r="U749" s="17">
        <f>'[1]Prop. prices'!U490</f>
        <v>0</v>
      </c>
      <c r="V749" s="17">
        <f>'[1]Prop. prices'!V490</f>
        <v>0</v>
      </c>
      <c r="W749" s="17">
        <f>'[1]Prop. prices'!W490</f>
        <v>0</v>
      </c>
      <c r="X749" s="17">
        <f>'[1]Prop. prices'!X490</f>
        <v>0</v>
      </c>
      <c r="Y749" s="17">
        <f>'[1]Prop. prices'!Y490</f>
        <v>0</v>
      </c>
      <c r="Z749" s="17">
        <f>'[1]Prop. prices'!Z490</f>
        <v>0</v>
      </c>
      <c r="AA749" s="17">
        <f>'[1]Prop. prices'!AA490</f>
        <v>0</v>
      </c>
      <c r="AB749" s="17">
        <f>'[1]Prop. prices'!AB490</f>
        <v>0</v>
      </c>
      <c r="AC749" s="14"/>
      <c r="AD749" s="16" t="str" cm="1">
        <f t="array" ref="AD749">IF(SUMPRODUCT(--_xlfn.ISFORMULA(C749:AB749))=25,"OK","CHECK")</f>
        <v>OK</v>
      </c>
      <c r="AE749" s="7"/>
      <c r="AF749" s="7"/>
      <c r="AG749" s="7"/>
    </row>
    <row r="750" spans="1:33" outlineLevel="3" x14ac:dyDescent="0.2">
      <c r="A750" s="7"/>
      <c r="B750" s="7"/>
      <c r="C750" s="19" t="str">
        <f>C441</f>
        <v xml:space="preserve">Sub Transmission kVA Locational </v>
      </c>
      <c r="D750" s="18" t="str">
        <f>D441</f>
        <v>Major business</v>
      </c>
      <c r="E750" s="18" t="str">
        <f>E441</f>
        <v>STN161</v>
      </c>
      <c r="F750" s="18">
        <f>F441</f>
        <v>0</v>
      </c>
      <c r="G750" s="18">
        <f>G441</f>
        <v>0</v>
      </c>
      <c r="H750" s="12"/>
      <c r="I750" s="17">
        <f>'[1]Prop. prices'!I491</f>
        <v>0</v>
      </c>
      <c r="J750" s="17">
        <f>'[1]Prop. prices'!J491</f>
        <v>1.5E-3</v>
      </c>
      <c r="K750" s="17">
        <f>'[1]Prop. prices'!K491</f>
        <v>0</v>
      </c>
      <c r="L750" s="17">
        <f>'[1]Prop. prices'!L491</f>
        <v>0</v>
      </c>
      <c r="M750" s="17">
        <f>'[1]Prop. prices'!M491</f>
        <v>0</v>
      </c>
      <c r="N750" s="17">
        <f>'[1]Prop. prices'!N491</f>
        <v>0</v>
      </c>
      <c r="O750" s="17">
        <f>'[1]Prop. prices'!O491</f>
        <v>0</v>
      </c>
      <c r="P750" s="17">
        <f>'[1]Prop. prices'!P491</f>
        <v>0</v>
      </c>
      <c r="Q750" s="17">
        <f>'[1]Prop. prices'!Q491</f>
        <v>0</v>
      </c>
      <c r="R750" s="17">
        <f>'[1]Prop. prices'!R491</f>
        <v>0</v>
      </c>
      <c r="S750" s="17">
        <f>'[1]Prop. prices'!S491</f>
        <v>0</v>
      </c>
      <c r="T750" s="17">
        <f>'[1]Prop. prices'!T491</f>
        <v>0</v>
      </c>
      <c r="U750" s="17">
        <f>'[1]Prop. prices'!U491</f>
        <v>0</v>
      </c>
      <c r="V750" s="17">
        <f>'[1]Prop. prices'!V491</f>
        <v>0</v>
      </c>
      <c r="W750" s="17">
        <f>'[1]Prop. prices'!W491</f>
        <v>0</v>
      </c>
      <c r="X750" s="17">
        <f>'[1]Prop. prices'!X491</f>
        <v>0</v>
      </c>
      <c r="Y750" s="17">
        <f>'[1]Prop. prices'!Y491</f>
        <v>0</v>
      </c>
      <c r="Z750" s="17">
        <f>'[1]Prop. prices'!Z491</f>
        <v>0</v>
      </c>
      <c r="AA750" s="17">
        <f>'[1]Prop. prices'!AA491</f>
        <v>0</v>
      </c>
      <c r="AB750" s="17">
        <f>'[1]Prop. prices'!AB491</f>
        <v>0</v>
      </c>
      <c r="AC750" s="14"/>
      <c r="AD750" s="16" t="str" cm="1">
        <f t="array" ref="AD750">IF(SUMPRODUCT(--_xlfn.ISFORMULA(C750:AB750))=25,"OK","CHECK")</f>
        <v>OK</v>
      </c>
      <c r="AE750" s="7"/>
      <c r="AF750" s="7"/>
      <c r="AG750" s="7"/>
    </row>
    <row r="751" spans="1:33" outlineLevel="3" x14ac:dyDescent="0.2">
      <c r="A751" s="7"/>
      <c r="B751" s="7"/>
      <c r="C751" s="19" t="str">
        <f>C442</f>
        <v xml:space="preserve">Sub Transmission kVA Locational </v>
      </c>
      <c r="D751" s="18" t="str">
        <f>D442</f>
        <v>Major business</v>
      </c>
      <c r="E751" s="18" t="str">
        <f>E442</f>
        <v>STN162</v>
      </c>
      <c r="F751" s="18">
        <f>F442</f>
        <v>0</v>
      </c>
      <c r="G751" s="18">
        <f>G442</f>
        <v>0</v>
      </c>
      <c r="H751" s="12"/>
      <c r="I751" s="17">
        <f>'[1]Prop. prices'!I492</f>
        <v>0</v>
      </c>
      <c r="J751" s="17">
        <f>'[1]Prop. prices'!J492</f>
        <v>1.5E-3</v>
      </c>
      <c r="K751" s="17">
        <f>'[1]Prop. prices'!K492</f>
        <v>0</v>
      </c>
      <c r="L751" s="17">
        <f>'[1]Prop. prices'!L492</f>
        <v>0</v>
      </c>
      <c r="M751" s="17">
        <f>'[1]Prop. prices'!M492</f>
        <v>0</v>
      </c>
      <c r="N751" s="17">
        <f>'[1]Prop. prices'!N492</f>
        <v>0</v>
      </c>
      <c r="O751" s="17">
        <f>'[1]Prop. prices'!O492</f>
        <v>0</v>
      </c>
      <c r="P751" s="17">
        <f>'[1]Prop. prices'!P492</f>
        <v>0</v>
      </c>
      <c r="Q751" s="17">
        <f>'[1]Prop. prices'!Q492</f>
        <v>0</v>
      </c>
      <c r="R751" s="17">
        <f>'[1]Prop. prices'!R492</f>
        <v>0</v>
      </c>
      <c r="S751" s="17">
        <f>'[1]Prop. prices'!S492</f>
        <v>0</v>
      </c>
      <c r="T751" s="17">
        <f>'[1]Prop. prices'!T492</f>
        <v>0</v>
      </c>
      <c r="U751" s="17">
        <f>'[1]Prop. prices'!U492</f>
        <v>0</v>
      </c>
      <c r="V751" s="17">
        <f>'[1]Prop. prices'!V492</f>
        <v>0</v>
      </c>
      <c r="W751" s="17">
        <f>'[1]Prop. prices'!W492</f>
        <v>0</v>
      </c>
      <c r="X751" s="17">
        <f>'[1]Prop. prices'!X492</f>
        <v>0</v>
      </c>
      <c r="Y751" s="17">
        <f>'[1]Prop. prices'!Y492</f>
        <v>0</v>
      </c>
      <c r="Z751" s="17">
        <f>'[1]Prop. prices'!Z492</f>
        <v>0</v>
      </c>
      <c r="AA751" s="17">
        <f>'[1]Prop. prices'!AA492</f>
        <v>0</v>
      </c>
      <c r="AB751" s="17">
        <f>'[1]Prop. prices'!AB492</f>
        <v>0</v>
      </c>
      <c r="AC751" s="14"/>
      <c r="AD751" s="16" t="str" cm="1">
        <f t="array" ref="AD751">IF(SUMPRODUCT(--_xlfn.ISFORMULA(C751:AB751))=25,"OK","CHECK")</f>
        <v>OK</v>
      </c>
      <c r="AE751" s="7"/>
      <c r="AF751" s="7"/>
      <c r="AG751" s="7"/>
    </row>
    <row r="752" spans="1:33" outlineLevel="3" x14ac:dyDescent="0.2">
      <c r="A752" s="7"/>
      <c r="B752" s="7"/>
      <c r="C752" s="19" t="str">
        <f>C443</f>
        <v xml:space="preserve">Sub Transmission kVA Locational </v>
      </c>
      <c r="D752" s="18" t="str">
        <f>D443</f>
        <v>Major business</v>
      </c>
      <c r="E752" s="18" t="str">
        <f>E443</f>
        <v>STN378</v>
      </c>
      <c r="F752" s="18">
        <f>F443</f>
        <v>0</v>
      </c>
      <c r="G752" s="18">
        <f>G443</f>
        <v>0</v>
      </c>
      <c r="H752" s="12"/>
      <c r="I752" s="17">
        <f>'[1]Prop. prices'!I493</f>
        <v>0</v>
      </c>
      <c r="J752" s="17">
        <f>'[1]Prop. prices'!J493</f>
        <v>1.5E-3</v>
      </c>
      <c r="K752" s="17">
        <f>'[1]Prop. prices'!K493</f>
        <v>0</v>
      </c>
      <c r="L752" s="17">
        <f>'[1]Prop. prices'!L493</f>
        <v>0</v>
      </c>
      <c r="M752" s="17">
        <f>'[1]Prop. prices'!M493</f>
        <v>0</v>
      </c>
      <c r="N752" s="17">
        <f>'[1]Prop. prices'!N493</f>
        <v>0</v>
      </c>
      <c r="O752" s="17">
        <f>'[1]Prop. prices'!O493</f>
        <v>0</v>
      </c>
      <c r="P752" s="17">
        <f>'[1]Prop. prices'!P493</f>
        <v>0</v>
      </c>
      <c r="Q752" s="17">
        <f>'[1]Prop. prices'!Q493</f>
        <v>0</v>
      </c>
      <c r="R752" s="17">
        <f>'[1]Prop. prices'!R493</f>
        <v>0</v>
      </c>
      <c r="S752" s="17">
        <f>'[1]Prop. prices'!S493</f>
        <v>0</v>
      </c>
      <c r="T752" s="17">
        <f>'[1]Prop. prices'!T493</f>
        <v>0</v>
      </c>
      <c r="U752" s="17">
        <f>'[1]Prop. prices'!U493</f>
        <v>0</v>
      </c>
      <c r="V752" s="17">
        <f>'[1]Prop. prices'!V493</f>
        <v>0</v>
      </c>
      <c r="W752" s="17">
        <f>'[1]Prop. prices'!W493</f>
        <v>0</v>
      </c>
      <c r="X752" s="17">
        <f>'[1]Prop. prices'!X493</f>
        <v>0</v>
      </c>
      <c r="Y752" s="17">
        <f>'[1]Prop. prices'!Y493</f>
        <v>0</v>
      </c>
      <c r="Z752" s="17">
        <f>'[1]Prop. prices'!Z493</f>
        <v>0</v>
      </c>
      <c r="AA752" s="17">
        <f>'[1]Prop. prices'!AA493</f>
        <v>0</v>
      </c>
      <c r="AB752" s="17">
        <f>'[1]Prop. prices'!AB493</f>
        <v>0</v>
      </c>
      <c r="AC752" s="14"/>
      <c r="AD752" s="16" t="str" cm="1">
        <f t="array" ref="AD752">IF(SUMPRODUCT(--_xlfn.ISFORMULA(C752:AB752))=25,"OK","CHECK")</f>
        <v>OK</v>
      </c>
      <c r="AE752" s="7"/>
      <c r="AF752" s="7"/>
      <c r="AG752" s="7"/>
    </row>
    <row r="753" spans="1:33" outlineLevel="3" x14ac:dyDescent="0.2">
      <c r="A753" s="7"/>
      <c r="B753" s="7"/>
      <c r="C753" s="19" t="str">
        <f>C444</f>
        <v xml:space="preserve">Sub Transmission kVA Locational </v>
      </c>
      <c r="D753" s="18" t="str">
        <f>D444</f>
        <v>Major business</v>
      </c>
      <c r="E753" s="18" t="str">
        <f>E444</f>
        <v>STN557</v>
      </c>
      <c r="F753" s="18">
        <f>F444</f>
        <v>0</v>
      </c>
      <c r="G753" s="18">
        <f>G444</f>
        <v>0</v>
      </c>
      <c r="H753" s="12"/>
      <c r="I753" s="17">
        <f>'[1]Prop. prices'!I494</f>
        <v>0</v>
      </c>
      <c r="J753" s="17">
        <f>'[1]Prop. prices'!J494</f>
        <v>1.5E-3</v>
      </c>
      <c r="K753" s="17">
        <f>'[1]Prop. prices'!K494</f>
        <v>0</v>
      </c>
      <c r="L753" s="17">
        <f>'[1]Prop. prices'!L494</f>
        <v>0</v>
      </c>
      <c r="M753" s="17">
        <f>'[1]Prop. prices'!M494</f>
        <v>0</v>
      </c>
      <c r="N753" s="17">
        <f>'[1]Prop. prices'!N494</f>
        <v>0</v>
      </c>
      <c r="O753" s="17">
        <f>'[1]Prop. prices'!O494</f>
        <v>0</v>
      </c>
      <c r="P753" s="17">
        <f>'[1]Prop. prices'!P494</f>
        <v>0</v>
      </c>
      <c r="Q753" s="17">
        <f>'[1]Prop. prices'!Q494</f>
        <v>0</v>
      </c>
      <c r="R753" s="17">
        <f>'[1]Prop. prices'!R494</f>
        <v>0</v>
      </c>
      <c r="S753" s="17">
        <f>'[1]Prop. prices'!S494</f>
        <v>0</v>
      </c>
      <c r="T753" s="17">
        <f>'[1]Prop. prices'!T494</f>
        <v>0</v>
      </c>
      <c r="U753" s="17">
        <f>'[1]Prop. prices'!U494</f>
        <v>0</v>
      </c>
      <c r="V753" s="17">
        <f>'[1]Prop. prices'!V494</f>
        <v>0</v>
      </c>
      <c r="W753" s="17">
        <f>'[1]Prop. prices'!W494</f>
        <v>0</v>
      </c>
      <c r="X753" s="17">
        <f>'[1]Prop. prices'!X494</f>
        <v>0</v>
      </c>
      <c r="Y753" s="17">
        <f>'[1]Prop. prices'!Y494</f>
        <v>0</v>
      </c>
      <c r="Z753" s="17">
        <f>'[1]Prop. prices'!Z494</f>
        <v>0</v>
      </c>
      <c r="AA753" s="17">
        <f>'[1]Prop. prices'!AA494</f>
        <v>0</v>
      </c>
      <c r="AB753" s="17">
        <f>'[1]Prop. prices'!AB494</f>
        <v>0</v>
      </c>
      <c r="AC753" s="14"/>
      <c r="AD753" s="16" t="str" cm="1">
        <f t="array" ref="AD753">IF(SUMPRODUCT(--_xlfn.ISFORMULA(C753:AB753))=25,"OK","CHECK")</f>
        <v>OK</v>
      </c>
      <c r="AE753" s="7"/>
      <c r="AF753" s="7"/>
      <c r="AG753" s="7"/>
    </row>
    <row r="754" spans="1:33" outlineLevel="3" x14ac:dyDescent="0.2">
      <c r="A754" s="7"/>
      <c r="B754" s="7"/>
      <c r="C754" s="19" t="str">
        <f>C445</f>
        <v xml:space="preserve">Sub Transmission kVA Locational </v>
      </c>
      <c r="D754" s="18" t="str">
        <f>D445</f>
        <v>Major business</v>
      </c>
      <c r="E754" s="18" t="str">
        <f>E445</f>
        <v>STN609</v>
      </c>
      <c r="F754" s="18">
        <f>F445</f>
        <v>0</v>
      </c>
      <c r="G754" s="18">
        <f>G445</f>
        <v>0</v>
      </c>
      <c r="H754" s="12"/>
      <c r="I754" s="17">
        <f>'[1]Prop. prices'!I495</f>
        <v>0</v>
      </c>
      <c r="J754" s="17">
        <f>'[1]Prop. prices'!J495</f>
        <v>1.5E-3</v>
      </c>
      <c r="K754" s="17">
        <f>'[1]Prop. prices'!K495</f>
        <v>0</v>
      </c>
      <c r="L754" s="17">
        <f>'[1]Prop. prices'!L495</f>
        <v>0</v>
      </c>
      <c r="M754" s="17">
        <f>'[1]Prop. prices'!M495</f>
        <v>0</v>
      </c>
      <c r="N754" s="17">
        <f>'[1]Prop. prices'!N495</f>
        <v>0</v>
      </c>
      <c r="O754" s="17">
        <f>'[1]Prop. prices'!O495</f>
        <v>0</v>
      </c>
      <c r="P754" s="17">
        <f>'[1]Prop. prices'!P495</f>
        <v>0</v>
      </c>
      <c r="Q754" s="17">
        <f>'[1]Prop. prices'!Q495</f>
        <v>0</v>
      </c>
      <c r="R754" s="17">
        <f>'[1]Prop. prices'!R495</f>
        <v>0</v>
      </c>
      <c r="S754" s="17">
        <f>'[1]Prop. prices'!S495</f>
        <v>0</v>
      </c>
      <c r="T754" s="17">
        <f>'[1]Prop. prices'!T495</f>
        <v>0</v>
      </c>
      <c r="U754" s="17">
        <f>'[1]Prop. prices'!U495</f>
        <v>0</v>
      </c>
      <c r="V754" s="17">
        <f>'[1]Prop. prices'!V495</f>
        <v>0</v>
      </c>
      <c r="W754" s="17">
        <f>'[1]Prop. prices'!W495</f>
        <v>0</v>
      </c>
      <c r="X754" s="17">
        <f>'[1]Prop. prices'!X495</f>
        <v>0</v>
      </c>
      <c r="Y754" s="17">
        <f>'[1]Prop. prices'!Y495</f>
        <v>0</v>
      </c>
      <c r="Z754" s="17">
        <f>'[1]Prop. prices'!Z495</f>
        <v>0</v>
      </c>
      <c r="AA754" s="17">
        <f>'[1]Prop. prices'!AA495</f>
        <v>0</v>
      </c>
      <c r="AB754" s="17">
        <f>'[1]Prop. prices'!AB495</f>
        <v>0</v>
      </c>
      <c r="AC754" s="14"/>
      <c r="AD754" s="16" t="str" cm="1">
        <f t="array" ref="AD754">IF(SUMPRODUCT(--_xlfn.ISFORMULA(C754:AB754))=25,"OK","CHECK")</f>
        <v>OK</v>
      </c>
      <c r="AE754" s="7"/>
      <c r="AF754" s="7"/>
      <c r="AG754" s="7"/>
    </row>
    <row r="755" spans="1:33" outlineLevel="3" x14ac:dyDescent="0.2">
      <c r="A755" s="7"/>
      <c r="B755" s="7"/>
      <c r="C755" s="19" t="str">
        <f>C446</f>
        <v xml:space="preserve">Sub Transmission kVA Locational </v>
      </c>
      <c r="D755" s="18" t="str">
        <f>D446</f>
        <v>Major business</v>
      </c>
      <c r="E755" s="18" t="str">
        <f>E446</f>
        <v>STN788</v>
      </c>
      <c r="F755" s="18">
        <f>F446</f>
        <v>0</v>
      </c>
      <c r="G755" s="18">
        <f>G446</f>
        <v>0</v>
      </c>
      <c r="H755" s="12"/>
      <c r="I755" s="17">
        <f>'[1]Prop. prices'!I496</f>
        <v>0</v>
      </c>
      <c r="J755" s="17">
        <f>'[1]Prop. prices'!J496</f>
        <v>1.5E-3</v>
      </c>
      <c r="K755" s="17">
        <f>'[1]Prop. prices'!K496</f>
        <v>0</v>
      </c>
      <c r="L755" s="17">
        <f>'[1]Prop. prices'!L496</f>
        <v>0</v>
      </c>
      <c r="M755" s="17">
        <f>'[1]Prop. prices'!M496</f>
        <v>0</v>
      </c>
      <c r="N755" s="17">
        <f>'[1]Prop. prices'!N496</f>
        <v>0</v>
      </c>
      <c r="O755" s="17">
        <f>'[1]Prop. prices'!O496</f>
        <v>0</v>
      </c>
      <c r="P755" s="17">
        <f>'[1]Prop. prices'!P496</f>
        <v>0</v>
      </c>
      <c r="Q755" s="17">
        <f>'[1]Prop. prices'!Q496</f>
        <v>0</v>
      </c>
      <c r="R755" s="17">
        <f>'[1]Prop. prices'!R496</f>
        <v>0</v>
      </c>
      <c r="S755" s="17">
        <f>'[1]Prop. prices'!S496</f>
        <v>0</v>
      </c>
      <c r="T755" s="17">
        <f>'[1]Prop. prices'!T496</f>
        <v>0</v>
      </c>
      <c r="U755" s="17">
        <f>'[1]Prop. prices'!U496</f>
        <v>0</v>
      </c>
      <c r="V755" s="17">
        <f>'[1]Prop. prices'!V496</f>
        <v>0</v>
      </c>
      <c r="W755" s="17">
        <f>'[1]Prop. prices'!W496</f>
        <v>0</v>
      </c>
      <c r="X755" s="17">
        <f>'[1]Prop. prices'!X496</f>
        <v>0</v>
      </c>
      <c r="Y755" s="17">
        <f>'[1]Prop. prices'!Y496</f>
        <v>0</v>
      </c>
      <c r="Z755" s="17">
        <f>'[1]Prop. prices'!Z496</f>
        <v>0</v>
      </c>
      <c r="AA755" s="17">
        <f>'[1]Prop. prices'!AA496</f>
        <v>0</v>
      </c>
      <c r="AB755" s="17">
        <f>'[1]Prop. prices'!AB496</f>
        <v>0</v>
      </c>
      <c r="AC755" s="14"/>
      <c r="AD755" s="16" t="str" cm="1">
        <f t="array" ref="AD755">IF(SUMPRODUCT(--_xlfn.ISFORMULA(C755:AB755))=25,"OK","CHECK")</f>
        <v>OK</v>
      </c>
      <c r="AE755" s="7"/>
      <c r="AF755" s="7"/>
      <c r="AG755" s="7"/>
    </row>
    <row r="756" spans="1:33" outlineLevel="3" x14ac:dyDescent="0.2">
      <c r="A756" s="7"/>
      <c r="B756" s="7"/>
      <c r="C756" s="19" t="str">
        <f>C447</f>
        <v xml:space="preserve">Sub Transmission kVA Locational </v>
      </c>
      <c r="D756" s="18" t="str">
        <f>D447</f>
        <v>Major business</v>
      </c>
      <c r="E756" s="18" t="str">
        <f>E447</f>
        <v>STN840</v>
      </c>
      <c r="F756" s="18">
        <f>F447</f>
        <v>0</v>
      </c>
      <c r="G756" s="18">
        <f>G447</f>
        <v>0</v>
      </c>
      <c r="H756" s="12"/>
      <c r="I756" s="17">
        <f>'[1]Prop. prices'!I497</f>
        <v>0</v>
      </c>
      <c r="J756" s="17">
        <f>'[1]Prop. prices'!J497</f>
        <v>0</v>
      </c>
      <c r="K756" s="17">
        <f>'[1]Prop. prices'!K497</f>
        <v>0</v>
      </c>
      <c r="L756" s="17">
        <f>'[1]Prop. prices'!L497</f>
        <v>0</v>
      </c>
      <c r="M756" s="17">
        <f>'[1]Prop. prices'!M497</f>
        <v>0</v>
      </c>
      <c r="N756" s="17">
        <f>'[1]Prop. prices'!N497</f>
        <v>0</v>
      </c>
      <c r="O756" s="17">
        <f>'[1]Prop. prices'!O497</f>
        <v>0</v>
      </c>
      <c r="P756" s="17">
        <f>'[1]Prop. prices'!P497</f>
        <v>0</v>
      </c>
      <c r="Q756" s="17">
        <f>'[1]Prop. prices'!Q497</f>
        <v>0</v>
      </c>
      <c r="R756" s="17">
        <f>'[1]Prop. prices'!R497</f>
        <v>0</v>
      </c>
      <c r="S756" s="17">
        <f>'[1]Prop. prices'!S497</f>
        <v>0</v>
      </c>
      <c r="T756" s="17">
        <f>'[1]Prop. prices'!T497</f>
        <v>0</v>
      </c>
      <c r="U756" s="17">
        <f>'[1]Prop. prices'!U497</f>
        <v>0</v>
      </c>
      <c r="V756" s="17">
        <f>'[1]Prop. prices'!V497</f>
        <v>0</v>
      </c>
      <c r="W756" s="17">
        <f>'[1]Prop. prices'!W497</f>
        <v>0</v>
      </c>
      <c r="X756" s="17">
        <f>'[1]Prop. prices'!X497</f>
        <v>0</v>
      </c>
      <c r="Y756" s="17">
        <f>'[1]Prop. prices'!Y497</f>
        <v>0</v>
      </c>
      <c r="Z756" s="17">
        <f>'[1]Prop. prices'!Z497</f>
        <v>0</v>
      </c>
      <c r="AA756" s="17">
        <f>'[1]Prop. prices'!AA497</f>
        <v>0</v>
      </c>
      <c r="AB756" s="17">
        <f>'[1]Prop. prices'!AB497</f>
        <v>0</v>
      </c>
      <c r="AC756" s="14"/>
      <c r="AD756" s="16" t="str" cm="1">
        <f t="array" ref="AD756">IF(SUMPRODUCT(--_xlfn.ISFORMULA(C756:AB756))=25,"OK","CHECK")</f>
        <v>OK</v>
      </c>
      <c r="AE756" s="7"/>
      <c r="AF756" s="7"/>
      <c r="AG756" s="7"/>
    </row>
    <row r="757" spans="1:33" outlineLevel="3" x14ac:dyDescent="0.2">
      <c r="A757" s="7"/>
      <c r="B757" s="7"/>
      <c r="C757" s="19" t="str">
        <f>C448</f>
        <v>Sub Transmission kVA non-Locational</v>
      </c>
      <c r="D757" s="18" t="str">
        <f>D448</f>
        <v>Major business</v>
      </c>
      <c r="E757" s="18" t="str">
        <f>E448</f>
        <v>STR069</v>
      </c>
      <c r="F757" s="18">
        <f>F448</f>
        <v>0</v>
      </c>
      <c r="G757" s="18">
        <f>G448</f>
        <v>0</v>
      </c>
      <c r="H757" s="12"/>
      <c r="I757" s="17">
        <f>'[1]Prop. prices'!I498</f>
        <v>0</v>
      </c>
      <c r="J757" s="17">
        <f>'[1]Prop. prices'!J498</f>
        <v>1.5E-3</v>
      </c>
      <c r="K757" s="17">
        <f>'[1]Prop. prices'!K498</f>
        <v>0</v>
      </c>
      <c r="L757" s="17">
        <f>'[1]Prop. prices'!L498</f>
        <v>0</v>
      </c>
      <c r="M757" s="17">
        <f>'[1]Prop. prices'!M498</f>
        <v>0</v>
      </c>
      <c r="N757" s="17">
        <f>'[1]Prop. prices'!N498</f>
        <v>0</v>
      </c>
      <c r="O757" s="17">
        <f>'[1]Prop. prices'!O498</f>
        <v>0</v>
      </c>
      <c r="P757" s="17">
        <f>'[1]Prop. prices'!P498</f>
        <v>0</v>
      </c>
      <c r="Q757" s="17">
        <f>'[1]Prop. prices'!Q498</f>
        <v>0</v>
      </c>
      <c r="R757" s="17">
        <f>'[1]Prop. prices'!R498</f>
        <v>0</v>
      </c>
      <c r="S757" s="17">
        <f>'[1]Prop. prices'!S498</f>
        <v>0</v>
      </c>
      <c r="T757" s="17">
        <f>'[1]Prop. prices'!T498</f>
        <v>0</v>
      </c>
      <c r="U757" s="17">
        <f>'[1]Prop. prices'!U498</f>
        <v>0</v>
      </c>
      <c r="V757" s="17">
        <f>'[1]Prop. prices'!V498</f>
        <v>0</v>
      </c>
      <c r="W757" s="17">
        <f>'[1]Prop. prices'!W498</f>
        <v>0</v>
      </c>
      <c r="X757" s="17">
        <f>'[1]Prop. prices'!X498</f>
        <v>0</v>
      </c>
      <c r="Y757" s="17">
        <f>'[1]Prop. prices'!Y498</f>
        <v>0</v>
      </c>
      <c r="Z757" s="17">
        <f>'[1]Prop. prices'!Z498</f>
        <v>0</v>
      </c>
      <c r="AA757" s="17">
        <f>'[1]Prop. prices'!AA498</f>
        <v>0</v>
      </c>
      <c r="AB757" s="17">
        <f>'[1]Prop. prices'!AB498</f>
        <v>0</v>
      </c>
      <c r="AC757" s="14"/>
      <c r="AD757" s="16" t="str" cm="1">
        <f t="array" ref="AD757">IF(SUMPRODUCT(--_xlfn.ISFORMULA(C757:AB757))=25,"OK","CHECK")</f>
        <v>OK</v>
      </c>
      <c r="AE757" s="7"/>
      <c r="AF757" s="7"/>
      <c r="AG757" s="7"/>
    </row>
    <row r="758" spans="1:33" outlineLevel="3" x14ac:dyDescent="0.2">
      <c r="A758" s="7"/>
      <c r="B758" s="7"/>
      <c r="C758" s="19" t="str">
        <f>C449</f>
        <v>Zone Substation kVA non-Locational</v>
      </c>
      <c r="D758" s="18" t="str">
        <f>D449</f>
        <v>Major business</v>
      </c>
      <c r="E758" s="18" t="str">
        <f>E449</f>
        <v>ZSS408</v>
      </c>
      <c r="F758" s="18">
        <f>F449</f>
        <v>0</v>
      </c>
      <c r="G758" s="18">
        <f>G449</f>
        <v>0</v>
      </c>
      <c r="H758" s="12"/>
      <c r="I758" s="17">
        <f>'[1]Prop. prices'!I499</f>
        <v>0</v>
      </c>
      <c r="J758" s="17">
        <f>'[1]Prop. prices'!J499</f>
        <v>1.5E-3</v>
      </c>
      <c r="K758" s="17">
        <f>'[1]Prop. prices'!K499</f>
        <v>0</v>
      </c>
      <c r="L758" s="17">
        <f>'[1]Prop. prices'!L499</f>
        <v>0</v>
      </c>
      <c r="M758" s="17">
        <f>'[1]Prop. prices'!M499</f>
        <v>0</v>
      </c>
      <c r="N758" s="17">
        <f>'[1]Prop. prices'!N499</f>
        <v>0</v>
      </c>
      <c r="O758" s="17">
        <f>'[1]Prop. prices'!O499</f>
        <v>0</v>
      </c>
      <c r="P758" s="17">
        <f>'[1]Prop. prices'!P499</f>
        <v>0</v>
      </c>
      <c r="Q758" s="17">
        <f>'[1]Prop. prices'!Q499</f>
        <v>0</v>
      </c>
      <c r="R758" s="17">
        <f>'[1]Prop. prices'!R499</f>
        <v>0</v>
      </c>
      <c r="S758" s="17">
        <f>'[1]Prop. prices'!S499</f>
        <v>0</v>
      </c>
      <c r="T758" s="17">
        <f>'[1]Prop. prices'!T499</f>
        <v>0</v>
      </c>
      <c r="U758" s="17">
        <f>'[1]Prop. prices'!U499</f>
        <v>0</v>
      </c>
      <c r="V758" s="17">
        <f>'[1]Prop. prices'!V499</f>
        <v>0</v>
      </c>
      <c r="W758" s="17">
        <f>'[1]Prop. prices'!W499</f>
        <v>0</v>
      </c>
      <c r="X758" s="17">
        <f>'[1]Prop. prices'!X499</f>
        <v>0</v>
      </c>
      <c r="Y758" s="17">
        <f>'[1]Prop. prices'!Y499</f>
        <v>0</v>
      </c>
      <c r="Z758" s="17">
        <f>'[1]Prop. prices'!Z499</f>
        <v>0</v>
      </c>
      <c r="AA758" s="17">
        <f>'[1]Prop. prices'!AA499</f>
        <v>0</v>
      </c>
      <c r="AB758" s="17">
        <f>'[1]Prop. prices'!AB499</f>
        <v>0</v>
      </c>
      <c r="AC758" s="14"/>
      <c r="AD758" s="16" t="str" cm="1">
        <f t="array" ref="AD758">IF(SUMPRODUCT(--_xlfn.ISFORMULA(C758:AB758))=25,"OK","CHECK")</f>
        <v>OK</v>
      </c>
      <c r="AE758" s="7"/>
      <c r="AF758" s="7"/>
      <c r="AG758" s="7"/>
    </row>
    <row r="759" spans="1:33" outlineLevel="3" x14ac:dyDescent="0.2">
      <c r="A759" s="7"/>
      <c r="B759" s="7"/>
      <c r="C759" s="19" t="str">
        <f>C450</f>
        <v xml:space="preserve">Sub Transmission kVA Locational </v>
      </c>
      <c r="D759" s="18" t="str">
        <f>D450</f>
        <v>Major business</v>
      </c>
      <c r="E759" s="18" t="str">
        <f>E450</f>
        <v>STN483</v>
      </c>
      <c r="F759" s="18">
        <f>F450</f>
        <v>0</v>
      </c>
      <c r="G759" s="18">
        <f>G450</f>
        <v>0</v>
      </c>
      <c r="H759" s="12"/>
      <c r="I759" s="17">
        <f>'[1]Prop. prices'!I500</f>
        <v>0</v>
      </c>
      <c r="J759" s="17">
        <f>'[1]Prop. prices'!J500</f>
        <v>1.5E-3</v>
      </c>
      <c r="K759" s="17">
        <f>'[1]Prop. prices'!K500</f>
        <v>0</v>
      </c>
      <c r="L759" s="17">
        <f>'[1]Prop. prices'!L500</f>
        <v>0</v>
      </c>
      <c r="M759" s="17">
        <f>'[1]Prop. prices'!M500</f>
        <v>0</v>
      </c>
      <c r="N759" s="17">
        <f>'[1]Prop. prices'!N500</f>
        <v>0</v>
      </c>
      <c r="O759" s="17">
        <f>'[1]Prop. prices'!O500</f>
        <v>0</v>
      </c>
      <c r="P759" s="17">
        <f>'[1]Prop. prices'!P500</f>
        <v>0</v>
      </c>
      <c r="Q759" s="17">
        <f>'[1]Prop. prices'!Q500</f>
        <v>0</v>
      </c>
      <c r="R759" s="17">
        <f>'[1]Prop. prices'!R500</f>
        <v>0</v>
      </c>
      <c r="S759" s="17">
        <f>'[1]Prop. prices'!S500</f>
        <v>0</v>
      </c>
      <c r="T759" s="17">
        <f>'[1]Prop. prices'!T500</f>
        <v>0</v>
      </c>
      <c r="U759" s="17">
        <f>'[1]Prop. prices'!U500</f>
        <v>0</v>
      </c>
      <c r="V759" s="17">
        <f>'[1]Prop. prices'!V500</f>
        <v>0</v>
      </c>
      <c r="W759" s="17">
        <f>'[1]Prop. prices'!W500</f>
        <v>0</v>
      </c>
      <c r="X759" s="17">
        <f>'[1]Prop. prices'!X500</f>
        <v>0</v>
      </c>
      <c r="Y759" s="17">
        <f>'[1]Prop. prices'!Y500</f>
        <v>0</v>
      </c>
      <c r="Z759" s="17">
        <f>'[1]Prop. prices'!Z500</f>
        <v>0</v>
      </c>
      <c r="AA759" s="17">
        <f>'[1]Prop. prices'!AA500</f>
        <v>0</v>
      </c>
      <c r="AB759" s="17">
        <f>'[1]Prop. prices'!AB500</f>
        <v>0</v>
      </c>
      <c r="AC759" s="14"/>
      <c r="AD759" s="16" t="str" cm="1">
        <f t="array" ref="AD759">IF(SUMPRODUCT(--_xlfn.ISFORMULA(C759:AB759))=25,"OK","CHECK")</f>
        <v>OK</v>
      </c>
      <c r="AE759" s="7"/>
      <c r="AF759" s="7"/>
      <c r="AG759" s="7"/>
    </row>
    <row r="760" spans="1:33" outlineLevel="3" x14ac:dyDescent="0.2">
      <c r="A760" s="7"/>
      <c r="B760" s="7"/>
      <c r="C760" s="19" t="str">
        <f>C451</f>
        <v>Zone Substation kVA non-Locational</v>
      </c>
      <c r="D760" s="18" t="str">
        <f>D451</f>
        <v>Major business</v>
      </c>
      <c r="E760" s="18" t="str">
        <f>E451</f>
        <v>ZSS330</v>
      </c>
      <c r="F760" s="18">
        <f>F451</f>
        <v>0</v>
      </c>
      <c r="G760" s="18">
        <f>G451</f>
        <v>0</v>
      </c>
      <c r="H760" s="12"/>
      <c r="I760" s="17">
        <f>'[1]Prop. prices'!I501</f>
        <v>0</v>
      </c>
      <c r="J760" s="17">
        <f>'[1]Prop. prices'!J501</f>
        <v>1.5E-3</v>
      </c>
      <c r="K760" s="17">
        <f>'[1]Prop. prices'!K501</f>
        <v>0</v>
      </c>
      <c r="L760" s="17">
        <f>'[1]Prop. prices'!L501</f>
        <v>0</v>
      </c>
      <c r="M760" s="17">
        <f>'[1]Prop. prices'!M501</f>
        <v>0</v>
      </c>
      <c r="N760" s="17">
        <f>'[1]Prop. prices'!N501</f>
        <v>0</v>
      </c>
      <c r="O760" s="17">
        <f>'[1]Prop. prices'!O501</f>
        <v>0</v>
      </c>
      <c r="P760" s="17">
        <f>'[1]Prop. prices'!P501</f>
        <v>0</v>
      </c>
      <c r="Q760" s="17">
        <f>'[1]Prop. prices'!Q501</f>
        <v>0</v>
      </c>
      <c r="R760" s="17">
        <f>'[1]Prop. prices'!R501</f>
        <v>0</v>
      </c>
      <c r="S760" s="17">
        <f>'[1]Prop. prices'!S501</f>
        <v>0</v>
      </c>
      <c r="T760" s="17">
        <f>'[1]Prop. prices'!T501</f>
        <v>0</v>
      </c>
      <c r="U760" s="17">
        <f>'[1]Prop. prices'!U501</f>
        <v>0</v>
      </c>
      <c r="V760" s="17">
        <f>'[1]Prop. prices'!V501</f>
        <v>0</v>
      </c>
      <c r="W760" s="17">
        <f>'[1]Prop. prices'!W501</f>
        <v>0</v>
      </c>
      <c r="X760" s="17">
        <f>'[1]Prop. prices'!X501</f>
        <v>0</v>
      </c>
      <c r="Y760" s="17">
        <f>'[1]Prop. prices'!Y501</f>
        <v>0</v>
      </c>
      <c r="Z760" s="17">
        <f>'[1]Prop. prices'!Z501</f>
        <v>0</v>
      </c>
      <c r="AA760" s="17">
        <f>'[1]Prop. prices'!AA501</f>
        <v>0</v>
      </c>
      <c r="AB760" s="17">
        <f>'[1]Prop. prices'!AB501</f>
        <v>0</v>
      </c>
      <c r="AC760" s="14"/>
      <c r="AD760" s="16" t="str" cm="1">
        <f t="array" ref="AD760">IF(SUMPRODUCT(--_xlfn.ISFORMULA(C760:AB760))=25,"OK","CHECK")</f>
        <v>OK</v>
      </c>
      <c r="AE760" s="7"/>
      <c r="AF760" s="7"/>
      <c r="AG760" s="7"/>
    </row>
    <row r="761" spans="1:33" outlineLevel="3" x14ac:dyDescent="0.2">
      <c r="A761" s="7"/>
      <c r="B761" s="7"/>
      <c r="C761" s="19" t="str">
        <f>C452</f>
        <v>Zone Substation kVA non-Locational</v>
      </c>
      <c r="D761" s="18" t="str">
        <f>D452</f>
        <v>Major business</v>
      </c>
      <c r="E761" s="18" t="str">
        <f>E452</f>
        <v>ZSS376</v>
      </c>
      <c r="F761" s="18">
        <f>F452</f>
        <v>0</v>
      </c>
      <c r="G761" s="18">
        <f>G452</f>
        <v>0</v>
      </c>
      <c r="H761" s="12"/>
      <c r="I761" s="17">
        <f>'[1]Prop. prices'!I502</f>
        <v>0</v>
      </c>
      <c r="J761" s="17">
        <f>'[1]Prop. prices'!J502</f>
        <v>1.5E-3</v>
      </c>
      <c r="K761" s="17">
        <f>'[1]Prop. prices'!K502</f>
        <v>0</v>
      </c>
      <c r="L761" s="17">
        <f>'[1]Prop. prices'!L502</f>
        <v>0</v>
      </c>
      <c r="M761" s="17">
        <f>'[1]Prop. prices'!M502</f>
        <v>0</v>
      </c>
      <c r="N761" s="17">
        <f>'[1]Prop. prices'!N502</f>
        <v>0</v>
      </c>
      <c r="O761" s="17">
        <f>'[1]Prop. prices'!O502</f>
        <v>0</v>
      </c>
      <c r="P761" s="17">
        <f>'[1]Prop. prices'!P502</f>
        <v>0</v>
      </c>
      <c r="Q761" s="17">
        <f>'[1]Prop. prices'!Q502</f>
        <v>0</v>
      </c>
      <c r="R761" s="17">
        <f>'[1]Prop. prices'!R502</f>
        <v>0</v>
      </c>
      <c r="S761" s="17">
        <f>'[1]Prop. prices'!S502</f>
        <v>0</v>
      </c>
      <c r="T761" s="17">
        <f>'[1]Prop. prices'!T502</f>
        <v>0</v>
      </c>
      <c r="U761" s="17">
        <f>'[1]Prop. prices'!U502</f>
        <v>0</v>
      </c>
      <c r="V761" s="17">
        <f>'[1]Prop. prices'!V502</f>
        <v>0</v>
      </c>
      <c r="W761" s="17">
        <f>'[1]Prop. prices'!W502</f>
        <v>0</v>
      </c>
      <c r="X761" s="17">
        <f>'[1]Prop. prices'!X502</f>
        <v>0</v>
      </c>
      <c r="Y761" s="17">
        <f>'[1]Prop. prices'!Y502</f>
        <v>0</v>
      </c>
      <c r="Z761" s="17">
        <f>'[1]Prop. prices'!Z502</f>
        <v>0</v>
      </c>
      <c r="AA761" s="17">
        <f>'[1]Prop. prices'!AA502</f>
        <v>0</v>
      </c>
      <c r="AB761" s="17">
        <f>'[1]Prop. prices'!AB502</f>
        <v>0</v>
      </c>
      <c r="AC761" s="14"/>
      <c r="AD761" s="16" t="str" cm="1">
        <f t="array" ref="AD761">IF(SUMPRODUCT(--_xlfn.ISFORMULA(C761:AB761))=25,"OK","CHECK")</f>
        <v>OK</v>
      </c>
      <c r="AE761" s="7"/>
      <c r="AF761" s="7"/>
      <c r="AG761" s="7"/>
    </row>
    <row r="762" spans="1:33" outlineLevel="3" x14ac:dyDescent="0.2">
      <c r="A762" s="7"/>
      <c r="B762" s="7"/>
      <c r="C762" s="19" t="str">
        <f>C453</f>
        <v>Zone Substation kVA non-Locational</v>
      </c>
      <c r="D762" s="18" t="str">
        <f>D453</f>
        <v>Major business</v>
      </c>
      <c r="E762" s="18" t="str">
        <f>E453</f>
        <v>ZSS500</v>
      </c>
      <c r="F762" s="18">
        <f>F453</f>
        <v>0</v>
      </c>
      <c r="G762" s="18">
        <f>G453</f>
        <v>0</v>
      </c>
      <c r="H762" s="12"/>
      <c r="I762" s="17">
        <f>'[1]Prop. prices'!I503</f>
        <v>0</v>
      </c>
      <c r="J762" s="17">
        <f>'[1]Prop. prices'!J503</f>
        <v>1.5E-3</v>
      </c>
      <c r="K762" s="17">
        <f>'[1]Prop. prices'!K503</f>
        <v>0</v>
      </c>
      <c r="L762" s="17">
        <f>'[1]Prop. prices'!L503</f>
        <v>0</v>
      </c>
      <c r="M762" s="17">
        <f>'[1]Prop. prices'!M503</f>
        <v>0</v>
      </c>
      <c r="N762" s="17">
        <f>'[1]Prop. prices'!N503</f>
        <v>0</v>
      </c>
      <c r="O762" s="17">
        <f>'[1]Prop. prices'!O503</f>
        <v>0</v>
      </c>
      <c r="P762" s="17">
        <f>'[1]Prop. prices'!P503</f>
        <v>0</v>
      </c>
      <c r="Q762" s="17">
        <f>'[1]Prop. prices'!Q503</f>
        <v>0</v>
      </c>
      <c r="R762" s="17">
        <f>'[1]Prop. prices'!R503</f>
        <v>0</v>
      </c>
      <c r="S762" s="17">
        <f>'[1]Prop. prices'!S503</f>
        <v>0</v>
      </c>
      <c r="T762" s="17">
        <f>'[1]Prop. prices'!T503</f>
        <v>0</v>
      </c>
      <c r="U762" s="17">
        <f>'[1]Prop. prices'!U503</f>
        <v>0</v>
      </c>
      <c r="V762" s="17">
        <f>'[1]Prop. prices'!V503</f>
        <v>0</v>
      </c>
      <c r="W762" s="17">
        <f>'[1]Prop. prices'!W503</f>
        <v>0</v>
      </c>
      <c r="X762" s="17">
        <f>'[1]Prop. prices'!X503</f>
        <v>0</v>
      </c>
      <c r="Y762" s="17">
        <f>'[1]Prop. prices'!Y503</f>
        <v>0</v>
      </c>
      <c r="Z762" s="17">
        <f>'[1]Prop. prices'!Z503</f>
        <v>0</v>
      </c>
      <c r="AA762" s="17">
        <f>'[1]Prop. prices'!AA503</f>
        <v>0</v>
      </c>
      <c r="AB762" s="17">
        <f>'[1]Prop. prices'!AB503</f>
        <v>0</v>
      </c>
      <c r="AC762" s="14"/>
      <c r="AD762" s="16" t="str" cm="1">
        <f t="array" ref="AD762">IF(SUMPRODUCT(--_xlfn.ISFORMULA(C762:AB762))=25,"OK","CHECK")</f>
        <v>OK</v>
      </c>
      <c r="AE762" s="7"/>
      <c r="AF762" s="7"/>
      <c r="AG762" s="7"/>
    </row>
    <row r="763" spans="1:33" outlineLevel="3" x14ac:dyDescent="0.2">
      <c r="A763" s="7"/>
      <c r="B763" s="7"/>
      <c r="C763" s="19" t="str">
        <f>C454</f>
        <v>Sub Transmission kVA non-Locational</v>
      </c>
      <c r="D763" s="18" t="str">
        <f>D454</f>
        <v>Major business</v>
      </c>
      <c r="E763" s="18" t="str">
        <f>E454</f>
        <v>STR404</v>
      </c>
      <c r="F763" s="18">
        <f>F454</f>
        <v>0</v>
      </c>
      <c r="G763" s="18">
        <f>G454</f>
        <v>0</v>
      </c>
      <c r="H763" s="12"/>
      <c r="I763" s="17">
        <f>'[1]Prop. prices'!I504</f>
        <v>0</v>
      </c>
      <c r="J763" s="17">
        <f>'[1]Prop. prices'!J504</f>
        <v>1.5E-3</v>
      </c>
      <c r="K763" s="17">
        <f>'[1]Prop. prices'!K504</f>
        <v>0</v>
      </c>
      <c r="L763" s="17">
        <f>'[1]Prop. prices'!L504</f>
        <v>0</v>
      </c>
      <c r="M763" s="17">
        <f>'[1]Prop. prices'!M504</f>
        <v>0</v>
      </c>
      <c r="N763" s="17">
        <f>'[1]Prop. prices'!N504</f>
        <v>0</v>
      </c>
      <c r="O763" s="17">
        <f>'[1]Prop. prices'!O504</f>
        <v>0</v>
      </c>
      <c r="P763" s="17">
        <f>'[1]Prop. prices'!P504</f>
        <v>0</v>
      </c>
      <c r="Q763" s="17">
        <f>'[1]Prop. prices'!Q504</f>
        <v>0</v>
      </c>
      <c r="R763" s="17">
        <f>'[1]Prop. prices'!R504</f>
        <v>0</v>
      </c>
      <c r="S763" s="17">
        <f>'[1]Prop. prices'!S504</f>
        <v>0</v>
      </c>
      <c r="T763" s="17">
        <f>'[1]Prop. prices'!T504</f>
        <v>0</v>
      </c>
      <c r="U763" s="17">
        <f>'[1]Prop. prices'!U504</f>
        <v>0</v>
      </c>
      <c r="V763" s="17">
        <f>'[1]Prop. prices'!V504</f>
        <v>0</v>
      </c>
      <c r="W763" s="17">
        <f>'[1]Prop. prices'!W504</f>
        <v>0</v>
      </c>
      <c r="X763" s="17">
        <f>'[1]Prop. prices'!X504</f>
        <v>0</v>
      </c>
      <c r="Y763" s="17">
        <f>'[1]Prop. prices'!Y504</f>
        <v>0</v>
      </c>
      <c r="Z763" s="17">
        <f>'[1]Prop. prices'!Z504</f>
        <v>0</v>
      </c>
      <c r="AA763" s="17">
        <f>'[1]Prop. prices'!AA504</f>
        <v>0</v>
      </c>
      <c r="AB763" s="17">
        <f>'[1]Prop. prices'!AB504</f>
        <v>0</v>
      </c>
      <c r="AC763" s="14"/>
      <c r="AD763" s="16" t="str" cm="1">
        <f t="array" ref="AD763">IF(SUMPRODUCT(--_xlfn.ISFORMULA(C763:AB763))=25,"OK","CHECK")</f>
        <v>OK</v>
      </c>
      <c r="AE763" s="7"/>
      <c r="AF763" s="7"/>
      <c r="AG763" s="7"/>
    </row>
    <row r="764" spans="1:33" outlineLevel="3" x14ac:dyDescent="0.2">
      <c r="A764" s="7"/>
      <c r="B764" s="7"/>
      <c r="C764" s="19" t="str">
        <f>C455</f>
        <v>Zone Substation kVA Locational</v>
      </c>
      <c r="D764" s="18" t="str">
        <f>D455</f>
        <v>Major business</v>
      </c>
      <c r="E764" s="18" t="str">
        <f>E455</f>
        <v>ZSN700</v>
      </c>
      <c r="F764" s="18">
        <f>F455</f>
        <v>0</v>
      </c>
      <c r="G764" s="18">
        <f>G455</f>
        <v>0</v>
      </c>
      <c r="H764" s="12"/>
      <c r="I764" s="17">
        <f>'[1]Prop. prices'!I505</f>
        <v>0</v>
      </c>
      <c r="J764" s="17">
        <f>'[1]Prop. prices'!J505</f>
        <v>1.5E-3</v>
      </c>
      <c r="K764" s="17">
        <f>'[1]Prop. prices'!K505</f>
        <v>0</v>
      </c>
      <c r="L764" s="17">
        <f>'[1]Prop. prices'!L505</f>
        <v>0</v>
      </c>
      <c r="M764" s="17">
        <f>'[1]Prop. prices'!M505</f>
        <v>0</v>
      </c>
      <c r="N764" s="17">
        <f>'[1]Prop. prices'!N505</f>
        <v>0</v>
      </c>
      <c r="O764" s="17">
        <f>'[1]Prop. prices'!O505</f>
        <v>0</v>
      </c>
      <c r="P764" s="17">
        <f>'[1]Prop. prices'!P505</f>
        <v>0</v>
      </c>
      <c r="Q764" s="17">
        <f>'[1]Prop. prices'!Q505</f>
        <v>0</v>
      </c>
      <c r="R764" s="17">
        <f>'[1]Prop. prices'!R505</f>
        <v>0</v>
      </c>
      <c r="S764" s="17">
        <f>'[1]Prop. prices'!S505</f>
        <v>0</v>
      </c>
      <c r="T764" s="17">
        <f>'[1]Prop. prices'!T505</f>
        <v>0</v>
      </c>
      <c r="U764" s="17">
        <f>'[1]Prop. prices'!U505</f>
        <v>0</v>
      </c>
      <c r="V764" s="17">
        <f>'[1]Prop. prices'!V505</f>
        <v>0</v>
      </c>
      <c r="W764" s="17">
        <f>'[1]Prop. prices'!W505</f>
        <v>0</v>
      </c>
      <c r="X764" s="17">
        <f>'[1]Prop. prices'!X505</f>
        <v>0</v>
      </c>
      <c r="Y764" s="17">
        <f>'[1]Prop. prices'!Y505</f>
        <v>0</v>
      </c>
      <c r="Z764" s="17">
        <f>'[1]Prop. prices'!Z505</f>
        <v>0</v>
      </c>
      <c r="AA764" s="17">
        <f>'[1]Prop. prices'!AA505</f>
        <v>0</v>
      </c>
      <c r="AB764" s="17">
        <f>'[1]Prop. prices'!AB505</f>
        <v>0</v>
      </c>
      <c r="AC764" s="14"/>
      <c r="AD764" s="16" t="str" cm="1">
        <f t="array" ref="AD764">IF(SUMPRODUCT(--_xlfn.ISFORMULA(C764:AB764))=25,"OK","CHECK")</f>
        <v>OK</v>
      </c>
      <c r="AE764" s="7"/>
      <c r="AF764" s="7"/>
      <c r="AG764" s="7"/>
    </row>
    <row r="765" spans="1:33" outlineLevel="3" x14ac:dyDescent="0.2">
      <c r="A765" s="7"/>
      <c r="B765" s="7"/>
      <c r="C765" s="19" t="str">
        <f>C456</f>
        <v>Large LV Business Annual demand</v>
      </c>
      <c r="D765" s="18" t="str">
        <f>D456</f>
        <v>Large LV business</v>
      </c>
      <c r="E765" s="18" t="str">
        <f>E456</f>
        <v>LBAD305</v>
      </c>
      <c r="F765" s="18">
        <f>F456</f>
        <v>0</v>
      </c>
      <c r="G765" s="18">
        <f>G456</f>
        <v>0</v>
      </c>
      <c r="H765" s="12"/>
      <c r="I765" s="17">
        <f>'[1]Prop. prices'!I506</f>
        <v>0</v>
      </c>
      <c r="J765" s="17">
        <f>'[1]Prop. prices'!J506</f>
        <v>0</v>
      </c>
      <c r="K765" s="17">
        <f>'[1]Prop. prices'!K506</f>
        <v>7.1999999999999998E-3</v>
      </c>
      <c r="L765" s="17">
        <f>'[1]Prop. prices'!L506</f>
        <v>0</v>
      </c>
      <c r="M765" s="17">
        <f>'[1]Prop. prices'!M506</f>
        <v>4.7000000000000002E-3</v>
      </c>
      <c r="N765" s="17">
        <f>'[1]Prop. prices'!N506</f>
        <v>0</v>
      </c>
      <c r="O765" s="17">
        <f>'[1]Prop. prices'!O506</f>
        <v>0</v>
      </c>
      <c r="P765" s="17">
        <f>'[1]Prop. prices'!P506</f>
        <v>0</v>
      </c>
      <c r="Q765" s="17">
        <f>'[1]Prop. prices'!Q506</f>
        <v>0</v>
      </c>
      <c r="R765" s="17">
        <f>'[1]Prop. prices'!R506</f>
        <v>0</v>
      </c>
      <c r="S765" s="17">
        <f>'[1]Prop. prices'!S506</f>
        <v>0</v>
      </c>
      <c r="T765" s="17">
        <f>'[1]Prop. prices'!T506</f>
        <v>0</v>
      </c>
      <c r="U765" s="17">
        <f>'[1]Prop. prices'!U506</f>
        <v>0</v>
      </c>
      <c r="V765" s="17">
        <f>'[1]Prop. prices'!V506</f>
        <v>0</v>
      </c>
      <c r="W765" s="17">
        <f>'[1]Prop. prices'!W506</f>
        <v>0</v>
      </c>
      <c r="X765" s="17">
        <f>'[1]Prop. prices'!X506</f>
        <v>0</v>
      </c>
      <c r="Y765" s="17">
        <f>'[1]Prop. prices'!Y506</f>
        <v>0</v>
      </c>
      <c r="Z765" s="17">
        <f>'[1]Prop. prices'!Z506</f>
        <v>0</v>
      </c>
      <c r="AA765" s="17">
        <f>'[1]Prop. prices'!AA506</f>
        <v>0</v>
      </c>
      <c r="AB765" s="17">
        <f>'[1]Prop. prices'!AB506</f>
        <v>0</v>
      </c>
      <c r="AC765" s="14"/>
      <c r="AD765" s="16" t="str" cm="1">
        <f t="array" ref="AD765">IF(SUMPRODUCT(--_xlfn.ISFORMULA(C765:AB765))=25,"OK","CHECK")</f>
        <v>OK</v>
      </c>
      <c r="AE765" s="7"/>
      <c r="AF765" s="7"/>
      <c r="AG765" s="7"/>
    </row>
    <row r="766" spans="1:33" outlineLevel="3" x14ac:dyDescent="0.2">
      <c r="A766" s="7"/>
      <c r="B766" s="7"/>
      <c r="C766" s="19" t="str">
        <f>C457</f>
        <v>Sub Transmission kVA non-Locational</v>
      </c>
      <c r="D766" s="18" t="str">
        <f>D457</f>
        <v>Major business</v>
      </c>
      <c r="E766" s="18" t="str">
        <f>E457</f>
        <v>STR123</v>
      </c>
      <c r="F766" s="18">
        <f>F457</f>
        <v>0</v>
      </c>
      <c r="G766" s="18">
        <f>G457</f>
        <v>0</v>
      </c>
      <c r="H766" s="12"/>
      <c r="I766" s="17">
        <f>'[1]Prop. prices'!I507</f>
        <v>0</v>
      </c>
      <c r="J766" s="17">
        <f>'[1]Prop. prices'!J507</f>
        <v>1.5E-3</v>
      </c>
      <c r="K766" s="17">
        <f>'[1]Prop. prices'!K507</f>
        <v>0</v>
      </c>
      <c r="L766" s="17">
        <f>'[1]Prop. prices'!L507</f>
        <v>0</v>
      </c>
      <c r="M766" s="17">
        <f>'[1]Prop. prices'!M507</f>
        <v>0</v>
      </c>
      <c r="N766" s="17">
        <f>'[1]Prop. prices'!N507</f>
        <v>0</v>
      </c>
      <c r="O766" s="17">
        <f>'[1]Prop. prices'!O507</f>
        <v>0</v>
      </c>
      <c r="P766" s="17">
        <f>'[1]Prop. prices'!P507</f>
        <v>0</v>
      </c>
      <c r="Q766" s="17">
        <f>'[1]Prop. prices'!Q507</f>
        <v>0</v>
      </c>
      <c r="R766" s="17">
        <f>'[1]Prop. prices'!R507</f>
        <v>0</v>
      </c>
      <c r="S766" s="17">
        <f>'[1]Prop. prices'!S507</f>
        <v>0</v>
      </c>
      <c r="T766" s="17">
        <f>'[1]Prop. prices'!T507</f>
        <v>0</v>
      </c>
      <c r="U766" s="17">
        <f>'[1]Prop. prices'!U507</f>
        <v>0</v>
      </c>
      <c r="V766" s="17">
        <f>'[1]Prop. prices'!V507</f>
        <v>0</v>
      </c>
      <c r="W766" s="17">
        <f>'[1]Prop. prices'!W507</f>
        <v>0</v>
      </c>
      <c r="X766" s="17">
        <f>'[1]Prop. prices'!X507</f>
        <v>0</v>
      </c>
      <c r="Y766" s="17">
        <f>'[1]Prop. prices'!Y507</f>
        <v>0</v>
      </c>
      <c r="Z766" s="17">
        <f>'[1]Prop. prices'!Z507</f>
        <v>0</v>
      </c>
      <c r="AA766" s="17">
        <f>'[1]Prop. prices'!AA507</f>
        <v>0</v>
      </c>
      <c r="AB766" s="17">
        <f>'[1]Prop. prices'!AB507</f>
        <v>0</v>
      </c>
      <c r="AC766" s="14"/>
      <c r="AD766" s="16" t="str" cm="1">
        <f t="array" ref="AD766">IF(SUMPRODUCT(--_xlfn.ISFORMULA(C766:AB766))=25,"OK","CHECK")</f>
        <v>OK</v>
      </c>
      <c r="AE766" s="7"/>
      <c r="AF766" s="7"/>
      <c r="AG766" s="7"/>
    </row>
    <row r="767" spans="1:33" outlineLevel="3" x14ac:dyDescent="0.2">
      <c r="A767" s="7"/>
      <c r="B767" s="7"/>
      <c r="C767" s="19">
        <f>C458</f>
        <v>0</v>
      </c>
      <c r="D767" s="18">
        <f>D458</f>
        <v>0</v>
      </c>
      <c r="E767" s="18">
        <f>E458</f>
        <v>0</v>
      </c>
      <c r="F767" s="18">
        <f>F458</f>
        <v>0</v>
      </c>
      <c r="G767" s="18">
        <f>G458</f>
        <v>0</v>
      </c>
      <c r="H767" s="12"/>
      <c r="I767" s="17">
        <f>'[1]Prop. prices'!I508</f>
        <v>0</v>
      </c>
      <c r="J767" s="17">
        <f>'[1]Prop. prices'!J508</f>
        <v>0</v>
      </c>
      <c r="K767" s="17">
        <f>'[1]Prop. prices'!K508</f>
        <v>0</v>
      </c>
      <c r="L767" s="17">
        <f>'[1]Prop. prices'!L508</f>
        <v>0</v>
      </c>
      <c r="M767" s="17">
        <f>'[1]Prop. prices'!M508</f>
        <v>0</v>
      </c>
      <c r="N767" s="17">
        <f>'[1]Prop. prices'!N508</f>
        <v>0</v>
      </c>
      <c r="O767" s="17">
        <f>'[1]Prop. prices'!O508</f>
        <v>0</v>
      </c>
      <c r="P767" s="17">
        <f>'[1]Prop. prices'!P508</f>
        <v>0</v>
      </c>
      <c r="Q767" s="17">
        <f>'[1]Prop. prices'!Q508</f>
        <v>0</v>
      </c>
      <c r="R767" s="17">
        <f>'[1]Prop. prices'!R508</f>
        <v>0</v>
      </c>
      <c r="S767" s="17">
        <f>'[1]Prop. prices'!S508</f>
        <v>0</v>
      </c>
      <c r="T767" s="17">
        <f>'[1]Prop. prices'!T508</f>
        <v>0</v>
      </c>
      <c r="U767" s="17">
        <f>'[1]Prop. prices'!U508</f>
        <v>0</v>
      </c>
      <c r="V767" s="17">
        <f>'[1]Prop. prices'!V508</f>
        <v>0</v>
      </c>
      <c r="W767" s="17">
        <f>'[1]Prop. prices'!W508</f>
        <v>0</v>
      </c>
      <c r="X767" s="17">
        <f>'[1]Prop. prices'!X508</f>
        <v>0</v>
      </c>
      <c r="Y767" s="17">
        <f>'[1]Prop. prices'!Y508</f>
        <v>0</v>
      </c>
      <c r="Z767" s="17">
        <f>'[1]Prop. prices'!Z508</f>
        <v>0</v>
      </c>
      <c r="AA767" s="17">
        <f>'[1]Prop. prices'!AA508</f>
        <v>0</v>
      </c>
      <c r="AB767" s="17">
        <f>'[1]Prop. prices'!AB508</f>
        <v>0</v>
      </c>
      <c r="AC767" s="14"/>
      <c r="AD767" s="16" t="str" cm="1">
        <f t="array" ref="AD767">IF(SUMPRODUCT(--_xlfn.ISFORMULA(C767:AB767))=25,"OK","CHECK")</f>
        <v>OK</v>
      </c>
      <c r="AE767" s="7"/>
      <c r="AF767" s="7"/>
      <c r="AG767" s="7"/>
    </row>
    <row r="768" spans="1:33" outlineLevel="3" x14ac:dyDescent="0.2">
      <c r="A768" s="7"/>
      <c r="B768" s="7"/>
      <c r="C768" s="19">
        <f>C459</f>
        <v>0</v>
      </c>
      <c r="D768" s="18">
        <f>D459</f>
        <v>0</v>
      </c>
      <c r="E768" s="18">
        <f>E459</f>
        <v>0</v>
      </c>
      <c r="F768" s="18">
        <f>F459</f>
        <v>0</v>
      </c>
      <c r="G768" s="18">
        <f>G459</f>
        <v>0</v>
      </c>
      <c r="H768" s="12"/>
      <c r="I768" s="17">
        <f>'[1]Prop. prices'!I509</f>
        <v>0</v>
      </c>
      <c r="J768" s="17">
        <f>'[1]Prop. prices'!J509</f>
        <v>0</v>
      </c>
      <c r="K768" s="17">
        <f>'[1]Prop. prices'!K509</f>
        <v>0</v>
      </c>
      <c r="L768" s="17">
        <f>'[1]Prop. prices'!L509</f>
        <v>0</v>
      </c>
      <c r="M768" s="17">
        <f>'[1]Prop. prices'!M509</f>
        <v>0</v>
      </c>
      <c r="N768" s="17">
        <f>'[1]Prop. prices'!N509</f>
        <v>0</v>
      </c>
      <c r="O768" s="17">
        <f>'[1]Prop. prices'!O509</f>
        <v>0</v>
      </c>
      <c r="P768" s="17">
        <f>'[1]Prop. prices'!P509</f>
        <v>0</v>
      </c>
      <c r="Q768" s="17">
        <f>'[1]Prop. prices'!Q509</f>
        <v>0</v>
      </c>
      <c r="R768" s="17">
        <f>'[1]Prop. prices'!R509</f>
        <v>0</v>
      </c>
      <c r="S768" s="17">
        <f>'[1]Prop. prices'!S509</f>
        <v>0</v>
      </c>
      <c r="T768" s="17">
        <f>'[1]Prop. prices'!T509</f>
        <v>0</v>
      </c>
      <c r="U768" s="17">
        <f>'[1]Prop. prices'!U509</f>
        <v>0</v>
      </c>
      <c r="V768" s="17">
        <f>'[1]Prop. prices'!V509</f>
        <v>0</v>
      </c>
      <c r="W768" s="17">
        <f>'[1]Prop. prices'!W509</f>
        <v>0</v>
      </c>
      <c r="X768" s="17">
        <f>'[1]Prop. prices'!X509</f>
        <v>0</v>
      </c>
      <c r="Y768" s="17">
        <f>'[1]Prop. prices'!Y509</f>
        <v>0</v>
      </c>
      <c r="Z768" s="17">
        <f>'[1]Prop. prices'!Z509</f>
        <v>0</v>
      </c>
      <c r="AA768" s="17">
        <f>'[1]Prop. prices'!AA509</f>
        <v>0</v>
      </c>
      <c r="AB768" s="17">
        <f>'[1]Prop. prices'!AB509</f>
        <v>0</v>
      </c>
      <c r="AC768" s="14"/>
      <c r="AD768" s="16" t="str" cm="1">
        <f t="array" ref="AD768">IF(SUMPRODUCT(--_xlfn.ISFORMULA(C768:AB768))=25,"OK","CHECK")</f>
        <v>OK</v>
      </c>
      <c r="AE768" s="7"/>
      <c r="AF768" s="7"/>
      <c r="AG768" s="7"/>
    </row>
    <row r="769" spans="1:33" outlineLevel="3" x14ac:dyDescent="0.2">
      <c r="A769" s="7"/>
      <c r="B769" s="7"/>
      <c r="C769" s="19">
        <f>C460</f>
        <v>0</v>
      </c>
      <c r="D769" s="18">
        <f>D460</f>
        <v>0</v>
      </c>
      <c r="E769" s="18">
        <f>E460</f>
        <v>0</v>
      </c>
      <c r="F769" s="18">
        <f>F460</f>
        <v>0</v>
      </c>
      <c r="G769" s="18">
        <f>G460</f>
        <v>0</v>
      </c>
      <c r="H769" s="12"/>
      <c r="I769" s="17">
        <f>'[1]Prop. prices'!I510</f>
        <v>0</v>
      </c>
      <c r="J769" s="17">
        <f>'[1]Prop. prices'!J510</f>
        <v>0</v>
      </c>
      <c r="K769" s="17">
        <f>'[1]Prop. prices'!K510</f>
        <v>0</v>
      </c>
      <c r="L769" s="17">
        <f>'[1]Prop. prices'!L510</f>
        <v>0</v>
      </c>
      <c r="M769" s="17">
        <f>'[1]Prop. prices'!M510</f>
        <v>0</v>
      </c>
      <c r="N769" s="17">
        <f>'[1]Prop. prices'!N510</f>
        <v>0</v>
      </c>
      <c r="O769" s="17">
        <f>'[1]Prop. prices'!O510</f>
        <v>0</v>
      </c>
      <c r="P769" s="17">
        <f>'[1]Prop. prices'!P510</f>
        <v>0</v>
      </c>
      <c r="Q769" s="17">
        <f>'[1]Prop. prices'!Q510</f>
        <v>0</v>
      </c>
      <c r="R769" s="17">
        <f>'[1]Prop. prices'!R510</f>
        <v>0</v>
      </c>
      <c r="S769" s="17">
        <f>'[1]Prop. prices'!S510</f>
        <v>0</v>
      </c>
      <c r="T769" s="17">
        <f>'[1]Prop. prices'!T510</f>
        <v>0</v>
      </c>
      <c r="U769" s="17">
        <f>'[1]Prop. prices'!U510</f>
        <v>0</v>
      </c>
      <c r="V769" s="17">
        <f>'[1]Prop. prices'!V510</f>
        <v>0</v>
      </c>
      <c r="W769" s="17">
        <f>'[1]Prop. prices'!W510</f>
        <v>0</v>
      </c>
      <c r="X769" s="17">
        <f>'[1]Prop. prices'!X510</f>
        <v>0</v>
      </c>
      <c r="Y769" s="17">
        <f>'[1]Prop. prices'!Y510</f>
        <v>0</v>
      </c>
      <c r="Z769" s="17">
        <f>'[1]Prop. prices'!Z510</f>
        <v>0</v>
      </c>
      <c r="AA769" s="17">
        <f>'[1]Prop. prices'!AA510</f>
        <v>0</v>
      </c>
      <c r="AB769" s="17">
        <f>'[1]Prop. prices'!AB510</f>
        <v>0</v>
      </c>
      <c r="AC769" s="14"/>
      <c r="AD769" s="16" t="str" cm="1">
        <f t="array" ref="AD769">IF(SUMPRODUCT(--_xlfn.ISFORMULA(C769:AB769))=25,"OK","CHECK")</f>
        <v>OK</v>
      </c>
      <c r="AE769" s="7"/>
      <c r="AF769" s="7"/>
      <c r="AG769" s="7"/>
    </row>
    <row r="770" spans="1:33" outlineLevel="3" x14ac:dyDescent="0.2">
      <c r="A770" s="7"/>
      <c r="B770" s="7"/>
      <c r="C770" s="19">
        <f>C461</f>
        <v>0</v>
      </c>
      <c r="D770" s="18">
        <f>D461</f>
        <v>0</v>
      </c>
      <c r="E770" s="18">
        <f>E461</f>
        <v>0</v>
      </c>
      <c r="F770" s="18">
        <f>F461</f>
        <v>0</v>
      </c>
      <c r="G770" s="18">
        <f>G461</f>
        <v>0</v>
      </c>
      <c r="H770" s="12"/>
      <c r="I770" s="17">
        <f>'[1]Prop. prices'!I511</f>
        <v>0</v>
      </c>
      <c r="J770" s="17">
        <f>'[1]Prop. prices'!J511</f>
        <v>0</v>
      </c>
      <c r="K770" s="17">
        <f>'[1]Prop. prices'!K511</f>
        <v>0</v>
      </c>
      <c r="L770" s="17">
        <f>'[1]Prop. prices'!L511</f>
        <v>0</v>
      </c>
      <c r="M770" s="17">
        <f>'[1]Prop. prices'!M511</f>
        <v>0</v>
      </c>
      <c r="N770" s="17">
        <f>'[1]Prop. prices'!N511</f>
        <v>0</v>
      </c>
      <c r="O770" s="17">
        <f>'[1]Prop. prices'!O511</f>
        <v>0</v>
      </c>
      <c r="P770" s="17">
        <f>'[1]Prop. prices'!P511</f>
        <v>0</v>
      </c>
      <c r="Q770" s="17">
        <f>'[1]Prop. prices'!Q511</f>
        <v>0</v>
      </c>
      <c r="R770" s="17">
        <f>'[1]Prop. prices'!R511</f>
        <v>0</v>
      </c>
      <c r="S770" s="17">
        <f>'[1]Prop. prices'!S511</f>
        <v>0</v>
      </c>
      <c r="T770" s="17">
        <f>'[1]Prop. prices'!T511</f>
        <v>0</v>
      </c>
      <c r="U770" s="17">
        <f>'[1]Prop. prices'!U511</f>
        <v>0</v>
      </c>
      <c r="V770" s="17">
        <f>'[1]Prop. prices'!V511</f>
        <v>0</v>
      </c>
      <c r="W770" s="17">
        <f>'[1]Prop. prices'!W511</f>
        <v>0</v>
      </c>
      <c r="X770" s="17">
        <f>'[1]Prop. prices'!X511</f>
        <v>0</v>
      </c>
      <c r="Y770" s="17">
        <f>'[1]Prop. prices'!Y511</f>
        <v>0</v>
      </c>
      <c r="Z770" s="17">
        <f>'[1]Prop. prices'!Z511</f>
        <v>0</v>
      </c>
      <c r="AA770" s="17">
        <f>'[1]Prop. prices'!AA511</f>
        <v>0</v>
      </c>
      <c r="AB770" s="17">
        <f>'[1]Prop. prices'!AB511</f>
        <v>0</v>
      </c>
      <c r="AC770" s="14"/>
      <c r="AD770" s="16" t="str" cm="1">
        <f t="array" ref="AD770">IF(SUMPRODUCT(--_xlfn.ISFORMULA(C770:AB770))=25,"OK","CHECK")</f>
        <v>OK</v>
      </c>
      <c r="AE770" s="7"/>
      <c r="AF770" s="7"/>
      <c r="AG770" s="7"/>
    </row>
    <row r="771" spans="1:33" outlineLevel="3" x14ac:dyDescent="0.2">
      <c r="A771" s="7"/>
      <c r="B771" s="7"/>
      <c r="C771" s="19">
        <f>C462</f>
        <v>0</v>
      </c>
      <c r="D771" s="18">
        <f>D462</f>
        <v>0</v>
      </c>
      <c r="E771" s="18">
        <f>E462</f>
        <v>0</v>
      </c>
      <c r="F771" s="18">
        <f>F462</f>
        <v>0</v>
      </c>
      <c r="G771" s="18">
        <f>G462</f>
        <v>0</v>
      </c>
      <c r="H771" s="12"/>
      <c r="I771" s="17">
        <f>'[1]Prop. prices'!I512</f>
        <v>0</v>
      </c>
      <c r="J771" s="17">
        <f>'[1]Prop. prices'!J512</f>
        <v>0</v>
      </c>
      <c r="K771" s="17">
        <f>'[1]Prop. prices'!K512</f>
        <v>0</v>
      </c>
      <c r="L771" s="17">
        <f>'[1]Prop. prices'!L512</f>
        <v>0</v>
      </c>
      <c r="M771" s="17">
        <f>'[1]Prop. prices'!M512</f>
        <v>0</v>
      </c>
      <c r="N771" s="17">
        <f>'[1]Prop. prices'!N512</f>
        <v>0</v>
      </c>
      <c r="O771" s="17">
        <f>'[1]Prop. prices'!O512</f>
        <v>0</v>
      </c>
      <c r="P771" s="17">
        <f>'[1]Prop. prices'!P512</f>
        <v>0</v>
      </c>
      <c r="Q771" s="17">
        <f>'[1]Prop. prices'!Q512</f>
        <v>0</v>
      </c>
      <c r="R771" s="17">
        <f>'[1]Prop. prices'!R512</f>
        <v>0</v>
      </c>
      <c r="S771" s="17">
        <f>'[1]Prop. prices'!S512</f>
        <v>0</v>
      </c>
      <c r="T771" s="17">
        <f>'[1]Prop. prices'!T512</f>
        <v>0</v>
      </c>
      <c r="U771" s="17">
        <f>'[1]Prop. prices'!U512</f>
        <v>0</v>
      </c>
      <c r="V771" s="17">
        <f>'[1]Prop. prices'!V512</f>
        <v>0</v>
      </c>
      <c r="W771" s="17">
        <f>'[1]Prop. prices'!W512</f>
        <v>0</v>
      </c>
      <c r="X771" s="17">
        <f>'[1]Prop. prices'!X512</f>
        <v>0</v>
      </c>
      <c r="Y771" s="17">
        <f>'[1]Prop. prices'!Y512</f>
        <v>0</v>
      </c>
      <c r="Z771" s="17">
        <f>'[1]Prop. prices'!Z512</f>
        <v>0</v>
      </c>
      <c r="AA771" s="17">
        <f>'[1]Prop. prices'!AA512</f>
        <v>0</v>
      </c>
      <c r="AB771" s="17">
        <f>'[1]Prop. prices'!AB512</f>
        <v>0</v>
      </c>
      <c r="AC771" s="14"/>
      <c r="AD771" s="16" t="str" cm="1">
        <f t="array" ref="AD771">IF(SUMPRODUCT(--_xlfn.ISFORMULA(C771:AB771))=25,"OK","CHECK")</f>
        <v>OK</v>
      </c>
      <c r="AE771" s="7"/>
      <c r="AF771" s="7"/>
      <c r="AG771" s="7"/>
    </row>
    <row r="772" spans="1:33" outlineLevel="3" x14ac:dyDescent="0.2">
      <c r="A772" s="7"/>
      <c r="B772" s="7"/>
      <c r="C772" s="19">
        <f>C463</f>
        <v>0</v>
      </c>
      <c r="D772" s="18">
        <f>D463</f>
        <v>0</v>
      </c>
      <c r="E772" s="18">
        <f>E463</f>
        <v>0</v>
      </c>
      <c r="F772" s="18">
        <f>F463</f>
        <v>0</v>
      </c>
      <c r="G772" s="18">
        <f>G463</f>
        <v>0</v>
      </c>
      <c r="H772" s="12"/>
      <c r="I772" s="17">
        <f>'[1]Prop. prices'!I513</f>
        <v>0</v>
      </c>
      <c r="J772" s="17">
        <f>'[1]Prop. prices'!J513</f>
        <v>0</v>
      </c>
      <c r="K772" s="17">
        <f>'[1]Prop. prices'!K513</f>
        <v>0</v>
      </c>
      <c r="L772" s="17">
        <f>'[1]Prop. prices'!L513</f>
        <v>0</v>
      </c>
      <c r="M772" s="17">
        <f>'[1]Prop. prices'!M513</f>
        <v>0</v>
      </c>
      <c r="N772" s="17">
        <f>'[1]Prop. prices'!N513</f>
        <v>0</v>
      </c>
      <c r="O772" s="17">
        <f>'[1]Prop. prices'!O513</f>
        <v>0</v>
      </c>
      <c r="P772" s="17">
        <f>'[1]Prop. prices'!P513</f>
        <v>0</v>
      </c>
      <c r="Q772" s="17">
        <f>'[1]Prop. prices'!Q513</f>
        <v>0</v>
      </c>
      <c r="R772" s="17">
        <f>'[1]Prop. prices'!R513</f>
        <v>0</v>
      </c>
      <c r="S772" s="17">
        <f>'[1]Prop. prices'!S513</f>
        <v>0</v>
      </c>
      <c r="T772" s="17">
        <f>'[1]Prop. prices'!T513</f>
        <v>0</v>
      </c>
      <c r="U772" s="17">
        <f>'[1]Prop. prices'!U513</f>
        <v>0</v>
      </c>
      <c r="V772" s="17">
        <f>'[1]Prop. prices'!V513</f>
        <v>0</v>
      </c>
      <c r="W772" s="17">
        <f>'[1]Prop. prices'!W513</f>
        <v>0</v>
      </c>
      <c r="X772" s="17">
        <f>'[1]Prop. prices'!X513</f>
        <v>0</v>
      </c>
      <c r="Y772" s="17">
        <f>'[1]Prop. prices'!Y513</f>
        <v>0</v>
      </c>
      <c r="Z772" s="17">
        <f>'[1]Prop. prices'!Z513</f>
        <v>0</v>
      </c>
      <c r="AA772" s="17">
        <f>'[1]Prop. prices'!AA513</f>
        <v>0</v>
      </c>
      <c r="AB772" s="17">
        <f>'[1]Prop. prices'!AB513</f>
        <v>0</v>
      </c>
      <c r="AC772" s="14"/>
      <c r="AD772" s="16" t="str" cm="1">
        <f t="array" ref="AD772">IF(SUMPRODUCT(--_xlfn.ISFORMULA(C772:AB772))=25,"OK","CHECK")</f>
        <v>OK</v>
      </c>
      <c r="AE772" s="7"/>
      <c r="AF772" s="7"/>
      <c r="AG772" s="7"/>
    </row>
    <row r="773" spans="1:33" outlineLevel="3" x14ac:dyDescent="0.2">
      <c r="A773" s="7"/>
      <c r="B773" s="7"/>
      <c r="C773" s="19">
        <f>C464</f>
        <v>0</v>
      </c>
      <c r="D773" s="18">
        <f>D464</f>
        <v>0</v>
      </c>
      <c r="E773" s="18">
        <f>E464</f>
        <v>0</v>
      </c>
      <c r="F773" s="18">
        <f>F464</f>
        <v>0</v>
      </c>
      <c r="G773" s="18">
        <f>G464</f>
        <v>0</v>
      </c>
      <c r="H773" s="12"/>
      <c r="I773" s="17">
        <f>'[1]Prop. prices'!I514</f>
        <v>0</v>
      </c>
      <c r="J773" s="17">
        <f>'[1]Prop. prices'!J514</f>
        <v>0</v>
      </c>
      <c r="K773" s="17">
        <f>'[1]Prop. prices'!K514</f>
        <v>0</v>
      </c>
      <c r="L773" s="17">
        <f>'[1]Prop. prices'!L514</f>
        <v>0</v>
      </c>
      <c r="M773" s="17">
        <f>'[1]Prop. prices'!M514</f>
        <v>0</v>
      </c>
      <c r="N773" s="17">
        <f>'[1]Prop. prices'!N514</f>
        <v>0</v>
      </c>
      <c r="O773" s="17">
        <f>'[1]Prop. prices'!O514</f>
        <v>0</v>
      </c>
      <c r="P773" s="17">
        <f>'[1]Prop. prices'!P514</f>
        <v>0</v>
      </c>
      <c r="Q773" s="17">
        <f>'[1]Prop. prices'!Q514</f>
        <v>0</v>
      </c>
      <c r="R773" s="17">
        <f>'[1]Prop. prices'!R514</f>
        <v>0</v>
      </c>
      <c r="S773" s="17">
        <f>'[1]Prop. prices'!S514</f>
        <v>0</v>
      </c>
      <c r="T773" s="17">
        <f>'[1]Prop. prices'!T514</f>
        <v>0</v>
      </c>
      <c r="U773" s="17">
        <f>'[1]Prop. prices'!U514</f>
        <v>0</v>
      </c>
      <c r="V773" s="17">
        <f>'[1]Prop. prices'!V514</f>
        <v>0</v>
      </c>
      <c r="W773" s="17">
        <f>'[1]Prop. prices'!W514</f>
        <v>0</v>
      </c>
      <c r="X773" s="17">
        <f>'[1]Prop. prices'!X514</f>
        <v>0</v>
      </c>
      <c r="Y773" s="17">
        <f>'[1]Prop. prices'!Y514</f>
        <v>0</v>
      </c>
      <c r="Z773" s="17">
        <f>'[1]Prop. prices'!Z514</f>
        <v>0</v>
      </c>
      <c r="AA773" s="17">
        <f>'[1]Prop. prices'!AA514</f>
        <v>0</v>
      </c>
      <c r="AB773" s="17">
        <f>'[1]Prop. prices'!AB514</f>
        <v>0</v>
      </c>
      <c r="AC773" s="14"/>
      <c r="AD773" s="16" t="str" cm="1">
        <f t="array" ref="AD773">IF(SUMPRODUCT(--_xlfn.ISFORMULA(C773:AB773))=25,"OK","CHECK")</f>
        <v>OK</v>
      </c>
      <c r="AE773" s="7"/>
      <c r="AF773" s="7"/>
      <c r="AG773" s="7"/>
    </row>
    <row r="774" spans="1:33" outlineLevel="3" x14ac:dyDescent="0.2">
      <c r="A774" s="7"/>
      <c r="B774" s="7"/>
      <c r="C774" s="19">
        <f>C465</f>
        <v>0</v>
      </c>
      <c r="D774" s="18">
        <f>D465</f>
        <v>0</v>
      </c>
      <c r="E774" s="18">
        <f>E465</f>
        <v>0</v>
      </c>
      <c r="F774" s="18">
        <f>F465</f>
        <v>0</v>
      </c>
      <c r="G774" s="18">
        <f>G465</f>
        <v>0</v>
      </c>
      <c r="H774" s="12"/>
      <c r="I774" s="17">
        <f>'[1]Prop. prices'!I515</f>
        <v>0</v>
      </c>
      <c r="J774" s="17">
        <f>'[1]Prop. prices'!J515</f>
        <v>0</v>
      </c>
      <c r="K774" s="17">
        <f>'[1]Prop. prices'!K515</f>
        <v>0</v>
      </c>
      <c r="L774" s="17">
        <f>'[1]Prop. prices'!L515</f>
        <v>0</v>
      </c>
      <c r="M774" s="17">
        <f>'[1]Prop. prices'!M515</f>
        <v>0</v>
      </c>
      <c r="N774" s="17">
        <f>'[1]Prop. prices'!N515</f>
        <v>0</v>
      </c>
      <c r="O774" s="17">
        <f>'[1]Prop. prices'!O515</f>
        <v>0</v>
      </c>
      <c r="P774" s="17">
        <f>'[1]Prop. prices'!P515</f>
        <v>0</v>
      </c>
      <c r="Q774" s="17">
        <f>'[1]Prop. prices'!Q515</f>
        <v>0</v>
      </c>
      <c r="R774" s="17">
        <f>'[1]Prop. prices'!R515</f>
        <v>0</v>
      </c>
      <c r="S774" s="17">
        <f>'[1]Prop. prices'!S515</f>
        <v>0</v>
      </c>
      <c r="T774" s="17">
        <f>'[1]Prop. prices'!T515</f>
        <v>0</v>
      </c>
      <c r="U774" s="17">
        <f>'[1]Prop. prices'!U515</f>
        <v>0</v>
      </c>
      <c r="V774" s="17">
        <f>'[1]Prop. prices'!V515</f>
        <v>0</v>
      </c>
      <c r="W774" s="17">
        <f>'[1]Prop. prices'!W515</f>
        <v>0</v>
      </c>
      <c r="X774" s="17">
        <f>'[1]Prop. prices'!X515</f>
        <v>0</v>
      </c>
      <c r="Y774" s="17">
        <f>'[1]Prop. prices'!Y515</f>
        <v>0</v>
      </c>
      <c r="Z774" s="17">
        <f>'[1]Prop. prices'!Z515</f>
        <v>0</v>
      </c>
      <c r="AA774" s="17">
        <f>'[1]Prop. prices'!AA515</f>
        <v>0</v>
      </c>
      <c r="AB774" s="17">
        <f>'[1]Prop. prices'!AB515</f>
        <v>0</v>
      </c>
      <c r="AC774" s="14"/>
      <c r="AD774" s="16" t="str" cm="1">
        <f t="array" ref="AD774">IF(SUMPRODUCT(--_xlfn.ISFORMULA(C774:AB774))=25,"OK","CHECK")</f>
        <v>OK</v>
      </c>
      <c r="AE774" s="7"/>
      <c r="AF774" s="7"/>
      <c r="AG774" s="7"/>
    </row>
    <row r="775" spans="1:33" outlineLevel="3" x14ac:dyDescent="0.2">
      <c r="A775" s="7"/>
      <c r="B775" s="7"/>
      <c r="C775" s="19">
        <f>C466</f>
        <v>0</v>
      </c>
      <c r="D775" s="18">
        <f>D466</f>
        <v>0</v>
      </c>
      <c r="E775" s="18">
        <f>E466</f>
        <v>0</v>
      </c>
      <c r="F775" s="18">
        <f>F466</f>
        <v>0</v>
      </c>
      <c r="G775" s="18">
        <f>G466</f>
        <v>0</v>
      </c>
      <c r="H775" s="12"/>
      <c r="I775" s="17">
        <f>'[1]Prop. prices'!I516</f>
        <v>0</v>
      </c>
      <c r="J775" s="17">
        <f>'[1]Prop. prices'!J516</f>
        <v>0</v>
      </c>
      <c r="K775" s="17">
        <f>'[1]Prop. prices'!K516</f>
        <v>0</v>
      </c>
      <c r="L775" s="17">
        <f>'[1]Prop. prices'!L516</f>
        <v>0</v>
      </c>
      <c r="M775" s="17">
        <f>'[1]Prop. prices'!M516</f>
        <v>0</v>
      </c>
      <c r="N775" s="17">
        <f>'[1]Prop. prices'!N516</f>
        <v>0</v>
      </c>
      <c r="O775" s="17">
        <f>'[1]Prop. prices'!O516</f>
        <v>0</v>
      </c>
      <c r="P775" s="17">
        <f>'[1]Prop. prices'!P516</f>
        <v>0</v>
      </c>
      <c r="Q775" s="17">
        <f>'[1]Prop. prices'!Q516</f>
        <v>0</v>
      </c>
      <c r="R775" s="17">
        <f>'[1]Prop. prices'!R516</f>
        <v>0</v>
      </c>
      <c r="S775" s="17">
        <f>'[1]Prop. prices'!S516</f>
        <v>0</v>
      </c>
      <c r="T775" s="17">
        <f>'[1]Prop. prices'!T516</f>
        <v>0</v>
      </c>
      <c r="U775" s="17">
        <f>'[1]Prop. prices'!U516</f>
        <v>0</v>
      </c>
      <c r="V775" s="17">
        <f>'[1]Prop. prices'!V516</f>
        <v>0</v>
      </c>
      <c r="W775" s="17">
        <f>'[1]Prop. prices'!W516</f>
        <v>0</v>
      </c>
      <c r="X775" s="17">
        <f>'[1]Prop. prices'!X516</f>
        <v>0</v>
      </c>
      <c r="Y775" s="17">
        <f>'[1]Prop. prices'!Y516</f>
        <v>0</v>
      </c>
      <c r="Z775" s="17">
        <f>'[1]Prop. prices'!Z516</f>
        <v>0</v>
      </c>
      <c r="AA775" s="17">
        <f>'[1]Prop. prices'!AA516</f>
        <v>0</v>
      </c>
      <c r="AB775" s="17">
        <f>'[1]Prop. prices'!AB516</f>
        <v>0</v>
      </c>
      <c r="AC775" s="14"/>
      <c r="AD775" s="16" t="str" cm="1">
        <f t="array" ref="AD775">IF(SUMPRODUCT(--_xlfn.ISFORMULA(C775:AB775))=25,"OK","CHECK")</f>
        <v>OK</v>
      </c>
      <c r="AE775" s="7"/>
      <c r="AF775" s="7"/>
      <c r="AG775" s="7"/>
    </row>
    <row r="776" spans="1:33" outlineLevel="3" x14ac:dyDescent="0.2">
      <c r="A776" s="7"/>
      <c r="B776" s="7"/>
      <c r="C776" s="19">
        <f>C467</f>
        <v>0</v>
      </c>
      <c r="D776" s="18">
        <f>D467</f>
        <v>0</v>
      </c>
      <c r="E776" s="18">
        <f>E467</f>
        <v>0</v>
      </c>
      <c r="F776" s="18">
        <f>F467</f>
        <v>0</v>
      </c>
      <c r="G776" s="18">
        <f>G467</f>
        <v>0</v>
      </c>
      <c r="H776" s="12"/>
      <c r="I776" s="17">
        <f>'[1]Prop. prices'!I517</f>
        <v>0</v>
      </c>
      <c r="J776" s="17">
        <f>'[1]Prop. prices'!J517</f>
        <v>0</v>
      </c>
      <c r="K776" s="17">
        <f>'[1]Prop. prices'!K517</f>
        <v>0</v>
      </c>
      <c r="L776" s="17">
        <f>'[1]Prop. prices'!L517</f>
        <v>0</v>
      </c>
      <c r="M776" s="17">
        <f>'[1]Prop. prices'!M517</f>
        <v>0</v>
      </c>
      <c r="N776" s="17">
        <f>'[1]Prop. prices'!N517</f>
        <v>0</v>
      </c>
      <c r="O776" s="17">
        <f>'[1]Prop. prices'!O517</f>
        <v>0</v>
      </c>
      <c r="P776" s="17">
        <f>'[1]Prop. prices'!P517</f>
        <v>0</v>
      </c>
      <c r="Q776" s="17">
        <f>'[1]Prop. prices'!Q517</f>
        <v>0</v>
      </c>
      <c r="R776" s="17">
        <f>'[1]Prop. prices'!R517</f>
        <v>0</v>
      </c>
      <c r="S776" s="17">
        <f>'[1]Prop. prices'!S517</f>
        <v>0</v>
      </c>
      <c r="T776" s="17">
        <f>'[1]Prop. prices'!T517</f>
        <v>0</v>
      </c>
      <c r="U776" s="17">
        <f>'[1]Prop. prices'!U517</f>
        <v>0</v>
      </c>
      <c r="V776" s="17">
        <f>'[1]Prop. prices'!V517</f>
        <v>0</v>
      </c>
      <c r="W776" s="17">
        <f>'[1]Prop. prices'!W517</f>
        <v>0</v>
      </c>
      <c r="X776" s="17">
        <f>'[1]Prop. prices'!X517</f>
        <v>0</v>
      </c>
      <c r="Y776" s="17">
        <f>'[1]Prop. prices'!Y517</f>
        <v>0</v>
      </c>
      <c r="Z776" s="17">
        <f>'[1]Prop. prices'!Z517</f>
        <v>0</v>
      </c>
      <c r="AA776" s="17">
        <f>'[1]Prop. prices'!AA517</f>
        <v>0</v>
      </c>
      <c r="AB776" s="17">
        <f>'[1]Prop. prices'!AB517</f>
        <v>0</v>
      </c>
      <c r="AC776" s="14"/>
      <c r="AD776" s="16" t="str" cm="1">
        <f t="array" ref="AD776">IF(SUMPRODUCT(--_xlfn.ISFORMULA(C776:AB776))=25,"OK","CHECK")</f>
        <v>OK</v>
      </c>
      <c r="AE776" s="7"/>
      <c r="AF776" s="7"/>
      <c r="AG776" s="7"/>
    </row>
    <row r="777" spans="1:33" outlineLevel="3" x14ac:dyDescent="0.2">
      <c r="A777" s="7"/>
      <c r="B777" s="7"/>
      <c r="C777" s="19">
        <f>C468</f>
        <v>0</v>
      </c>
      <c r="D777" s="18">
        <f>D468</f>
        <v>0</v>
      </c>
      <c r="E777" s="18">
        <f>E468</f>
        <v>0</v>
      </c>
      <c r="F777" s="18">
        <f>F468</f>
        <v>0</v>
      </c>
      <c r="G777" s="18">
        <f>G468</f>
        <v>0</v>
      </c>
      <c r="H777" s="12"/>
      <c r="I777" s="17">
        <f>'[1]Prop. prices'!I518</f>
        <v>0</v>
      </c>
      <c r="J777" s="17">
        <f>'[1]Prop. prices'!J518</f>
        <v>0</v>
      </c>
      <c r="K777" s="17">
        <f>'[1]Prop. prices'!K518</f>
        <v>0</v>
      </c>
      <c r="L777" s="17">
        <f>'[1]Prop. prices'!L518</f>
        <v>0</v>
      </c>
      <c r="M777" s="17">
        <f>'[1]Prop. prices'!M518</f>
        <v>0</v>
      </c>
      <c r="N777" s="17">
        <f>'[1]Prop. prices'!N518</f>
        <v>0</v>
      </c>
      <c r="O777" s="17">
        <f>'[1]Prop. prices'!O518</f>
        <v>0</v>
      </c>
      <c r="P777" s="17">
        <f>'[1]Prop. prices'!P518</f>
        <v>0</v>
      </c>
      <c r="Q777" s="17">
        <f>'[1]Prop. prices'!Q518</f>
        <v>0</v>
      </c>
      <c r="R777" s="17">
        <f>'[1]Prop. prices'!R518</f>
        <v>0</v>
      </c>
      <c r="S777" s="17">
        <f>'[1]Prop. prices'!S518</f>
        <v>0</v>
      </c>
      <c r="T777" s="17">
        <f>'[1]Prop. prices'!T518</f>
        <v>0</v>
      </c>
      <c r="U777" s="17">
        <f>'[1]Prop. prices'!U518</f>
        <v>0</v>
      </c>
      <c r="V777" s="17">
        <f>'[1]Prop. prices'!V518</f>
        <v>0</v>
      </c>
      <c r="W777" s="17">
        <f>'[1]Prop. prices'!W518</f>
        <v>0</v>
      </c>
      <c r="X777" s="17">
        <f>'[1]Prop. prices'!X518</f>
        <v>0</v>
      </c>
      <c r="Y777" s="17">
        <f>'[1]Prop. prices'!Y518</f>
        <v>0</v>
      </c>
      <c r="Z777" s="17">
        <f>'[1]Prop. prices'!Z518</f>
        <v>0</v>
      </c>
      <c r="AA777" s="17">
        <f>'[1]Prop. prices'!AA518</f>
        <v>0</v>
      </c>
      <c r="AB777" s="17">
        <f>'[1]Prop. prices'!AB518</f>
        <v>0</v>
      </c>
      <c r="AC777" s="14"/>
      <c r="AD777" s="16" t="str" cm="1">
        <f t="array" ref="AD777">IF(SUMPRODUCT(--_xlfn.ISFORMULA(C777:AB777))=25,"OK","CHECK")</f>
        <v>OK</v>
      </c>
      <c r="AE777" s="7"/>
      <c r="AF777" s="7"/>
      <c r="AG777" s="7"/>
    </row>
    <row r="778" spans="1:33" outlineLevel="3" x14ac:dyDescent="0.2">
      <c r="A778" s="7"/>
      <c r="B778" s="7"/>
      <c r="C778" s="19">
        <f>C469</f>
        <v>0</v>
      </c>
      <c r="D778" s="18">
        <f>D469</f>
        <v>0</v>
      </c>
      <c r="E778" s="18">
        <f>E469</f>
        <v>0</v>
      </c>
      <c r="F778" s="18">
        <f>F469</f>
        <v>0</v>
      </c>
      <c r="G778" s="18">
        <f>G469</f>
        <v>0</v>
      </c>
      <c r="H778" s="12"/>
      <c r="I778" s="17">
        <f>'[1]Prop. prices'!I519</f>
        <v>0</v>
      </c>
      <c r="J778" s="17">
        <f>'[1]Prop. prices'!J519</f>
        <v>0</v>
      </c>
      <c r="K778" s="17">
        <f>'[1]Prop. prices'!K519</f>
        <v>0</v>
      </c>
      <c r="L778" s="17">
        <f>'[1]Prop. prices'!L519</f>
        <v>0</v>
      </c>
      <c r="M778" s="17">
        <f>'[1]Prop. prices'!M519</f>
        <v>0</v>
      </c>
      <c r="N778" s="17">
        <f>'[1]Prop. prices'!N519</f>
        <v>0</v>
      </c>
      <c r="O778" s="17">
        <f>'[1]Prop. prices'!O519</f>
        <v>0</v>
      </c>
      <c r="P778" s="17">
        <f>'[1]Prop. prices'!P519</f>
        <v>0</v>
      </c>
      <c r="Q778" s="17">
        <f>'[1]Prop. prices'!Q519</f>
        <v>0</v>
      </c>
      <c r="R778" s="17">
        <f>'[1]Prop. prices'!R519</f>
        <v>0</v>
      </c>
      <c r="S778" s="17">
        <f>'[1]Prop. prices'!S519</f>
        <v>0</v>
      </c>
      <c r="T778" s="17">
        <f>'[1]Prop. prices'!T519</f>
        <v>0</v>
      </c>
      <c r="U778" s="17">
        <f>'[1]Prop. prices'!U519</f>
        <v>0</v>
      </c>
      <c r="V778" s="17">
        <f>'[1]Prop. prices'!V519</f>
        <v>0</v>
      </c>
      <c r="W778" s="17">
        <f>'[1]Prop. prices'!W519</f>
        <v>0</v>
      </c>
      <c r="X778" s="17">
        <f>'[1]Prop. prices'!X519</f>
        <v>0</v>
      </c>
      <c r="Y778" s="17">
        <f>'[1]Prop. prices'!Y519</f>
        <v>0</v>
      </c>
      <c r="Z778" s="17">
        <f>'[1]Prop. prices'!Z519</f>
        <v>0</v>
      </c>
      <c r="AA778" s="17">
        <f>'[1]Prop. prices'!AA519</f>
        <v>0</v>
      </c>
      <c r="AB778" s="17">
        <f>'[1]Prop. prices'!AB519</f>
        <v>0</v>
      </c>
      <c r="AC778" s="14"/>
      <c r="AD778" s="16" t="str" cm="1">
        <f t="array" ref="AD778">IF(SUMPRODUCT(--_xlfn.ISFORMULA(C778:AB778))=25,"OK","CHECK")</f>
        <v>OK</v>
      </c>
      <c r="AE778" s="7"/>
      <c r="AF778" s="7"/>
      <c r="AG778" s="7"/>
    </row>
    <row r="779" spans="1:33" outlineLevel="3" x14ac:dyDescent="0.2">
      <c r="A779" s="7"/>
      <c r="B779" s="7"/>
      <c r="C779" s="19">
        <f>C470</f>
        <v>0</v>
      </c>
      <c r="D779" s="18">
        <f>D470</f>
        <v>0</v>
      </c>
      <c r="E779" s="18">
        <f>E470</f>
        <v>0</v>
      </c>
      <c r="F779" s="18">
        <f>F470</f>
        <v>0</v>
      </c>
      <c r="G779" s="18">
        <f>G470</f>
        <v>0</v>
      </c>
      <c r="H779" s="12"/>
      <c r="I779" s="17">
        <f>'[1]Prop. prices'!I520</f>
        <v>0</v>
      </c>
      <c r="J779" s="17">
        <f>'[1]Prop. prices'!J520</f>
        <v>0</v>
      </c>
      <c r="K779" s="17">
        <f>'[1]Prop. prices'!K520</f>
        <v>0</v>
      </c>
      <c r="L779" s="17">
        <f>'[1]Prop. prices'!L520</f>
        <v>0</v>
      </c>
      <c r="M779" s="17">
        <f>'[1]Prop. prices'!M520</f>
        <v>0</v>
      </c>
      <c r="N779" s="17">
        <f>'[1]Prop. prices'!N520</f>
        <v>0</v>
      </c>
      <c r="O779" s="17">
        <f>'[1]Prop. prices'!O520</f>
        <v>0</v>
      </c>
      <c r="P779" s="17">
        <f>'[1]Prop. prices'!P520</f>
        <v>0</v>
      </c>
      <c r="Q779" s="17">
        <f>'[1]Prop. prices'!Q520</f>
        <v>0</v>
      </c>
      <c r="R779" s="17">
        <f>'[1]Prop. prices'!R520</f>
        <v>0</v>
      </c>
      <c r="S779" s="17">
        <f>'[1]Prop. prices'!S520</f>
        <v>0</v>
      </c>
      <c r="T779" s="17">
        <f>'[1]Prop. prices'!T520</f>
        <v>0</v>
      </c>
      <c r="U779" s="17">
        <f>'[1]Prop. prices'!U520</f>
        <v>0</v>
      </c>
      <c r="V779" s="17">
        <f>'[1]Prop. prices'!V520</f>
        <v>0</v>
      </c>
      <c r="W779" s="17">
        <f>'[1]Prop. prices'!W520</f>
        <v>0</v>
      </c>
      <c r="X779" s="17">
        <f>'[1]Prop. prices'!X520</f>
        <v>0</v>
      </c>
      <c r="Y779" s="17">
        <f>'[1]Prop. prices'!Y520</f>
        <v>0</v>
      </c>
      <c r="Z779" s="17">
        <f>'[1]Prop. prices'!Z520</f>
        <v>0</v>
      </c>
      <c r="AA779" s="17">
        <f>'[1]Prop. prices'!AA520</f>
        <v>0</v>
      </c>
      <c r="AB779" s="17">
        <f>'[1]Prop. prices'!AB520</f>
        <v>0</v>
      </c>
      <c r="AC779" s="14"/>
      <c r="AD779" s="16" t="str" cm="1">
        <f t="array" ref="AD779">IF(SUMPRODUCT(--_xlfn.ISFORMULA(C779:AB779))=25,"OK","CHECK")</f>
        <v>OK</v>
      </c>
      <c r="AE779" s="7"/>
      <c r="AF779" s="7"/>
      <c r="AG779" s="7"/>
    </row>
    <row r="780" spans="1:33" outlineLevel="3" x14ac:dyDescent="0.2">
      <c r="A780" s="7"/>
      <c r="B780" s="7"/>
      <c r="C780" s="19">
        <f>C471</f>
        <v>0</v>
      </c>
      <c r="D780" s="18">
        <f>D471</f>
        <v>0</v>
      </c>
      <c r="E780" s="18">
        <f>E471</f>
        <v>0</v>
      </c>
      <c r="F780" s="18">
        <f>F471</f>
        <v>0</v>
      </c>
      <c r="G780" s="18">
        <f>G471</f>
        <v>0</v>
      </c>
      <c r="H780" s="12"/>
      <c r="I780" s="17">
        <f>'[1]Prop. prices'!I521</f>
        <v>0</v>
      </c>
      <c r="J780" s="17">
        <f>'[1]Prop. prices'!J521</f>
        <v>0</v>
      </c>
      <c r="K780" s="17">
        <f>'[1]Prop. prices'!K521</f>
        <v>0</v>
      </c>
      <c r="L780" s="17">
        <f>'[1]Prop. prices'!L521</f>
        <v>0</v>
      </c>
      <c r="M780" s="17">
        <f>'[1]Prop. prices'!M521</f>
        <v>0</v>
      </c>
      <c r="N780" s="17">
        <f>'[1]Prop. prices'!N521</f>
        <v>0</v>
      </c>
      <c r="O780" s="17">
        <f>'[1]Prop. prices'!O521</f>
        <v>0</v>
      </c>
      <c r="P780" s="17">
        <f>'[1]Prop. prices'!P521</f>
        <v>0</v>
      </c>
      <c r="Q780" s="17">
        <f>'[1]Prop. prices'!Q521</f>
        <v>0</v>
      </c>
      <c r="R780" s="17">
        <f>'[1]Prop. prices'!R521</f>
        <v>0</v>
      </c>
      <c r="S780" s="17">
        <f>'[1]Prop. prices'!S521</f>
        <v>0</v>
      </c>
      <c r="T780" s="17">
        <f>'[1]Prop. prices'!T521</f>
        <v>0</v>
      </c>
      <c r="U780" s="17">
        <f>'[1]Prop. prices'!U521</f>
        <v>0</v>
      </c>
      <c r="V780" s="17">
        <f>'[1]Prop. prices'!V521</f>
        <v>0</v>
      </c>
      <c r="W780" s="17">
        <f>'[1]Prop. prices'!W521</f>
        <v>0</v>
      </c>
      <c r="X780" s="17">
        <f>'[1]Prop. prices'!X521</f>
        <v>0</v>
      </c>
      <c r="Y780" s="17">
        <f>'[1]Prop. prices'!Y521</f>
        <v>0</v>
      </c>
      <c r="Z780" s="17">
        <f>'[1]Prop. prices'!Z521</f>
        <v>0</v>
      </c>
      <c r="AA780" s="17">
        <f>'[1]Prop. prices'!AA521</f>
        <v>0</v>
      </c>
      <c r="AB780" s="17">
        <f>'[1]Prop. prices'!AB521</f>
        <v>0</v>
      </c>
      <c r="AC780" s="14"/>
      <c r="AD780" s="16" t="str" cm="1">
        <f t="array" ref="AD780">IF(SUMPRODUCT(--_xlfn.ISFORMULA(C780:AB780))=25,"OK","CHECK")</f>
        <v>OK</v>
      </c>
      <c r="AE780" s="7"/>
      <c r="AF780" s="7"/>
      <c r="AG780" s="7"/>
    </row>
    <row r="781" spans="1:33" outlineLevel="3" x14ac:dyDescent="0.2">
      <c r="A781" s="7"/>
      <c r="B781" s="7"/>
      <c r="C781" s="19">
        <f>C472</f>
        <v>0</v>
      </c>
      <c r="D781" s="18">
        <f>D472</f>
        <v>0</v>
      </c>
      <c r="E781" s="18">
        <f>E472</f>
        <v>0</v>
      </c>
      <c r="F781" s="18">
        <f>F472</f>
        <v>0</v>
      </c>
      <c r="G781" s="18">
        <f>G472</f>
        <v>0</v>
      </c>
      <c r="H781" s="12"/>
      <c r="I781" s="17">
        <f>'[1]Prop. prices'!I522</f>
        <v>0</v>
      </c>
      <c r="J781" s="17">
        <f>'[1]Prop. prices'!J522</f>
        <v>0</v>
      </c>
      <c r="K781" s="17">
        <f>'[1]Prop. prices'!K522</f>
        <v>0</v>
      </c>
      <c r="L781" s="17">
        <f>'[1]Prop. prices'!L522</f>
        <v>0</v>
      </c>
      <c r="M781" s="17">
        <f>'[1]Prop. prices'!M522</f>
        <v>0</v>
      </c>
      <c r="N781" s="17">
        <f>'[1]Prop. prices'!N522</f>
        <v>0</v>
      </c>
      <c r="O781" s="17">
        <f>'[1]Prop. prices'!O522</f>
        <v>0</v>
      </c>
      <c r="P781" s="17">
        <f>'[1]Prop. prices'!P522</f>
        <v>0</v>
      </c>
      <c r="Q781" s="17">
        <f>'[1]Prop. prices'!Q522</f>
        <v>0</v>
      </c>
      <c r="R781" s="17">
        <f>'[1]Prop. prices'!R522</f>
        <v>0</v>
      </c>
      <c r="S781" s="17">
        <f>'[1]Prop. prices'!S522</f>
        <v>0</v>
      </c>
      <c r="T781" s="17">
        <f>'[1]Prop. prices'!T522</f>
        <v>0</v>
      </c>
      <c r="U781" s="17">
        <f>'[1]Prop. prices'!U522</f>
        <v>0</v>
      </c>
      <c r="V781" s="17">
        <f>'[1]Prop. prices'!V522</f>
        <v>0</v>
      </c>
      <c r="W781" s="17">
        <f>'[1]Prop. prices'!W522</f>
        <v>0</v>
      </c>
      <c r="X781" s="17">
        <f>'[1]Prop. prices'!X522</f>
        <v>0</v>
      </c>
      <c r="Y781" s="17">
        <f>'[1]Prop. prices'!Y522</f>
        <v>0</v>
      </c>
      <c r="Z781" s="17">
        <f>'[1]Prop. prices'!Z522</f>
        <v>0</v>
      </c>
      <c r="AA781" s="17">
        <f>'[1]Prop. prices'!AA522</f>
        <v>0</v>
      </c>
      <c r="AB781" s="17">
        <f>'[1]Prop. prices'!AB522</f>
        <v>0</v>
      </c>
      <c r="AC781" s="14"/>
      <c r="AD781" s="16" t="str" cm="1">
        <f t="array" ref="AD781">IF(SUMPRODUCT(--_xlfn.ISFORMULA(C781:AB781))=25,"OK","CHECK")</f>
        <v>OK</v>
      </c>
      <c r="AE781" s="7"/>
      <c r="AF781" s="7"/>
      <c r="AG781" s="7"/>
    </row>
    <row r="782" spans="1:33" outlineLevel="3" x14ac:dyDescent="0.2">
      <c r="A782" s="7"/>
      <c r="B782" s="7"/>
      <c r="C782" s="19">
        <f>C473</f>
        <v>0</v>
      </c>
      <c r="D782" s="18">
        <f>D473</f>
        <v>0</v>
      </c>
      <c r="E782" s="18">
        <f>E473</f>
        <v>0</v>
      </c>
      <c r="F782" s="18">
        <f>F473</f>
        <v>0</v>
      </c>
      <c r="G782" s="18">
        <f>G473</f>
        <v>0</v>
      </c>
      <c r="H782" s="12"/>
      <c r="I782" s="17">
        <f>'[1]Prop. prices'!I523</f>
        <v>0</v>
      </c>
      <c r="J782" s="17">
        <f>'[1]Prop. prices'!J523</f>
        <v>0</v>
      </c>
      <c r="K782" s="17">
        <f>'[1]Prop. prices'!K523</f>
        <v>0</v>
      </c>
      <c r="L782" s="17">
        <f>'[1]Prop. prices'!L523</f>
        <v>0</v>
      </c>
      <c r="M782" s="17">
        <f>'[1]Prop. prices'!M523</f>
        <v>0</v>
      </c>
      <c r="N782" s="17">
        <f>'[1]Prop. prices'!N523</f>
        <v>0</v>
      </c>
      <c r="O782" s="17">
        <f>'[1]Prop. prices'!O523</f>
        <v>0</v>
      </c>
      <c r="P782" s="17">
        <f>'[1]Prop. prices'!P523</f>
        <v>0</v>
      </c>
      <c r="Q782" s="17">
        <f>'[1]Prop. prices'!Q523</f>
        <v>0</v>
      </c>
      <c r="R782" s="17">
        <f>'[1]Prop. prices'!R523</f>
        <v>0</v>
      </c>
      <c r="S782" s="17">
        <f>'[1]Prop. prices'!S523</f>
        <v>0</v>
      </c>
      <c r="T782" s="17">
        <f>'[1]Prop. prices'!T523</f>
        <v>0</v>
      </c>
      <c r="U782" s="17">
        <f>'[1]Prop. prices'!U523</f>
        <v>0</v>
      </c>
      <c r="V782" s="17">
        <f>'[1]Prop. prices'!V523</f>
        <v>0</v>
      </c>
      <c r="W782" s="17">
        <f>'[1]Prop. prices'!W523</f>
        <v>0</v>
      </c>
      <c r="X782" s="17">
        <f>'[1]Prop. prices'!X523</f>
        <v>0</v>
      </c>
      <c r="Y782" s="17">
        <f>'[1]Prop. prices'!Y523</f>
        <v>0</v>
      </c>
      <c r="Z782" s="17">
        <f>'[1]Prop. prices'!Z523</f>
        <v>0</v>
      </c>
      <c r="AA782" s="17">
        <f>'[1]Prop. prices'!AA523</f>
        <v>0</v>
      </c>
      <c r="AB782" s="17">
        <f>'[1]Prop. prices'!AB523</f>
        <v>0</v>
      </c>
      <c r="AC782" s="14"/>
      <c r="AD782" s="16" t="str" cm="1">
        <f t="array" ref="AD782">IF(SUMPRODUCT(--_xlfn.ISFORMULA(C782:AB782))=25,"OK","CHECK")</f>
        <v>OK</v>
      </c>
      <c r="AE782" s="7"/>
      <c r="AF782" s="7"/>
      <c r="AG782" s="7"/>
    </row>
    <row r="783" spans="1:33" outlineLevel="3" x14ac:dyDescent="0.2">
      <c r="A783" s="7"/>
      <c r="B783" s="7"/>
      <c r="C783" s="19">
        <f>C474</f>
        <v>0</v>
      </c>
      <c r="D783" s="18">
        <f>D474</f>
        <v>0</v>
      </c>
      <c r="E783" s="18">
        <f>E474</f>
        <v>0</v>
      </c>
      <c r="F783" s="18">
        <f>F474</f>
        <v>0</v>
      </c>
      <c r="G783" s="18">
        <f>G474</f>
        <v>0</v>
      </c>
      <c r="H783" s="12"/>
      <c r="I783" s="17">
        <f>'[1]Prop. prices'!I524</f>
        <v>0</v>
      </c>
      <c r="J783" s="17">
        <f>'[1]Prop. prices'!J524</f>
        <v>0</v>
      </c>
      <c r="K783" s="17">
        <f>'[1]Prop. prices'!K524</f>
        <v>0</v>
      </c>
      <c r="L783" s="17">
        <f>'[1]Prop. prices'!L524</f>
        <v>0</v>
      </c>
      <c r="M783" s="17">
        <f>'[1]Prop. prices'!M524</f>
        <v>0</v>
      </c>
      <c r="N783" s="17">
        <f>'[1]Prop. prices'!N524</f>
        <v>0</v>
      </c>
      <c r="O783" s="17">
        <f>'[1]Prop. prices'!O524</f>
        <v>0</v>
      </c>
      <c r="P783" s="17">
        <f>'[1]Prop. prices'!P524</f>
        <v>0</v>
      </c>
      <c r="Q783" s="17">
        <f>'[1]Prop. prices'!Q524</f>
        <v>0</v>
      </c>
      <c r="R783" s="17">
        <f>'[1]Prop. prices'!R524</f>
        <v>0</v>
      </c>
      <c r="S783" s="17">
        <f>'[1]Prop. prices'!S524</f>
        <v>0</v>
      </c>
      <c r="T783" s="17">
        <f>'[1]Prop. prices'!T524</f>
        <v>0</v>
      </c>
      <c r="U783" s="17">
        <f>'[1]Prop. prices'!U524</f>
        <v>0</v>
      </c>
      <c r="V783" s="17">
        <f>'[1]Prop. prices'!V524</f>
        <v>0</v>
      </c>
      <c r="W783" s="17">
        <f>'[1]Prop. prices'!W524</f>
        <v>0</v>
      </c>
      <c r="X783" s="17">
        <f>'[1]Prop. prices'!X524</f>
        <v>0</v>
      </c>
      <c r="Y783" s="17">
        <f>'[1]Prop. prices'!Y524</f>
        <v>0</v>
      </c>
      <c r="Z783" s="17">
        <f>'[1]Prop. prices'!Z524</f>
        <v>0</v>
      </c>
      <c r="AA783" s="17">
        <f>'[1]Prop. prices'!AA524</f>
        <v>0</v>
      </c>
      <c r="AB783" s="17">
        <f>'[1]Prop. prices'!AB524</f>
        <v>0</v>
      </c>
      <c r="AC783" s="14"/>
      <c r="AD783" s="16" t="str" cm="1">
        <f t="array" ref="AD783">IF(SUMPRODUCT(--_xlfn.ISFORMULA(C783:AB783))=25,"OK","CHECK")</f>
        <v>OK</v>
      </c>
      <c r="AE783" s="7"/>
      <c r="AF783" s="7"/>
      <c r="AG783" s="7"/>
    </row>
    <row r="784" spans="1:33" outlineLevel="3" x14ac:dyDescent="0.2">
      <c r="A784" s="7"/>
      <c r="B784" s="7"/>
      <c r="C784" s="19">
        <f>C475</f>
        <v>0</v>
      </c>
      <c r="D784" s="18">
        <f>D475</f>
        <v>0</v>
      </c>
      <c r="E784" s="18">
        <f>E475</f>
        <v>0</v>
      </c>
      <c r="F784" s="18">
        <f>F475</f>
        <v>0</v>
      </c>
      <c r="G784" s="18">
        <f>G475</f>
        <v>0</v>
      </c>
      <c r="H784" s="12"/>
      <c r="I784" s="17">
        <f>'[1]Prop. prices'!I525</f>
        <v>0</v>
      </c>
      <c r="J784" s="17">
        <f>'[1]Prop. prices'!J525</f>
        <v>0</v>
      </c>
      <c r="K784" s="17">
        <f>'[1]Prop. prices'!K525</f>
        <v>0</v>
      </c>
      <c r="L784" s="17">
        <f>'[1]Prop. prices'!L525</f>
        <v>0</v>
      </c>
      <c r="M784" s="17">
        <f>'[1]Prop. prices'!M525</f>
        <v>0</v>
      </c>
      <c r="N784" s="17">
        <f>'[1]Prop. prices'!N525</f>
        <v>0</v>
      </c>
      <c r="O784" s="17">
        <f>'[1]Prop. prices'!O525</f>
        <v>0</v>
      </c>
      <c r="P784" s="17">
        <f>'[1]Prop. prices'!P525</f>
        <v>0</v>
      </c>
      <c r="Q784" s="17">
        <f>'[1]Prop. prices'!Q525</f>
        <v>0</v>
      </c>
      <c r="R784" s="17">
        <f>'[1]Prop. prices'!R525</f>
        <v>0</v>
      </c>
      <c r="S784" s="17">
        <f>'[1]Prop. prices'!S525</f>
        <v>0</v>
      </c>
      <c r="T784" s="17">
        <f>'[1]Prop. prices'!T525</f>
        <v>0</v>
      </c>
      <c r="U784" s="17">
        <f>'[1]Prop. prices'!U525</f>
        <v>0</v>
      </c>
      <c r="V784" s="17">
        <f>'[1]Prop. prices'!V525</f>
        <v>0</v>
      </c>
      <c r="W784" s="17">
        <f>'[1]Prop. prices'!W525</f>
        <v>0</v>
      </c>
      <c r="X784" s="17">
        <f>'[1]Prop. prices'!X525</f>
        <v>0</v>
      </c>
      <c r="Y784" s="17">
        <f>'[1]Prop. prices'!Y525</f>
        <v>0</v>
      </c>
      <c r="Z784" s="17">
        <f>'[1]Prop. prices'!Z525</f>
        <v>0</v>
      </c>
      <c r="AA784" s="17">
        <f>'[1]Prop. prices'!AA525</f>
        <v>0</v>
      </c>
      <c r="AB784" s="17">
        <f>'[1]Prop. prices'!AB525</f>
        <v>0</v>
      </c>
      <c r="AC784" s="14"/>
      <c r="AD784" s="16" t="str" cm="1">
        <f t="array" ref="AD784">IF(SUMPRODUCT(--_xlfn.ISFORMULA(C784:AB784))=25,"OK","CHECK")</f>
        <v>OK</v>
      </c>
      <c r="AE784" s="7"/>
      <c r="AF784" s="7"/>
      <c r="AG784" s="7"/>
    </row>
    <row r="785" spans="1:33" outlineLevel="3" x14ac:dyDescent="0.2">
      <c r="A785" s="7"/>
      <c r="B785" s="7"/>
      <c r="C785" s="19">
        <f>C476</f>
        <v>0</v>
      </c>
      <c r="D785" s="18">
        <f>D476</f>
        <v>0</v>
      </c>
      <c r="E785" s="18">
        <f>E476</f>
        <v>0</v>
      </c>
      <c r="F785" s="18">
        <f>F476</f>
        <v>0</v>
      </c>
      <c r="G785" s="18">
        <f>G476</f>
        <v>0</v>
      </c>
      <c r="H785" s="12"/>
      <c r="I785" s="17">
        <f>'[1]Prop. prices'!I526</f>
        <v>0</v>
      </c>
      <c r="J785" s="17">
        <f>'[1]Prop. prices'!J526</f>
        <v>0</v>
      </c>
      <c r="K785" s="17">
        <f>'[1]Prop. prices'!K526</f>
        <v>0</v>
      </c>
      <c r="L785" s="17">
        <f>'[1]Prop. prices'!L526</f>
        <v>0</v>
      </c>
      <c r="M785" s="17">
        <f>'[1]Prop. prices'!M526</f>
        <v>0</v>
      </c>
      <c r="N785" s="17">
        <f>'[1]Prop. prices'!N526</f>
        <v>0</v>
      </c>
      <c r="O785" s="17">
        <f>'[1]Prop. prices'!O526</f>
        <v>0</v>
      </c>
      <c r="P785" s="17">
        <f>'[1]Prop. prices'!P526</f>
        <v>0</v>
      </c>
      <c r="Q785" s="17">
        <f>'[1]Prop. prices'!Q526</f>
        <v>0</v>
      </c>
      <c r="R785" s="17">
        <f>'[1]Prop. prices'!R526</f>
        <v>0</v>
      </c>
      <c r="S785" s="17">
        <f>'[1]Prop. prices'!S526</f>
        <v>0</v>
      </c>
      <c r="T785" s="17">
        <f>'[1]Prop. prices'!T526</f>
        <v>0</v>
      </c>
      <c r="U785" s="17">
        <f>'[1]Prop. prices'!U526</f>
        <v>0</v>
      </c>
      <c r="V785" s="17">
        <f>'[1]Prop. prices'!V526</f>
        <v>0</v>
      </c>
      <c r="W785" s="17">
        <f>'[1]Prop. prices'!W526</f>
        <v>0</v>
      </c>
      <c r="X785" s="17">
        <f>'[1]Prop. prices'!X526</f>
        <v>0</v>
      </c>
      <c r="Y785" s="17">
        <f>'[1]Prop. prices'!Y526</f>
        <v>0</v>
      </c>
      <c r="Z785" s="17">
        <f>'[1]Prop. prices'!Z526</f>
        <v>0</v>
      </c>
      <c r="AA785" s="17">
        <f>'[1]Prop. prices'!AA526</f>
        <v>0</v>
      </c>
      <c r="AB785" s="17">
        <f>'[1]Prop. prices'!AB526</f>
        <v>0</v>
      </c>
      <c r="AC785" s="14"/>
      <c r="AD785" s="16" t="str" cm="1">
        <f t="array" ref="AD785">IF(SUMPRODUCT(--_xlfn.ISFORMULA(C785:AB785))=25,"OK","CHECK")</f>
        <v>OK</v>
      </c>
      <c r="AE785" s="7"/>
      <c r="AF785" s="7"/>
      <c r="AG785" s="7"/>
    </row>
    <row r="786" spans="1:33" outlineLevel="3" x14ac:dyDescent="0.2">
      <c r="A786" s="7"/>
      <c r="B786" s="7"/>
      <c r="C786" s="19">
        <f>C477</f>
        <v>0</v>
      </c>
      <c r="D786" s="18">
        <f>D477</f>
        <v>0</v>
      </c>
      <c r="E786" s="18">
        <f>E477</f>
        <v>0</v>
      </c>
      <c r="F786" s="18">
        <f>F477</f>
        <v>0</v>
      </c>
      <c r="G786" s="18">
        <f>G477</f>
        <v>0</v>
      </c>
      <c r="H786" s="12"/>
      <c r="I786" s="17">
        <f>'[1]Prop. prices'!I527</f>
        <v>0</v>
      </c>
      <c r="J786" s="17">
        <f>'[1]Prop. prices'!J527</f>
        <v>0</v>
      </c>
      <c r="K786" s="17">
        <f>'[1]Prop. prices'!K527</f>
        <v>0</v>
      </c>
      <c r="L786" s="17">
        <f>'[1]Prop. prices'!L527</f>
        <v>0</v>
      </c>
      <c r="M786" s="17">
        <f>'[1]Prop. prices'!M527</f>
        <v>0</v>
      </c>
      <c r="N786" s="17">
        <f>'[1]Prop. prices'!N527</f>
        <v>0</v>
      </c>
      <c r="O786" s="17">
        <f>'[1]Prop. prices'!O527</f>
        <v>0</v>
      </c>
      <c r="P786" s="17">
        <f>'[1]Prop. prices'!P527</f>
        <v>0</v>
      </c>
      <c r="Q786" s="17">
        <f>'[1]Prop. prices'!Q527</f>
        <v>0</v>
      </c>
      <c r="R786" s="17">
        <f>'[1]Prop. prices'!R527</f>
        <v>0</v>
      </c>
      <c r="S786" s="17">
        <f>'[1]Prop. prices'!S527</f>
        <v>0</v>
      </c>
      <c r="T786" s="17">
        <f>'[1]Prop. prices'!T527</f>
        <v>0</v>
      </c>
      <c r="U786" s="17">
        <f>'[1]Prop. prices'!U527</f>
        <v>0</v>
      </c>
      <c r="V786" s="17">
        <f>'[1]Prop. prices'!V527</f>
        <v>0</v>
      </c>
      <c r="W786" s="17">
        <f>'[1]Prop. prices'!W527</f>
        <v>0</v>
      </c>
      <c r="X786" s="17">
        <f>'[1]Prop. prices'!X527</f>
        <v>0</v>
      </c>
      <c r="Y786" s="17">
        <f>'[1]Prop. prices'!Y527</f>
        <v>0</v>
      </c>
      <c r="Z786" s="17">
        <f>'[1]Prop. prices'!Z527</f>
        <v>0</v>
      </c>
      <c r="AA786" s="17">
        <f>'[1]Prop. prices'!AA527</f>
        <v>0</v>
      </c>
      <c r="AB786" s="17">
        <f>'[1]Prop. prices'!AB527</f>
        <v>0</v>
      </c>
      <c r="AC786" s="14"/>
      <c r="AD786" s="16" t="str" cm="1">
        <f t="array" ref="AD786">IF(SUMPRODUCT(--_xlfn.ISFORMULA(C786:AB786))=25,"OK","CHECK")</f>
        <v>OK</v>
      </c>
      <c r="AE786" s="7"/>
      <c r="AF786" s="7"/>
      <c r="AG786" s="7"/>
    </row>
    <row r="787" spans="1:33" outlineLevel="3" x14ac:dyDescent="0.2">
      <c r="A787" s="7"/>
      <c r="B787" s="7"/>
      <c r="C787" s="19">
        <f>C478</f>
        <v>0</v>
      </c>
      <c r="D787" s="18">
        <f>D478</f>
        <v>0</v>
      </c>
      <c r="E787" s="18">
        <f>E478</f>
        <v>0</v>
      </c>
      <c r="F787" s="18">
        <f>F478</f>
        <v>0</v>
      </c>
      <c r="G787" s="18">
        <f>G478</f>
        <v>0</v>
      </c>
      <c r="H787" s="12"/>
      <c r="I787" s="17">
        <f>'[1]Prop. prices'!I528</f>
        <v>0</v>
      </c>
      <c r="J787" s="17">
        <f>'[1]Prop. prices'!J528</f>
        <v>0</v>
      </c>
      <c r="K787" s="17">
        <f>'[1]Prop. prices'!K528</f>
        <v>0</v>
      </c>
      <c r="L787" s="17">
        <f>'[1]Prop. prices'!L528</f>
        <v>0</v>
      </c>
      <c r="M787" s="17">
        <f>'[1]Prop. prices'!M528</f>
        <v>0</v>
      </c>
      <c r="N787" s="17">
        <f>'[1]Prop. prices'!N528</f>
        <v>0</v>
      </c>
      <c r="O787" s="17">
        <f>'[1]Prop. prices'!O528</f>
        <v>0</v>
      </c>
      <c r="P787" s="17">
        <f>'[1]Prop. prices'!P528</f>
        <v>0</v>
      </c>
      <c r="Q787" s="17">
        <f>'[1]Prop. prices'!Q528</f>
        <v>0</v>
      </c>
      <c r="R787" s="17">
        <f>'[1]Prop. prices'!R528</f>
        <v>0</v>
      </c>
      <c r="S787" s="17">
        <f>'[1]Prop. prices'!S528</f>
        <v>0</v>
      </c>
      <c r="T787" s="17">
        <f>'[1]Prop. prices'!T528</f>
        <v>0</v>
      </c>
      <c r="U787" s="17">
        <f>'[1]Prop. prices'!U528</f>
        <v>0</v>
      </c>
      <c r="V787" s="17">
        <f>'[1]Prop. prices'!V528</f>
        <v>0</v>
      </c>
      <c r="W787" s="17">
        <f>'[1]Prop. prices'!W528</f>
        <v>0</v>
      </c>
      <c r="X787" s="17">
        <f>'[1]Prop. prices'!X528</f>
        <v>0</v>
      </c>
      <c r="Y787" s="17">
        <f>'[1]Prop. prices'!Y528</f>
        <v>0</v>
      </c>
      <c r="Z787" s="17">
        <f>'[1]Prop. prices'!Z528</f>
        <v>0</v>
      </c>
      <c r="AA787" s="17">
        <f>'[1]Prop. prices'!AA528</f>
        <v>0</v>
      </c>
      <c r="AB787" s="17">
        <f>'[1]Prop. prices'!AB528</f>
        <v>0</v>
      </c>
      <c r="AC787" s="14"/>
      <c r="AD787" s="16" t="str" cm="1">
        <f t="array" ref="AD787">IF(SUMPRODUCT(--_xlfn.ISFORMULA(C787:AB787))=25,"OK","CHECK")</f>
        <v>OK</v>
      </c>
      <c r="AE787" s="7"/>
      <c r="AF787" s="7"/>
      <c r="AG787" s="7"/>
    </row>
    <row r="788" spans="1:33" outlineLevel="3" x14ac:dyDescent="0.2">
      <c r="A788" s="7"/>
      <c r="B788" s="7"/>
      <c r="C788" s="19">
        <f>C479</f>
        <v>0</v>
      </c>
      <c r="D788" s="18">
        <f>D479</f>
        <v>0</v>
      </c>
      <c r="E788" s="18">
        <f>E479</f>
        <v>0</v>
      </c>
      <c r="F788" s="18">
        <f>F479</f>
        <v>0</v>
      </c>
      <c r="G788" s="18">
        <f>G479</f>
        <v>0</v>
      </c>
      <c r="H788" s="12"/>
      <c r="I788" s="17">
        <f>'[1]Prop. prices'!I529</f>
        <v>0</v>
      </c>
      <c r="J788" s="17">
        <f>'[1]Prop. prices'!J529</f>
        <v>0</v>
      </c>
      <c r="K788" s="17">
        <f>'[1]Prop. prices'!K529</f>
        <v>0</v>
      </c>
      <c r="L788" s="17">
        <f>'[1]Prop. prices'!L529</f>
        <v>0</v>
      </c>
      <c r="M788" s="17">
        <f>'[1]Prop. prices'!M529</f>
        <v>0</v>
      </c>
      <c r="N788" s="17">
        <f>'[1]Prop. prices'!N529</f>
        <v>0</v>
      </c>
      <c r="O788" s="17">
        <f>'[1]Prop. prices'!O529</f>
        <v>0</v>
      </c>
      <c r="P788" s="17">
        <f>'[1]Prop. prices'!P529</f>
        <v>0</v>
      </c>
      <c r="Q788" s="17">
        <f>'[1]Prop. prices'!Q529</f>
        <v>0</v>
      </c>
      <c r="R788" s="17">
        <f>'[1]Prop. prices'!R529</f>
        <v>0</v>
      </c>
      <c r="S788" s="17">
        <f>'[1]Prop. prices'!S529</f>
        <v>0</v>
      </c>
      <c r="T788" s="17">
        <f>'[1]Prop. prices'!T529</f>
        <v>0</v>
      </c>
      <c r="U788" s="17">
        <f>'[1]Prop. prices'!U529</f>
        <v>0</v>
      </c>
      <c r="V788" s="17">
        <f>'[1]Prop. prices'!V529</f>
        <v>0</v>
      </c>
      <c r="W788" s="17">
        <f>'[1]Prop. prices'!W529</f>
        <v>0</v>
      </c>
      <c r="X788" s="17">
        <f>'[1]Prop. prices'!X529</f>
        <v>0</v>
      </c>
      <c r="Y788" s="17">
        <f>'[1]Prop. prices'!Y529</f>
        <v>0</v>
      </c>
      <c r="Z788" s="17">
        <f>'[1]Prop. prices'!Z529</f>
        <v>0</v>
      </c>
      <c r="AA788" s="17">
        <f>'[1]Prop. prices'!AA529</f>
        <v>0</v>
      </c>
      <c r="AB788" s="17">
        <f>'[1]Prop. prices'!AB529</f>
        <v>0</v>
      </c>
      <c r="AC788" s="14"/>
      <c r="AD788" s="16" t="str" cm="1">
        <f t="array" ref="AD788">IF(SUMPRODUCT(--_xlfn.ISFORMULA(C788:AB788))=25,"OK","CHECK")</f>
        <v>OK</v>
      </c>
      <c r="AE788" s="7"/>
      <c r="AF788" s="7"/>
      <c r="AG788" s="7"/>
    </row>
    <row r="789" spans="1:33" outlineLevel="3" x14ac:dyDescent="0.2">
      <c r="A789" s="7"/>
      <c r="B789" s="7"/>
      <c r="C789" s="19">
        <f>C480</f>
        <v>0</v>
      </c>
      <c r="D789" s="18">
        <f>D480</f>
        <v>0</v>
      </c>
      <c r="E789" s="18">
        <f>E480</f>
        <v>0</v>
      </c>
      <c r="F789" s="18">
        <f>F480</f>
        <v>0</v>
      </c>
      <c r="G789" s="18">
        <f>G480</f>
        <v>0</v>
      </c>
      <c r="H789" s="12"/>
      <c r="I789" s="17">
        <f>'[1]Prop. prices'!I530</f>
        <v>0</v>
      </c>
      <c r="J789" s="17">
        <f>'[1]Prop. prices'!J530</f>
        <v>0</v>
      </c>
      <c r="K789" s="17">
        <f>'[1]Prop. prices'!K530</f>
        <v>0</v>
      </c>
      <c r="L789" s="17">
        <f>'[1]Prop. prices'!L530</f>
        <v>0</v>
      </c>
      <c r="M789" s="17">
        <f>'[1]Prop. prices'!M530</f>
        <v>0</v>
      </c>
      <c r="N789" s="17">
        <f>'[1]Prop. prices'!N530</f>
        <v>0</v>
      </c>
      <c r="O789" s="17">
        <f>'[1]Prop. prices'!O530</f>
        <v>0</v>
      </c>
      <c r="P789" s="17">
        <f>'[1]Prop. prices'!P530</f>
        <v>0</v>
      </c>
      <c r="Q789" s="17">
        <f>'[1]Prop. prices'!Q530</f>
        <v>0</v>
      </c>
      <c r="R789" s="17">
        <f>'[1]Prop. prices'!R530</f>
        <v>0</v>
      </c>
      <c r="S789" s="17">
        <f>'[1]Prop. prices'!S530</f>
        <v>0</v>
      </c>
      <c r="T789" s="17">
        <f>'[1]Prop. prices'!T530</f>
        <v>0</v>
      </c>
      <c r="U789" s="17">
        <f>'[1]Prop. prices'!U530</f>
        <v>0</v>
      </c>
      <c r="V789" s="17">
        <f>'[1]Prop. prices'!V530</f>
        <v>0</v>
      </c>
      <c r="W789" s="17">
        <f>'[1]Prop. prices'!W530</f>
        <v>0</v>
      </c>
      <c r="X789" s="17">
        <f>'[1]Prop. prices'!X530</f>
        <v>0</v>
      </c>
      <c r="Y789" s="17">
        <f>'[1]Prop. prices'!Y530</f>
        <v>0</v>
      </c>
      <c r="Z789" s="17">
        <f>'[1]Prop. prices'!Z530</f>
        <v>0</v>
      </c>
      <c r="AA789" s="17">
        <f>'[1]Prop. prices'!AA530</f>
        <v>0</v>
      </c>
      <c r="AB789" s="17">
        <f>'[1]Prop. prices'!AB530</f>
        <v>0</v>
      </c>
      <c r="AC789" s="14"/>
      <c r="AD789" s="16" t="str" cm="1">
        <f t="array" ref="AD789">IF(SUMPRODUCT(--_xlfn.ISFORMULA(C789:AB789))=25,"OK","CHECK")</f>
        <v>OK</v>
      </c>
      <c r="AE789" s="7"/>
      <c r="AF789" s="7"/>
      <c r="AG789" s="7"/>
    </row>
    <row r="790" spans="1:33" outlineLevel="3" x14ac:dyDescent="0.2">
      <c r="A790" s="7"/>
      <c r="B790" s="7"/>
      <c r="C790" s="19">
        <f>C481</f>
        <v>0</v>
      </c>
      <c r="D790" s="18">
        <f>D481</f>
        <v>0</v>
      </c>
      <c r="E790" s="18">
        <f>E481</f>
        <v>0</v>
      </c>
      <c r="F790" s="18">
        <f>F481</f>
        <v>0</v>
      </c>
      <c r="G790" s="18">
        <f>G481</f>
        <v>0</v>
      </c>
      <c r="H790" s="12"/>
      <c r="I790" s="17">
        <f>'[1]Prop. prices'!I531</f>
        <v>0</v>
      </c>
      <c r="J790" s="17">
        <f>'[1]Prop. prices'!J531</f>
        <v>0</v>
      </c>
      <c r="K790" s="17">
        <f>'[1]Prop. prices'!K531</f>
        <v>0</v>
      </c>
      <c r="L790" s="17">
        <f>'[1]Prop. prices'!L531</f>
        <v>0</v>
      </c>
      <c r="M790" s="17">
        <f>'[1]Prop. prices'!M531</f>
        <v>0</v>
      </c>
      <c r="N790" s="17">
        <f>'[1]Prop. prices'!N531</f>
        <v>0</v>
      </c>
      <c r="O790" s="17">
        <f>'[1]Prop. prices'!O531</f>
        <v>0</v>
      </c>
      <c r="P790" s="17">
        <f>'[1]Prop. prices'!P531</f>
        <v>0</v>
      </c>
      <c r="Q790" s="17">
        <f>'[1]Prop. prices'!Q531</f>
        <v>0</v>
      </c>
      <c r="R790" s="17">
        <f>'[1]Prop. prices'!R531</f>
        <v>0</v>
      </c>
      <c r="S790" s="17">
        <f>'[1]Prop. prices'!S531</f>
        <v>0</v>
      </c>
      <c r="T790" s="17">
        <f>'[1]Prop. prices'!T531</f>
        <v>0</v>
      </c>
      <c r="U790" s="17">
        <f>'[1]Prop. prices'!U531</f>
        <v>0</v>
      </c>
      <c r="V790" s="17">
        <f>'[1]Prop. prices'!V531</f>
        <v>0</v>
      </c>
      <c r="W790" s="17">
        <f>'[1]Prop. prices'!W531</f>
        <v>0</v>
      </c>
      <c r="X790" s="17">
        <f>'[1]Prop. prices'!X531</f>
        <v>0</v>
      </c>
      <c r="Y790" s="17">
        <f>'[1]Prop. prices'!Y531</f>
        <v>0</v>
      </c>
      <c r="Z790" s="17">
        <f>'[1]Prop. prices'!Z531</f>
        <v>0</v>
      </c>
      <c r="AA790" s="17">
        <f>'[1]Prop. prices'!AA531</f>
        <v>0</v>
      </c>
      <c r="AB790" s="17">
        <f>'[1]Prop. prices'!AB531</f>
        <v>0</v>
      </c>
      <c r="AC790" s="14"/>
      <c r="AD790" s="16" t="str" cm="1">
        <f t="array" ref="AD790">IF(SUMPRODUCT(--_xlfn.ISFORMULA(C790:AB790))=25,"OK","CHECK")</f>
        <v>OK</v>
      </c>
      <c r="AE790" s="7"/>
      <c r="AF790" s="7"/>
      <c r="AG790" s="7"/>
    </row>
    <row r="791" spans="1:33" outlineLevel="3" x14ac:dyDescent="0.2">
      <c r="A791" s="7"/>
      <c r="B791" s="7"/>
      <c r="C791" s="19">
        <f>C482</f>
        <v>0</v>
      </c>
      <c r="D791" s="18">
        <f>D482</f>
        <v>0</v>
      </c>
      <c r="E791" s="18">
        <f>E482</f>
        <v>0</v>
      </c>
      <c r="F791" s="18">
        <f>F482</f>
        <v>0</v>
      </c>
      <c r="G791" s="18">
        <f>G482</f>
        <v>0</v>
      </c>
      <c r="H791" s="12"/>
      <c r="I791" s="17">
        <f>'[1]Prop. prices'!I532</f>
        <v>0</v>
      </c>
      <c r="J791" s="17">
        <f>'[1]Prop. prices'!J532</f>
        <v>0</v>
      </c>
      <c r="K791" s="17">
        <f>'[1]Prop. prices'!K532</f>
        <v>0</v>
      </c>
      <c r="L791" s="17">
        <f>'[1]Prop. prices'!L532</f>
        <v>0</v>
      </c>
      <c r="M791" s="17">
        <f>'[1]Prop. prices'!M532</f>
        <v>0</v>
      </c>
      <c r="N791" s="17">
        <f>'[1]Prop. prices'!N532</f>
        <v>0</v>
      </c>
      <c r="O791" s="17">
        <f>'[1]Prop. prices'!O532</f>
        <v>0</v>
      </c>
      <c r="P791" s="17">
        <f>'[1]Prop. prices'!P532</f>
        <v>0</v>
      </c>
      <c r="Q791" s="17">
        <f>'[1]Prop. prices'!Q532</f>
        <v>0</v>
      </c>
      <c r="R791" s="17">
        <f>'[1]Prop. prices'!R532</f>
        <v>0</v>
      </c>
      <c r="S791" s="17">
        <f>'[1]Prop. prices'!S532</f>
        <v>0</v>
      </c>
      <c r="T791" s="17">
        <f>'[1]Prop. prices'!T532</f>
        <v>0</v>
      </c>
      <c r="U791" s="17">
        <f>'[1]Prop. prices'!U532</f>
        <v>0</v>
      </c>
      <c r="V791" s="17">
        <f>'[1]Prop. prices'!V532</f>
        <v>0</v>
      </c>
      <c r="W791" s="17">
        <f>'[1]Prop. prices'!W532</f>
        <v>0</v>
      </c>
      <c r="X791" s="17">
        <f>'[1]Prop. prices'!X532</f>
        <v>0</v>
      </c>
      <c r="Y791" s="17">
        <f>'[1]Prop. prices'!Y532</f>
        <v>0</v>
      </c>
      <c r="Z791" s="17">
        <f>'[1]Prop. prices'!Z532</f>
        <v>0</v>
      </c>
      <c r="AA791" s="17">
        <f>'[1]Prop. prices'!AA532</f>
        <v>0</v>
      </c>
      <c r="AB791" s="17">
        <f>'[1]Prop. prices'!AB532</f>
        <v>0</v>
      </c>
      <c r="AC791" s="14"/>
      <c r="AD791" s="16" t="str" cm="1">
        <f t="array" ref="AD791">IF(SUMPRODUCT(--_xlfn.ISFORMULA(C791:AB791))=25,"OK","CHECK")</f>
        <v>OK</v>
      </c>
      <c r="AE791" s="7"/>
      <c r="AF791" s="7"/>
      <c r="AG791" s="7"/>
    </row>
    <row r="792" spans="1:33" outlineLevel="3" x14ac:dyDescent="0.2">
      <c r="A792" s="7"/>
      <c r="B792" s="7"/>
      <c r="C792" s="19">
        <f>C483</f>
        <v>0</v>
      </c>
      <c r="D792" s="18">
        <f>D483</f>
        <v>0</v>
      </c>
      <c r="E792" s="18">
        <f>E483</f>
        <v>0</v>
      </c>
      <c r="F792" s="18">
        <f>F483</f>
        <v>0</v>
      </c>
      <c r="G792" s="18">
        <f>G483</f>
        <v>0</v>
      </c>
      <c r="H792" s="12"/>
      <c r="I792" s="17">
        <f>'[1]Prop. prices'!I533</f>
        <v>0</v>
      </c>
      <c r="J792" s="17">
        <f>'[1]Prop. prices'!J533</f>
        <v>0</v>
      </c>
      <c r="K792" s="17">
        <f>'[1]Prop. prices'!K533</f>
        <v>0</v>
      </c>
      <c r="L792" s="17">
        <f>'[1]Prop. prices'!L533</f>
        <v>0</v>
      </c>
      <c r="M792" s="17">
        <f>'[1]Prop. prices'!M533</f>
        <v>0</v>
      </c>
      <c r="N792" s="17">
        <f>'[1]Prop. prices'!N533</f>
        <v>0</v>
      </c>
      <c r="O792" s="17">
        <f>'[1]Prop. prices'!O533</f>
        <v>0</v>
      </c>
      <c r="P792" s="17">
        <f>'[1]Prop. prices'!P533</f>
        <v>0</v>
      </c>
      <c r="Q792" s="17">
        <f>'[1]Prop. prices'!Q533</f>
        <v>0</v>
      </c>
      <c r="R792" s="17">
        <f>'[1]Prop. prices'!R533</f>
        <v>0</v>
      </c>
      <c r="S792" s="17">
        <f>'[1]Prop. prices'!S533</f>
        <v>0</v>
      </c>
      <c r="T792" s="17">
        <f>'[1]Prop. prices'!T533</f>
        <v>0</v>
      </c>
      <c r="U792" s="17">
        <f>'[1]Prop. prices'!U533</f>
        <v>0</v>
      </c>
      <c r="V792" s="17">
        <f>'[1]Prop. prices'!V533</f>
        <v>0</v>
      </c>
      <c r="W792" s="17">
        <f>'[1]Prop. prices'!W533</f>
        <v>0</v>
      </c>
      <c r="X792" s="17">
        <f>'[1]Prop. prices'!X533</f>
        <v>0</v>
      </c>
      <c r="Y792" s="17">
        <f>'[1]Prop. prices'!Y533</f>
        <v>0</v>
      </c>
      <c r="Z792" s="17">
        <f>'[1]Prop. prices'!Z533</f>
        <v>0</v>
      </c>
      <c r="AA792" s="17">
        <f>'[1]Prop. prices'!AA533</f>
        <v>0</v>
      </c>
      <c r="AB792" s="17">
        <f>'[1]Prop. prices'!AB533</f>
        <v>0</v>
      </c>
      <c r="AC792" s="14"/>
      <c r="AD792" s="16" t="str" cm="1">
        <f t="array" ref="AD792">IF(SUMPRODUCT(--_xlfn.ISFORMULA(C792:AB792))=25,"OK","CHECK")</f>
        <v>OK</v>
      </c>
      <c r="AE792" s="7"/>
      <c r="AF792" s="7"/>
      <c r="AG792" s="7"/>
    </row>
    <row r="793" spans="1:33" outlineLevel="3" x14ac:dyDescent="0.2">
      <c r="A793" s="7"/>
      <c r="B793" s="7"/>
      <c r="C793" s="19">
        <f>C484</f>
        <v>0</v>
      </c>
      <c r="D793" s="18">
        <f>D484</f>
        <v>0</v>
      </c>
      <c r="E793" s="18">
        <f>E484</f>
        <v>0</v>
      </c>
      <c r="F793" s="18">
        <f>F484</f>
        <v>0</v>
      </c>
      <c r="G793" s="18">
        <f>G484</f>
        <v>0</v>
      </c>
      <c r="H793" s="12"/>
      <c r="I793" s="17">
        <f>'[1]Prop. prices'!I534</f>
        <v>0</v>
      </c>
      <c r="J793" s="17">
        <f>'[1]Prop. prices'!J534</f>
        <v>0</v>
      </c>
      <c r="K793" s="17">
        <f>'[1]Prop. prices'!K534</f>
        <v>0</v>
      </c>
      <c r="L793" s="17">
        <f>'[1]Prop. prices'!L534</f>
        <v>0</v>
      </c>
      <c r="M793" s="17">
        <f>'[1]Prop. prices'!M534</f>
        <v>0</v>
      </c>
      <c r="N793" s="17">
        <f>'[1]Prop. prices'!N534</f>
        <v>0</v>
      </c>
      <c r="O793" s="17">
        <f>'[1]Prop. prices'!O534</f>
        <v>0</v>
      </c>
      <c r="P793" s="17">
        <f>'[1]Prop. prices'!P534</f>
        <v>0</v>
      </c>
      <c r="Q793" s="17">
        <f>'[1]Prop. prices'!Q534</f>
        <v>0</v>
      </c>
      <c r="R793" s="17">
        <f>'[1]Prop. prices'!R534</f>
        <v>0</v>
      </c>
      <c r="S793" s="17">
        <f>'[1]Prop. prices'!S534</f>
        <v>0</v>
      </c>
      <c r="T793" s="17">
        <f>'[1]Prop. prices'!T534</f>
        <v>0</v>
      </c>
      <c r="U793" s="17">
        <f>'[1]Prop. prices'!U534</f>
        <v>0</v>
      </c>
      <c r="V793" s="17">
        <f>'[1]Prop. prices'!V534</f>
        <v>0</v>
      </c>
      <c r="W793" s="17">
        <f>'[1]Prop. prices'!W534</f>
        <v>0</v>
      </c>
      <c r="X793" s="17">
        <f>'[1]Prop. prices'!X534</f>
        <v>0</v>
      </c>
      <c r="Y793" s="17">
        <f>'[1]Prop. prices'!Y534</f>
        <v>0</v>
      </c>
      <c r="Z793" s="17">
        <f>'[1]Prop. prices'!Z534</f>
        <v>0</v>
      </c>
      <c r="AA793" s="17">
        <f>'[1]Prop. prices'!AA534</f>
        <v>0</v>
      </c>
      <c r="AB793" s="17">
        <f>'[1]Prop. prices'!AB534</f>
        <v>0</v>
      </c>
      <c r="AC793" s="14"/>
      <c r="AD793" s="16" t="str" cm="1">
        <f t="array" ref="AD793">IF(SUMPRODUCT(--_xlfn.ISFORMULA(C793:AB793))=25,"OK","CHECK")</f>
        <v>OK</v>
      </c>
      <c r="AE793" s="7"/>
      <c r="AF793" s="7"/>
      <c r="AG793" s="7"/>
    </row>
    <row r="794" spans="1:33" outlineLevel="3" x14ac:dyDescent="0.2">
      <c r="A794" s="7"/>
      <c r="B794" s="7"/>
      <c r="C794" s="19">
        <f>C485</f>
        <v>0</v>
      </c>
      <c r="D794" s="18">
        <f>D485</f>
        <v>0</v>
      </c>
      <c r="E794" s="18">
        <f>E485</f>
        <v>0</v>
      </c>
      <c r="F794" s="18">
        <f>F485</f>
        <v>0</v>
      </c>
      <c r="G794" s="18">
        <f>G485</f>
        <v>0</v>
      </c>
      <c r="H794" s="12"/>
      <c r="I794" s="17">
        <f>'[1]Prop. prices'!I535</f>
        <v>0</v>
      </c>
      <c r="J794" s="17">
        <f>'[1]Prop. prices'!J535</f>
        <v>0</v>
      </c>
      <c r="K794" s="17">
        <f>'[1]Prop. prices'!K535</f>
        <v>0</v>
      </c>
      <c r="L794" s="17">
        <f>'[1]Prop. prices'!L535</f>
        <v>0</v>
      </c>
      <c r="M794" s="17">
        <f>'[1]Prop. prices'!M535</f>
        <v>0</v>
      </c>
      <c r="N794" s="17">
        <f>'[1]Prop. prices'!N535</f>
        <v>0</v>
      </c>
      <c r="O794" s="17">
        <f>'[1]Prop. prices'!O535</f>
        <v>0</v>
      </c>
      <c r="P794" s="17">
        <f>'[1]Prop. prices'!P535</f>
        <v>0</v>
      </c>
      <c r="Q794" s="17">
        <f>'[1]Prop. prices'!Q535</f>
        <v>0</v>
      </c>
      <c r="R794" s="17">
        <f>'[1]Prop. prices'!R535</f>
        <v>0</v>
      </c>
      <c r="S794" s="17">
        <f>'[1]Prop. prices'!S535</f>
        <v>0</v>
      </c>
      <c r="T794" s="17">
        <f>'[1]Prop. prices'!T535</f>
        <v>0</v>
      </c>
      <c r="U794" s="17">
        <f>'[1]Prop. prices'!U535</f>
        <v>0</v>
      </c>
      <c r="V794" s="17">
        <f>'[1]Prop. prices'!V535</f>
        <v>0</v>
      </c>
      <c r="W794" s="17">
        <f>'[1]Prop. prices'!W535</f>
        <v>0</v>
      </c>
      <c r="X794" s="17">
        <f>'[1]Prop. prices'!X535</f>
        <v>0</v>
      </c>
      <c r="Y794" s="17">
        <f>'[1]Prop. prices'!Y535</f>
        <v>0</v>
      </c>
      <c r="Z794" s="17">
        <f>'[1]Prop. prices'!Z535</f>
        <v>0</v>
      </c>
      <c r="AA794" s="17">
        <f>'[1]Prop. prices'!AA535</f>
        <v>0</v>
      </c>
      <c r="AB794" s="17">
        <f>'[1]Prop. prices'!AB535</f>
        <v>0</v>
      </c>
      <c r="AC794" s="14"/>
      <c r="AD794" s="16" t="str" cm="1">
        <f t="array" ref="AD794">IF(SUMPRODUCT(--_xlfn.ISFORMULA(C794:AB794))=25,"OK","CHECK")</f>
        <v>OK</v>
      </c>
      <c r="AE794" s="7"/>
      <c r="AF794" s="7"/>
      <c r="AG794" s="7"/>
    </row>
    <row r="795" spans="1:33" outlineLevel="3" x14ac:dyDescent="0.2">
      <c r="A795" s="7"/>
      <c r="B795" s="7"/>
      <c r="C795" s="19">
        <f>C486</f>
        <v>0</v>
      </c>
      <c r="D795" s="18">
        <f>D486</f>
        <v>0</v>
      </c>
      <c r="E795" s="18">
        <f>E486</f>
        <v>0</v>
      </c>
      <c r="F795" s="18">
        <f>F486</f>
        <v>0</v>
      </c>
      <c r="G795" s="18">
        <f>G486</f>
        <v>0</v>
      </c>
      <c r="H795" s="12"/>
      <c r="I795" s="17">
        <f>'[1]Prop. prices'!I536</f>
        <v>0</v>
      </c>
      <c r="J795" s="17">
        <f>'[1]Prop. prices'!J536</f>
        <v>0</v>
      </c>
      <c r="K795" s="17">
        <f>'[1]Prop. prices'!K536</f>
        <v>0</v>
      </c>
      <c r="L795" s="17">
        <f>'[1]Prop. prices'!L536</f>
        <v>0</v>
      </c>
      <c r="M795" s="17">
        <f>'[1]Prop. prices'!M536</f>
        <v>0</v>
      </c>
      <c r="N795" s="17">
        <f>'[1]Prop. prices'!N536</f>
        <v>0</v>
      </c>
      <c r="O795" s="17">
        <f>'[1]Prop. prices'!O536</f>
        <v>0</v>
      </c>
      <c r="P795" s="17">
        <f>'[1]Prop. prices'!P536</f>
        <v>0</v>
      </c>
      <c r="Q795" s="17">
        <f>'[1]Prop. prices'!Q536</f>
        <v>0</v>
      </c>
      <c r="R795" s="17">
        <f>'[1]Prop. prices'!R536</f>
        <v>0</v>
      </c>
      <c r="S795" s="17">
        <f>'[1]Prop. prices'!S536</f>
        <v>0</v>
      </c>
      <c r="T795" s="17">
        <f>'[1]Prop. prices'!T536</f>
        <v>0</v>
      </c>
      <c r="U795" s="17">
        <f>'[1]Prop. prices'!U536</f>
        <v>0</v>
      </c>
      <c r="V795" s="17">
        <f>'[1]Prop. prices'!V536</f>
        <v>0</v>
      </c>
      <c r="W795" s="17">
        <f>'[1]Prop. prices'!W536</f>
        <v>0</v>
      </c>
      <c r="X795" s="17">
        <f>'[1]Prop. prices'!X536</f>
        <v>0</v>
      </c>
      <c r="Y795" s="17">
        <f>'[1]Prop. prices'!Y536</f>
        <v>0</v>
      </c>
      <c r="Z795" s="17">
        <f>'[1]Prop. prices'!Z536</f>
        <v>0</v>
      </c>
      <c r="AA795" s="17">
        <f>'[1]Prop. prices'!AA536</f>
        <v>0</v>
      </c>
      <c r="AB795" s="17">
        <f>'[1]Prop. prices'!AB536</f>
        <v>0</v>
      </c>
      <c r="AC795" s="14"/>
      <c r="AD795" s="16" t="str" cm="1">
        <f t="array" ref="AD795">IF(SUMPRODUCT(--_xlfn.ISFORMULA(C795:AB795))=25,"OK","CHECK")</f>
        <v>OK</v>
      </c>
      <c r="AE795" s="7"/>
      <c r="AF795" s="7"/>
      <c r="AG795" s="7"/>
    </row>
    <row r="796" spans="1:33" outlineLevel="3" x14ac:dyDescent="0.2">
      <c r="A796" s="7"/>
      <c r="B796" s="7"/>
      <c r="C796" s="19">
        <f>C487</f>
        <v>0</v>
      </c>
      <c r="D796" s="18">
        <f>D487</f>
        <v>0</v>
      </c>
      <c r="E796" s="18">
        <f>E487</f>
        <v>0</v>
      </c>
      <c r="F796" s="18">
        <f>F487</f>
        <v>0</v>
      </c>
      <c r="G796" s="18">
        <f>G487</f>
        <v>0</v>
      </c>
      <c r="H796" s="12"/>
      <c r="I796" s="17">
        <f>'[1]Prop. prices'!I537</f>
        <v>0</v>
      </c>
      <c r="J796" s="17">
        <f>'[1]Prop. prices'!J537</f>
        <v>0</v>
      </c>
      <c r="K796" s="17">
        <f>'[1]Prop. prices'!K537</f>
        <v>0</v>
      </c>
      <c r="L796" s="17">
        <f>'[1]Prop. prices'!L537</f>
        <v>0</v>
      </c>
      <c r="M796" s="17">
        <f>'[1]Prop. prices'!M537</f>
        <v>0</v>
      </c>
      <c r="N796" s="17">
        <f>'[1]Prop. prices'!N537</f>
        <v>0</v>
      </c>
      <c r="O796" s="17">
        <f>'[1]Prop. prices'!O537</f>
        <v>0</v>
      </c>
      <c r="P796" s="17">
        <f>'[1]Prop. prices'!P537</f>
        <v>0</v>
      </c>
      <c r="Q796" s="17">
        <f>'[1]Prop. prices'!Q537</f>
        <v>0</v>
      </c>
      <c r="R796" s="17">
        <f>'[1]Prop. prices'!R537</f>
        <v>0</v>
      </c>
      <c r="S796" s="17">
        <f>'[1]Prop. prices'!S537</f>
        <v>0</v>
      </c>
      <c r="T796" s="17">
        <f>'[1]Prop. prices'!T537</f>
        <v>0</v>
      </c>
      <c r="U796" s="17">
        <f>'[1]Prop. prices'!U537</f>
        <v>0</v>
      </c>
      <c r="V796" s="17">
        <f>'[1]Prop. prices'!V537</f>
        <v>0</v>
      </c>
      <c r="W796" s="17">
        <f>'[1]Prop. prices'!W537</f>
        <v>0</v>
      </c>
      <c r="X796" s="17">
        <f>'[1]Prop. prices'!X537</f>
        <v>0</v>
      </c>
      <c r="Y796" s="17">
        <f>'[1]Prop. prices'!Y537</f>
        <v>0</v>
      </c>
      <c r="Z796" s="17">
        <f>'[1]Prop. prices'!Z537</f>
        <v>0</v>
      </c>
      <c r="AA796" s="17">
        <f>'[1]Prop. prices'!AA537</f>
        <v>0</v>
      </c>
      <c r="AB796" s="17">
        <f>'[1]Prop. prices'!AB537</f>
        <v>0</v>
      </c>
      <c r="AC796" s="14"/>
      <c r="AD796" s="16" t="str" cm="1">
        <f t="array" ref="AD796">IF(SUMPRODUCT(--_xlfn.ISFORMULA(C796:AB796))=25,"OK","CHECK")</f>
        <v>OK</v>
      </c>
      <c r="AE796" s="7"/>
      <c r="AF796" s="7"/>
      <c r="AG796" s="7"/>
    </row>
    <row r="797" spans="1:33" outlineLevel="3" x14ac:dyDescent="0.2">
      <c r="A797" s="7"/>
      <c r="B797" s="7"/>
      <c r="C797" s="19">
        <f>C488</f>
        <v>0</v>
      </c>
      <c r="D797" s="18">
        <f>D488</f>
        <v>0</v>
      </c>
      <c r="E797" s="18">
        <f>E488</f>
        <v>0</v>
      </c>
      <c r="F797" s="18">
        <f>F488</f>
        <v>0</v>
      </c>
      <c r="G797" s="18">
        <f>G488</f>
        <v>0</v>
      </c>
      <c r="H797" s="12"/>
      <c r="I797" s="17">
        <f>'[1]Prop. prices'!I538</f>
        <v>0</v>
      </c>
      <c r="J797" s="17">
        <f>'[1]Prop. prices'!J538</f>
        <v>0</v>
      </c>
      <c r="K797" s="17">
        <f>'[1]Prop. prices'!K538</f>
        <v>0</v>
      </c>
      <c r="L797" s="17">
        <f>'[1]Prop. prices'!L538</f>
        <v>0</v>
      </c>
      <c r="M797" s="17">
        <f>'[1]Prop. prices'!M538</f>
        <v>0</v>
      </c>
      <c r="N797" s="17">
        <f>'[1]Prop. prices'!N538</f>
        <v>0</v>
      </c>
      <c r="O797" s="17">
        <f>'[1]Prop. prices'!O538</f>
        <v>0</v>
      </c>
      <c r="P797" s="17">
        <f>'[1]Prop. prices'!P538</f>
        <v>0</v>
      </c>
      <c r="Q797" s="17">
        <f>'[1]Prop. prices'!Q538</f>
        <v>0</v>
      </c>
      <c r="R797" s="17">
        <f>'[1]Prop. prices'!R538</f>
        <v>0</v>
      </c>
      <c r="S797" s="17">
        <f>'[1]Prop. prices'!S538</f>
        <v>0</v>
      </c>
      <c r="T797" s="17">
        <f>'[1]Prop. prices'!T538</f>
        <v>0</v>
      </c>
      <c r="U797" s="17">
        <f>'[1]Prop. prices'!U538</f>
        <v>0</v>
      </c>
      <c r="V797" s="17">
        <f>'[1]Prop. prices'!V538</f>
        <v>0</v>
      </c>
      <c r="W797" s="17">
        <f>'[1]Prop. prices'!W538</f>
        <v>0</v>
      </c>
      <c r="X797" s="17">
        <f>'[1]Prop. prices'!X538</f>
        <v>0</v>
      </c>
      <c r="Y797" s="17">
        <f>'[1]Prop. prices'!Y538</f>
        <v>0</v>
      </c>
      <c r="Z797" s="17">
        <f>'[1]Prop. prices'!Z538</f>
        <v>0</v>
      </c>
      <c r="AA797" s="17">
        <f>'[1]Prop. prices'!AA538</f>
        <v>0</v>
      </c>
      <c r="AB797" s="17">
        <f>'[1]Prop. prices'!AB538</f>
        <v>0</v>
      </c>
      <c r="AC797" s="14"/>
      <c r="AD797" s="16" t="str" cm="1">
        <f t="array" ref="AD797">IF(SUMPRODUCT(--_xlfn.ISFORMULA(C797:AB797))=25,"OK","CHECK")</f>
        <v>OK</v>
      </c>
      <c r="AE797" s="7"/>
      <c r="AF797" s="7"/>
      <c r="AG797" s="7"/>
    </row>
    <row r="798" spans="1:33" outlineLevel="3" x14ac:dyDescent="0.2">
      <c r="A798" s="7"/>
      <c r="B798" s="7"/>
      <c r="C798" s="19">
        <f>C489</f>
        <v>0</v>
      </c>
      <c r="D798" s="18">
        <f>D489</f>
        <v>0</v>
      </c>
      <c r="E798" s="18">
        <f>E489</f>
        <v>0</v>
      </c>
      <c r="F798" s="18">
        <f>F489</f>
        <v>0</v>
      </c>
      <c r="G798" s="18">
        <f>G489</f>
        <v>0</v>
      </c>
      <c r="H798" s="12"/>
      <c r="I798" s="17">
        <f>'[1]Prop. prices'!I539</f>
        <v>0</v>
      </c>
      <c r="J798" s="17">
        <f>'[1]Prop. prices'!J539</f>
        <v>0</v>
      </c>
      <c r="K798" s="17">
        <f>'[1]Prop. prices'!K539</f>
        <v>0</v>
      </c>
      <c r="L798" s="17">
        <f>'[1]Prop. prices'!L539</f>
        <v>0</v>
      </c>
      <c r="M798" s="17">
        <f>'[1]Prop. prices'!M539</f>
        <v>0</v>
      </c>
      <c r="N798" s="17">
        <f>'[1]Prop. prices'!N539</f>
        <v>0</v>
      </c>
      <c r="O798" s="17">
        <f>'[1]Prop. prices'!O539</f>
        <v>0</v>
      </c>
      <c r="P798" s="17">
        <f>'[1]Prop. prices'!P539</f>
        <v>0</v>
      </c>
      <c r="Q798" s="17">
        <f>'[1]Prop. prices'!Q539</f>
        <v>0</v>
      </c>
      <c r="R798" s="17">
        <f>'[1]Prop. prices'!R539</f>
        <v>0</v>
      </c>
      <c r="S798" s="17">
        <f>'[1]Prop. prices'!S539</f>
        <v>0</v>
      </c>
      <c r="T798" s="17">
        <f>'[1]Prop. prices'!T539</f>
        <v>0</v>
      </c>
      <c r="U798" s="17">
        <f>'[1]Prop. prices'!U539</f>
        <v>0</v>
      </c>
      <c r="V798" s="17">
        <f>'[1]Prop. prices'!V539</f>
        <v>0</v>
      </c>
      <c r="W798" s="17">
        <f>'[1]Prop. prices'!W539</f>
        <v>0</v>
      </c>
      <c r="X798" s="17">
        <f>'[1]Prop. prices'!X539</f>
        <v>0</v>
      </c>
      <c r="Y798" s="17">
        <f>'[1]Prop. prices'!Y539</f>
        <v>0</v>
      </c>
      <c r="Z798" s="17">
        <f>'[1]Prop. prices'!Z539</f>
        <v>0</v>
      </c>
      <c r="AA798" s="17">
        <f>'[1]Prop. prices'!AA539</f>
        <v>0</v>
      </c>
      <c r="AB798" s="17">
        <f>'[1]Prop. prices'!AB539</f>
        <v>0</v>
      </c>
      <c r="AC798" s="14"/>
      <c r="AD798" s="16" t="str" cm="1">
        <f t="array" ref="AD798">IF(SUMPRODUCT(--_xlfn.ISFORMULA(C798:AB798))=25,"OK","CHECK")</f>
        <v>OK</v>
      </c>
      <c r="AE798" s="7"/>
      <c r="AF798" s="7"/>
      <c r="AG798" s="7"/>
    </row>
    <row r="799" spans="1:33" outlineLevel="3" x14ac:dyDescent="0.2">
      <c r="A799" s="7"/>
      <c r="B799" s="7"/>
      <c r="C799" s="19">
        <f>C490</f>
        <v>0</v>
      </c>
      <c r="D799" s="18">
        <f>D490</f>
        <v>0</v>
      </c>
      <c r="E799" s="18">
        <f>E490</f>
        <v>0</v>
      </c>
      <c r="F799" s="18">
        <f>F490</f>
        <v>0</v>
      </c>
      <c r="G799" s="18">
        <f>G490</f>
        <v>0</v>
      </c>
      <c r="H799" s="12"/>
      <c r="I799" s="17">
        <f>'[1]Prop. prices'!I540</f>
        <v>0</v>
      </c>
      <c r="J799" s="17">
        <f>'[1]Prop. prices'!J540</f>
        <v>0</v>
      </c>
      <c r="K799" s="17">
        <f>'[1]Prop. prices'!K540</f>
        <v>0</v>
      </c>
      <c r="L799" s="17">
        <f>'[1]Prop. prices'!L540</f>
        <v>0</v>
      </c>
      <c r="M799" s="17">
        <f>'[1]Prop. prices'!M540</f>
        <v>0</v>
      </c>
      <c r="N799" s="17">
        <f>'[1]Prop. prices'!N540</f>
        <v>0</v>
      </c>
      <c r="O799" s="17">
        <f>'[1]Prop. prices'!O540</f>
        <v>0</v>
      </c>
      <c r="P799" s="17">
        <f>'[1]Prop. prices'!P540</f>
        <v>0</v>
      </c>
      <c r="Q799" s="17">
        <f>'[1]Prop. prices'!Q540</f>
        <v>0</v>
      </c>
      <c r="R799" s="17">
        <f>'[1]Prop. prices'!R540</f>
        <v>0</v>
      </c>
      <c r="S799" s="17">
        <f>'[1]Prop. prices'!S540</f>
        <v>0</v>
      </c>
      <c r="T799" s="17">
        <f>'[1]Prop. prices'!T540</f>
        <v>0</v>
      </c>
      <c r="U799" s="17">
        <f>'[1]Prop. prices'!U540</f>
        <v>0</v>
      </c>
      <c r="V799" s="17">
        <f>'[1]Prop. prices'!V540</f>
        <v>0</v>
      </c>
      <c r="W799" s="17">
        <f>'[1]Prop. prices'!W540</f>
        <v>0</v>
      </c>
      <c r="X799" s="17">
        <f>'[1]Prop. prices'!X540</f>
        <v>0</v>
      </c>
      <c r="Y799" s="17">
        <f>'[1]Prop. prices'!Y540</f>
        <v>0</v>
      </c>
      <c r="Z799" s="17">
        <f>'[1]Prop. prices'!Z540</f>
        <v>0</v>
      </c>
      <c r="AA799" s="17">
        <f>'[1]Prop. prices'!AA540</f>
        <v>0</v>
      </c>
      <c r="AB799" s="17">
        <f>'[1]Prop. prices'!AB540</f>
        <v>0</v>
      </c>
      <c r="AC799" s="14"/>
      <c r="AD799" s="16" t="str" cm="1">
        <f t="array" ref="AD799">IF(SUMPRODUCT(--_xlfn.ISFORMULA(C799:AB799))=25,"OK","CHECK")</f>
        <v>OK</v>
      </c>
      <c r="AE799" s="7"/>
      <c r="AF799" s="7"/>
      <c r="AG799" s="7"/>
    </row>
    <row r="800" spans="1:33" outlineLevel="3" x14ac:dyDescent="0.2">
      <c r="A800" s="7"/>
      <c r="B800" s="7"/>
      <c r="C800" s="19">
        <f>C491</f>
        <v>0</v>
      </c>
      <c r="D800" s="18">
        <f>D491</f>
        <v>0</v>
      </c>
      <c r="E800" s="18">
        <f>E491</f>
        <v>0</v>
      </c>
      <c r="F800" s="18">
        <f>F491</f>
        <v>0</v>
      </c>
      <c r="G800" s="18">
        <f>G491</f>
        <v>0</v>
      </c>
      <c r="H800" s="12"/>
      <c r="I800" s="17">
        <f>'[1]Prop. prices'!I541</f>
        <v>0</v>
      </c>
      <c r="J800" s="17">
        <f>'[1]Prop. prices'!J541</f>
        <v>0</v>
      </c>
      <c r="K800" s="17">
        <f>'[1]Prop. prices'!K541</f>
        <v>0</v>
      </c>
      <c r="L800" s="17">
        <f>'[1]Prop. prices'!L541</f>
        <v>0</v>
      </c>
      <c r="M800" s="17">
        <f>'[1]Prop. prices'!M541</f>
        <v>0</v>
      </c>
      <c r="N800" s="17">
        <f>'[1]Prop. prices'!N541</f>
        <v>0</v>
      </c>
      <c r="O800" s="17">
        <f>'[1]Prop. prices'!O541</f>
        <v>0</v>
      </c>
      <c r="P800" s="17">
        <f>'[1]Prop. prices'!P541</f>
        <v>0</v>
      </c>
      <c r="Q800" s="17">
        <f>'[1]Prop. prices'!Q541</f>
        <v>0</v>
      </c>
      <c r="R800" s="17">
        <f>'[1]Prop. prices'!R541</f>
        <v>0</v>
      </c>
      <c r="S800" s="17">
        <f>'[1]Prop. prices'!S541</f>
        <v>0</v>
      </c>
      <c r="T800" s="17">
        <f>'[1]Prop. prices'!T541</f>
        <v>0</v>
      </c>
      <c r="U800" s="17">
        <f>'[1]Prop. prices'!U541</f>
        <v>0</v>
      </c>
      <c r="V800" s="17">
        <f>'[1]Prop. prices'!V541</f>
        <v>0</v>
      </c>
      <c r="W800" s="17">
        <f>'[1]Prop. prices'!W541</f>
        <v>0</v>
      </c>
      <c r="X800" s="17">
        <f>'[1]Prop. prices'!X541</f>
        <v>0</v>
      </c>
      <c r="Y800" s="17">
        <f>'[1]Prop. prices'!Y541</f>
        <v>0</v>
      </c>
      <c r="Z800" s="17">
        <f>'[1]Prop. prices'!Z541</f>
        <v>0</v>
      </c>
      <c r="AA800" s="17">
        <f>'[1]Prop. prices'!AA541</f>
        <v>0</v>
      </c>
      <c r="AB800" s="17">
        <f>'[1]Prop. prices'!AB541</f>
        <v>0</v>
      </c>
      <c r="AC800" s="14"/>
      <c r="AD800" s="16" t="str" cm="1">
        <f t="array" ref="AD800">IF(SUMPRODUCT(--_xlfn.ISFORMULA(C800:AB800))=25,"OK","CHECK")</f>
        <v>OK</v>
      </c>
      <c r="AE800" s="7"/>
      <c r="AF800" s="7"/>
      <c r="AG800" s="7"/>
    </row>
    <row r="801" spans="1:33" outlineLevel="3" x14ac:dyDescent="0.2">
      <c r="A801" s="7"/>
      <c r="B801" s="7"/>
      <c r="C801" s="19">
        <f>C492</f>
        <v>0</v>
      </c>
      <c r="D801" s="18">
        <f>D492</f>
        <v>0</v>
      </c>
      <c r="E801" s="18">
        <f>E492</f>
        <v>0</v>
      </c>
      <c r="F801" s="18">
        <f>F492</f>
        <v>0</v>
      </c>
      <c r="G801" s="18">
        <f>G492</f>
        <v>0</v>
      </c>
      <c r="H801" s="12"/>
      <c r="I801" s="17">
        <f>'[1]Prop. prices'!I542</f>
        <v>0</v>
      </c>
      <c r="J801" s="17">
        <f>'[1]Prop. prices'!J542</f>
        <v>0</v>
      </c>
      <c r="K801" s="17">
        <f>'[1]Prop. prices'!K542</f>
        <v>0</v>
      </c>
      <c r="L801" s="17">
        <f>'[1]Prop. prices'!L542</f>
        <v>0</v>
      </c>
      <c r="M801" s="17">
        <f>'[1]Prop. prices'!M542</f>
        <v>0</v>
      </c>
      <c r="N801" s="17">
        <f>'[1]Prop. prices'!N542</f>
        <v>0</v>
      </c>
      <c r="O801" s="17">
        <f>'[1]Prop. prices'!O542</f>
        <v>0</v>
      </c>
      <c r="P801" s="17">
        <f>'[1]Prop. prices'!P542</f>
        <v>0</v>
      </c>
      <c r="Q801" s="17">
        <f>'[1]Prop. prices'!Q542</f>
        <v>0</v>
      </c>
      <c r="R801" s="17">
        <f>'[1]Prop. prices'!R542</f>
        <v>0</v>
      </c>
      <c r="S801" s="17">
        <f>'[1]Prop. prices'!S542</f>
        <v>0</v>
      </c>
      <c r="T801" s="17">
        <f>'[1]Prop. prices'!T542</f>
        <v>0</v>
      </c>
      <c r="U801" s="17">
        <f>'[1]Prop. prices'!U542</f>
        <v>0</v>
      </c>
      <c r="V801" s="17">
        <f>'[1]Prop. prices'!V542</f>
        <v>0</v>
      </c>
      <c r="W801" s="17">
        <f>'[1]Prop. prices'!W542</f>
        <v>0</v>
      </c>
      <c r="X801" s="17">
        <f>'[1]Prop. prices'!X542</f>
        <v>0</v>
      </c>
      <c r="Y801" s="17">
        <f>'[1]Prop. prices'!Y542</f>
        <v>0</v>
      </c>
      <c r="Z801" s="17">
        <f>'[1]Prop. prices'!Z542</f>
        <v>0</v>
      </c>
      <c r="AA801" s="17">
        <f>'[1]Prop. prices'!AA542</f>
        <v>0</v>
      </c>
      <c r="AB801" s="17">
        <f>'[1]Prop. prices'!AB542</f>
        <v>0</v>
      </c>
      <c r="AC801" s="14"/>
      <c r="AD801" s="16" t="str" cm="1">
        <f t="array" ref="AD801">IF(SUMPRODUCT(--_xlfn.ISFORMULA(C801:AB801))=25,"OK","CHECK")</f>
        <v>OK</v>
      </c>
      <c r="AE801" s="7"/>
      <c r="AF801" s="7"/>
      <c r="AG801" s="7"/>
    </row>
    <row r="802" spans="1:33" outlineLevel="3" x14ac:dyDescent="0.2">
      <c r="A802" s="7"/>
      <c r="B802" s="7"/>
      <c r="C802" s="19">
        <f>C493</f>
        <v>0</v>
      </c>
      <c r="D802" s="18">
        <f>D493</f>
        <v>0</v>
      </c>
      <c r="E802" s="18">
        <f>E493</f>
        <v>0</v>
      </c>
      <c r="F802" s="18">
        <f>F493</f>
        <v>0</v>
      </c>
      <c r="G802" s="18">
        <f>G493</f>
        <v>0</v>
      </c>
      <c r="H802" s="12"/>
      <c r="I802" s="17">
        <f>'[1]Prop. prices'!I543</f>
        <v>0</v>
      </c>
      <c r="J802" s="17">
        <f>'[1]Prop. prices'!J543</f>
        <v>0</v>
      </c>
      <c r="K802" s="17">
        <f>'[1]Prop. prices'!K543</f>
        <v>0</v>
      </c>
      <c r="L802" s="17">
        <f>'[1]Prop. prices'!L543</f>
        <v>0</v>
      </c>
      <c r="M802" s="17">
        <f>'[1]Prop. prices'!M543</f>
        <v>0</v>
      </c>
      <c r="N802" s="17">
        <f>'[1]Prop. prices'!N543</f>
        <v>0</v>
      </c>
      <c r="O802" s="17">
        <f>'[1]Prop. prices'!O543</f>
        <v>0</v>
      </c>
      <c r="P802" s="17">
        <f>'[1]Prop. prices'!P543</f>
        <v>0</v>
      </c>
      <c r="Q802" s="17">
        <f>'[1]Prop. prices'!Q543</f>
        <v>0</v>
      </c>
      <c r="R802" s="17">
        <f>'[1]Prop. prices'!R543</f>
        <v>0</v>
      </c>
      <c r="S802" s="17">
        <f>'[1]Prop. prices'!S543</f>
        <v>0</v>
      </c>
      <c r="T802" s="17">
        <f>'[1]Prop. prices'!T543</f>
        <v>0</v>
      </c>
      <c r="U802" s="17">
        <f>'[1]Prop. prices'!U543</f>
        <v>0</v>
      </c>
      <c r="V802" s="17">
        <f>'[1]Prop. prices'!V543</f>
        <v>0</v>
      </c>
      <c r="W802" s="17">
        <f>'[1]Prop. prices'!W543</f>
        <v>0</v>
      </c>
      <c r="X802" s="17">
        <f>'[1]Prop. prices'!X543</f>
        <v>0</v>
      </c>
      <c r="Y802" s="17">
        <f>'[1]Prop. prices'!Y543</f>
        <v>0</v>
      </c>
      <c r="Z802" s="17">
        <f>'[1]Prop. prices'!Z543</f>
        <v>0</v>
      </c>
      <c r="AA802" s="17">
        <f>'[1]Prop. prices'!AA543</f>
        <v>0</v>
      </c>
      <c r="AB802" s="17">
        <f>'[1]Prop. prices'!AB543</f>
        <v>0</v>
      </c>
      <c r="AC802" s="14"/>
      <c r="AD802" s="16" t="str" cm="1">
        <f t="array" ref="AD802">IF(SUMPRODUCT(--_xlfn.ISFORMULA(C802:AB802))=25,"OK","CHECK")</f>
        <v>OK</v>
      </c>
      <c r="AE802" s="7"/>
      <c r="AF802" s="7"/>
      <c r="AG802" s="7"/>
    </row>
    <row r="803" spans="1:33" outlineLevel="3" x14ac:dyDescent="0.2">
      <c r="A803" s="7"/>
      <c r="B803" s="7"/>
      <c r="C803" s="19">
        <f>C494</f>
        <v>0</v>
      </c>
      <c r="D803" s="18">
        <f>D494</f>
        <v>0</v>
      </c>
      <c r="E803" s="18">
        <f>E494</f>
        <v>0</v>
      </c>
      <c r="F803" s="18">
        <f>F494</f>
        <v>0</v>
      </c>
      <c r="G803" s="18">
        <f>G494</f>
        <v>0</v>
      </c>
      <c r="H803" s="12"/>
      <c r="I803" s="17">
        <f>'[1]Prop. prices'!I544</f>
        <v>0</v>
      </c>
      <c r="J803" s="17">
        <f>'[1]Prop. prices'!J544</f>
        <v>0</v>
      </c>
      <c r="K803" s="17">
        <f>'[1]Prop. prices'!K544</f>
        <v>0</v>
      </c>
      <c r="L803" s="17">
        <f>'[1]Prop. prices'!L544</f>
        <v>0</v>
      </c>
      <c r="M803" s="17">
        <f>'[1]Prop. prices'!M544</f>
        <v>0</v>
      </c>
      <c r="N803" s="17">
        <f>'[1]Prop. prices'!N544</f>
        <v>0</v>
      </c>
      <c r="O803" s="17">
        <f>'[1]Prop. prices'!O544</f>
        <v>0</v>
      </c>
      <c r="P803" s="17">
        <f>'[1]Prop. prices'!P544</f>
        <v>0</v>
      </c>
      <c r="Q803" s="17">
        <f>'[1]Prop. prices'!Q544</f>
        <v>0</v>
      </c>
      <c r="R803" s="17">
        <f>'[1]Prop. prices'!R544</f>
        <v>0</v>
      </c>
      <c r="S803" s="17">
        <f>'[1]Prop. prices'!S544</f>
        <v>0</v>
      </c>
      <c r="T803" s="17">
        <f>'[1]Prop. prices'!T544</f>
        <v>0</v>
      </c>
      <c r="U803" s="17">
        <f>'[1]Prop. prices'!U544</f>
        <v>0</v>
      </c>
      <c r="V803" s="17">
        <f>'[1]Prop. prices'!V544</f>
        <v>0</v>
      </c>
      <c r="W803" s="17">
        <f>'[1]Prop. prices'!W544</f>
        <v>0</v>
      </c>
      <c r="X803" s="17">
        <f>'[1]Prop. prices'!X544</f>
        <v>0</v>
      </c>
      <c r="Y803" s="17">
        <f>'[1]Prop. prices'!Y544</f>
        <v>0</v>
      </c>
      <c r="Z803" s="17">
        <f>'[1]Prop. prices'!Z544</f>
        <v>0</v>
      </c>
      <c r="AA803" s="17">
        <f>'[1]Prop. prices'!AA544</f>
        <v>0</v>
      </c>
      <c r="AB803" s="17">
        <f>'[1]Prop. prices'!AB544</f>
        <v>0</v>
      </c>
      <c r="AC803" s="14"/>
      <c r="AD803" s="16" t="str" cm="1">
        <f t="array" ref="AD803">IF(SUMPRODUCT(--_xlfn.ISFORMULA(C803:AB803))=25,"OK","CHECK")</f>
        <v>OK</v>
      </c>
      <c r="AE803" s="7"/>
      <c r="AF803" s="7"/>
      <c r="AG803" s="7"/>
    </row>
    <row r="804" spans="1:33" outlineLevel="3" x14ac:dyDescent="0.2">
      <c r="A804" s="7"/>
      <c r="B804" s="7"/>
      <c r="C804" s="19">
        <f>C495</f>
        <v>0</v>
      </c>
      <c r="D804" s="18">
        <f>D495</f>
        <v>0</v>
      </c>
      <c r="E804" s="18">
        <f>E495</f>
        <v>0</v>
      </c>
      <c r="F804" s="18">
        <f>F495</f>
        <v>0</v>
      </c>
      <c r="G804" s="18">
        <f>G495</f>
        <v>0</v>
      </c>
      <c r="H804" s="12"/>
      <c r="I804" s="17">
        <f>'[1]Prop. prices'!I545</f>
        <v>0</v>
      </c>
      <c r="J804" s="17">
        <f>'[1]Prop. prices'!J545</f>
        <v>0</v>
      </c>
      <c r="K804" s="17">
        <f>'[1]Prop. prices'!K545</f>
        <v>0</v>
      </c>
      <c r="L804" s="17">
        <f>'[1]Prop. prices'!L545</f>
        <v>0</v>
      </c>
      <c r="M804" s="17">
        <f>'[1]Prop. prices'!M545</f>
        <v>0</v>
      </c>
      <c r="N804" s="17">
        <f>'[1]Prop. prices'!N545</f>
        <v>0</v>
      </c>
      <c r="O804" s="17">
        <f>'[1]Prop. prices'!O545</f>
        <v>0</v>
      </c>
      <c r="P804" s="17">
        <f>'[1]Prop. prices'!P545</f>
        <v>0</v>
      </c>
      <c r="Q804" s="17">
        <f>'[1]Prop. prices'!Q545</f>
        <v>0</v>
      </c>
      <c r="R804" s="17">
        <f>'[1]Prop. prices'!R545</f>
        <v>0</v>
      </c>
      <c r="S804" s="17">
        <f>'[1]Prop. prices'!S545</f>
        <v>0</v>
      </c>
      <c r="T804" s="17">
        <f>'[1]Prop. prices'!T545</f>
        <v>0</v>
      </c>
      <c r="U804" s="17">
        <f>'[1]Prop. prices'!U545</f>
        <v>0</v>
      </c>
      <c r="V804" s="17">
        <f>'[1]Prop. prices'!V545</f>
        <v>0</v>
      </c>
      <c r="W804" s="17">
        <f>'[1]Prop. prices'!W545</f>
        <v>0</v>
      </c>
      <c r="X804" s="17">
        <f>'[1]Prop. prices'!X545</f>
        <v>0</v>
      </c>
      <c r="Y804" s="17">
        <f>'[1]Prop. prices'!Y545</f>
        <v>0</v>
      </c>
      <c r="Z804" s="17">
        <f>'[1]Prop. prices'!Z545</f>
        <v>0</v>
      </c>
      <c r="AA804" s="17">
        <f>'[1]Prop. prices'!AA545</f>
        <v>0</v>
      </c>
      <c r="AB804" s="17">
        <f>'[1]Prop. prices'!AB545</f>
        <v>0</v>
      </c>
      <c r="AC804" s="14"/>
      <c r="AD804" s="16" t="str" cm="1">
        <f t="array" ref="AD804">IF(SUMPRODUCT(--_xlfn.ISFORMULA(C804:AB804))=25,"OK","CHECK")</f>
        <v>OK</v>
      </c>
      <c r="AE804" s="7"/>
      <c r="AF804" s="7"/>
      <c r="AG804" s="7"/>
    </row>
    <row r="805" spans="1:33" outlineLevel="3" x14ac:dyDescent="0.2">
      <c r="A805" s="7"/>
      <c r="B805" s="7"/>
      <c r="C805" s="19">
        <f>C496</f>
        <v>0</v>
      </c>
      <c r="D805" s="18">
        <f>D496</f>
        <v>0</v>
      </c>
      <c r="E805" s="18">
        <f>E496</f>
        <v>0</v>
      </c>
      <c r="F805" s="18">
        <f>F496</f>
        <v>0</v>
      </c>
      <c r="G805" s="18">
        <f>G496</f>
        <v>0</v>
      </c>
      <c r="H805" s="12"/>
      <c r="I805" s="17">
        <f>'[1]Prop. prices'!I546</f>
        <v>0</v>
      </c>
      <c r="J805" s="17">
        <f>'[1]Prop. prices'!J546</f>
        <v>0</v>
      </c>
      <c r="K805" s="17">
        <f>'[1]Prop. prices'!K546</f>
        <v>0</v>
      </c>
      <c r="L805" s="17">
        <f>'[1]Prop. prices'!L546</f>
        <v>0</v>
      </c>
      <c r="M805" s="17">
        <f>'[1]Prop. prices'!M546</f>
        <v>0</v>
      </c>
      <c r="N805" s="17">
        <f>'[1]Prop. prices'!N546</f>
        <v>0</v>
      </c>
      <c r="O805" s="17">
        <f>'[1]Prop. prices'!O546</f>
        <v>0</v>
      </c>
      <c r="P805" s="17">
        <f>'[1]Prop. prices'!P546</f>
        <v>0</v>
      </c>
      <c r="Q805" s="17">
        <f>'[1]Prop. prices'!Q546</f>
        <v>0</v>
      </c>
      <c r="R805" s="17">
        <f>'[1]Prop. prices'!R546</f>
        <v>0</v>
      </c>
      <c r="S805" s="17">
        <f>'[1]Prop. prices'!S546</f>
        <v>0</v>
      </c>
      <c r="T805" s="17">
        <f>'[1]Prop. prices'!T546</f>
        <v>0</v>
      </c>
      <c r="U805" s="17">
        <f>'[1]Prop. prices'!U546</f>
        <v>0</v>
      </c>
      <c r="V805" s="17">
        <f>'[1]Prop. prices'!V546</f>
        <v>0</v>
      </c>
      <c r="W805" s="17">
        <f>'[1]Prop. prices'!W546</f>
        <v>0</v>
      </c>
      <c r="X805" s="17">
        <f>'[1]Prop. prices'!X546</f>
        <v>0</v>
      </c>
      <c r="Y805" s="17">
        <f>'[1]Prop. prices'!Y546</f>
        <v>0</v>
      </c>
      <c r="Z805" s="17">
        <f>'[1]Prop. prices'!Z546</f>
        <v>0</v>
      </c>
      <c r="AA805" s="17">
        <f>'[1]Prop. prices'!AA546</f>
        <v>0</v>
      </c>
      <c r="AB805" s="17">
        <f>'[1]Prop. prices'!AB546</f>
        <v>0</v>
      </c>
      <c r="AC805" s="14"/>
      <c r="AD805" s="16" t="str" cm="1">
        <f t="array" ref="AD805">IF(SUMPRODUCT(--_xlfn.ISFORMULA(C805:AB805))=25,"OK","CHECK")</f>
        <v>OK</v>
      </c>
      <c r="AE805" s="7"/>
      <c r="AF805" s="7"/>
      <c r="AG805" s="7"/>
    </row>
    <row r="806" spans="1:33" outlineLevel="3" x14ac:dyDescent="0.2">
      <c r="A806" s="7"/>
      <c r="B806" s="7"/>
      <c r="C806" s="19">
        <f>C497</f>
        <v>0</v>
      </c>
      <c r="D806" s="18">
        <f>D497</f>
        <v>0</v>
      </c>
      <c r="E806" s="18">
        <f>E497</f>
        <v>0</v>
      </c>
      <c r="F806" s="18">
        <f>F497</f>
        <v>0</v>
      </c>
      <c r="G806" s="18">
        <f>G497</f>
        <v>0</v>
      </c>
      <c r="H806" s="12"/>
      <c r="I806" s="17">
        <f>'[1]Prop. prices'!I547</f>
        <v>0</v>
      </c>
      <c r="J806" s="17">
        <f>'[1]Prop. prices'!J547</f>
        <v>0</v>
      </c>
      <c r="K806" s="17">
        <f>'[1]Prop. prices'!K547</f>
        <v>0</v>
      </c>
      <c r="L806" s="17">
        <f>'[1]Prop. prices'!L547</f>
        <v>0</v>
      </c>
      <c r="M806" s="17">
        <f>'[1]Prop. prices'!M547</f>
        <v>0</v>
      </c>
      <c r="N806" s="17">
        <f>'[1]Prop. prices'!N547</f>
        <v>0</v>
      </c>
      <c r="O806" s="17">
        <f>'[1]Prop. prices'!O547</f>
        <v>0</v>
      </c>
      <c r="P806" s="17">
        <f>'[1]Prop. prices'!P547</f>
        <v>0</v>
      </c>
      <c r="Q806" s="17">
        <f>'[1]Prop. prices'!Q547</f>
        <v>0</v>
      </c>
      <c r="R806" s="17">
        <f>'[1]Prop. prices'!R547</f>
        <v>0</v>
      </c>
      <c r="S806" s="17">
        <f>'[1]Prop. prices'!S547</f>
        <v>0</v>
      </c>
      <c r="T806" s="17">
        <f>'[1]Prop. prices'!T547</f>
        <v>0</v>
      </c>
      <c r="U806" s="17">
        <f>'[1]Prop. prices'!U547</f>
        <v>0</v>
      </c>
      <c r="V806" s="17">
        <f>'[1]Prop. prices'!V547</f>
        <v>0</v>
      </c>
      <c r="W806" s="17">
        <f>'[1]Prop. prices'!W547</f>
        <v>0</v>
      </c>
      <c r="X806" s="17">
        <f>'[1]Prop. prices'!X547</f>
        <v>0</v>
      </c>
      <c r="Y806" s="17">
        <f>'[1]Prop. prices'!Y547</f>
        <v>0</v>
      </c>
      <c r="Z806" s="17">
        <f>'[1]Prop. prices'!Z547</f>
        <v>0</v>
      </c>
      <c r="AA806" s="17">
        <f>'[1]Prop. prices'!AA547</f>
        <v>0</v>
      </c>
      <c r="AB806" s="17">
        <f>'[1]Prop. prices'!AB547</f>
        <v>0</v>
      </c>
      <c r="AC806" s="14"/>
      <c r="AD806" s="16" t="str" cm="1">
        <f t="array" ref="AD806">IF(SUMPRODUCT(--_xlfn.ISFORMULA(C806:AB806))=25,"OK","CHECK")</f>
        <v>OK</v>
      </c>
      <c r="AE806" s="7"/>
      <c r="AF806" s="7"/>
      <c r="AG806" s="7"/>
    </row>
    <row r="807" spans="1:33" outlineLevel="3" x14ac:dyDescent="0.2">
      <c r="A807" s="7"/>
      <c r="B807" s="7"/>
      <c r="C807" s="19">
        <f>C498</f>
        <v>0</v>
      </c>
      <c r="D807" s="18">
        <f>D498</f>
        <v>0</v>
      </c>
      <c r="E807" s="18">
        <f>E498</f>
        <v>0</v>
      </c>
      <c r="F807" s="18">
        <f>F498</f>
        <v>0</v>
      </c>
      <c r="G807" s="18">
        <f>G498</f>
        <v>0</v>
      </c>
      <c r="H807" s="12"/>
      <c r="I807" s="17">
        <f>'[1]Prop. prices'!I548</f>
        <v>0</v>
      </c>
      <c r="J807" s="17">
        <f>'[1]Prop. prices'!J548</f>
        <v>0</v>
      </c>
      <c r="K807" s="17">
        <f>'[1]Prop. prices'!K548</f>
        <v>0</v>
      </c>
      <c r="L807" s="17">
        <f>'[1]Prop. prices'!L548</f>
        <v>0</v>
      </c>
      <c r="M807" s="17">
        <f>'[1]Prop. prices'!M548</f>
        <v>0</v>
      </c>
      <c r="N807" s="17">
        <f>'[1]Prop. prices'!N548</f>
        <v>0</v>
      </c>
      <c r="O807" s="17">
        <f>'[1]Prop. prices'!O548</f>
        <v>0</v>
      </c>
      <c r="P807" s="17">
        <f>'[1]Prop. prices'!P548</f>
        <v>0</v>
      </c>
      <c r="Q807" s="17">
        <f>'[1]Prop. prices'!Q548</f>
        <v>0</v>
      </c>
      <c r="R807" s="17">
        <f>'[1]Prop. prices'!R548</f>
        <v>0</v>
      </c>
      <c r="S807" s="17">
        <f>'[1]Prop. prices'!S548</f>
        <v>0</v>
      </c>
      <c r="T807" s="17">
        <f>'[1]Prop. prices'!T548</f>
        <v>0</v>
      </c>
      <c r="U807" s="17">
        <f>'[1]Prop. prices'!U548</f>
        <v>0</v>
      </c>
      <c r="V807" s="17">
        <f>'[1]Prop. prices'!V548</f>
        <v>0</v>
      </c>
      <c r="W807" s="17">
        <f>'[1]Prop. prices'!W548</f>
        <v>0</v>
      </c>
      <c r="X807" s="17">
        <f>'[1]Prop. prices'!X548</f>
        <v>0</v>
      </c>
      <c r="Y807" s="17">
        <f>'[1]Prop. prices'!Y548</f>
        <v>0</v>
      </c>
      <c r="Z807" s="17">
        <f>'[1]Prop. prices'!Z548</f>
        <v>0</v>
      </c>
      <c r="AA807" s="17">
        <f>'[1]Prop. prices'!AA548</f>
        <v>0</v>
      </c>
      <c r="AB807" s="17">
        <f>'[1]Prop. prices'!AB548</f>
        <v>0</v>
      </c>
      <c r="AC807" s="14"/>
      <c r="AD807" s="16" t="str" cm="1">
        <f t="array" ref="AD807">IF(SUMPRODUCT(--_xlfn.ISFORMULA(C807:AB807))=25,"OK","CHECK")</f>
        <v>OK</v>
      </c>
      <c r="AE807" s="7"/>
      <c r="AF807" s="7"/>
      <c r="AG807" s="7"/>
    </row>
    <row r="808" spans="1:33" outlineLevel="3" x14ac:dyDescent="0.2">
      <c r="A808" s="7"/>
      <c r="B808" s="7"/>
      <c r="C808" s="19">
        <f>C499</f>
        <v>0</v>
      </c>
      <c r="D808" s="18">
        <f>D499</f>
        <v>0</v>
      </c>
      <c r="E808" s="18">
        <f>E499</f>
        <v>0</v>
      </c>
      <c r="F808" s="18">
        <f>F499</f>
        <v>0</v>
      </c>
      <c r="G808" s="18">
        <f>G499</f>
        <v>0</v>
      </c>
      <c r="H808" s="12"/>
      <c r="I808" s="17">
        <f>'[1]Prop. prices'!I549</f>
        <v>0</v>
      </c>
      <c r="J808" s="17">
        <f>'[1]Prop. prices'!J549</f>
        <v>0</v>
      </c>
      <c r="K808" s="17">
        <f>'[1]Prop. prices'!K549</f>
        <v>0</v>
      </c>
      <c r="L808" s="17">
        <f>'[1]Prop. prices'!L549</f>
        <v>0</v>
      </c>
      <c r="M808" s="17">
        <f>'[1]Prop. prices'!M549</f>
        <v>0</v>
      </c>
      <c r="N808" s="17">
        <f>'[1]Prop. prices'!N549</f>
        <v>0</v>
      </c>
      <c r="O808" s="17">
        <f>'[1]Prop. prices'!O549</f>
        <v>0</v>
      </c>
      <c r="P808" s="17">
        <f>'[1]Prop. prices'!P549</f>
        <v>0</v>
      </c>
      <c r="Q808" s="17">
        <f>'[1]Prop. prices'!Q549</f>
        <v>0</v>
      </c>
      <c r="R808" s="17">
        <f>'[1]Prop. prices'!R549</f>
        <v>0</v>
      </c>
      <c r="S808" s="17">
        <f>'[1]Prop. prices'!S549</f>
        <v>0</v>
      </c>
      <c r="T808" s="17">
        <f>'[1]Prop. prices'!T549</f>
        <v>0</v>
      </c>
      <c r="U808" s="17">
        <f>'[1]Prop. prices'!U549</f>
        <v>0</v>
      </c>
      <c r="V808" s="17">
        <f>'[1]Prop. prices'!V549</f>
        <v>0</v>
      </c>
      <c r="W808" s="17">
        <f>'[1]Prop. prices'!W549</f>
        <v>0</v>
      </c>
      <c r="X808" s="17">
        <f>'[1]Prop. prices'!X549</f>
        <v>0</v>
      </c>
      <c r="Y808" s="17">
        <f>'[1]Prop. prices'!Y549</f>
        <v>0</v>
      </c>
      <c r="Z808" s="17">
        <f>'[1]Prop. prices'!Z549</f>
        <v>0</v>
      </c>
      <c r="AA808" s="17">
        <f>'[1]Prop. prices'!AA549</f>
        <v>0</v>
      </c>
      <c r="AB808" s="17">
        <f>'[1]Prop. prices'!AB549</f>
        <v>0</v>
      </c>
      <c r="AC808" s="14"/>
      <c r="AD808" s="16" t="str" cm="1">
        <f t="array" ref="AD808">IF(SUMPRODUCT(--_xlfn.ISFORMULA(C808:AB808))=25,"OK","CHECK")</f>
        <v>OK</v>
      </c>
      <c r="AE808" s="7"/>
      <c r="AF808" s="7"/>
      <c r="AG808" s="7"/>
    </row>
    <row r="809" spans="1:33" outlineLevel="3" x14ac:dyDescent="0.2">
      <c r="A809" s="7"/>
      <c r="B809" s="7"/>
      <c r="C809" s="19">
        <f>C500</f>
        <v>0</v>
      </c>
      <c r="D809" s="18">
        <f>D500</f>
        <v>0</v>
      </c>
      <c r="E809" s="18">
        <f>E500</f>
        <v>0</v>
      </c>
      <c r="F809" s="18">
        <f>F500</f>
        <v>0</v>
      </c>
      <c r="G809" s="18">
        <f>G500</f>
        <v>0</v>
      </c>
      <c r="H809" s="12"/>
      <c r="I809" s="17">
        <f>'[1]Prop. prices'!I550</f>
        <v>0</v>
      </c>
      <c r="J809" s="17">
        <f>'[1]Prop. prices'!J550</f>
        <v>0</v>
      </c>
      <c r="K809" s="17">
        <f>'[1]Prop. prices'!K550</f>
        <v>0</v>
      </c>
      <c r="L809" s="17">
        <f>'[1]Prop. prices'!L550</f>
        <v>0</v>
      </c>
      <c r="M809" s="17">
        <f>'[1]Prop. prices'!M550</f>
        <v>0</v>
      </c>
      <c r="N809" s="17">
        <f>'[1]Prop. prices'!N550</f>
        <v>0</v>
      </c>
      <c r="O809" s="17">
        <f>'[1]Prop. prices'!O550</f>
        <v>0</v>
      </c>
      <c r="P809" s="17">
        <f>'[1]Prop. prices'!P550</f>
        <v>0</v>
      </c>
      <c r="Q809" s="17">
        <f>'[1]Prop. prices'!Q550</f>
        <v>0</v>
      </c>
      <c r="R809" s="17">
        <f>'[1]Prop. prices'!R550</f>
        <v>0</v>
      </c>
      <c r="S809" s="17">
        <f>'[1]Prop. prices'!S550</f>
        <v>0</v>
      </c>
      <c r="T809" s="17">
        <f>'[1]Prop. prices'!T550</f>
        <v>0</v>
      </c>
      <c r="U809" s="17">
        <f>'[1]Prop. prices'!U550</f>
        <v>0</v>
      </c>
      <c r="V809" s="17">
        <f>'[1]Prop. prices'!V550</f>
        <v>0</v>
      </c>
      <c r="W809" s="17">
        <f>'[1]Prop. prices'!W550</f>
        <v>0</v>
      </c>
      <c r="X809" s="17">
        <f>'[1]Prop. prices'!X550</f>
        <v>0</v>
      </c>
      <c r="Y809" s="17">
        <f>'[1]Prop. prices'!Y550</f>
        <v>0</v>
      </c>
      <c r="Z809" s="17">
        <f>'[1]Prop. prices'!Z550</f>
        <v>0</v>
      </c>
      <c r="AA809" s="17">
        <f>'[1]Prop. prices'!AA550</f>
        <v>0</v>
      </c>
      <c r="AB809" s="17">
        <f>'[1]Prop. prices'!AB550</f>
        <v>0</v>
      </c>
      <c r="AC809" s="14"/>
      <c r="AD809" s="16" t="str" cm="1">
        <f t="array" ref="AD809">IF(SUMPRODUCT(--_xlfn.ISFORMULA(C809:AB809))=25,"OK","CHECK")</f>
        <v>OK</v>
      </c>
      <c r="AE809" s="7"/>
      <c r="AF809" s="7"/>
      <c r="AG809" s="7"/>
    </row>
    <row r="810" spans="1:33" outlineLevel="2" x14ac:dyDescent="0.2">
      <c r="A810" s="7"/>
      <c r="B810" s="7"/>
      <c r="C810" s="13"/>
      <c r="D810" s="13"/>
      <c r="E810" s="12"/>
      <c r="F810" s="12"/>
      <c r="G810" s="12"/>
      <c r="H810" s="12"/>
      <c r="I810" s="15"/>
      <c r="J810" s="15"/>
      <c r="K810" s="15"/>
      <c r="L810" s="15"/>
      <c r="M810" s="15"/>
      <c r="N810" s="15"/>
      <c r="O810" s="15"/>
      <c r="P810" s="15"/>
      <c r="Q810" s="15"/>
      <c r="R810" s="15"/>
      <c r="S810" s="15"/>
      <c r="T810" s="15"/>
      <c r="U810" s="15"/>
      <c r="V810" s="15"/>
      <c r="W810" s="15"/>
      <c r="X810" s="15"/>
      <c r="Y810" s="15"/>
      <c r="Z810" s="15"/>
      <c r="AA810" s="15"/>
      <c r="AB810" s="15"/>
      <c r="AC810" s="14"/>
      <c r="AD810" s="7"/>
      <c r="AE810" s="7"/>
      <c r="AF810" s="7"/>
      <c r="AG810" s="7"/>
    </row>
    <row r="811" spans="1:33" outlineLevel="1" x14ac:dyDescent="0.2">
      <c r="A811" s="7"/>
      <c r="B811" s="7"/>
      <c r="C811" s="13"/>
      <c r="D811" s="12"/>
      <c r="E811" s="12"/>
      <c r="F811" s="12"/>
      <c r="G811" s="12"/>
      <c r="H811" s="12"/>
      <c r="I811" s="12"/>
      <c r="J811" s="12"/>
      <c r="K811" s="9"/>
      <c r="L811" s="9"/>
      <c r="M811" s="9"/>
      <c r="N811" s="8"/>
      <c r="O811" s="8"/>
      <c r="P811" s="8"/>
      <c r="Q811" s="8"/>
      <c r="R811" s="8"/>
      <c r="S811" s="7"/>
      <c r="T811" s="7"/>
      <c r="U811" s="7"/>
      <c r="V811" s="7"/>
      <c r="W811" s="7"/>
      <c r="X811" s="7"/>
      <c r="Y811" s="7"/>
      <c r="Z811" s="7"/>
      <c r="AA811" s="7"/>
      <c r="AB811" s="7"/>
      <c r="AC811" s="7"/>
      <c r="AD811" s="7"/>
      <c r="AE811" s="7"/>
      <c r="AF811" s="7"/>
      <c r="AG811" s="7"/>
    </row>
    <row r="812" spans="1:33" x14ac:dyDescent="0.2">
      <c r="A812" s="7"/>
      <c r="B812" s="7"/>
      <c r="C812" s="11"/>
      <c r="D812" s="9"/>
      <c r="E812" s="9"/>
      <c r="F812" s="9"/>
      <c r="G812" s="10"/>
      <c r="H812" s="10"/>
      <c r="I812" s="10"/>
      <c r="J812" s="9"/>
      <c r="K812" s="9"/>
      <c r="L812" s="9"/>
      <c r="M812" s="9"/>
      <c r="N812" s="8"/>
      <c r="O812" s="8"/>
      <c r="P812" s="8"/>
      <c r="Q812" s="8"/>
      <c r="R812" s="8"/>
      <c r="S812" s="7"/>
      <c r="T812" s="7"/>
      <c r="U812" s="7"/>
      <c r="V812" s="7"/>
      <c r="W812" s="7"/>
      <c r="X812" s="7"/>
      <c r="Y812" s="7"/>
      <c r="Z812" s="7"/>
      <c r="AA812" s="7"/>
      <c r="AB812" s="7"/>
      <c r="AC812" s="7"/>
      <c r="AD812" s="7"/>
      <c r="AE812" s="7"/>
      <c r="AF812" s="7"/>
      <c r="AG812" s="7"/>
    </row>
    <row r="813" spans="1:33" ht="13.2" x14ac:dyDescent="0.25">
      <c r="A813" s="5"/>
      <c r="B813" s="6" t="s">
        <v>0</v>
      </c>
      <c r="C813" s="5"/>
      <c r="D813" s="5"/>
      <c r="E813" s="5"/>
      <c r="F813" s="5"/>
      <c r="G813" s="4"/>
      <c r="H813" s="4"/>
      <c r="I813" s="4"/>
      <c r="J813" s="4"/>
      <c r="K813" s="4"/>
      <c r="L813" s="4"/>
      <c r="M813" s="4"/>
      <c r="N813" s="3"/>
      <c r="O813" s="2"/>
      <c r="P813" s="3"/>
      <c r="Q813" s="2"/>
      <c r="R813" s="3"/>
      <c r="S813" s="3"/>
      <c r="T813" s="3"/>
      <c r="U813" s="2"/>
      <c r="V813" s="2"/>
      <c r="W813" s="2"/>
      <c r="X813" s="2"/>
      <c r="Y813" s="2"/>
      <c r="Z813" s="2"/>
      <c r="AA813" s="2"/>
      <c r="AB813" s="2"/>
      <c r="AC813" s="2"/>
      <c r="AD813" s="2"/>
      <c r="AE813" s="2"/>
      <c r="AF813" s="2"/>
      <c r="AG813" s="2"/>
    </row>
  </sheetData>
  <sheetProtection formatColumns="0" formatRows="0"/>
  <conditionalFormatting sqref="AD3:AD15 AD83:AD813">
    <cfRule type="cellIs" dxfId="5" priority="5" operator="equal">
      <formula>"CHECK"</formula>
    </cfRule>
    <cfRule type="cellIs" dxfId="4" priority="6" operator="equal">
      <formula>"OK"</formula>
    </cfRule>
  </conditionalFormatting>
  <conditionalFormatting sqref="AT17:AT82">
    <cfRule type="cellIs" dxfId="3" priority="3" operator="equal">
      <formula>"CHECK"</formula>
    </cfRule>
    <cfRule type="cellIs" dxfId="2" priority="4" operator="equal">
      <formula>"OK"</formula>
    </cfRule>
  </conditionalFormatting>
  <conditionalFormatting sqref="AD19:AD81">
    <cfRule type="cellIs" dxfId="1" priority="1" operator="equal">
      <formula>"CHECK"</formula>
    </cfRule>
    <cfRule type="cellIs" dxfId="0" priority="2" operator="equal">
      <formula>"OK"</formula>
    </cfRule>
  </conditionalFormatting>
  <hyperlinks>
    <hyperlink ref="I1" location="'Pricing model'!A51" display="Back to Index" xr:uid="{F8CC48DA-CDB8-42EF-8796-2CFE0D85A1B3}"/>
  </hyperlink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D0F5-CE69-46A6-B952-A43AE79E2820}">
  <sheetPr codeName="Sheet1">
    <tabColor theme="7" tint="0.59999389629810485"/>
  </sheetPr>
  <dimension ref="A1:M142"/>
  <sheetViews>
    <sheetView topLeftCell="A71" workbookViewId="0">
      <selection activeCell="J51" sqref="J51"/>
    </sheetView>
  </sheetViews>
  <sheetFormatPr defaultColWidth="0" defaultRowHeight="14.4" zeroHeight="1" x14ac:dyDescent="0.3"/>
  <cols>
    <col min="1" max="1" width="5" customWidth="1"/>
    <col min="2" max="3" width="22.44140625" customWidth="1"/>
    <col min="4" max="12" width="21.5546875" customWidth="1"/>
    <col min="13" max="13" width="5.6640625" customWidth="1"/>
    <col min="14" max="16384" width="9.109375" hidden="1"/>
  </cols>
  <sheetData>
    <row r="1" spans="2:10" x14ac:dyDescent="0.3"/>
    <row r="2" spans="2:10" x14ac:dyDescent="0.3"/>
    <row r="3" spans="2:10" ht="25.8" x14ac:dyDescent="0.5">
      <c r="E3" s="159" t="str">
        <f>DNSP&amp;" "&amp;forecastyear&amp;" pricing"</f>
        <v>SA Power Networks 2024–25 pricing</v>
      </c>
    </row>
    <row r="4" spans="2:10" ht="23.4" x14ac:dyDescent="0.45">
      <c r="E4" s="158" t="s">
        <v>60</v>
      </c>
    </row>
    <row r="5" spans="2:10" x14ac:dyDescent="0.3"/>
    <row r="6" spans="2:10" x14ac:dyDescent="0.3">
      <c r="B6" t="str">
        <f>"The AER provides the below information in relation to "&amp;DNSP&amp;"'s "&amp;forecastyear&amp;" pricing proposal. This information includes:"</f>
        <v>The AER provides the below information in relation to SA Power Networks's 2024–25 pricing proposal. This information includes:</v>
      </c>
      <c r="G6" s="157" t="s">
        <v>57</v>
      </c>
      <c r="H6" s="157" t="s">
        <v>43</v>
      </c>
      <c r="I6" s="157" t="s">
        <v>28</v>
      </c>
      <c r="J6" s="156"/>
    </row>
    <row r="7" spans="2:10" x14ac:dyDescent="0.3">
      <c r="B7" t="s">
        <v>59</v>
      </c>
    </row>
    <row r="8" spans="2:10" x14ac:dyDescent="0.3">
      <c r="B8" t="str">
        <f>"More information underlying that provided below can be found in "&amp;DNSP&amp;"'s "&amp;forecastyear&amp;" pricing model and proposal document."</f>
        <v>More information underlying that provided below can be found in SA Power Networks's 2024–25 pricing model and proposal document.</v>
      </c>
    </row>
    <row r="9" spans="2:10" x14ac:dyDescent="0.3">
      <c r="B9" t="s">
        <v>58</v>
      </c>
    </row>
    <row r="10" spans="2:10" x14ac:dyDescent="0.3"/>
    <row r="11" spans="2:10" x14ac:dyDescent="0.3">
      <c r="B11" s="112" t="s">
        <v>57</v>
      </c>
    </row>
    <row r="12" spans="2:10" x14ac:dyDescent="0.3">
      <c r="B12" t="str">
        <f>"The below table provides allowed revenues for "&amp;DNSP&amp;" for "&amp;forecastyear&amp;" as well as historical years. This includes revenues allowed to pass-through any transmission and jurisdictional scheme costs."</f>
        <v>The below table provides allowed revenues for SA Power Networks for 2024–25 as well as historical years. This includes revenues allowed to pass-through any transmission and jurisdictional scheme costs.</v>
      </c>
    </row>
    <row r="13" spans="2:10" x14ac:dyDescent="0.3">
      <c r="B13" t="str">
        <f>"Allowed revenues are as per the AER's final "&amp;LEFT(RCP_firstyear,5)&amp;RIGHT(RCP_lastyear,2)&amp;" determination, adjusted for actual CPI and annual debt updates, and may also include approved cost pass-throughs."</f>
        <v>Allowed revenues are as per the AER's final 2020–25 determination, adjusted for actual CPI and annual debt updates, and may also include approved cost pass-throughs.</v>
      </c>
    </row>
    <row r="14" spans="2:10" x14ac:dyDescent="0.3">
      <c r="B14" t="s">
        <v>56</v>
      </c>
    </row>
    <row r="15" spans="2:10" x14ac:dyDescent="0.3">
      <c r="B15" t="s">
        <v>55</v>
      </c>
    </row>
    <row r="16" spans="2:10" x14ac:dyDescent="0.3"/>
    <row r="17" spans="2:9" x14ac:dyDescent="0.3">
      <c r="B17" s="155"/>
      <c r="C17" s="154"/>
      <c r="D17" s="94" t="str">
        <f>tminus3_year</f>
        <v>2021–22</v>
      </c>
      <c r="E17" s="94" t="str">
        <f>previousyear</f>
        <v>2022–23</v>
      </c>
      <c r="F17" s="94" t="str">
        <f>currentyear</f>
        <v>2023–24</v>
      </c>
      <c r="G17" s="132" t="str">
        <f>forecastyear</f>
        <v>2024–25</v>
      </c>
      <c r="H17" s="96" t="str">
        <f>forecastyear&amp; " movement"</f>
        <v>2024–25 movement</v>
      </c>
      <c r="I17" s="93" t="str">
        <f>"3-year trend to "&amp;forecastyear</f>
        <v>3-year trend to 2024–25</v>
      </c>
    </row>
    <row r="18" spans="2:9" x14ac:dyDescent="0.3">
      <c r="B18" s="153" t="s">
        <v>54</v>
      </c>
      <c r="C18" s="91"/>
      <c r="D18" s="152">
        <f>'Stakeholder report'!D22-'Stakeholder report'!D19-'Stakeholder report'!D20-INDEX([1]Financial!$J$35:$Q$35,1,MATCH('Stakeholder report'!D17,[1]Financial!$J$14:$Q$14,0))</f>
        <v>811.85863742873812</v>
      </c>
      <c r="E18" s="152">
        <f>'Stakeholder report'!E22-'Stakeholder report'!E19-'Stakeholder report'!E20-INDEX([1]Financial!$J$35:$Q$35,1,MATCH('Stakeholder report'!E17,[1]Financial!$J$14:$Q$14,0))</f>
        <v>782.11561916544326</v>
      </c>
      <c r="F18" s="152">
        <f>'Stakeholder report'!F22-'Stakeholder report'!F19-'Stakeholder report'!F20-INDEX([1]Financial!$J$35:$Q$35,1,MATCH('Stakeholder report'!F17,[1]Financial!$J$14:$Q$14,0))</f>
        <v>838.68376255307783</v>
      </c>
      <c r="G18" s="151">
        <f>'Stakeholder report'!G22-'Stakeholder report'!G19-'Stakeholder report'!G20-INDEX([1]Financial!$J$35:$Q$35,1,MATCH('Stakeholder report'!G17,[1]Financial!$J$14:$Q$14,0))</f>
        <v>826.80419186681172</v>
      </c>
      <c r="H18" s="150">
        <f>IFERROR(G18/F18-1,0)</f>
        <v>-1.4164541173544265E-2</v>
      </c>
      <c r="I18" s="149">
        <f>IFERROR(SLOPE(D18:G18,'[1]Qty forecasts'!$H$6:$K$6)/D18,0)</f>
        <v>1.24904511730044E-2</v>
      </c>
    </row>
    <row r="19" spans="2:9" x14ac:dyDescent="0.3">
      <c r="B19" s="148" t="s">
        <v>53</v>
      </c>
      <c r="C19" s="83"/>
      <c r="D19" s="146">
        <f>INDEX([1]Financial!$J$24:$Q$24,1,MATCH('Stakeholder report'!D17,[1]Financial!$J$14:$Q$14,0))</f>
        <v>0</v>
      </c>
      <c r="E19" s="146">
        <f>INDEX([1]Financial!$J$24:$Q$24,1,MATCH('Stakeholder report'!E17,[1]Financial!$J$14:$Q$14,0))</f>
        <v>20.612669605332002</v>
      </c>
      <c r="F19" s="146">
        <f>INDEX([1]Financial!$J$24:$Q$24,1,MATCH('Stakeholder report'!F17,[1]Financial!$J$14:$Q$14,0))</f>
        <v>15.74089924917598</v>
      </c>
      <c r="G19" s="145">
        <f>INDEX([1]Financial!$J$24:$Q$24,1,MATCH('Stakeholder report'!G17,[1]Financial!$J$14:$Q$14,0))</f>
        <v>11.961015146132436</v>
      </c>
      <c r="H19" s="119">
        <f>IFERROR(G19/F19-1,0)</f>
        <v>-0.24013139549453744</v>
      </c>
      <c r="I19" s="77">
        <f>IFERROR(SLOPE(D19:G19,'[1]Qty forecasts'!$H$6:$K$6)/D19,0)</f>
        <v>0</v>
      </c>
    </row>
    <row r="20" spans="2:9" x14ac:dyDescent="0.3">
      <c r="B20" s="148" t="s">
        <v>52</v>
      </c>
      <c r="C20" s="83"/>
      <c r="D20" s="146">
        <f>INDEX([1]Financial!$J$29:$Q$29,1,MATCH('Stakeholder report'!D17,[1]Financial!$J$14:$Q$14,0))</f>
        <v>0</v>
      </c>
      <c r="E20" s="146">
        <f>INDEX([1]Financial!$J$29:$Q$29,1,MATCH('Stakeholder report'!E17,[1]Financial!$J$14:$Q$14,0))</f>
        <v>0</v>
      </c>
      <c r="F20" s="146">
        <f>INDEX([1]Financial!$J$29:$Q$29,1,MATCH('Stakeholder report'!F17,[1]Financial!$J$14:$Q$14,0))</f>
        <v>0</v>
      </c>
      <c r="G20" s="145">
        <f>INDEX([1]Financial!$J$29:$Q$29,1,MATCH('Stakeholder report'!G17,[1]Financial!$J$14:$Q$14,0))</f>
        <v>0</v>
      </c>
      <c r="H20" s="119">
        <f>IFERROR(G20/F20-1,0)</f>
        <v>0</v>
      </c>
      <c r="I20" s="77">
        <f>IFERROR(SLOPE(D20:G20,'[1]Qty forecasts'!$H$6:$K$6)/D20,0)</f>
        <v>0</v>
      </c>
    </row>
    <row r="21" spans="2:9" x14ac:dyDescent="0.3">
      <c r="B21" s="148" t="s">
        <v>47</v>
      </c>
      <c r="C21" s="83"/>
      <c r="D21" s="146">
        <f>INDEX([1]Accounts!$J$18:$Q$18,1,MATCH('Stakeholder report'!D17,[1]Accounts!$J$11:$Q$11,0))</f>
        <v>-20.148466869938598</v>
      </c>
      <c r="E21" s="146">
        <f>INDEX([1]Accounts!$J$18:$Q$18,1,MATCH('Stakeholder report'!E17,[1]Accounts!$J$11:$Q$11,0))</f>
        <v>-7.53872368611498</v>
      </c>
      <c r="F21" s="146">
        <f>INDEX([1]Accounts!$J$18:$Q$18,1,MATCH('Stakeholder report'!F17,[1]Accounts!$J$11:$Q$11,0))</f>
        <v>-33.252111665259818</v>
      </c>
      <c r="G21" s="145">
        <f>INDEX([1]Accounts!$J$18:$Q$18,1,MATCH('Stakeholder report'!G17,[1]Accounts!$J$11:$Q$11,0))</f>
        <v>48.815360181408543</v>
      </c>
      <c r="H21" s="119">
        <f>IFERROR(G21/F21-1,0)</f>
        <v>-2.4680379000533805</v>
      </c>
      <c r="I21" s="77">
        <f>IFERROR(SLOPE(D21:G21,'[1]Qty forecasts'!$H$6:$K$6)/D21,0)</f>
        <v>-0.89921528195881384</v>
      </c>
    </row>
    <row r="22" spans="2:9" x14ac:dyDescent="0.3">
      <c r="B22" s="147" t="s">
        <v>51</v>
      </c>
      <c r="C22" s="83"/>
      <c r="D22" s="146">
        <f>INDEX([1]Accounts!$J$17:$Q$17,1,MATCH('Stakeholder report'!D17,[1]Accounts!$J$11:$Q$11,0))+INDEX([1]Accounts!$J$18:$Q$18,1,MATCH('Stakeholder report'!D17,[1]Accounts!$J$11:$Q$11,0))</f>
        <v>791.71017055879952</v>
      </c>
      <c r="E22" s="146">
        <f>INDEX([1]Accounts!$J$17:$Q$17,1,MATCH('Stakeholder report'!E17,[1]Accounts!$J$11:$Q$11,0))+INDEX([1]Accounts!$J$18:$Q$18,1,MATCH('Stakeholder report'!E17,[1]Accounts!$J$11:$Q$11,0))</f>
        <v>795.18956508466033</v>
      </c>
      <c r="F22" s="146">
        <f>INDEX([1]Accounts!$J$17:$Q$17,1,MATCH('Stakeholder report'!F17,[1]Accounts!$J$11:$Q$11,0))+INDEX([1]Accounts!$J$18:$Q$18,1,MATCH('Stakeholder report'!F17,[1]Accounts!$J$11:$Q$11,0))</f>
        <v>821.172550136994</v>
      </c>
      <c r="G22" s="145">
        <f>INDEX([1]Accounts!$J$17:$Q$17,1,MATCH('Stakeholder report'!G17,[1]Accounts!$J$11:$Q$11,0))+INDEX([1]Accounts!$J$18:$Q$18,1,MATCH('Stakeholder report'!G17,[1]Accounts!$J$11:$Q$11,0))</f>
        <v>887.58056719435274</v>
      </c>
      <c r="H22" s="119">
        <f>IFERROR(G22/F22-1,0)</f>
        <v>8.0869747833485217E-2</v>
      </c>
      <c r="I22" s="77">
        <f>IFERROR(SLOPE(D22:G22,'[1]Qty forecasts'!$H$6:$K$6)/D22,0)</f>
        <v>3.9609719139726905E-2</v>
      </c>
    </row>
    <row r="23" spans="2:9" x14ac:dyDescent="0.3">
      <c r="B23" s="147"/>
      <c r="C23" s="83"/>
      <c r="D23" s="146"/>
      <c r="E23" s="146"/>
      <c r="F23" s="146"/>
      <c r="G23" s="145"/>
      <c r="H23" s="119"/>
      <c r="I23" s="77"/>
    </row>
    <row r="24" spans="2:9" x14ac:dyDescent="0.3">
      <c r="B24" s="123" t="s">
        <v>50</v>
      </c>
      <c r="C24" s="83"/>
      <c r="D24" s="146">
        <f>INDEX([1]Accounts!$J$35:$Q$35,1,MATCH('Stakeholder report'!D17,[1]Accounts!$J$11:$Q$11,0))</f>
        <v>275.03751827000002</v>
      </c>
      <c r="E24" s="146">
        <f>INDEX([1]Accounts!$J$35:$Q$35,1,MATCH('Stakeholder report'!E17,[1]Accounts!$J$11:$Q$11,0))</f>
        <v>301.344514</v>
      </c>
      <c r="F24" s="146">
        <f>INDEX([1]Accounts!$J$35:$Q$35,1,MATCH('Stakeholder report'!F17,[1]Accounts!$J$11:$Q$11,0))</f>
        <v>349.60371091107561</v>
      </c>
      <c r="G24" s="145">
        <f>INDEX([1]Accounts!$J$35:$Q$35,1,MATCH('Stakeholder report'!G17,[1]Accounts!$J$11:$Q$11,0))</f>
        <v>350.79180780091804</v>
      </c>
      <c r="H24" s="119">
        <f>IFERROR(G24/F24-1,0)</f>
        <v>3.3984104080193589E-3</v>
      </c>
      <c r="I24" s="77">
        <f>IFERROR(SLOPE(D24:G24,'[1]Qty forecasts'!$H$6:$K$6)/D24,0)</f>
        <v>0.10017617495855746</v>
      </c>
    </row>
    <row r="25" spans="2:9" x14ac:dyDescent="0.3">
      <c r="B25" s="148" t="s">
        <v>47</v>
      </c>
      <c r="C25" s="83"/>
      <c r="D25" s="146">
        <f>INDEX([1]Accounts!$J$36:$Q$36,1,MATCH('Stakeholder report'!D17,[1]Accounts!$J$11:$Q$11,0))</f>
        <v>-3.55813163677032</v>
      </c>
      <c r="E25" s="146">
        <f>INDEX([1]Accounts!$J$36:$Q$36,1,MATCH('Stakeholder report'!E17,[1]Accounts!$J$11:$Q$11,0))</f>
        <v>-2.5969370229481399</v>
      </c>
      <c r="F25" s="146">
        <f>INDEX([1]Accounts!$J$36:$Q$36,1,MATCH('Stakeholder report'!F17,[1]Accounts!$J$11:$Q$11,0))</f>
        <v>-7.5665937106187053</v>
      </c>
      <c r="G25" s="145">
        <f>INDEX([1]Accounts!$J$36:$Q$36,1,MATCH('Stakeholder report'!G17,[1]Accounts!$J$11:$Q$11,0))</f>
        <v>22.197886799696612</v>
      </c>
      <c r="H25" s="119">
        <f>IFERROR(G25/F25-1,0)</f>
        <v>-3.9336697130367706</v>
      </c>
      <c r="I25" s="77">
        <f>IFERROR(SLOPE(D25:G25,'[1]Qty forecasts'!$H$6:$K$6)/D25,0)</f>
        <v>-2.0319202885746734</v>
      </c>
    </row>
    <row r="26" spans="2:9" x14ac:dyDescent="0.3">
      <c r="B26" s="147" t="s">
        <v>49</v>
      </c>
      <c r="C26" s="83"/>
      <c r="D26" s="146">
        <f>D24+D25</f>
        <v>271.47938663322969</v>
      </c>
      <c r="E26" s="146">
        <f>E24+E25</f>
        <v>298.74757697705184</v>
      </c>
      <c r="F26" s="146">
        <f>F24+F25</f>
        <v>342.03711720045692</v>
      </c>
      <c r="G26" s="145">
        <f>G24+G25</f>
        <v>372.98969460061465</v>
      </c>
      <c r="H26" s="119">
        <f>IFERROR(G26/F26-1,0)</f>
        <v>9.0494790897262201E-2</v>
      </c>
      <c r="I26" s="77">
        <f>IFERROR(SLOPE(D26:G26,'[1]Qty forecasts'!$H$6:$K$6)/D26,0)</f>
        <v>0.12812039559948896</v>
      </c>
    </row>
    <row r="27" spans="2:9" x14ac:dyDescent="0.3">
      <c r="B27" s="147"/>
      <c r="C27" s="83"/>
      <c r="D27" s="146"/>
      <c r="E27" s="146"/>
      <c r="F27" s="146"/>
      <c r="G27" s="145"/>
      <c r="H27" s="119"/>
      <c r="I27" s="77"/>
    </row>
    <row r="28" spans="2:9" x14ac:dyDescent="0.3">
      <c r="B28" s="123" t="s">
        <v>48</v>
      </c>
      <c r="C28" s="83"/>
      <c r="D28" s="146">
        <f>INDEX([1]Accounts!$J$55:$Q$55,1,MATCH('Stakeholder report'!D17,[1]Accounts!$J$11:$Q$11,0))</f>
        <v>80.694212330000028</v>
      </c>
      <c r="E28" s="146">
        <f>INDEX([1]Accounts!$J$55:$Q$55,1,MATCH('Stakeholder report'!E17,[1]Accounts!$J$11:$Q$11,0))</f>
        <v>81.571977320000002</v>
      </c>
      <c r="F28" s="146">
        <f>INDEX([1]Accounts!$J$55:$Q$55,1,MATCH('Stakeholder report'!F17,[1]Accounts!$J$11:$Q$11,0))</f>
        <v>86.25</v>
      </c>
      <c r="G28" s="145">
        <f>INDEX([1]Accounts!$J$55:$Q$55,1,MATCH('Stakeholder report'!G17,[1]Accounts!$J$11:$Q$11,0))</f>
        <v>84.4</v>
      </c>
      <c r="H28" s="119">
        <f>IFERROR(G28/F28-1,0)</f>
        <v>-2.1449275362318776E-2</v>
      </c>
      <c r="I28" s="77">
        <f>IFERROR(SLOPE(D28:G28,'[1]Qty forecasts'!$H$6:$K$6)/D28,0)</f>
        <v>1.9574372478418277E-2</v>
      </c>
    </row>
    <row r="29" spans="2:9" x14ac:dyDescent="0.3">
      <c r="B29" s="148" t="s">
        <v>47</v>
      </c>
      <c r="C29" s="83"/>
      <c r="D29" s="146">
        <f>INDEX([1]Accounts!$J$56:$Q$56,1,MATCH('Stakeholder report'!D17,[1]Accounts!$J$11:$Q$11,0))</f>
        <v>-0.84495914981575904</v>
      </c>
      <c r="E29" s="146">
        <f>INDEX([1]Accounts!$J$56:$Q$56,1,MATCH('Stakeholder report'!E17,[1]Accounts!$J$11:$Q$11,0))</f>
        <v>0.63010602416574646</v>
      </c>
      <c r="F29" s="146">
        <f>INDEX([1]Accounts!$J$56:$Q$56,1,MATCH('Stakeholder report'!F17,[1]Accounts!$J$11:$Q$11,0))</f>
        <v>5.6151552033533179</v>
      </c>
      <c r="G29" s="145">
        <f>INDEX([1]Accounts!$J$56:$Q$56,1,MATCH('Stakeholder report'!G17,[1]Accounts!$J$11:$Q$11,0))</f>
        <v>1.8414322271186689</v>
      </c>
      <c r="H29" s="119">
        <f>IFERROR(G29/F29-1,0)</f>
        <v>-0.67206031526626675</v>
      </c>
      <c r="I29" s="77">
        <f>IFERROR(SLOPE(D29:G29,'[1]Qty forecasts'!$H$6:$K$6)/D29,0)</f>
        <v>-1.5437696973676314</v>
      </c>
    </row>
    <row r="30" spans="2:9" x14ac:dyDescent="0.3">
      <c r="B30" s="147" t="s">
        <v>46</v>
      </c>
      <c r="C30" s="83"/>
      <c r="D30" s="146">
        <f>D28+D29</f>
        <v>79.849253180184263</v>
      </c>
      <c r="E30" s="146">
        <f>E28+E29</f>
        <v>82.202083344165743</v>
      </c>
      <c r="F30" s="146">
        <f>F28+F29</f>
        <v>91.865155203353311</v>
      </c>
      <c r="G30" s="145">
        <f>G28+G29</f>
        <v>86.241432227118679</v>
      </c>
      <c r="H30" s="119">
        <f>IFERROR(G30/F30-1,0)</f>
        <v>-6.1217149895255951E-2</v>
      </c>
      <c r="I30" s="77">
        <f>IFERROR(SLOPE(D30:G30,'[1]Qty forecasts'!$H$6:$K$6)/D30,0)</f>
        <v>3.6117568858048857E-2</v>
      </c>
    </row>
    <row r="31" spans="2:9" x14ac:dyDescent="0.3">
      <c r="B31" s="144"/>
      <c r="C31" s="143"/>
      <c r="D31" s="142"/>
      <c r="E31" s="142"/>
      <c r="F31" s="142"/>
      <c r="G31" s="141"/>
      <c r="H31" s="140"/>
      <c r="I31" s="139"/>
    </row>
    <row r="32" spans="2:9" x14ac:dyDescent="0.3">
      <c r="B32" s="138" t="s">
        <v>45</v>
      </c>
      <c r="C32" s="75"/>
      <c r="D32" s="137">
        <f>D22+D26+D30</f>
        <v>1143.0388103722134</v>
      </c>
      <c r="E32" s="137">
        <f>E22+E26+E30</f>
        <v>1176.1392254058778</v>
      </c>
      <c r="F32" s="137">
        <f>F22+F26+F30</f>
        <v>1255.0748225408042</v>
      </c>
      <c r="G32" s="136">
        <f>G22+G26+G30</f>
        <v>1346.8116940220859</v>
      </c>
      <c r="H32" s="135">
        <f>IFERROR(G32/F32-1,0)</f>
        <v>7.3092750992779232E-2</v>
      </c>
      <c r="I32" s="134">
        <f>IFERROR(SLOPE(D32:G32,'[1]Qty forecasts'!$H$6:$K$6)/D32,0)</f>
        <v>6.0387647542761297E-2</v>
      </c>
    </row>
    <row r="33" spans="2:12" x14ac:dyDescent="0.3">
      <c r="B33" s="133" t="s">
        <v>44</v>
      </c>
    </row>
    <row r="34" spans="2:12" x14ac:dyDescent="0.3"/>
    <row r="35" spans="2:12" x14ac:dyDescent="0.3"/>
    <row r="36" spans="2:12" x14ac:dyDescent="0.3">
      <c r="B36" s="112" t="s">
        <v>43</v>
      </c>
    </row>
    <row r="37" spans="2:12" x14ac:dyDescent="0.3">
      <c r="B37" t="str">
        <f>"The below table provides energy consumption trends for "&amp;DNSP&amp;". Some datasets are only now available due to the use of the standardised pricing models or new data requirements, and therefore historical data is not provided here."</f>
        <v>The below table provides energy consumption trends for SA Power Networks. Some datasets are only now available due to the use of the standardised pricing models or new data requirements, and therefore historical data is not provided here.</v>
      </c>
    </row>
    <row r="38" spans="2:12" x14ac:dyDescent="0.3">
      <c r="B38" t="s">
        <v>42</v>
      </c>
    </row>
    <row r="39" spans="2:12" x14ac:dyDescent="0.3"/>
    <row r="40" spans="2:12" x14ac:dyDescent="0.3">
      <c r="D40" s="96" t="str">
        <f>tminus6_year</f>
        <v>2018–19</v>
      </c>
      <c r="E40" s="94" t="str">
        <f>tminus5_year</f>
        <v>2019–20</v>
      </c>
      <c r="F40" s="94" t="str">
        <f>tminus4_year</f>
        <v>2020–21</v>
      </c>
      <c r="G40" s="94" t="str">
        <f>tminus3_year</f>
        <v>2021–22</v>
      </c>
      <c r="H40" s="94" t="str">
        <f>previousyear</f>
        <v>2022–23</v>
      </c>
      <c r="I40" s="94" t="str">
        <f>currentyear</f>
        <v>2023–24</v>
      </c>
      <c r="J40" s="132" t="str">
        <f>forecastyear</f>
        <v>2024–25</v>
      </c>
      <c r="K40" s="96" t="str">
        <f>H17</f>
        <v>2024–25 movement</v>
      </c>
      <c r="L40" s="93" t="s">
        <v>41</v>
      </c>
    </row>
    <row r="41" spans="2:12" x14ac:dyDescent="0.3">
      <c r="B41" s="131" t="s">
        <v>40</v>
      </c>
      <c r="C41" s="91"/>
      <c r="D41" s="130">
        <f>'[1]Qty forecasts'!E9</f>
        <v>3742.3269151427098</v>
      </c>
      <c r="E41" s="129">
        <f>'[1]Qty forecasts'!F9</f>
        <v>3725.7578541692701</v>
      </c>
      <c r="F41" s="129">
        <f>'[1]Qty forecasts'!G9</f>
        <v>3688.8636846877562</v>
      </c>
      <c r="G41" s="129">
        <f>'[1]Qty forecasts'!H9</f>
        <v>3719.7267350930006</v>
      </c>
      <c r="H41" s="129">
        <f>'[1]Qty forecasts'!I9</f>
        <v>3731.2177448549992</v>
      </c>
      <c r="I41" s="129">
        <f>'[1]Qty forecasts'!J9</f>
        <v>3510.6407588507104</v>
      </c>
      <c r="J41" s="128">
        <f>'[1]Qty forecasts'!K9</f>
        <v>3656.4089305786351</v>
      </c>
      <c r="K41" s="127">
        <f>IFERROR(J41/I41-1,0)</f>
        <v>4.1521813748794267E-2</v>
      </c>
      <c r="L41" s="85">
        <f>IFERROR(SLOPE(D41:J41,'[1]Qty forecasts'!$E$6:$K$6)/D41,0)</f>
        <v>-6.1615034366304519E-3</v>
      </c>
    </row>
    <row r="42" spans="2:12" x14ac:dyDescent="0.3">
      <c r="B42" s="123" t="s">
        <v>39</v>
      </c>
      <c r="C42" s="83"/>
      <c r="D42" s="122">
        <f>'[1]Qty forecasts'!E10</f>
        <v>1088.36517890247</v>
      </c>
      <c r="E42" s="121">
        <f>'[1]Qty forecasts'!F10</f>
        <v>925.35555472512999</v>
      </c>
      <c r="F42" s="121">
        <f>'[1]Qty forecasts'!G10</f>
        <v>1373.6564018882377</v>
      </c>
      <c r="G42" s="121">
        <f>'[1]Qty forecasts'!H10</f>
        <v>1395.6773468309598</v>
      </c>
      <c r="H42" s="121">
        <f>'[1]Qty forecasts'!I10</f>
        <v>1405.3227777449999</v>
      </c>
      <c r="I42" s="121">
        <f>'[1]Qty forecasts'!J10</f>
        <v>1406.2582760218525</v>
      </c>
      <c r="J42" s="120">
        <f>'[1]Qty forecasts'!K10</f>
        <v>1392.6777736089523</v>
      </c>
      <c r="K42" s="119">
        <f>IFERROR(J42/I42-1,0)</f>
        <v>-9.6571893260730679E-3</v>
      </c>
      <c r="L42" s="77">
        <f>IFERROR(SLOPE(D42:J42,'[1]Qty forecasts'!$E$6:$K$6)/D42,0)</f>
        <v>6.2558099573977455E-2</v>
      </c>
    </row>
    <row r="43" spans="2:12" x14ac:dyDescent="0.3">
      <c r="B43" s="123" t="s">
        <v>38</v>
      </c>
      <c r="C43" s="83"/>
      <c r="D43" s="122">
        <f>'[1]Qty forecasts'!E14</f>
        <v>5220.2690294422137</v>
      </c>
      <c r="E43" s="121">
        <f>'[1]Qty forecasts'!F14</f>
        <v>5198.5391089679615</v>
      </c>
      <c r="F43" s="121">
        <f>'[1]Qty forecasts'!G14</f>
        <v>4603.6640006329999</v>
      </c>
      <c r="G43" s="121">
        <f>'[1]Qty forecasts'!H14</f>
        <v>4658.9966736509996</v>
      </c>
      <c r="H43" s="121">
        <f>'[1]Qty forecasts'!I14</f>
        <v>4671.9798005320017</v>
      </c>
      <c r="I43" s="121">
        <f>'[1]Qty forecasts'!J14</f>
        <v>4733.6575561559321</v>
      </c>
      <c r="J43" s="120">
        <f>'[1]Qty forecasts'!K14</f>
        <v>4739.3244183378856</v>
      </c>
      <c r="K43" s="119">
        <f>IFERROR(J43/I43-1,0)</f>
        <v>1.1971424030419175E-3</v>
      </c>
      <c r="L43" s="77">
        <f>IFERROR(SLOPE(D43:J43,'[1]Qty forecasts'!$E$6:$K$6)/D43,0)</f>
        <v>-1.5764657817728914E-2</v>
      </c>
    </row>
    <row r="44" spans="2:12" x14ac:dyDescent="0.3">
      <c r="B44" s="126" t="s">
        <v>37</v>
      </c>
      <c r="C44" s="83"/>
      <c r="D44" s="122">
        <f>'[1]Qty forecasts'!E21</f>
        <v>10050.961123487394</v>
      </c>
      <c r="E44" s="121">
        <f>'[1]Qty forecasts'!F21</f>
        <v>9849.6525178623615</v>
      </c>
      <c r="F44" s="121">
        <f>'[1]Qty forecasts'!G21</f>
        <v>9666.1840872089942</v>
      </c>
      <c r="G44" s="121">
        <f>'[1]Qty forecasts'!H21</f>
        <v>9774.4007555749595</v>
      </c>
      <c r="H44" s="121">
        <f>'[1]Qty forecasts'!I21</f>
        <v>9808.5203231320011</v>
      </c>
      <c r="I44" s="121">
        <f>'[1]Qty forecasts'!J21</f>
        <v>9650.5565910284949</v>
      </c>
      <c r="J44" s="120">
        <f>'[1]Qty forecasts'!K21</f>
        <v>9788.4111225254728</v>
      </c>
      <c r="K44" s="119">
        <f>IFERROR(J44/I44-1,0)</f>
        <v>1.4284619772618301E-2</v>
      </c>
      <c r="L44" s="77">
        <f>IFERROR(SLOPE(D44:J44,'[1]Qty forecasts'!$E$6:$K$6)/D44,0)</f>
        <v>-3.7079098627265782E-3</v>
      </c>
    </row>
    <row r="45" spans="2:12" x14ac:dyDescent="0.3">
      <c r="B45" s="124"/>
      <c r="C45" s="83"/>
      <c r="D45" s="122"/>
      <c r="E45" s="121"/>
      <c r="F45" s="121"/>
      <c r="G45" s="121"/>
      <c r="H45" s="121"/>
      <c r="I45" s="121"/>
      <c r="J45" s="120"/>
      <c r="K45" s="119">
        <f>IFERROR(J45/I45-1,0)</f>
        <v>0</v>
      </c>
      <c r="L45" s="77">
        <f>IFERROR(SLOPE(D45:J45,'[1]Qty forecasts'!$E$6:$K$6)/D45,0)</f>
        <v>0</v>
      </c>
    </row>
    <row r="46" spans="2:12" x14ac:dyDescent="0.3">
      <c r="B46" s="123" t="s">
        <v>36</v>
      </c>
      <c r="C46" s="83"/>
      <c r="D46" s="122">
        <f>'[1]Qty forecasts'!E25</f>
        <v>801235.53955431702</v>
      </c>
      <c r="E46" s="121">
        <f>'[1]Qty forecasts'!F25</f>
        <v>808897.45988733601</v>
      </c>
      <c r="F46" s="121">
        <f>'[1]Qty forecasts'!G25</f>
        <v>807990</v>
      </c>
      <c r="G46" s="121">
        <f>'[1]Qty forecasts'!H25</f>
        <v>812892</v>
      </c>
      <c r="H46" s="121">
        <f>'[1]Qty forecasts'!I25</f>
        <v>820343</v>
      </c>
      <c r="I46" s="121">
        <f>'[1]Qty forecasts'!J25</f>
        <v>814357.42857142852</v>
      </c>
      <c r="J46" s="120">
        <f>'[1]Qty forecasts'!K25</f>
        <v>818553.5252417858</v>
      </c>
      <c r="K46" s="119">
        <f>IFERROR(J46/I46-1,0)</f>
        <v>5.1526473795642236E-3</v>
      </c>
      <c r="L46" s="77">
        <f>IFERROR(SLOPE(D46:J46,'[1]Qty forecasts'!$E$6:$K$6)/D46,0)</f>
        <v>3.3531647917003251E-3</v>
      </c>
    </row>
    <row r="47" spans="2:12" x14ac:dyDescent="0.3">
      <c r="B47" s="123" t="s">
        <v>35</v>
      </c>
      <c r="C47" s="83"/>
      <c r="D47" s="122">
        <f>'[1]Qty forecasts'!E26</f>
        <v>86491.366052641199</v>
      </c>
      <c r="E47" s="121">
        <f>'[1]Qty forecasts'!F26</f>
        <v>84478.087026792797</v>
      </c>
      <c r="F47" s="121">
        <f>'[1]Qty forecasts'!G26</f>
        <v>92731.690418907281</v>
      </c>
      <c r="G47" s="121">
        <f>'[1]Qty forecasts'!H26</f>
        <v>93504.296760013531</v>
      </c>
      <c r="H47" s="121">
        <f>'[1]Qty forecasts'!I26</f>
        <v>94044.891278536816</v>
      </c>
      <c r="I47" s="121">
        <f>'[1]Qty forecasts'!J26</f>
        <v>95256</v>
      </c>
      <c r="J47" s="120">
        <f>'[1]Qty forecasts'!K26</f>
        <v>96831.503210061463</v>
      </c>
      <c r="K47" s="119">
        <f>IFERROR(J47/I47-1,0)</f>
        <v>1.6539674246886849E-2</v>
      </c>
      <c r="L47" s="77">
        <f>IFERROR(SLOPE(D47:J47,'[1]Qty forecasts'!$E$6:$K$6)/D47,0)</f>
        <v>2.2252195606233784E-2</v>
      </c>
    </row>
    <row r="48" spans="2:12" x14ac:dyDescent="0.3">
      <c r="B48" s="123" t="s">
        <v>34</v>
      </c>
      <c r="C48" s="83"/>
      <c r="D48" s="122">
        <f>'[1]Qty forecasts'!E30</f>
        <v>18470.594393041567</v>
      </c>
      <c r="E48" s="121">
        <f>'[1]Qty forecasts'!F30</f>
        <v>21227.453085870948</v>
      </c>
      <c r="F48" s="121">
        <f>'[1]Qty forecasts'!G30</f>
        <v>20119.309581092675</v>
      </c>
      <c r="G48" s="121">
        <f>'[1]Qty forecasts'!H30</f>
        <v>22332.70323998644</v>
      </c>
      <c r="H48" s="121">
        <f>'[1]Qty forecasts'!I30</f>
        <v>22272.108721463243</v>
      </c>
      <c r="I48" s="121">
        <f>'[1]Qty forecasts'!J30</f>
        <v>4998.0714285714785</v>
      </c>
      <c r="J48" s="120">
        <f>'[1]Qty forecasts'!K30</f>
        <v>4802.7052141338354</v>
      </c>
      <c r="K48" s="119">
        <f>IFERROR(J48/I48-1,0)</f>
        <v>-3.9088319810883898E-2</v>
      </c>
      <c r="L48" s="77">
        <f>IFERROR(SLOPE(D48:J48,'[1]Qty forecasts'!$E$6:$K$6)/D48,0)</f>
        <v>-0.13788254492042007</v>
      </c>
    </row>
    <row r="49" spans="2:12" x14ac:dyDescent="0.3">
      <c r="B49" s="125" t="s">
        <v>33</v>
      </c>
      <c r="C49" s="83"/>
      <c r="D49" s="122">
        <f>'[1]Qty forecasts'!E32</f>
        <v>906197.49999999977</v>
      </c>
      <c r="E49" s="121">
        <f>'[1]Qty forecasts'!F32</f>
        <v>914602.99999999977</v>
      </c>
      <c r="F49" s="121">
        <f>'[1]Qty forecasts'!G32</f>
        <v>920841</v>
      </c>
      <c r="G49" s="121">
        <f>'[1]Qty forecasts'!H32</f>
        <v>928729</v>
      </c>
      <c r="H49" s="121">
        <f>'[1]Qty forecasts'!I32</f>
        <v>936660</v>
      </c>
      <c r="I49" s="121">
        <f>'[1]Qty forecasts'!J32</f>
        <v>914611.5</v>
      </c>
      <c r="J49" s="120">
        <f>'[1]Qty forecasts'!K32</f>
        <v>920187.7336659811</v>
      </c>
      <c r="K49" s="119">
        <f>IFERROR(J49/I49-1,0)</f>
        <v>6.0968330990602837E-3</v>
      </c>
      <c r="L49" s="77">
        <f>IFERROR(SLOPE(D49:J49,'[1]Qty forecasts'!$E$6:$K$6)/D49,0)</f>
        <v>2.2782285711899159E-3</v>
      </c>
    </row>
    <row r="50" spans="2:12" x14ac:dyDescent="0.3">
      <c r="B50" s="124"/>
      <c r="C50" s="83"/>
      <c r="D50" s="122"/>
      <c r="E50" s="121"/>
      <c r="F50" s="121"/>
      <c r="G50" s="121"/>
      <c r="H50" s="121"/>
      <c r="I50" s="121"/>
      <c r="J50" s="120"/>
      <c r="K50" s="119">
        <f>IFERROR(J50/I50-1,0)</f>
        <v>0</v>
      </c>
      <c r="L50" s="77">
        <f>IFERROR(SLOPE(D50:J50,'[1]Qty forecasts'!$E$6:$K$6)/D50,0)</f>
        <v>0</v>
      </c>
    </row>
    <row r="51" spans="2:12" x14ac:dyDescent="0.3">
      <c r="B51" s="123" t="s">
        <v>32</v>
      </c>
      <c r="C51" s="83"/>
      <c r="D51" s="122">
        <f>IFERROR(D41*1000000/D46,0)</f>
        <v>4670.6951082379082</v>
      </c>
      <c r="E51" s="121">
        <f>IFERROR(E41*1000000/E46,0)</f>
        <v>4605.970520278549</v>
      </c>
      <c r="F51" s="121">
        <f>IFERROR(F41*1000000/F46,0)</f>
        <v>4565.4818558246461</v>
      </c>
      <c r="G51" s="121">
        <f>IFERROR(G41*1000000/G46,0)</f>
        <v>4575.9175082212651</v>
      </c>
      <c r="H51" s="121">
        <f>IFERROR(H41*1000000/H46,0)</f>
        <v>4548.3629955457645</v>
      </c>
      <c r="I51" s="121">
        <f>IFERROR(I41*1000000/I46,0)</f>
        <v>4310.9335479498077</v>
      </c>
      <c r="J51" s="120">
        <f>IFERROR(J41*1000000/J46,0)</f>
        <v>4466.9148905059064</v>
      </c>
      <c r="K51" s="119">
        <f>IFERROR(J51/I51-1,0)</f>
        <v>3.6182729522769019E-2</v>
      </c>
      <c r="L51" s="77">
        <f>IFERROR(SLOPE(D51:J51,'[1]Qty forecasts'!$E$6:$K$6)/D51,0)</f>
        <v>-9.3174679716086818E-3</v>
      </c>
    </row>
    <row r="52" spans="2:12" x14ac:dyDescent="0.3">
      <c r="B52" s="123" t="s">
        <v>31</v>
      </c>
      <c r="C52" s="83"/>
      <c r="D52" s="122">
        <f>IFERROR(D42*1000000/D47,0)</f>
        <v>12583.512419494669</v>
      </c>
      <c r="E52" s="121">
        <f>IFERROR(E42*1000000/E47,0)</f>
        <v>10953.793904348795</v>
      </c>
      <c r="F52" s="121">
        <f>IFERROR(F42*1000000/F47,0)</f>
        <v>14813.235860177523</v>
      </c>
      <c r="G52" s="121">
        <f>IFERROR(G42*1000000/G47,0)</f>
        <v>14926.344512414018</v>
      </c>
      <c r="H52" s="121">
        <f>IFERROR(H42*1000000/H47,0)</f>
        <v>14943.105985234166</v>
      </c>
      <c r="I52" s="121">
        <f>IFERROR(I42*1000000/I47,0)</f>
        <v>14762.936466173811</v>
      </c>
      <c r="J52" s="120">
        <f>IFERROR(J42*1000000/J47,0)</f>
        <v>14382.486354546683</v>
      </c>
      <c r="K52" s="119">
        <f>IFERROR(J52/I52-1,0)</f>
        <v>-2.5770625816811554E-2</v>
      </c>
      <c r="L52" s="77">
        <f>IFERROR(SLOPE(D52:J52,'[1]Qty forecasts'!$E$6:$K$6)/D52,0)</f>
        <v>3.7308107783216783E-2</v>
      </c>
    </row>
    <row r="53" spans="2:12" x14ac:dyDescent="0.3">
      <c r="B53" s="123" t="s">
        <v>30</v>
      </c>
      <c r="C53" s="83"/>
      <c r="D53" s="122">
        <f>IFERROR(D43*1000000/D48,0)</f>
        <v>282625.93603424303</v>
      </c>
      <c r="E53" s="121">
        <f>IFERROR(E43*1000000/E48,0)</f>
        <v>244896.97788700441</v>
      </c>
      <c r="F53" s="121">
        <f>IFERROR(F43*1000000/F48,0)</f>
        <v>228818.1899124083</v>
      </c>
      <c r="G53" s="121">
        <f>IFERROR(G43*1000000/G48,0)</f>
        <v>208617.67711618188</v>
      </c>
      <c r="H53" s="121">
        <f>IFERROR(H43*1000000/H48,0)</f>
        <v>209768.18400808613</v>
      </c>
      <c r="I53" s="121">
        <f>IFERROR(I43*1000000/I48,0)</f>
        <v>947096.82000460743</v>
      </c>
      <c r="J53" s="120">
        <f>IFERROR(J43*1000000/J48,0)</f>
        <v>986803.10513136908</v>
      </c>
      <c r="K53" s="119">
        <f>IFERROR(J53/I53-1,0)</f>
        <v>4.1924209107331301E-2</v>
      </c>
      <c r="L53" s="77">
        <f>IFERROR(SLOPE(D53:J53,'[1]Qty forecasts'!$E$6:$K$6)/D53,0)</f>
        <v>0.44201296530266809</v>
      </c>
    </row>
    <row r="54" spans="2:12" x14ac:dyDescent="0.3">
      <c r="B54" s="118" t="s">
        <v>29</v>
      </c>
      <c r="C54" s="75"/>
      <c r="D54" s="117">
        <f>IFERROR(D44*1000000/D49,0)</f>
        <v>11091.358256326459</v>
      </c>
      <c r="E54" s="116">
        <f>IFERROR(E44*1000000/E49,0)</f>
        <v>10769.320150778387</v>
      </c>
      <c r="F54" s="116">
        <f>IFERROR(F44*1000000/F49,0)</f>
        <v>10497.126091484843</v>
      </c>
      <c r="G54" s="116">
        <f>IFERROR(G44*1000000/G49,0)</f>
        <v>10524.491811470256</v>
      </c>
      <c r="H54" s="116">
        <f>IFERROR(H44*1000000/H49,0)</f>
        <v>10471.804414763097</v>
      </c>
      <c r="I54" s="116">
        <f>IFERROR(I44*1000000/I49,0)</f>
        <v>10551.53646223396</v>
      </c>
      <c r="J54" s="115">
        <f>IFERROR(J44*1000000/J49,0)</f>
        <v>10637.406655627696</v>
      </c>
      <c r="K54" s="114">
        <f>IFERROR(J54/I54-1,0)</f>
        <v>8.1381696117035496E-3</v>
      </c>
      <c r="L54" s="69">
        <f>IFERROR(SLOPE(D54:J54,'[1]Qty forecasts'!$E$6:$K$6)/D54,0)</f>
        <v>-5.8692536431853024E-3</v>
      </c>
    </row>
    <row r="55" spans="2:12" x14ac:dyDescent="0.3"/>
    <row r="56" spans="2:12" x14ac:dyDescent="0.3"/>
    <row r="57" spans="2:12" x14ac:dyDescent="0.3"/>
    <row r="58" spans="2:12" x14ac:dyDescent="0.3">
      <c r="B58" s="113"/>
    </row>
    <row r="59" spans="2:12" x14ac:dyDescent="0.3">
      <c r="B59" s="113"/>
    </row>
    <row r="60" spans="2:12" x14ac:dyDescent="0.3">
      <c r="B60" s="113"/>
    </row>
    <row r="61" spans="2:12" x14ac:dyDescent="0.3"/>
    <row r="62" spans="2:12" x14ac:dyDescent="0.3"/>
    <row r="63" spans="2:12" x14ac:dyDescent="0.3"/>
    <row r="64" spans="2:12" x14ac:dyDescent="0.3"/>
    <row r="65" spans="2:2" x14ac:dyDescent="0.3"/>
    <row r="66" spans="2:2" x14ac:dyDescent="0.3"/>
    <row r="67" spans="2:2" x14ac:dyDescent="0.3"/>
    <row r="68" spans="2:2" x14ac:dyDescent="0.3"/>
    <row r="69" spans="2:2" x14ac:dyDescent="0.3"/>
    <row r="70" spans="2:2" x14ac:dyDescent="0.3"/>
    <row r="71" spans="2:2" x14ac:dyDescent="0.3"/>
    <row r="72" spans="2:2" x14ac:dyDescent="0.3"/>
    <row r="73" spans="2:2" x14ac:dyDescent="0.3"/>
    <row r="74" spans="2:2" x14ac:dyDescent="0.3"/>
    <row r="75" spans="2:2" x14ac:dyDescent="0.3"/>
    <row r="76" spans="2:2" x14ac:dyDescent="0.3"/>
    <row r="77" spans="2:2" x14ac:dyDescent="0.3"/>
    <row r="78" spans="2:2" x14ac:dyDescent="0.3"/>
    <row r="79" spans="2:2" x14ac:dyDescent="0.3">
      <c r="B79" s="112" t="s">
        <v>28</v>
      </c>
    </row>
    <row r="80" spans="2:2" x14ac:dyDescent="0.3">
      <c r="B80" t="s">
        <v>27</v>
      </c>
    </row>
    <row r="81" spans="2:11" x14ac:dyDescent="0.3">
      <c r="B81" t="s">
        <v>26</v>
      </c>
    </row>
    <row r="82" spans="2:11" x14ac:dyDescent="0.3">
      <c r="B82" t="s">
        <v>25</v>
      </c>
    </row>
    <row r="83" spans="2:11" x14ac:dyDescent="0.3">
      <c r="B83" t="s">
        <v>24</v>
      </c>
    </row>
    <row r="84" spans="2:11" x14ac:dyDescent="0.3"/>
    <row r="85" spans="2:11" x14ac:dyDescent="0.3">
      <c r="B85" t="s">
        <v>23</v>
      </c>
    </row>
    <row r="86" spans="2:11" x14ac:dyDescent="0.3">
      <c r="B86" t="s">
        <v>22</v>
      </c>
    </row>
    <row r="87" spans="2:11" x14ac:dyDescent="0.3"/>
    <row r="88" spans="2:11" x14ac:dyDescent="0.3">
      <c r="B88" s="111" t="s">
        <v>21</v>
      </c>
      <c r="C88" s="110"/>
      <c r="D88" s="109" t="s">
        <v>20</v>
      </c>
      <c r="E88" s="109" t="s">
        <v>19</v>
      </c>
      <c r="F88" s="109" t="s">
        <v>18</v>
      </c>
      <c r="G88" s="109" t="s">
        <v>17</v>
      </c>
      <c r="H88" s="109" t="s">
        <v>16</v>
      </c>
    </row>
    <row r="89" spans="2:11" x14ac:dyDescent="0.3">
      <c r="B89" s="108" t="s">
        <v>15</v>
      </c>
      <c r="C89" s="107"/>
      <c r="D89" s="106"/>
      <c r="E89" s="106"/>
      <c r="F89" s="105"/>
      <c r="G89" s="105"/>
      <c r="H89" s="105"/>
    </row>
    <row r="90" spans="2:11" x14ac:dyDescent="0.3">
      <c r="B90" s="104" t="s">
        <v>14</v>
      </c>
      <c r="C90" s="103"/>
      <c r="D90" s="102"/>
      <c r="E90" s="102"/>
      <c r="F90" s="101"/>
      <c r="G90" s="101"/>
      <c r="H90" s="101"/>
    </row>
    <row r="91" spans="2:11" x14ac:dyDescent="0.3">
      <c r="B91" s="104" t="s">
        <v>13</v>
      </c>
      <c r="C91" s="103"/>
      <c r="D91" s="102"/>
      <c r="E91" s="102"/>
      <c r="F91" s="101"/>
      <c r="G91" s="101"/>
      <c r="H91" s="101"/>
    </row>
    <row r="92" spans="2:11" x14ac:dyDescent="0.3">
      <c r="B92" s="100" t="s">
        <v>12</v>
      </c>
      <c r="C92" s="99"/>
      <c r="D92" s="98"/>
      <c r="E92" s="98"/>
      <c r="F92" s="97"/>
      <c r="G92" s="97"/>
      <c r="H92" s="97"/>
    </row>
    <row r="93" spans="2:11" x14ac:dyDescent="0.3"/>
    <row r="94" spans="2:11" x14ac:dyDescent="0.3">
      <c r="D94" s="96" t="s">
        <v>11</v>
      </c>
      <c r="E94" s="94" t="s">
        <v>10</v>
      </c>
      <c r="F94" s="93" t="s">
        <v>9</v>
      </c>
      <c r="G94" s="95" t="str">
        <f>previousyear</f>
        <v>2022–23</v>
      </c>
      <c r="H94" s="94" t="str">
        <f>currentyear</f>
        <v>2023–24</v>
      </c>
      <c r="I94" s="94" t="str">
        <f>forecastyear</f>
        <v>2024–25</v>
      </c>
      <c r="J94" s="94" t="str">
        <f>"$ change in "&amp;forecastyear</f>
        <v>$ change in 2024–25</v>
      </c>
      <c r="K94" s="93" t="str">
        <f>"% change in "&amp;forecastyear</f>
        <v>% change in 2024–25</v>
      </c>
    </row>
    <row r="95" spans="2:11" x14ac:dyDescent="0.3">
      <c r="B95" s="92" t="str">
        <f>B89</f>
        <v>Residential Single Rate</v>
      </c>
      <c r="C95" s="91"/>
      <c r="D95" s="90" t="str">
        <f>INDEX('[1]Stakeholder report data'!I$207:I$272,MATCH('Stakeholder report'!$B95,'[1]Stakeholder report data'!$C$207:$C$272,0))</f>
        <v>Residential</v>
      </c>
      <c r="E95" s="89">
        <f>INDEX('[1]Stakeholder report data'!J$207:J$272,MATCH('Stakeholder report'!$B95,'[1]Stakeholder report data'!$C$207:$C$272,0))</f>
        <v>0.48835256578687086</v>
      </c>
      <c r="F95" s="88">
        <f>INDEX('[1]Stakeholder report data'!K$207:K$272,MATCH('Stakeholder report'!$B95,'[1]Stakeholder report data'!$C$207:$C$272,0))</f>
        <v>3814.3998875339457</v>
      </c>
      <c r="G95" s="87">
        <f>INDEX('[1]Stakeholder report data'!L$207:L$272,MATCH('Stakeholder report'!$B95,'[1]Stakeholder report data'!$C$207:$C$272,0))</f>
        <v>726.65434488456231</v>
      </c>
      <c r="H95" s="86">
        <f>INDEX('[1]Stakeholder report data'!M$207:M$272,MATCH('Stakeholder report'!$B95,'[1]Stakeholder report data'!$C$207:$C$272,0))</f>
        <v>739.13241485082244</v>
      </c>
      <c r="I95" s="86">
        <f>INDEX('[1]Stakeholder report data'!N$207:N$272,MATCH('Stakeholder report'!$B95,'[1]Stakeholder report data'!$C$207:$C$272,0))</f>
        <v>810.58024308510539</v>
      </c>
      <c r="J95" s="86">
        <f>INDEX('[1]Stakeholder report data'!O$207:O$272,MATCH('Stakeholder report'!$B95,'[1]Stakeholder report data'!$C$207:$C$272,0))</f>
        <v>71.447828234282952</v>
      </c>
      <c r="K95" s="85">
        <f>INDEX('[1]Stakeholder report data'!P$207:P$272,MATCH('Stakeholder report'!$B95,'[1]Stakeholder report data'!$C$207:$C$272,0))</f>
        <v>9.6664449831635538E-2</v>
      </c>
    </row>
    <row r="96" spans="2:11" x14ac:dyDescent="0.3">
      <c r="B96" s="84" t="str">
        <f>B90</f>
        <v>Residential Time of Use</v>
      </c>
      <c r="C96" s="83"/>
      <c r="D96" s="82" t="str">
        <f>INDEX('[1]Stakeholder report data'!I$207:I$272,MATCH('Stakeholder report'!$B96,'[1]Stakeholder report data'!$C$207:$C$272,0))</f>
        <v>Residential</v>
      </c>
      <c r="E96" s="81">
        <f>INDEX('[1]Stakeholder report data'!J$207:J$272,MATCH('Stakeholder report'!$B96,'[1]Stakeholder report data'!$C$207:$C$272,0))</f>
        <v>0.51159228466487017</v>
      </c>
      <c r="F96" s="80">
        <f>INDEX('[1]Stakeholder report data'!K$207:K$272,MATCH('Stakeholder report'!$B96,'[1]Stakeholder report data'!$C$207:$C$272,0))</f>
        <v>3688.1679055671152</v>
      </c>
      <c r="G96" s="79">
        <f>INDEX('[1]Stakeholder report data'!L$207:L$272,MATCH('Stakeholder report'!$B96,'[1]Stakeholder report data'!$C$207:$C$272,0))</f>
        <v>706.25535261913558</v>
      </c>
      <c r="H96" s="78">
        <f>INDEX('[1]Stakeholder report data'!M$207:M$272,MATCH('Stakeholder report'!$B96,'[1]Stakeholder report data'!$C$207:$C$272,0))</f>
        <v>718.73755239510649</v>
      </c>
      <c r="I96" s="78">
        <f>INDEX('[1]Stakeholder report data'!N$207:N$272,MATCH('Stakeholder report'!$B96,'[1]Stakeholder report data'!$C$207:$C$272,0))</f>
        <v>787.91777901421653</v>
      </c>
      <c r="J96" s="78">
        <f>INDEX('[1]Stakeholder report data'!O$207:O$272,MATCH('Stakeholder report'!$B96,'[1]Stakeholder report data'!$C$207:$C$272,0))</f>
        <v>69.180226619110044</v>
      </c>
      <c r="K96" s="77">
        <f>INDEX('[1]Stakeholder report data'!P$207:P$272,MATCH('Stakeholder report'!$B96,'[1]Stakeholder report data'!$C$207:$C$272,0))</f>
        <v>9.6252417017275993E-2</v>
      </c>
    </row>
    <row r="97" spans="2:11" x14ac:dyDescent="0.3">
      <c r="B97" s="84" t="str">
        <f>B91</f>
        <v>Business Single rate</v>
      </c>
      <c r="C97" s="83"/>
      <c r="D97" s="82" t="str">
        <f>INDEX('[1]Stakeholder report data'!I$207:I$272,MATCH('Stakeholder report'!$B97,'[1]Stakeholder report data'!$C$207:$C$272,0))</f>
        <v>Small business</v>
      </c>
      <c r="E97" s="81">
        <f>INDEX('[1]Stakeholder report data'!J$207:J$272,MATCH('Stakeholder report'!$B97,'[1]Stakeholder report data'!$C$207:$C$272,0))</f>
        <v>0.3992458047945952</v>
      </c>
      <c r="F97" s="80">
        <f>INDEX('[1]Stakeholder report data'!K$207:K$272,MATCH('Stakeholder report'!$B97,'[1]Stakeholder report data'!$C$207:$C$272,0))</f>
        <v>6556.9220628284966</v>
      </c>
      <c r="G97" s="79">
        <f>INDEX('[1]Stakeholder report data'!L$207:L$272,MATCH('Stakeholder report'!$B97,'[1]Stakeholder report data'!$C$207:$C$272,0))</f>
        <v>1236.4384626619717</v>
      </c>
      <c r="H97" s="78">
        <f>INDEX('[1]Stakeholder report data'!M$207:M$272,MATCH('Stakeholder report'!$B97,'[1]Stakeholder report data'!$C$207:$C$272,0))</f>
        <v>1295.0381684200938</v>
      </c>
      <c r="I97" s="78">
        <f>INDEX('[1]Stakeholder report data'!N$207:N$272,MATCH('Stakeholder report'!$B97,'[1]Stakeholder report data'!$C$207:$C$272,0))</f>
        <v>1415.7199415688042</v>
      </c>
      <c r="J97" s="78">
        <f>INDEX('[1]Stakeholder report data'!O$207:O$272,MATCH('Stakeholder report'!$B97,'[1]Stakeholder report data'!$C$207:$C$272,0))</f>
        <v>120.68177314871036</v>
      </c>
      <c r="K97" s="77">
        <f>INDEX('[1]Stakeholder report data'!P$207:P$272,MATCH('Stakeholder report'!$B97,'[1]Stakeholder report data'!$C$207:$C$272,0))</f>
        <v>9.3187811827923461E-2</v>
      </c>
    </row>
    <row r="98" spans="2:11" x14ac:dyDescent="0.3">
      <c r="B98" s="76" t="str">
        <f>B92</f>
        <v>Small Business Time of Use</v>
      </c>
      <c r="C98" s="75"/>
      <c r="D98" s="74" t="str">
        <f>INDEX('[1]Stakeholder report data'!I$207:I$272,MATCH('Stakeholder report'!$B98,'[1]Stakeholder report data'!$C$207:$C$272,0))</f>
        <v>Small business</v>
      </c>
      <c r="E98" s="73">
        <f>INDEX('[1]Stakeholder report data'!J$207:J$272,MATCH('Stakeholder report'!$B98,'[1]Stakeholder report data'!$C$207:$C$272,0))</f>
        <v>0.32759290637408328</v>
      </c>
      <c r="F98" s="72">
        <f>INDEX('[1]Stakeholder report data'!K$207:K$272,MATCH('Stakeholder report'!$B98,'[1]Stakeholder report data'!$C$207:$C$272,0))</f>
        <v>18319.144143651276</v>
      </c>
      <c r="G98" s="71">
        <f>INDEX('[1]Stakeholder report data'!L$207:L$272,MATCH('Stakeholder report'!$B98,'[1]Stakeholder report data'!$C$207:$C$272,0))</f>
        <v>2613.651556861279</v>
      </c>
      <c r="H98" s="70">
        <f>INDEX('[1]Stakeholder report data'!M$207:M$272,MATCH('Stakeholder report'!$B98,'[1]Stakeholder report data'!$C$207:$C$272,0))</f>
        <v>2724.6974961234141</v>
      </c>
      <c r="I98" s="70">
        <f>INDEX('[1]Stakeholder report data'!N$207:N$272,MATCH('Stakeholder report'!$B98,'[1]Stakeholder report data'!$C$207:$C$272,0))</f>
        <v>2984.8307933751839</v>
      </c>
      <c r="J98" s="70">
        <f>INDEX('[1]Stakeholder report data'!O$207:O$272,MATCH('Stakeholder report'!$B98,'[1]Stakeholder report data'!$C$207:$C$272,0))</f>
        <v>260.13329725176982</v>
      </c>
      <c r="K98" s="69">
        <f>INDEX('[1]Stakeholder report data'!P$207:P$272,MATCH('Stakeholder report'!$B98,'[1]Stakeholder report data'!$C$207:$C$272,0))</f>
        <v>9.54723589029155E-2</v>
      </c>
    </row>
    <row r="99" spans="2:11" x14ac:dyDescent="0.3"/>
    <row r="100" spans="2:11" x14ac:dyDescent="0.3"/>
    <row r="101" spans="2:11" x14ac:dyDescent="0.3"/>
    <row r="102" spans="2:11" x14ac:dyDescent="0.3"/>
    <row r="103" spans="2:11" x14ac:dyDescent="0.3"/>
    <row r="104" spans="2:11" x14ac:dyDescent="0.3"/>
    <row r="105" spans="2:11" x14ac:dyDescent="0.3"/>
    <row r="106" spans="2:11" x14ac:dyDescent="0.3"/>
    <row r="107" spans="2:11" x14ac:dyDescent="0.3"/>
    <row r="108" spans="2:11" x14ac:dyDescent="0.3"/>
    <row r="109" spans="2:11" x14ac:dyDescent="0.3"/>
    <row r="110" spans="2:11" x14ac:dyDescent="0.3"/>
    <row r="111" spans="2:11" x14ac:dyDescent="0.3"/>
    <row r="112" spans="2:1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sheetData>
  <mergeCells count="5">
    <mergeCell ref="B88:C88"/>
    <mergeCell ref="B89:C89"/>
    <mergeCell ref="B90:C90"/>
    <mergeCell ref="B91:C91"/>
    <mergeCell ref="B92:C92"/>
  </mergeCells>
  <hyperlinks>
    <hyperlink ref="G6" location="'Stakeholder report'!B11" display="Revenue trends" xr:uid="{F9772D51-6680-4922-B2FA-97809CB9C489}"/>
    <hyperlink ref="H6" location="'Stakeholder report'!A78" display="Consumption trends" xr:uid="{4EC4D793-4453-4A32-920A-6CEEC7A86A75}"/>
    <hyperlink ref="I6" location="'Stakeholder report'!A105" display="Cost movements" xr:uid="{86CC9180-D15F-41F8-B348-24BB72BDA47F}"/>
  </hyperlinks>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990C-315E-43BA-A184-E5442E4BCBA6}">
  <sheetPr codeName="Sheet41">
    <tabColor theme="7" tint="0.59999389629810485"/>
  </sheetPr>
  <dimension ref="A1:M187"/>
  <sheetViews>
    <sheetView workbookViewId="0"/>
  </sheetViews>
  <sheetFormatPr defaultColWidth="0" defaultRowHeight="0" customHeight="1" zeroHeight="1" x14ac:dyDescent="0.3"/>
  <cols>
    <col min="1" max="1" width="5" customWidth="1"/>
    <col min="2" max="3" width="26.44140625" customWidth="1"/>
    <col min="4" max="12" width="25.44140625" customWidth="1"/>
    <col min="13" max="13" width="5.6640625" customWidth="1"/>
    <col min="14" max="16384" width="9.109375" hidden="1"/>
  </cols>
  <sheetData>
    <row r="1" spans="2:11" ht="14.4" x14ac:dyDescent="0.3"/>
    <row r="2" spans="2:11" ht="14.4" x14ac:dyDescent="0.3"/>
    <row r="3" spans="2:11" ht="25.8" x14ac:dyDescent="0.5">
      <c r="E3" s="159" t="str">
        <f>DNSP&amp;" "&amp;forecastyear&amp;" pricing"</f>
        <v>SA Power Networks 2024–25 pricing</v>
      </c>
    </row>
    <row r="4" spans="2:11" ht="23.4" x14ac:dyDescent="0.45">
      <c r="E4" s="158" t="s">
        <v>101</v>
      </c>
    </row>
    <row r="5" spans="2:11" ht="14.4" x14ac:dyDescent="0.3"/>
    <row r="6" spans="2:11" ht="14.4" x14ac:dyDescent="0.3">
      <c r="B6" t="str">
        <f>"The below information is provided in relation to "&amp;DNSP&amp;"'s "&amp;forecastyear&amp;" pricing proposal. This information includes:"</f>
        <v>The below information is provided in relation to SA Power Networks's 2024–25 pricing proposal. This information includes:</v>
      </c>
      <c r="F6" s="157" t="s">
        <v>100</v>
      </c>
      <c r="G6" s="157" t="s">
        <v>92</v>
      </c>
      <c r="H6" s="157" t="s">
        <v>71</v>
      </c>
      <c r="I6" s="157" t="s">
        <v>67</v>
      </c>
      <c r="J6" s="157" t="s">
        <v>65</v>
      </c>
      <c r="K6" s="156"/>
    </row>
    <row r="7" spans="2:11" ht="14.4" x14ac:dyDescent="0.3">
      <c r="B7" t="str">
        <f>"This report is intended to compliment "&amp;DNSP&amp;"'s "&amp;forecastyear&amp;" pricing proposal by highlighting key data from this model for the purposes of demonstrating compliance with the National Electricity Rules and other requirements."</f>
        <v>This report is intended to compliment SA Power Networks's 2024–25 pricing proposal by highlighting key data from this model for the purposes of demonstrating compliance with the National Electricity Rules and other requirements.</v>
      </c>
    </row>
    <row r="8" spans="2:11" ht="14.4" x14ac:dyDescent="0.3">
      <c r="B8" t="str">
        <f>"More information underlying that provided below can be found in "&amp;DNSP&amp;"'s "&amp;forecastyear&amp;" pricing model and proposal document."</f>
        <v>More information underlying that provided below can be found in SA Power Networks's 2024–25 pricing model and proposal document.</v>
      </c>
    </row>
    <row r="9" spans="2:11" ht="14.4" x14ac:dyDescent="0.3"/>
    <row r="10" spans="2:11" ht="14.4" x14ac:dyDescent="0.3">
      <c r="B10" s="112" t="s">
        <v>100</v>
      </c>
    </row>
    <row r="11" spans="2:11" ht="14.4" x14ac:dyDescent="0.3">
      <c r="B11" t="str">
        <f>"The below table provides weighted average revenues for "&amp;DNSP&amp;" for "&amp;forecastyear&amp;" and "&amp;currentyear&amp;". This information is provided at the tariff class level."</f>
        <v>The below table provides weighted average revenues for SA Power Networks for 2024–25 and 2023–24. This information is provided at the tariff class level.</v>
      </c>
    </row>
    <row r="12" spans="2:11" ht="14.4" x14ac:dyDescent="0.3">
      <c r="B12" t="str">
        <f>"This table supports the requirement for "&amp;DNSP&amp;" to set out, for each tariff class related to standard control services, the expected weighted average revenue for the relevant regulatory year and also for the current regulatory year."</f>
        <v>This table supports the requirement for SA Power Networks to set out, for each tariff class related to standard control services, the expected weighted average revenue for the relevant regulatory year and also for the current regulatory year.</v>
      </c>
    </row>
    <row r="13" spans="2:11" ht="14.4" x14ac:dyDescent="0.3">
      <c r="B13" t="s">
        <v>99</v>
      </c>
    </row>
    <row r="14" spans="2:11" ht="14.4" x14ac:dyDescent="0.3"/>
    <row r="15" spans="2:11" ht="28.8" x14ac:dyDescent="0.3">
      <c r="B15" s="155"/>
      <c r="C15" s="154"/>
      <c r="D15" s="94" t="str">
        <f>currentyear&amp;" ($m)"</f>
        <v>2023–24 ($m)</v>
      </c>
      <c r="E15" s="94" t="str">
        <f>forecastyear&amp;" ($m)"</f>
        <v>2024–25 ($m)</v>
      </c>
      <c r="F15" s="132" t="s">
        <v>98</v>
      </c>
      <c r="G15" s="201" t="str">
        <f>currentyear&amp;" with "&amp;forecastyear&amp;" quantities ($m)"</f>
        <v>2023–24 with 2024–25 quantities ($m)</v>
      </c>
      <c r="H15" s="95" t="str">
        <f>forecastyear&amp;" ($m)"</f>
        <v>2024–25 ($m)</v>
      </c>
      <c r="I15" s="173" t="s">
        <v>97</v>
      </c>
    </row>
    <row r="16" spans="2:11" ht="14.4" x14ac:dyDescent="0.3">
      <c r="B16" s="163" t="str">
        <f>[1]Tables!C9</f>
        <v>Residential</v>
      </c>
      <c r="C16" s="91"/>
      <c r="D16" s="152">
        <f>[1]Tables!D9</f>
        <v>413.36055099601208</v>
      </c>
      <c r="E16" s="152">
        <f>[1]Tables!E9</f>
        <v>469.38822703811485</v>
      </c>
      <c r="F16" s="200">
        <f>[1]Tables!F9</f>
        <v>0.13554190381036935</v>
      </c>
      <c r="G16" s="199">
        <f>[1]Tables!G9</f>
        <v>424.79413389368995</v>
      </c>
      <c r="H16" s="198">
        <f>[1]Tables!H9</f>
        <v>469.38822703811485</v>
      </c>
      <c r="I16" s="149">
        <f>[1]Tables!I9</f>
        <v>0.10497812843052379</v>
      </c>
    </row>
    <row r="17" spans="2:9" ht="14.4" x14ac:dyDescent="0.3">
      <c r="B17" s="162" t="str">
        <f>[1]Tables!C10</f>
        <v>Small business</v>
      </c>
      <c r="C17" s="83"/>
      <c r="D17" s="146">
        <f>[1]Tables!D10</f>
        <v>146.21980678850733</v>
      </c>
      <c r="E17" s="146">
        <f>[1]Tables!E10</f>
        <v>156.08735256022302</v>
      </c>
      <c r="F17" s="197">
        <f>[1]Tables!F10</f>
        <v>6.7484330532512127E-2</v>
      </c>
      <c r="G17" s="196">
        <f>[1]Tables!G10</f>
        <v>142.67849856005353</v>
      </c>
      <c r="H17" s="195">
        <f>[1]Tables!H10</f>
        <v>156.08735256022302</v>
      </c>
      <c r="I17" s="77">
        <f>[1]Tables!I10</f>
        <v>9.3979500313606801E-2</v>
      </c>
    </row>
    <row r="18" spans="2:9" ht="14.4" x14ac:dyDescent="0.3">
      <c r="B18" s="162" t="str">
        <f>[1]Tables!C11</f>
        <v>Large LV business</v>
      </c>
      <c r="C18" s="83"/>
      <c r="D18" s="146">
        <f>[1]Tables!D11</f>
        <v>186.90585632691625</v>
      </c>
      <c r="E18" s="146">
        <f>[1]Tables!E11</f>
        <v>207.22040730057356</v>
      </c>
      <c r="F18" s="197">
        <f>[1]Tables!F11</f>
        <v>0.10868868088394845</v>
      </c>
      <c r="G18" s="196">
        <f>[1]Tables!G11</f>
        <v>186.15800757654137</v>
      </c>
      <c r="H18" s="195">
        <f>[1]Tables!H11</f>
        <v>207.22040730057356</v>
      </c>
      <c r="I18" s="77">
        <f>[1]Tables!I11</f>
        <v>0.11314259321008313</v>
      </c>
    </row>
    <row r="19" spans="2:9" ht="14.4" x14ac:dyDescent="0.3">
      <c r="B19" s="162" t="str">
        <f>[1]Tables!C12</f>
        <v>HV business</v>
      </c>
      <c r="C19" s="83"/>
      <c r="D19" s="146">
        <f>[1]Tables!D12</f>
        <v>32.932266898983535</v>
      </c>
      <c r="E19" s="146">
        <f>[1]Tables!E12</f>
        <v>36.087101887047382</v>
      </c>
      <c r="F19" s="197">
        <f>[1]Tables!F12</f>
        <v>9.5797686741122101E-2</v>
      </c>
      <c r="G19" s="196">
        <f>[1]Tables!G12</f>
        <v>31.9773845121818</v>
      </c>
      <c r="H19" s="195">
        <f>[1]Tables!H12</f>
        <v>36.087101887047382</v>
      </c>
      <c r="I19" s="77">
        <f>[1]Tables!I12</f>
        <v>0.12851949706205601</v>
      </c>
    </row>
    <row r="20" spans="2:9" ht="14.4" x14ac:dyDescent="0.3">
      <c r="B20" s="162" t="str">
        <f>[1]Tables!C13</f>
        <v>Major business</v>
      </c>
      <c r="C20" s="83"/>
      <c r="D20" s="146">
        <f>[1]Tables!D13</f>
        <v>14.970115587110199</v>
      </c>
      <c r="E20" s="146">
        <f>[1]Tables!E13</f>
        <v>15.815878960259482</v>
      </c>
      <c r="F20" s="197">
        <f>[1]Tables!F13</f>
        <v>5.6496783089471592E-2</v>
      </c>
      <c r="G20" s="196">
        <f>[1]Tables!G13</f>
        <v>13.643214068374132</v>
      </c>
      <c r="H20" s="195">
        <f>[1]Tables!H13</f>
        <v>15.815878960259482</v>
      </c>
      <c r="I20" s="77">
        <f>[1]Tables!I13</f>
        <v>0.15924875773383418</v>
      </c>
    </row>
    <row r="21" spans="2:9" ht="14.4" x14ac:dyDescent="0.3">
      <c r="B21" s="162">
        <f>[1]Tables!C14</f>
        <v>0</v>
      </c>
      <c r="C21" s="83"/>
      <c r="D21" s="146">
        <f>[1]Tables!D14</f>
        <v>0</v>
      </c>
      <c r="E21" s="146">
        <f>[1]Tables!E14</f>
        <v>0</v>
      </c>
      <c r="F21" s="197">
        <f>[1]Tables!F14</f>
        <v>0</v>
      </c>
      <c r="G21" s="196">
        <f>[1]Tables!G14</f>
        <v>0</v>
      </c>
      <c r="H21" s="195">
        <f>[1]Tables!H14</f>
        <v>0</v>
      </c>
      <c r="I21" s="77">
        <f>[1]Tables!I14</f>
        <v>0</v>
      </c>
    </row>
    <row r="22" spans="2:9" ht="14.4" x14ac:dyDescent="0.3">
      <c r="B22" s="162">
        <f>[1]Tables!C15</f>
        <v>0</v>
      </c>
      <c r="C22" s="83"/>
      <c r="D22" s="146">
        <f>[1]Tables!D15</f>
        <v>0</v>
      </c>
      <c r="E22" s="146">
        <f>[1]Tables!E15</f>
        <v>0</v>
      </c>
      <c r="F22" s="197">
        <f>[1]Tables!F15</f>
        <v>0</v>
      </c>
      <c r="G22" s="196">
        <f>[1]Tables!G15</f>
        <v>0</v>
      </c>
      <c r="H22" s="195">
        <f>[1]Tables!H15</f>
        <v>0</v>
      </c>
      <c r="I22" s="77">
        <f>[1]Tables!I15</f>
        <v>0</v>
      </c>
    </row>
    <row r="23" spans="2:9" ht="14.4" x14ac:dyDescent="0.3">
      <c r="B23" s="162">
        <f>[1]Tables!C16</f>
        <v>0</v>
      </c>
      <c r="C23" s="83"/>
      <c r="D23" s="146">
        <f>[1]Tables!D16</f>
        <v>0</v>
      </c>
      <c r="E23" s="146">
        <f>[1]Tables!E16</f>
        <v>0</v>
      </c>
      <c r="F23" s="197">
        <f>[1]Tables!F16</f>
        <v>0</v>
      </c>
      <c r="G23" s="196">
        <f>[1]Tables!G16</f>
        <v>0</v>
      </c>
      <c r="H23" s="195">
        <f>[1]Tables!H16</f>
        <v>0</v>
      </c>
      <c r="I23" s="77">
        <f>[1]Tables!I16</f>
        <v>0</v>
      </c>
    </row>
    <row r="24" spans="2:9" ht="14.4" x14ac:dyDescent="0.3">
      <c r="B24" s="162">
        <f>[1]Tables!C17</f>
        <v>0</v>
      </c>
      <c r="C24" s="83"/>
      <c r="D24" s="146">
        <f>[1]Tables!D17</f>
        <v>0</v>
      </c>
      <c r="E24" s="146">
        <f>[1]Tables!E17</f>
        <v>0</v>
      </c>
      <c r="F24" s="197">
        <f>[1]Tables!F17</f>
        <v>0</v>
      </c>
      <c r="G24" s="196">
        <f>[1]Tables!G17</f>
        <v>0</v>
      </c>
      <c r="H24" s="195">
        <f>[1]Tables!H17</f>
        <v>0</v>
      </c>
      <c r="I24" s="77">
        <f>[1]Tables!I17</f>
        <v>0</v>
      </c>
    </row>
    <row r="25" spans="2:9" ht="14.4" x14ac:dyDescent="0.3">
      <c r="B25" s="162">
        <f>[1]Tables!C18</f>
        <v>0</v>
      </c>
      <c r="C25" s="83"/>
      <c r="D25" s="146">
        <f>[1]Tables!D18</f>
        <v>0</v>
      </c>
      <c r="E25" s="146">
        <f>[1]Tables!E18</f>
        <v>0</v>
      </c>
      <c r="F25" s="197">
        <f>[1]Tables!F18</f>
        <v>0</v>
      </c>
      <c r="G25" s="196">
        <f>[1]Tables!G18</f>
        <v>0</v>
      </c>
      <c r="H25" s="195">
        <f>[1]Tables!H18</f>
        <v>0</v>
      </c>
      <c r="I25" s="77">
        <f>[1]Tables!I18</f>
        <v>0</v>
      </c>
    </row>
    <row r="26" spans="2:9" ht="14.4" x14ac:dyDescent="0.3">
      <c r="B26" s="162">
        <f>[1]Tables!C19</f>
        <v>0</v>
      </c>
      <c r="C26" s="83"/>
      <c r="D26" s="146">
        <f>[1]Tables!D19</f>
        <v>0</v>
      </c>
      <c r="E26" s="146">
        <f>[1]Tables!E19</f>
        <v>0</v>
      </c>
      <c r="F26" s="197">
        <f>[1]Tables!F19</f>
        <v>0</v>
      </c>
      <c r="G26" s="196">
        <f>[1]Tables!G19</f>
        <v>0</v>
      </c>
      <c r="H26" s="195">
        <f>[1]Tables!H19</f>
        <v>0</v>
      </c>
      <c r="I26" s="77">
        <f>[1]Tables!I19</f>
        <v>0</v>
      </c>
    </row>
    <row r="27" spans="2:9" ht="14.4" x14ac:dyDescent="0.3">
      <c r="B27" s="138" t="s">
        <v>96</v>
      </c>
      <c r="C27" s="75"/>
      <c r="D27" s="137">
        <f>[1]Tables!D20</f>
        <v>794.38859659752939</v>
      </c>
      <c r="E27" s="137">
        <f>[1]Tables!E20</f>
        <v>884.59896774621836</v>
      </c>
      <c r="F27" s="194">
        <f>[1]Tables!F20</f>
        <v>0.11355949913565211</v>
      </c>
      <c r="G27" s="193">
        <f>[1]Tables!G20</f>
        <v>799.2512386108408</v>
      </c>
      <c r="H27" s="192">
        <f>[1]Tables!H20</f>
        <v>884.59896774621836</v>
      </c>
      <c r="I27" s="134">
        <f>[1]Tables!I20</f>
        <v>0.10678460665724887</v>
      </c>
    </row>
    <row r="28" spans="2:9" ht="14.4" x14ac:dyDescent="0.3">
      <c r="B28" s="133"/>
    </row>
    <row r="29" spans="2:9" ht="14.4" x14ac:dyDescent="0.3"/>
    <row r="30" spans="2:9" ht="14.4" x14ac:dyDescent="0.3">
      <c r="B30" t="s">
        <v>95</v>
      </c>
    </row>
    <row r="31" spans="2:9" ht="14.4" x14ac:dyDescent="0.3">
      <c r="B31" t="str">
        <f>"These tables support the NER requirements for "&amp;DNSP&amp;" to set out how desingated pricing proposal charges and jurisdictional sheme amounts are to be passed on to consumers, as per NER cll. 6.18.2(b)(6) and (6A)."</f>
        <v>These tables support the NER requirements for SA Power Networks to set out how desingated pricing proposal charges and jurisdictional sheme amounts are to be passed on to consumers, as per NER cll. 6.18.2(b)(6) and (6A).</v>
      </c>
    </row>
    <row r="32" spans="2:9" ht="14.4" x14ac:dyDescent="0.3">
      <c r="B32" t="str">
        <f>"These tables also support the NER requirements for "&amp;DNSP&amp;" to demonstrate compliance with the control mechanism formulae set out in the applicable distribution determination, as per NER cl. 6.18.2(b)(7)."</f>
        <v>These tables also support the NER requirements for SA Power Networks to demonstrate compliance with the control mechanism formulae set out in the applicable distribution determination, as per NER cl. 6.18.2(b)(7).</v>
      </c>
    </row>
    <row r="33" spans="2:11" ht="14.4" x14ac:dyDescent="0.3"/>
    <row r="34" spans="2:11" ht="14.4" x14ac:dyDescent="0.3">
      <c r="B34" s="155" t="s">
        <v>3</v>
      </c>
      <c r="C34" s="154"/>
      <c r="D34" s="94" t="s">
        <v>93</v>
      </c>
      <c r="E34" s="93" t="s">
        <v>93</v>
      </c>
      <c r="H34" s="155" t="s">
        <v>90</v>
      </c>
      <c r="I34" s="154"/>
      <c r="J34" s="94" t="s">
        <v>93</v>
      </c>
      <c r="K34" s="93" t="s">
        <v>93</v>
      </c>
    </row>
    <row r="35" spans="2:11" ht="14.4" x14ac:dyDescent="0.3">
      <c r="B35" s="191" t="str">
        <f>[1]Tables!C26</f>
        <v>Adjusted annual smoothed revenue for 2023–24 (AARt-1)</v>
      </c>
      <c r="C35" s="91"/>
      <c r="D35" s="152"/>
      <c r="E35" s="190">
        <f>[1]Tables!E26</f>
        <v>838.68376255307783</v>
      </c>
      <c r="H35" s="189" t="str">
        <f>[1]Tables!C41</f>
        <v>TUOS expenditure charges for 2024–25</v>
      </c>
      <c r="I35" s="91"/>
      <c r="J35" s="152">
        <f>[1]Tables!D41</f>
        <v>350.79180780091804</v>
      </c>
      <c r="K35" s="185"/>
    </row>
    <row r="36" spans="2:11" ht="14.4" x14ac:dyDescent="0.3">
      <c r="B36" s="180" t="str">
        <f>[1]Tables!C27</f>
        <v>Inflation (CPI)</v>
      </c>
      <c r="C36" s="83"/>
      <c r="D36" s="81">
        <f>[1]Tables!D27</f>
        <v>4.0519877675840865E-2</v>
      </c>
      <c r="E36" s="179"/>
      <c r="H36" s="180" t="str">
        <f>[1]Tables!C42</f>
        <v>Avoided TUOS charges for 2024–25</v>
      </c>
      <c r="I36" s="83"/>
      <c r="J36" s="146">
        <f>[1]Tables!D42</f>
        <v>0</v>
      </c>
      <c r="K36" s="179"/>
    </row>
    <row r="37" spans="2:11" ht="14.4" x14ac:dyDescent="0.3">
      <c r="B37" s="180" t="str">
        <f>[1]Tables!C28</f>
        <v>X-factor for 2024–25</v>
      </c>
      <c r="C37" s="83"/>
      <c r="D37" s="81">
        <f>[1]Tables!D28</f>
        <v>5.2554900701686877E-2</v>
      </c>
      <c r="E37" s="179"/>
      <c r="H37" s="180" t="str">
        <f>[1]Tables!C43</f>
        <v>Cross-boundary expenditure charges for 2024–25</v>
      </c>
      <c r="I37" s="83"/>
      <c r="J37" s="146">
        <f>[1]Tables!D43</f>
        <v>0</v>
      </c>
      <c r="K37" s="179"/>
    </row>
    <row r="38" spans="2:11" ht="14.4" x14ac:dyDescent="0.3">
      <c r="B38" s="180" t="str">
        <f>[1]Tables!C29</f>
        <v>S factor (STPIS 1.2)</v>
      </c>
      <c r="C38" s="83"/>
      <c r="D38" s="81">
        <f>[1]Tables!D29</f>
        <v>0</v>
      </c>
      <c r="E38" s="179"/>
      <c r="H38" s="180" t="str">
        <f>[1]Tables!C44</f>
        <v/>
      </c>
      <c r="I38" s="83"/>
      <c r="J38" s="146">
        <f>[1]Tables!D44</f>
        <v>0</v>
      </c>
      <c r="K38" s="179"/>
    </row>
    <row r="39" spans="2:11" ht="14.4" x14ac:dyDescent="0.3">
      <c r="B39" s="183" t="str">
        <f>[1]Tables!C31</f>
        <v>Adjusted annual smoothed revenue for 2024–25 (AARt)</v>
      </c>
      <c r="C39" s="83"/>
      <c r="D39" s="146"/>
      <c r="E39" s="181">
        <f>[1]Tables!E31</f>
        <v>826.80419186681172</v>
      </c>
      <c r="H39" s="180" t="str">
        <f>[1]Tables!C45</f>
        <v/>
      </c>
      <c r="I39" s="83"/>
      <c r="J39" s="146">
        <f>[1]Tables!D45</f>
        <v>0</v>
      </c>
      <c r="K39" s="179"/>
    </row>
    <row r="40" spans="2:11" ht="14.4" x14ac:dyDescent="0.3">
      <c r="B40" s="180" t="str">
        <f>[1]Tables!C32</f>
        <v>I factor (incentive schemes payments applied in 2024–25)</v>
      </c>
      <c r="C40" s="83"/>
      <c r="D40" s="146">
        <f>[1]Tables!D32</f>
        <v>11.961015146132436</v>
      </c>
      <c r="E40" s="179"/>
      <c r="H40" s="183" t="str">
        <f>[1]Tables!C46</f>
        <v>Total Forecast DPPC</v>
      </c>
      <c r="I40" s="83"/>
      <c r="J40" s="146">
        <f>[1]Tables!I33</f>
        <v>0</v>
      </c>
      <c r="K40" s="181">
        <f>[1]Tables!E46</f>
        <v>350.79180780091804</v>
      </c>
    </row>
    <row r="41" spans="2:11" ht="14.4" x14ac:dyDescent="0.3">
      <c r="B41" s="180" t="str">
        <f>[1]Tables!C33</f>
        <v>C factor (approved cost pass-throughs applied in 2024–25)</v>
      </c>
      <c r="C41" s="83"/>
      <c r="D41" s="146">
        <f>[1]Tables!D33</f>
        <v>0</v>
      </c>
      <c r="E41" s="179"/>
      <c r="H41" s="180" t="str">
        <f>[1]Tables!C47</f>
        <v>Under/over-recovery adjustment applied in 2024–25</v>
      </c>
      <c r="I41" s="83"/>
      <c r="J41" s="146">
        <f>[1]Tables!D47</f>
        <v>22.197886799696612</v>
      </c>
      <c r="K41" s="179"/>
    </row>
    <row r="42" spans="2:11" ht="14.4" x14ac:dyDescent="0.3">
      <c r="B42" s="180" t="str">
        <f>[1]Tables!C34</f>
        <v>B factor (annual adjustment factors applied in 2024–25)</v>
      </c>
      <c r="C42" s="83"/>
      <c r="D42" s="146">
        <f>[1]Tables!D34</f>
        <v>48.815360181408543</v>
      </c>
      <c r="E42" s="179"/>
      <c r="H42" s="188" t="str">
        <f>[1]Tables!C48</f>
        <v>Total allowable revenue for 2024–25</v>
      </c>
      <c r="I42" s="75"/>
      <c r="J42" s="160">
        <f>[1]Tables!I35</f>
        <v>0</v>
      </c>
      <c r="K42" s="176">
        <f>[1]Tables!E48</f>
        <v>372.98969460061465</v>
      </c>
    </row>
    <row r="43" spans="2:11" ht="14.4" x14ac:dyDescent="0.3">
      <c r="B43" s="188" t="str">
        <f>[1]Tables!C35</f>
        <v>Total allowable revenue for 2024–25 (TARt)</v>
      </c>
      <c r="C43" s="75"/>
      <c r="D43" s="160"/>
      <c r="E43" s="176">
        <f>[1]Tables!E35</f>
        <v>887.58056719435274</v>
      </c>
    </row>
    <row r="44" spans="2:11" ht="14.4" x14ac:dyDescent="0.3"/>
    <row r="45" spans="2:11" ht="14.4" x14ac:dyDescent="0.3"/>
    <row r="46" spans="2:11" ht="14.4" x14ac:dyDescent="0.3">
      <c r="B46" s="155" t="s">
        <v>94</v>
      </c>
      <c r="C46" s="154"/>
      <c r="D46" s="94" t="s">
        <v>93</v>
      </c>
      <c r="E46" s="93" t="s">
        <v>93</v>
      </c>
      <c r="H46" s="155" t="s">
        <v>74</v>
      </c>
      <c r="I46" s="154"/>
      <c r="J46" s="94" t="s">
        <v>93</v>
      </c>
      <c r="K46" s="93" t="s">
        <v>93</v>
      </c>
    </row>
    <row r="47" spans="2:11" ht="14.4" x14ac:dyDescent="0.3">
      <c r="B47" s="191" t="str">
        <f>[1]Tables!C76</f>
        <v>Adjusted annual smoothed revenue for 2023–24 (AARt-1)</v>
      </c>
      <c r="C47" s="91"/>
      <c r="D47" s="152"/>
      <c r="E47" s="190">
        <f>[1]Tables!E76</f>
        <v>0</v>
      </c>
      <c r="H47" s="189" t="str">
        <f>[1]Tables!C57</f>
        <v>FiT 2028 charges for 2024–25</v>
      </c>
      <c r="I47" s="91"/>
      <c r="J47" s="152">
        <f>[1]Tables!D57</f>
        <v>14.05</v>
      </c>
      <c r="K47" s="185"/>
    </row>
    <row r="48" spans="2:11" ht="14.4" x14ac:dyDescent="0.3">
      <c r="B48" s="180" t="str">
        <f>[1]Tables!C77</f>
        <v>Inflation (CPI)</v>
      </c>
      <c r="C48" s="83"/>
      <c r="D48" s="81">
        <f>[1]Tables!D77</f>
        <v>0</v>
      </c>
      <c r="E48" s="179"/>
      <c r="H48" s="180" t="str">
        <f>[1]Tables!C58</f>
        <v>FiT 2028S charges for 2024–25</v>
      </c>
      <c r="I48" s="83"/>
      <c r="J48" s="146">
        <f>[1]Tables!D58</f>
        <v>65.150000000000006</v>
      </c>
      <c r="K48" s="179"/>
    </row>
    <row r="49" spans="2:12" ht="14.4" x14ac:dyDescent="0.3">
      <c r="B49" s="180" t="str">
        <f>[1]Tables!C78</f>
        <v>Metering x-factor for 2024–25</v>
      </c>
      <c r="C49" s="83"/>
      <c r="D49" s="81">
        <f>[1]Tables!D78</f>
        <v>0</v>
      </c>
      <c r="E49" s="179"/>
      <c r="H49" s="180" t="str">
        <f>[1]Tables!C59</f>
        <v>AGL Designated Services charges for 2024–25</v>
      </c>
      <c r="I49" s="83"/>
      <c r="J49" s="146">
        <f>[1]Tables!D59</f>
        <v>5.2</v>
      </c>
      <c r="K49" s="179"/>
    </row>
    <row r="50" spans="2:12" ht="14.4" x14ac:dyDescent="0.3">
      <c r="B50" s="183" t="str">
        <f>[1]Tables!C79</f>
        <v>Adjusted annual smoothed revenue for 2024–25 (AARt)</v>
      </c>
      <c r="C50" s="83"/>
      <c r="D50" s="146"/>
      <c r="E50" s="181">
        <f>[1]Tables!E79</f>
        <v>0</v>
      </c>
      <c r="H50" s="162" t="str">
        <f>[1]Tables!C60</f>
        <v/>
      </c>
      <c r="I50" s="83"/>
      <c r="J50" s="146">
        <f>[1]Tables!D60</f>
        <v>0</v>
      </c>
      <c r="K50" s="179"/>
    </row>
    <row r="51" spans="2:12" ht="14.4" x14ac:dyDescent="0.3">
      <c r="B51" s="180" t="str">
        <f>[1]Tables!C80</f>
        <v>Total cost pass-throughs applied in 2024–25</v>
      </c>
      <c r="C51" s="83"/>
      <c r="D51" s="146">
        <f>[1]Tables!D80</f>
        <v>0</v>
      </c>
      <c r="E51" s="179"/>
      <c r="H51" s="183" t="str">
        <f>[1]Tables!C61</f>
        <v>Total Forecast JSA</v>
      </c>
      <c r="I51" s="83"/>
      <c r="J51" s="146">
        <f>[1]Tables!I47</f>
        <v>0</v>
      </c>
      <c r="K51" s="181">
        <f>[1]Tables!E61</f>
        <v>84.4</v>
      </c>
    </row>
    <row r="52" spans="2:12" ht="14.4" x14ac:dyDescent="0.3">
      <c r="B52" s="180" t="str">
        <f>[1]Tables!C81</f>
        <v>Under/over-recovery adjustment applied in 2024–25</v>
      </c>
      <c r="C52" s="83"/>
      <c r="D52" s="146">
        <f>[1]Tables!D81</f>
        <v>0</v>
      </c>
      <c r="E52" s="179"/>
      <c r="H52" s="180" t="str">
        <f>[1]Tables!C62</f>
        <v>Under/over-recovery adjustment applied in 2024–25</v>
      </c>
      <c r="I52" s="83"/>
      <c r="J52" s="146">
        <f>[1]Tables!D62</f>
        <v>1.8414322271186689</v>
      </c>
      <c r="K52" s="179"/>
    </row>
    <row r="53" spans="2:12" ht="14.4" x14ac:dyDescent="0.3">
      <c r="B53" s="188" t="str">
        <f>[1]Tables!C82</f>
        <v>Total allowable revenue for 2024–25 (TARMt)</v>
      </c>
      <c r="C53" s="75"/>
      <c r="D53" s="160"/>
      <c r="E53" s="176">
        <f>[1]Tables!E82</f>
        <v>0</v>
      </c>
      <c r="H53" s="188" t="str">
        <f>[1]Tables!C63</f>
        <v>Total allowable revenue for 2024–25</v>
      </c>
      <c r="I53" s="75"/>
      <c r="J53" s="160">
        <f>[1]Tables!I49</f>
        <v>0</v>
      </c>
      <c r="K53" s="176">
        <f>[1]Tables!E63</f>
        <v>86.241432227118679</v>
      </c>
    </row>
    <row r="54" spans="2:12" ht="14.4" x14ac:dyDescent="0.3"/>
    <row r="55" spans="2:12" ht="14.4" x14ac:dyDescent="0.3"/>
    <row r="56" spans="2:12" ht="14.4" x14ac:dyDescent="0.3">
      <c r="B56" s="112" t="s">
        <v>92</v>
      </c>
    </row>
    <row r="57" spans="2:12" ht="14.4" x14ac:dyDescent="0.3">
      <c r="B57" t="s">
        <v>91</v>
      </c>
    </row>
    <row r="58" spans="2:12" ht="14.4" x14ac:dyDescent="0.3">
      <c r="B58" t="str">
        <f>"These tables support the NER requirements for "&amp;DNSP&amp;" to set out how desingated pricing proposal charges and jurisdictional scheme amounts are to be passed on to consumers, as per NER cll. 6.18.2(b)(6) and (6A)."</f>
        <v>These tables support the NER requirements for SA Power Networks to set out how desingated pricing proposal charges and jurisdictional scheme amounts are to be passed on to consumers, as per NER cll. 6.18.2(b)(6) and (6A).</v>
      </c>
    </row>
    <row r="59" spans="2:12" ht="14.4" x14ac:dyDescent="0.3">
      <c r="B59" t="str">
        <f>"These tables also support the NER requirements for "&amp;DNSP&amp;" to demonstrate compliance with the mechanisms set out in the applicable distribution determination, as per NER cl. 6.18.2(b)(7)."</f>
        <v>These tables also support the NER requirements for SA Power Networks to demonstrate compliance with the mechanisms set out in the applicable distribution determination, as per NER cl. 6.18.2(b)(7).</v>
      </c>
    </row>
    <row r="60" spans="2:12" ht="14.4" x14ac:dyDescent="0.3"/>
    <row r="61" spans="2:12" ht="14.4" x14ac:dyDescent="0.3">
      <c r="B61" s="155" t="s">
        <v>3</v>
      </c>
      <c r="C61" s="154"/>
      <c r="D61" s="94" t="str">
        <f>previousyear&amp;" ($m)"</f>
        <v>2022–23 ($m)</v>
      </c>
      <c r="E61" s="94" t="str">
        <f>currentyear&amp;" ($m)"</f>
        <v>2023–24 ($m)</v>
      </c>
      <c r="F61" s="93" t="str">
        <f>forecastyear&amp;" ($m)"</f>
        <v>2024–25 ($m)</v>
      </c>
      <c r="H61" s="155" t="s">
        <v>90</v>
      </c>
      <c r="I61" s="154"/>
      <c r="J61" s="94" t="str">
        <f>D61</f>
        <v>2022–23 ($m)</v>
      </c>
      <c r="K61" s="94" t="str">
        <f>E61</f>
        <v>2023–24 ($m)</v>
      </c>
      <c r="L61" s="93" t="str">
        <f>F61</f>
        <v>2024–25 ($m)</v>
      </c>
    </row>
    <row r="62" spans="2:12" ht="14.4" x14ac:dyDescent="0.3">
      <c r="B62" s="186" t="s">
        <v>89</v>
      </c>
      <c r="C62" s="91"/>
      <c r="D62" s="152">
        <f>[1]Tables!L26</f>
        <v>802.73594439711508</v>
      </c>
      <c r="E62" s="152">
        <f>[1]Tables!M26</f>
        <v>794.50283059799722</v>
      </c>
      <c r="F62" s="185">
        <f>[1]Tables!N26</f>
        <v>887.52277608552072</v>
      </c>
      <c r="H62" s="186" t="str">
        <f>B62</f>
        <v>Revenue from charges</v>
      </c>
      <c r="I62" s="91"/>
      <c r="J62" s="152">
        <f>[1]Tables!L41</f>
        <v>299.46509913365395</v>
      </c>
      <c r="K62" s="152">
        <f>[1]Tables!M41</f>
        <v>326.43201776325111</v>
      </c>
      <c r="L62" s="185">
        <f>[1]Tables!N41</f>
        <v>372.93958000079698</v>
      </c>
    </row>
    <row r="63" spans="2:12" ht="14.4" x14ac:dyDescent="0.3">
      <c r="B63" s="184" t="s">
        <v>88</v>
      </c>
      <c r="C63" s="83"/>
      <c r="D63" s="146">
        <f>[1]Tables!L27</f>
        <v>0</v>
      </c>
      <c r="E63" s="146">
        <f>[1]Tables!M27</f>
        <v>0</v>
      </c>
      <c r="F63" s="179">
        <f>[1]Tables!N27</f>
        <v>0</v>
      </c>
      <c r="H63" s="184" t="s">
        <v>87</v>
      </c>
      <c r="I63" s="83"/>
      <c r="J63" s="146">
        <f>[1]Tables!L42</f>
        <v>0</v>
      </c>
      <c r="K63" s="146">
        <f>[1]Tables!M42</f>
        <v>0</v>
      </c>
      <c r="L63" s="179">
        <f>[1]Tables!N42</f>
        <v>0</v>
      </c>
    </row>
    <row r="64" spans="2:12" ht="14.4" x14ac:dyDescent="0.3">
      <c r="B64" s="184" t="s">
        <v>86</v>
      </c>
      <c r="C64" s="83"/>
      <c r="D64" s="146">
        <f>[1]Tables!L28</f>
        <v>0.19132994893705499</v>
      </c>
      <c r="E64" s="146">
        <f>[1]Tables!M28</f>
        <v>0.2458332077922088</v>
      </c>
      <c r="F64" s="179">
        <f>[1]Tables!N28</f>
        <v>0</v>
      </c>
      <c r="H64" s="184" t="str">
        <f>B63</f>
        <v>Deliberate under-recoveries</v>
      </c>
      <c r="I64" s="83"/>
      <c r="J64" s="146">
        <f>[1]Tables!L43</f>
        <v>0</v>
      </c>
      <c r="K64" s="146">
        <f>[1]Tables!M43</f>
        <v>0</v>
      </c>
      <c r="L64" s="179">
        <f>[1]Tables!N43</f>
        <v>0</v>
      </c>
    </row>
    <row r="65" spans="2:12" ht="14.4" x14ac:dyDescent="0.3">
      <c r="B65" s="180" t="s">
        <v>85</v>
      </c>
      <c r="C65" s="83"/>
      <c r="D65" s="146">
        <f>[1]Tables!L29</f>
        <v>802.54461444817798</v>
      </c>
      <c r="E65" s="146">
        <f>[1]Tables!M29</f>
        <v>794.25699739020502</v>
      </c>
      <c r="F65" s="179">
        <f>[1]Tables!N29</f>
        <v>887.52277608552072</v>
      </c>
      <c r="H65" s="184" t="str">
        <f>B64</f>
        <v>Unpaid network charges (deducted from revenue)</v>
      </c>
      <c r="I65" s="83"/>
      <c r="J65" s="146">
        <f>[1]Tables!L44</f>
        <v>5.4213037652261792E-2</v>
      </c>
      <c r="K65" s="146">
        <f>[1]Tables!M44</f>
        <v>7.3749962337662178E-2</v>
      </c>
      <c r="L65" s="179">
        <f>[1]Tables!N44</f>
        <v>0</v>
      </c>
    </row>
    <row r="66" spans="2:12" ht="14.4" x14ac:dyDescent="0.3">
      <c r="B66" s="180" t="s">
        <v>84</v>
      </c>
      <c r="C66" s="83"/>
      <c r="D66" s="146">
        <f>[1]Tables!L30</f>
        <v>802.72828877077529</v>
      </c>
      <c r="E66" s="146">
        <f>[1]Tables!M30</f>
        <v>854.42466180225381</v>
      </c>
      <c r="F66" s="179">
        <f>[1]Tables!N30</f>
        <v>838.76520701294419</v>
      </c>
      <c r="H66" s="180" t="str">
        <f>B65</f>
        <v>Total revenue</v>
      </c>
      <c r="I66" s="83"/>
      <c r="J66" s="146">
        <f>[1]Tables!L45</f>
        <v>299.41088609600166</v>
      </c>
      <c r="K66" s="146">
        <f>[1]Tables!M45</f>
        <v>326.35826780091344</v>
      </c>
      <c r="L66" s="179">
        <f>[1]Tables!N45</f>
        <v>372.93958000079698</v>
      </c>
    </row>
    <row r="67" spans="2:12" ht="14.4" x14ac:dyDescent="0.3">
      <c r="B67" s="183" t="s">
        <v>83</v>
      </c>
      <c r="C67" s="83"/>
      <c r="D67" s="182">
        <f>D65-D66</f>
        <v>-0.18367432259731231</v>
      </c>
      <c r="E67" s="182">
        <f>E65-E66</f>
        <v>-60.167664412048794</v>
      </c>
      <c r="F67" s="181">
        <f>F65-F66</f>
        <v>48.75756907257653</v>
      </c>
      <c r="H67" s="180" t="s">
        <v>82</v>
      </c>
      <c r="I67" s="83"/>
      <c r="J67" s="146">
        <f>[1]Tables!L46</f>
        <v>301.344514</v>
      </c>
      <c r="K67" s="146">
        <f>[1]Tables!M46</f>
        <v>349.60371091107561</v>
      </c>
      <c r="L67" s="179">
        <f>[1]Tables!N46</f>
        <v>350.79180780091804</v>
      </c>
    </row>
    <row r="68" spans="2:12" ht="14.4" x14ac:dyDescent="0.3">
      <c r="B68" s="180" t="s">
        <v>81</v>
      </c>
      <c r="C68" s="83"/>
      <c r="D68" s="146">
        <f>[1]Tables!L31</f>
        <v>-7.53872368611498</v>
      </c>
      <c r="E68" s="146">
        <f>[1]Tables!M31</f>
        <v>-33.252111665259818</v>
      </c>
      <c r="F68" s="179">
        <f>[1]Tables!N31</f>
        <v>48.815360181408543</v>
      </c>
      <c r="H68" s="183" t="str">
        <f>B67</f>
        <v>Total under/over-recovery of revenue for regulatory year</v>
      </c>
      <c r="I68" s="83"/>
      <c r="J68" s="182">
        <f>J66-J67</f>
        <v>-1.9336279039983424</v>
      </c>
      <c r="K68" s="182">
        <f>K66-K67</f>
        <v>-23.245443110162171</v>
      </c>
      <c r="L68" s="181">
        <f>L66-L67</f>
        <v>22.147772199878943</v>
      </c>
    </row>
    <row r="69" spans="2:12" ht="14.4" x14ac:dyDescent="0.3">
      <c r="B69" s="183" t="s">
        <v>80</v>
      </c>
      <c r="C69" s="83"/>
      <c r="D69" s="182">
        <f>[1]Tables!L32</f>
        <v>7.3550493635176508</v>
      </c>
      <c r="E69" s="182">
        <f>[1]Tables!M32</f>
        <v>-26.91555274678899</v>
      </c>
      <c r="F69" s="181">
        <f>[1]Tables!N32</f>
        <v>-5.7791108832020655E-2</v>
      </c>
      <c r="H69" s="180" t="str">
        <f>B68</f>
        <v>Balancing adjustment made when year was 't'</v>
      </c>
      <c r="I69" s="83"/>
      <c r="J69" s="146">
        <f>[1]Tables!L47</f>
        <v>-2.5969370229481399</v>
      </c>
      <c r="K69" s="146">
        <f>[1]Tables!M47</f>
        <v>-7.5665937106187053</v>
      </c>
      <c r="L69" s="179">
        <f>[1]Tables!N47</f>
        <v>22.197886799696612</v>
      </c>
    </row>
    <row r="70" spans="2:12" ht="14.4" x14ac:dyDescent="0.3">
      <c r="B70" s="162"/>
      <c r="C70" s="83"/>
      <c r="D70" s="146"/>
      <c r="E70" s="146"/>
      <c r="F70" s="179"/>
      <c r="H70" s="183" t="str">
        <f>B69</f>
        <v>Net under/over-recovery of revenue for regulatory year</v>
      </c>
      <c r="I70" s="83"/>
      <c r="J70" s="182">
        <f>[1]Tables!L48</f>
        <v>0.66330911894982592</v>
      </c>
      <c r="K70" s="182">
        <f>[1]Tables!M48</f>
        <v>-15.678849399543481</v>
      </c>
      <c r="L70" s="181">
        <f>[1]Tables!N48</f>
        <v>-5.0114599817675298E-2</v>
      </c>
    </row>
    <row r="71" spans="2:12" ht="14.4" x14ac:dyDescent="0.3">
      <c r="B71" s="180" t="s">
        <v>79</v>
      </c>
      <c r="C71" s="83"/>
      <c r="D71" s="146">
        <f>[1]Tables!L33</f>
        <v>13.773398619252307</v>
      </c>
      <c r="E71" s="146">
        <f>[1]Tables!M33</f>
        <v>14.374597143775262</v>
      </c>
      <c r="F71" s="179">
        <f>[1]Tables!N33</f>
        <v>-47.324895798244633</v>
      </c>
      <c r="H71" s="162"/>
      <c r="I71" s="83"/>
      <c r="J71" s="146"/>
      <c r="K71" s="146"/>
      <c r="L71" s="179"/>
    </row>
    <row r="72" spans="2:12" ht="14.4" x14ac:dyDescent="0.3">
      <c r="B72" s="180" t="s">
        <v>78</v>
      </c>
      <c r="C72" s="83"/>
      <c r="D72" s="146">
        <f>[1]Tables!L34</f>
        <v>0.79006734192769323</v>
      </c>
      <c r="E72" s="146">
        <f>[1]Tables!M34</f>
        <v>1.4702163795354399</v>
      </c>
      <c r="F72" s="179">
        <f>[1]Tables!N34</f>
        <v>-3.0278698961498653</v>
      </c>
      <c r="H72" s="180" t="str">
        <f>B71</f>
        <v>Opening balance</v>
      </c>
      <c r="I72" s="83"/>
      <c r="J72" s="146">
        <f>[1]Tables!L49</f>
        <v>4.3558844142442972</v>
      </c>
      <c r="K72" s="146">
        <f>[1]Tables!M49</f>
        <v>2.617433064590962</v>
      </c>
      <c r="L72" s="179">
        <f>[1]Tables!N49</f>
        <v>-21.520125547224023</v>
      </c>
    </row>
    <row r="73" spans="2:12" ht="14.4" x14ac:dyDescent="0.3">
      <c r="B73" s="180" t="s">
        <v>77</v>
      </c>
      <c r="C73" s="83"/>
      <c r="D73" s="146">
        <f>[1]Tables!L35</f>
        <v>-0.18367432259732919</v>
      </c>
      <c r="E73" s="146">
        <f>[1]Tables!M35</f>
        <v>-60.167664412048808</v>
      </c>
      <c r="F73" s="179">
        <f>[1]Tables!N35</f>
        <v>48.757569072576523</v>
      </c>
      <c r="H73" s="180" t="str">
        <f>B72</f>
        <v>Interest on opening balance</v>
      </c>
      <c r="I73" s="83"/>
      <c r="J73" s="146">
        <f>[1]Tables!L50</f>
        <v>0.24986149867875374</v>
      </c>
      <c r="K73" s="146">
        <f>[1]Tables!M50</f>
        <v>0.26770788255208161</v>
      </c>
      <c r="L73" s="179">
        <f>[1]Tables!N50</f>
        <v>-1.3768681199763397</v>
      </c>
    </row>
    <row r="74" spans="2:12" ht="14.4" x14ac:dyDescent="0.3">
      <c r="B74" s="180" t="s">
        <v>76</v>
      </c>
      <c r="C74" s="83"/>
      <c r="D74" s="146">
        <f>[1]Tables!L36</f>
        <v>-5.1944948074081239E-3</v>
      </c>
      <c r="E74" s="146">
        <f>[1]Tables!M36</f>
        <v>-3.0020449095065334</v>
      </c>
      <c r="F74" s="179">
        <f>[1]Tables!N36</f>
        <v>1.535585422567902</v>
      </c>
      <c r="H74" s="180" t="str">
        <f>B73</f>
        <v>Under/over-recovery of revenue for regulatory year</v>
      </c>
      <c r="I74" s="83"/>
      <c r="J74" s="146">
        <f>[1]Tables!L51</f>
        <v>-1.933627903998314</v>
      </c>
      <c r="K74" s="146">
        <f>[1]Tables!M51</f>
        <v>-23.245443110162185</v>
      </c>
      <c r="L74" s="179">
        <f>[1]Tables!N51</f>
        <v>22.147772199878936</v>
      </c>
    </row>
    <row r="75" spans="2:12" ht="14.4" x14ac:dyDescent="0.3">
      <c r="B75" s="188" t="s">
        <v>75</v>
      </c>
      <c r="C75" s="75"/>
      <c r="D75" s="137">
        <f>[1]Tables!L37</f>
        <v>14.374597143775262</v>
      </c>
      <c r="E75" s="137">
        <f>[1]Tables!M37</f>
        <v>-47.324895798244633</v>
      </c>
      <c r="F75" s="176">
        <f>[1]Tables!N37</f>
        <v>-5.9611199250074298E-2</v>
      </c>
      <c r="H75" s="180" t="str">
        <f>B74</f>
        <v>Interest on under/over-recovery for regulatory year</v>
      </c>
      <c r="I75" s="83"/>
      <c r="J75" s="146">
        <f>[1]Tables!L52</f>
        <v>-5.4684944333774556E-2</v>
      </c>
      <c r="K75" s="146">
        <f>[1]Tables!M52</f>
        <v>-1.1598233842048822</v>
      </c>
      <c r="L75" s="179">
        <f>[1]Tables!N52</f>
        <v>0.69752854335015213</v>
      </c>
    </row>
    <row r="76" spans="2:12" ht="14.4" x14ac:dyDescent="0.3">
      <c r="H76" s="187" t="str">
        <f>B75</f>
        <v>Closing balance</v>
      </c>
      <c r="I76" s="75"/>
      <c r="J76" s="137">
        <f>[1]Tables!L53</f>
        <v>2.617433064590962</v>
      </c>
      <c r="K76" s="137">
        <f>[1]Tables!M53</f>
        <v>-21.520125547224023</v>
      </c>
      <c r="L76" s="176">
        <f>[1]Tables!N53</f>
        <v>-5.1692923971274229E-2</v>
      </c>
    </row>
    <row r="77" spans="2:12" ht="14.4" x14ac:dyDescent="0.3"/>
    <row r="78" spans="2:12" ht="14.4" x14ac:dyDescent="0.3"/>
    <row r="79" spans="2:12" ht="14.4" x14ac:dyDescent="0.3">
      <c r="B79" s="155" t="s">
        <v>74</v>
      </c>
      <c r="C79" s="154"/>
      <c r="D79" s="94" t="str">
        <f>D61</f>
        <v>2022–23 ($m)</v>
      </c>
      <c r="E79" s="94" t="str">
        <f>E61</f>
        <v>2023–24 ($m)</v>
      </c>
      <c r="F79" s="93" t="str">
        <f>F61</f>
        <v>2024–25 ($m)</v>
      </c>
      <c r="H79" s="155" t="s">
        <v>73</v>
      </c>
      <c r="I79" s="154"/>
      <c r="J79" s="94" t="str">
        <f>D61</f>
        <v>2022–23 ($m)</v>
      </c>
      <c r="K79" s="94" t="str">
        <f>E61</f>
        <v>2023–24 ($m)</v>
      </c>
      <c r="L79" s="93" t="str">
        <f>F61</f>
        <v>2024–25 ($m)</v>
      </c>
    </row>
    <row r="80" spans="2:12" ht="14.4" x14ac:dyDescent="0.3">
      <c r="B80" s="186" t="str">
        <f>B62</f>
        <v>Revenue from charges</v>
      </c>
      <c r="C80" s="91"/>
      <c r="D80" s="152">
        <f>[1]Tables!L57</f>
        <v>80.382799323443109</v>
      </c>
      <c r="E80" s="152">
        <f>[1]Tables!M57</f>
        <v>87.047266624092714</v>
      </c>
      <c r="F80" s="185">
        <f>[1]Tables!N57</f>
        <v>86.189269975191579</v>
      </c>
      <c r="H80" s="186" t="str">
        <f>B62</f>
        <v>Revenue from charges</v>
      </c>
      <c r="I80" s="91"/>
      <c r="J80" s="152">
        <f>[1]Tables!L76</f>
        <v>0</v>
      </c>
      <c r="K80" s="152">
        <f>[1]Tables!M76</f>
        <v>0</v>
      </c>
      <c r="L80" s="185">
        <f>[1]Tables!N76</f>
        <v>0</v>
      </c>
    </row>
    <row r="81" spans="2:12" ht="14.4" x14ac:dyDescent="0.3">
      <c r="B81" s="184" t="str">
        <f>B63</f>
        <v>Deliberate under-recoveries</v>
      </c>
      <c r="C81" s="83"/>
      <c r="D81" s="146">
        <f>[1]Tables!L58</f>
        <v>0</v>
      </c>
      <c r="E81" s="146">
        <f>[1]Tables!M58</f>
        <v>0</v>
      </c>
      <c r="F81" s="179">
        <f>[1]Tables!N58</f>
        <v>0</v>
      </c>
      <c r="H81" s="184" t="str">
        <f>B63</f>
        <v>Deliberate under-recoveries</v>
      </c>
      <c r="I81" s="83"/>
      <c r="J81" s="146">
        <f>[1]Tables!L77</f>
        <v>0</v>
      </c>
      <c r="K81" s="146">
        <f>[1]Tables!M77</f>
        <v>0</v>
      </c>
      <c r="L81" s="179">
        <f>[1]Tables!N77</f>
        <v>0</v>
      </c>
    </row>
    <row r="82" spans="2:12" ht="14.4" x14ac:dyDescent="0.3">
      <c r="B82" s="184" t="str">
        <f>B64</f>
        <v>Unpaid network charges (deducted from revenue)</v>
      </c>
      <c r="C82" s="83"/>
      <c r="D82" s="146">
        <f>[1]Tables!L59</f>
        <v>2.2139077047046835E-2</v>
      </c>
      <c r="E82" s="146">
        <f>[1]Tables!M59</f>
        <v>2.4583320779220878E-2</v>
      </c>
      <c r="F82" s="179">
        <f>[1]Tables!N59</f>
        <v>0</v>
      </c>
      <c r="H82" s="184" t="str">
        <f>B64</f>
        <v>Unpaid network charges (deducted from revenue)</v>
      </c>
      <c r="I82" s="83"/>
      <c r="J82" s="146">
        <f>[1]Tables!L78</f>
        <v>0</v>
      </c>
      <c r="K82" s="146">
        <f>[1]Tables!M78</f>
        <v>0</v>
      </c>
      <c r="L82" s="179">
        <f>[1]Tables!N78</f>
        <v>0</v>
      </c>
    </row>
    <row r="83" spans="2:12" ht="14.4" x14ac:dyDescent="0.3">
      <c r="B83" s="180" t="str">
        <f>B65</f>
        <v>Total revenue</v>
      </c>
      <c r="C83" s="83"/>
      <c r="D83" s="146">
        <f>[1]Tables!L60</f>
        <v>80.360660246396066</v>
      </c>
      <c r="E83" s="146">
        <f>[1]Tables!M60</f>
        <v>87.022683303313499</v>
      </c>
      <c r="F83" s="179">
        <f>[1]Tables!N60</f>
        <v>86.189269975191579</v>
      </c>
      <c r="H83" s="180" t="str">
        <f>B65</f>
        <v>Total revenue</v>
      </c>
      <c r="I83" s="83"/>
      <c r="J83" s="146">
        <f>[1]Tables!L79</f>
        <v>0</v>
      </c>
      <c r="K83" s="146">
        <f>[1]Tables!M79</f>
        <v>0</v>
      </c>
      <c r="L83" s="179">
        <f>[1]Tables!N79</f>
        <v>0</v>
      </c>
    </row>
    <row r="84" spans="2:12" ht="14.4" x14ac:dyDescent="0.3">
      <c r="B84" s="180" t="s">
        <v>72</v>
      </c>
      <c r="C84" s="83"/>
      <c r="D84" s="146">
        <f>[1]Tables!L65</f>
        <v>81.571977320000002</v>
      </c>
      <c r="E84" s="146">
        <f>[1]Tables!M65</f>
        <v>86.25</v>
      </c>
      <c r="F84" s="179">
        <f>[1]Tables!N65</f>
        <v>84.4</v>
      </c>
      <c r="H84" s="180" t="str">
        <f>B66</f>
        <v>Total allowable revenue</v>
      </c>
      <c r="I84" s="83"/>
      <c r="J84" s="146">
        <f>[1]Tables!L80</f>
        <v>0</v>
      </c>
      <c r="K84" s="146">
        <f>[1]Tables!M80</f>
        <v>0</v>
      </c>
      <c r="L84" s="179">
        <f>[1]Tables!N80</f>
        <v>0</v>
      </c>
    </row>
    <row r="85" spans="2:12" ht="14.4" x14ac:dyDescent="0.3">
      <c r="B85" s="183" t="str">
        <f>B67</f>
        <v>Total under/over-recovery of revenue for regulatory year</v>
      </c>
      <c r="C85" s="83"/>
      <c r="D85" s="182">
        <f>D83-D84</f>
        <v>-1.2113170736039365</v>
      </c>
      <c r="E85" s="182">
        <f>E83-E84</f>
        <v>0.77268330331349944</v>
      </c>
      <c r="F85" s="181">
        <f>F83-F84</f>
        <v>1.7892699751915728</v>
      </c>
      <c r="H85" s="183" t="str">
        <f>B67</f>
        <v>Total under/over-recovery of revenue for regulatory year</v>
      </c>
      <c r="I85" s="83"/>
      <c r="J85" s="182">
        <f>J83-J84</f>
        <v>0</v>
      </c>
      <c r="K85" s="182">
        <f>K83-K84</f>
        <v>0</v>
      </c>
      <c r="L85" s="181">
        <f>L83-L84</f>
        <v>0</v>
      </c>
    </row>
    <row r="86" spans="2:12" ht="14.4" x14ac:dyDescent="0.3">
      <c r="B86" s="180" t="str">
        <f>B68</f>
        <v>Balancing adjustment made when year was 't'</v>
      </c>
      <c r="C86" s="83"/>
      <c r="D86" s="146">
        <f>[1]Tables!L66</f>
        <v>0.63010602416574646</v>
      </c>
      <c r="E86" s="146">
        <f>[1]Tables!M66</f>
        <v>5.6151552033533179</v>
      </c>
      <c r="F86" s="179">
        <f>[1]Tables!N66</f>
        <v>1.8414322271186689</v>
      </c>
      <c r="H86" s="180" t="str">
        <f>B68</f>
        <v>Balancing adjustment made when year was 't'</v>
      </c>
      <c r="I86" s="83"/>
      <c r="J86" s="146">
        <f>[1]Tables!L81</f>
        <v>0</v>
      </c>
      <c r="K86" s="146">
        <f>[1]Tables!M81</f>
        <v>0</v>
      </c>
      <c r="L86" s="179">
        <f>[1]Tables!N81</f>
        <v>0</v>
      </c>
    </row>
    <row r="87" spans="2:12" ht="14.4" x14ac:dyDescent="0.3">
      <c r="B87" s="183" t="str">
        <f>B69</f>
        <v>Net under/over-recovery of revenue for regulatory year</v>
      </c>
      <c r="C87" s="83"/>
      <c r="D87" s="182">
        <f>[1]Tables!L67</f>
        <v>-1.8414230977696775</v>
      </c>
      <c r="E87" s="182">
        <f>[1]Tables!M67</f>
        <v>-4.8424719000398113</v>
      </c>
      <c r="F87" s="181">
        <f>[1]Tables!N67</f>
        <v>-5.2162251927100556E-2</v>
      </c>
      <c r="H87" s="183" t="str">
        <f>B69</f>
        <v>Net under/over-recovery of revenue for regulatory year</v>
      </c>
      <c r="I87" s="83"/>
      <c r="J87" s="182">
        <f>[1]Tables!L82</f>
        <v>0</v>
      </c>
      <c r="K87" s="182">
        <f>[1]Tables!M82</f>
        <v>0</v>
      </c>
      <c r="L87" s="181">
        <f>[1]Tables!N82</f>
        <v>0</v>
      </c>
    </row>
    <row r="88" spans="2:12" ht="14.4" x14ac:dyDescent="0.3">
      <c r="B88" s="162">
        <f>B70</f>
        <v>0</v>
      </c>
      <c r="C88" s="83"/>
      <c r="D88" s="146"/>
      <c r="E88" s="146"/>
      <c r="F88" s="179"/>
      <c r="H88" s="162">
        <f>B70</f>
        <v>0</v>
      </c>
      <c r="I88" s="83"/>
      <c r="J88" s="146">
        <f>[1]Tables!I86</f>
        <v>0</v>
      </c>
      <c r="K88" s="146">
        <f>[1]Tables!J86</f>
        <v>0</v>
      </c>
      <c r="L88" s="179">
        <f>[1]Tables!K86</f>
        <v>0</v>
      </c>
    </row>
    <row r="89" spans="2:12" ht="14.4" x14ac:dyDescent="0.3">
      <c r="B89" s="180" t="str">
        <f>B71</f>
        <v>Opening balance</v>
      </c>
      <c r="C89" s="83"/>
      <c r="D89" s="146">
        <f>[1]Tables!L68</f>
        <v>-1.0497351773913286</v>
      </c>
      <c r="E89" s="146">
        <f>[1]Tables!M68</f>
        <v>-2.3555242478276983</v>
      </c>
      <c r="F89" s="179">
        <f>[1]Tables!N68</f>
        <v>-1.7852083431130799</v>
      </c>
      <c r="H89" s="180" t="str">
        <f>B71</f>
        <v>Opening balance</v>
      </c>
      <c r="I89" s="83"/>
      <c r="J89" s="146">
        <f>[1]Tables!L83</f>
        <v>0</v>
      </c>
      <c r="K89" s="146">
        <f>[1]Tables!M83</f>
        <v>0</v>
      </c>
      <c r="L89" s="179">
        <f>[1]Tables!N83</f>
        <v>0</v>
      </c>
    </row>
    <row r="90" spans="2:12" ht="14.4" x14ac:dyDescent="0.3">
      <c r="B90" s="180" t="str">
        <f>B72</f>
        <v>Interest on opening balance</v>
      </c>
      <c r="C90" s="83"/>
      <c r="D90" s="146">
        <f>[1]Tables!L69</f>
        <v>-6.0214730166183533E-2</v>
      </c>
      <c r="E90" s="146">
        <f>[1]Tables!M69</f>
        <v>-0.24092016610349629</v>
      </c>
      <c r="F90" s="179">
        <f>[1]Tables!N69</f>
        <v>-0.11421849978311352</v>
      </c>
      <c r="H90" s="180" t="str">
        <f>B72</f>
        <v>Interest on opening balance</v>
      </c>
      <c r="I90" s="83"/>
      <c r="J90" s="146">
        <f>[1]Tables!L84</f>
        <v>0</v>
      </c>
      <c r="K90" s="146">
        <f>[1]Tables!M84</f>
        <v>0</v>
      </c>
      <c r="L90" s="179">
        <f>[1]Tables!N84</f>
        <v>0</v>
      </c>
    </row>
    <row r="91" spans="2:12" ht="14.4" x14ac:dyDescent="0.3">
      <c r="B91" s="178" t="str">
        <f>B73</f>
        <v>Under/over-recovery of revenue for regulatory year</v>
      </c>
      <c r="C91" s="143"/>
      <c r="D91" s="142">
        <f>[1]Tables!L70</f>
        <v>-1.2113170736039311</v>
      </c>
      <c r="E91" s="142">
        <f>[1]Tables!M70</f>
        <v>0.77268330331350654</v>
      </c>
      <c r="F91" s="177">
        <f>[1]Tables!N70</f>
        <v>1.7892699751915684</v>
      </c>
      <c r="H91" s="178" t="str">
        <f>B73</f>
        <v>Under/over-recovery of revenue for regulatory year</v>
      </c>
      <c r="I91" s="143"/>
      <c r="J91" s="142">
        <f>[1]Tables!L85</f>
        <v>0</v>
      </c>
      <c r="K91" s="142">
        <f>[1]Tables!M85</f>
        <v>0</v>
      </c>
      <c r="L91" s="177">
        <f>[1]Tables!N85</f>
        <v>0</v>
      </c>
    </row>
    <row r="92" spans="2:12" ht="14.4" x14ac:dyDescent="0.3">
      <c r="B92" s="178" t="str">
        <f>B74</f>
        <v>Interest on under/over-recovery for regulatory year</v>
      </c>
      <c r="C92" s="143"/>
      <c r="D92" s="142">
        <f>[1]Tables!L71</f>
        <v>-3.4257266666254851E-2</v>
      </c>
      <c r="E92" s="142">
        <f>[1]Tables!M71</f>
        <v>3.8552767504608176E-2</v>
      </c>
      <c r="F92" s="177">
        <f>[1]Tables!N71</f>
        <v>5.6351802257671751E-2</v>
      </c>
      <c r="H92" s="178" t="str">
        <f>B74</f>
        <v>Interest on under/over-recovery for regulatory year</v>
      </c>
      <c r="I92" s="143"/>
      <c r="J92" s="142">
        <f>[1]Tables!L86</f>
        <v>0</v>
      </c>
      <c r="K92" s="142">
        <f>[1]Tables!M86</f>
        <v>0</v>
      </c>
      <c r="L92" s="177">
        <f>[1]Tables!N86</f>
        <v>0</v>
      </c>
    </row>
    <row r="93" spans="2:12" ht="14.4" x14ac:dyDescent="0.3">
      <c r="B93" s="138" t="str">
        <f>B75</f>
        <v>Closing balance</v>
      </c>
      <c r="C93" s="75"/>
      <c r="D93" s="137">
        <f>[1]Tables!L72</f>
        <v>-2.3555242478276983</v>
      </c>
      <c r="E93" s="137">
        <f>[1]Tables!M72</f>
        <v>-1.7852083431130799</v>
      </c>
      <c r="F93" s="176">
        <f>[1]Tables!N72</f>
        <v>-5.380506544695321E-2</v>
      </c>
      <c r="H93" s="138" t="str">
        <f>B75</f>
        <v>Closing balance</v>
      </c>
      <c r="I93" s="75"/>
      <c r="J93" s="137">
        <f>[1]Tables!L87</f>
        <v>0</v>
      </c>
      <c r="K93" s="137">
        <f>[1]Tables!M87</f>
        <v>0</v>
      </c>
      <c r="L93" s="176">
        <f>[1]Tables!N87</f>
        <v>0</v>
      </c>
    </row>
    <row r="94" spans="2:12" ht="14.4" x14ac:dyDescent="0.3"/>
    <row r="95" spans="2:12" ht="14.4" x14ac:dyDescent="0.3"/>
    <row r="96" spans="2:12" ht="14.4" x14ac:dyDescent="0.3">
      <c r="B96" s="112" t="s">
        <v>71</v>
      </c>
    </row>
    <row r="97" spans="2:9" ht="14.4" x14ac:dyDescent="0.3">
      <c r="B97" t="str">
        <f>"The below table provides weighted average revenue movements for "&amp;DNSP&amp;" for "&amp;forecastyear&amp;" and "&amp;currentyear&amp;". This information is provided at the tariff class level."</f>
        <v>The below table provides weighted average revenue movements for SA Power Networks for 2024–25 and 2023–24. This information is provided at the tariff class level.</v>
      </c>
    </row>
    <row r="98" spans="2:9" ht="14.4" x14ac:dyDescent="0.3">
      <c r="B98" t="s">
        <v>70</v>
      </c>
    </row>
    <row r="99" spans="2:9" ht="14.4" x14ac:dyDescent="0.3">
      <c r="B99" t="str">
        <f>"This table supports the requirement for "&amp;DNSP&amp;" to ensure that the weighted average revenue to be raised from a tariff class in any year must not exceed the corresponding expected revenue for the preceding year by more than the permissable percentage."</f>
        <v>This table supports the requirement for SA Power Networks to ensure that the weighted average revenue to be raised from a tariff class in any year must not exceed the corresponding expected revenue for the preceding year by more than the permissable percentage.</v>
      </c>
    </row>
    <row r="100" spans="2:9" ht="14.4" x14ac:dyDescent="0.3">
      <c r="B100" t="s">
        <v>69</v>
      </c>
    </row>
    <row r="101" spans="2:9" ht="14.4" x14ac:dyDescent="0.3"/>
    <row r="102" spans="2:9" s="170" customFormat="1" ht="28.8" x14ac:dyDescent="0.3">
      <c r="B102" s="175"/>
      <c r="C102" s="172"/>
      <c r="D102" s="174" t="str">
        <f>G15</f>
        <v>2023–24 with 2024–25 quantities ($m)</v>
      </c>
      <c r="E102" s="174" t="str">
        <f>H15</f>
        <v>2024–25 ($m)</v>
      </c>
      <c r="F102" s="173" t="str">
        <f>I15</f>
        <v>weighted average % change</v>
      </c>
      <c r="H102" s="172"/>
      <c r="I102" s="171" t="s">
        <v>68</v>
      </c>
    </row>
    <row r="103" spans="2:9" ht="14.4" x14ac:dyDescent="0.3">
      <c r="B103" s="163" t="str">
        <f>[1]Tables!C93</f>
        <v>Residential</v>
      </c>
      <c r="C103" s="91"/>
      <c r="D103" s="152">
        <f>[1]Tables!D93</f>
        <v>424.79413389368995</v>
      </c>
      <c r="E103" s="152">
        <f>[1]Tables!E93</f>
        <v>469.38822703811485</v>
      </c>
      <c r="F103" s="149">
        <f>[1]Tables!F93</f>
        <v>0.10497812843052379</v>
      </c>
      <c r="H103" s="169" t="str">
        <f>[1]Tables!H93</f>
        <v>Inflation</v>
      </c>
      <c r="I103" s="168">
        <f>[1]Tables!J93</f>
        <v>4.0519877675840865E-2</v>
      </c>
    </row>
    <row r="104" spans="2:9" ht="14.4" x14ac:dyDescent="0.3">
      <c r="B104" s="162" t="str">
        <f>[1]Tables!C94</f>
        <v>Small business</v>
      </c>
      <c r="C104" s="83"/>
      <c r="D104" s="146">
        <f>[1]Tables!D94</f>
        <v>142.67849856005353</v>
      </c>
      <c r="E104" s="146">
        <f>[1]Tables!E94</f>
        <v>156.08735256022302</v>
      </c>
      <c r="F104" s="77">
        <f>[1]Tables!F94</f>
        <v>9.3979500313606801E-2</v>
      </c>
      <c r="H104" s="167" t="str">
        <f>[1]Tables!H94</f>
        <v>X-factor (if X&gt;0, X=0)</v>
      </c>
      <c r="I104" s="166">
        <f>[1]Tables!J94</f>
        <v>0</v>
      </c>
    </row>
    <row r="105" spans="2:9" ht="14.4" x14ac:dyDescent="0.3">
      <c r="B105" s="162" t="str">
        <f>[1]Tables!C95</f>
        <v>Large LV business</v>
      </c>
      <c r="C105" s="83"/>
      <c r="D105" s="146">
        <f>[1]Tables!D95</f>
        <v>186.15800757654137</v>
      </c>
      <c r="E105" s="146">
        <f>[1]Tables!E95</f>
        <v>207.22040730057356</v>
      </c>
      <c r="F105" s="77">
        <f>[1]Tables!F95</f>
        <v>0.11314259321008313</v>
      </c>
      <c r="H105" s="167" t="str">
        <f>[1]Tables!H95</f>
        <v>S factor (STPIS 1.2)</v>
      </c>
      <c r="I105" s="166">
        <f>[1]Tables!J95</f>
        <v>0</v>
      </c>
    </row>
    <row r="106" spans="2:9" ht="14.4" x14ac:dyDescent="0.3">
      <c r="B106" s="162" t="str">
        <f>[1]Tables!C96</f>
        <v>HV business</v>
      </c>
      <c r="C106" s="83"/>
      <c r="D106" s="146">
        <f>[1]Tables!D96</f>
        <v>31.9773845121818</v>
      </c>
      <c r="E106" s="146">
        <f>[1]Tables!E96</f>
        <v>36.087101887047382</v>
      </c>
      <c r="F106" s="77">
        <f>[1]Tables!F96</f>
        <v>0.12851949706205601</v>
      </c>
      <c r="H106" s="167" t="str">
        <f>[1]Tables!H96</f>
        <v>I factor</v>
      </c>
      <c r="I106" s="166">
        <f>[1]Tables!J96</f>
        <v>-4.7292815080440401E-3</v>
      </c>
    </row>
    <row r="107" spans="2:9" ht="14.4" x14ac:dyDescent="0.3">
      <c r="B107" s="162" t="str">
        <f>[1]Tables!C97</f>
        <v>Major business</v>
      </c>
      <c r="C107" s="83"/>
      <c r="D107" s="146">
        <f>[1]Tables!D97</f>
        <v>13.643214068374132</v>
      </c>
      <c r="E107" s="146">
        <f>[1]Tables!E97</f>
        <v>15.815878960259482</v>
      </c>
      <c r="F107" s="77">
        <f>[1]Tables!F97</f>
        <v>0.15924875773383418</v>
      </c>
      <c r="H107" s="167" t="str">
        <f>[1]Tables!H97</f>
        <v>C factor</v>
      </c>
      <c r="I107" s="166">
        <f>[1]Tables!J97</f>
        <v>0</v>
      </c>
    </row>
    <row r="108" spans="2:9" ht="14.4" x14ac:dyDescent="0.3">
      <c r="B108" s="162">
        <f>[1]Tables!C98</f>
        <v>0</v>
      </c>
      <c r="C108" s="83"/>
      <c r="D108" s="146">
        <f>[1]Tables!D98</f>
        <v>0</v>
      </c>
      <c r="E108" s="146">
        <f>[1]Tables!E98</f>
        <v>0</v>
      </c>
      <c r="F108" s="77">
        <f>[1]Tables!F98</f>
        <v>0</v>
      </c>
      <c r="H108" s="167" t="str">
        <f>[1]Tables!H98</f>
        <v>B factor</v>
      </c>
      <c r="I108" s="166">
        <f>[1]Tables!J98</f>
        <v>0.1026804437479607</v>
      </c>
    </row>
    <row r="109" spans="2:9" ht="14.4" x14ac:dyDescent="0.3">
      <c r="B109" s="162">
        <f>[1]Tables!C99</f>
        <v>0</v>
      </c>
      <c r="C109" s="83"/>
      <c r="D109" s="146">
        <f>[1]Tables!D99</f>
        <v>0</v>
      </c>
      <c r="E109" s="146">
        <f>[1]Tables!E99</f>
        <v>0</v>
      </c>
      <c r="F109" s="77">
        <f>[1]Tables!F99</f>
        <v>0</v>
      </c>
      <c r="H109" s="167" t="str">
        <f>[1]Tables!H99</f>
        <v>NER permissable change</v>
      </c>
      <c r="I109" s="166">
        <f>[1]Tables!J99</f>
        <v>0.02</v>
      </c>
    </row>
    <row r="110" spans="2:9" ht="14.4" x14ac:dyDescent="0.3">
      <c r="B110" s="162">
        <f>[1]Tables!C100</f>
        <v>0</v>
      </c>
      <c r="C110" s="83"/>
      <c r="D110" s="146">
        <f>[1]Tables!D100</f>
        <v>0</v>
      </c>
      <c r="E110" s="146">
        <f>[1]Tables!E100</f>
        <v>0</v>
      </c>
      <c r="F110" s="77">
        <f>[1]Tables!F100</f>
        <v>0</v>
      </c>
      <c r="H110" s="167"/>
      <c r="I110" s="166"/>
    </row>
    <row r="111" spans="2:9" ht="14.4" x14ac:dyDescent="0.3">
      <c r="B111" s="162">
        <f>[1]Tables!C101</f>
        <v>0</v>
      </c>
      <c r="C111" s="83"/>
      <c r="D111" s="146">
        <f>[1]Tables!D101</f>
        <v>0</v>
      </c>
      <c r="E111" s="146">
        <f>[1]Tables!E101</f>
        <v>0</v>
      </c>
      <c r="F111" s="77">
        <f>[1]Tables!F101</f>
        <v>0</v>
      </c>
      <c r="H111" s="167"/>
      <c r="I111" s="166"/>
    </row>
    <row r="112" spans="2:9" ht="14.4" x14ac:dyDescent="0.3">
      <c r="B112" s="162">
        <f>[1]Tables!C102</f>
        <v>0</v>
      </c>
      <c r="C112" s="83"/>
      <c r="D112" s="146">
        <f>[1]Tables!D102</f>
        <v>0</v>
      </c>
      <c r="E112" s="146">
        <f>[1]Tables!E102</f>
        <v>0</v>
      </c>
      <c r="F112" s="77">
        <f>[1]Tables!F102</f>
        <v>0</v>
      </c>
      <c r="H112" s="167"/>
      <c r="I112" s="166"/>
    </row>
    <row r="113" spans="2:9" ht="14.4" x14ac:dyDescent="0.3">
      <c r="B113" s="162">
        <f>[1]Tables!C103</f>
        <v>0</v>
      </c>
      <c r="C113" s="83"/>
      <c r="D113" s="146">
        <f>[1]Tables!D103</f>
        <v>0</v>
      </c>
      <c r="E113" s="146">
        <f>[1]Tables!E103</f>
        <v>0</v>
      </c>
      <c r="F113" s="77">
        <f>[1]Tables!F103</f>
        <v>0</v>
      </c>
      <c r="H113" s="167"/>
      <c r="I113" s="166"/>
    </row>
    <row r="114" spans="2:9" ht="14.4" x14ac:dyDescent="0.3">
      <c r="B114" s="138" t="str">
        <f>[1]Tables!C104</f>
        <v>Total</v>
      </c>
      <c r="C114" s="75"/>
      <c r="D114" s="137">
        <f>[1]Tables!D104</f>
        <v>799.2512386108408</v>
      </c>
      <c r="E114" s="137">
        <f>[1]Tables!E104</f>
        <v>884.59896774621836</v>
      </c>
      <c r="F114" s="134">
        <f>[1]Tables!F104</f>
        <v>0.10678460665724887</v>
      </c>
      <c r="H114" s="165" t="s">
        <v>68</v>
      </c>
      <c r="I114" s="164">
        <f>[1]Tables!J100</f>
        <v>0.15928143746927437</v>
      </c>
    </row>
    <row r="115" spans="2:9" ht="14.4" x14ac:dyDescent="0.3"/>
    <row r="116" spans="2:9" ht="14.4" x14ac:dyDescent="0.3"/>
    <row r="117" spans="2:9" ht="14.4" x14ac:dyDescent="0.3">
      <c r="B117" s="112" t="s">
        <v>67</v>
      </c>
    </row>
    <row r="118" spans="2:9" ht="14.4" x14ac:dyDescent="0.3">
      <c r="B118" t="str">
        <f>"The below table provides trial tariff revenues for "&amp;DNSP&amp;" for "&amp;forecastyear&amp;" and historical years."</f>
        <v>The below table provides trial tariff revenues for SA Power Networks for 2024–25 and historical years.</v>
      </c>
    </row>
    <row r="119" spans="2:9" ht="14.4" x14ac:dyDescent="0.3">
      <c r="B119" t="str">
        <f>"This table supports the requirement for "&amp;DNSP&amp;" to ensure that the forecast revenue to be raised from a tariff trial in any year must not exceed a threshold of "&amp;individualtrialthreshold*100&amp;"%."</f>
        <v>This table supports the requirement for SA Power Networks to ensure that the forecast revenue to be raised from a tariff trial in any year must not exceed a threshold of 1%.</v>
      </c>
    </row>
    <row r="120" spans="2:9" ht="14.4" x14ac:dyDescent="0.3">
      <c r="B120" t="str">
        <f>"This table also supports the requirement for "&amp;DNSP&amp;" to ensure that the aggregate forecast revenue to be raised from all tariff trials in any year must not exceed a threshold of "&amp;[1]General!F22*100&amp;"%."</f>
        <v>This table also supports the requirement for SA Power Networks to ensure that the aggregate forecast revenue to be raised from all tariff trials in any year must not exceed a threshold of 5%.</v>
      </c>
    </row>
    <row r="121" spans="2:9" ht="14.4" x14ac:dyDescent="0.3">
      <c r="B121" t="s">
        <v>66</v>
      </c>
    </row>
    <row r="122" spans="2:9" ht="14.4" x14ac:dyDescent="0.3"/>
    <row r="123" spans="2:9" ht="14.4" x14ac:dyDescent="0.3">
      <c r="B123" s="155"/>
      <c r="C123" s="154"/>
      <c r="D123" s="94" t="str">
        <f>previousyear</f>
        <v>2022–23</v>
      </c>
      <c r="E123" s="94" t="str">
        <f>currentyear</f>
        <v>2023–24</v>
      </c>
      <c r="F123" s="93" t="str">
        <f>forecastyear</f>
        <v>2024–25</v>
      </c>
    </row>
    <row r="124" spans="2:9" ht="14.4" x14ac:dyDescent="0.3">
      <c r="B124" s="163" t="str">
        <f>[1]Compliance!C64</f>
        <v>Large LV Demand Trial (2018/19)</v>
      </c>
      <c r="C124" s="91"/>
      <c r="D124" s="152">
        <f>INDEX([1]Compliance!$J64:$Q64,1,MATCH('Proposal report'!D$123,[1]Compliance!$J$62:$Q$62,0))</f>
        <v>0</v>
      </c>
      <c r="E124" s="152">
        <f>INDEX([1]Compliance!$J64:$Q64,1,MATCH('Proposal report'!E$123,[1]Compliance!$J$62:$Q$62,0))</f>
        <v>0</v>
      </c>
      <c r="F124" s="149">
        <f>INDEX([1]Compliance!$J64:$Q64,1,MATCH('Proposal report'!F$123,[1]Compliance!$J$62:$Q$62,0))</f>
        <v>0</v>
      </c>
    </row>
    <row r="125" spans="2:9" ht="14.4" x14ac:dyDescent="0.3">
      <c r="B125" s="162" t="str">
        <f>[1]Compliance!C65</f>
        <v>HV Demand Trial (2018/19)</v>
      </c>
      <c r="C125" s="83"/>
      <c r="D125" s="146">
        <f>INDEX([1]Compliance!$J65:$Q65,1,MATCH('Proposal report'!D$123,[1]Compliance!$J$62:$Q$62,0))</f>
        <v>0</v>
      </c>
      <c r="E125" s="146">
        <f>INDEX([1]Compliance!$J65:$Q65,1,MATCH('Proposal report'!E$123,[1]Compliance!$J$62:$Q$62,0))</f>
        <v>0</v>
      </c>
      <c r="F125" s="77">
        <f>INDEX([1]Compliance!$J65:$Q65,1,MATCH('Proposal report'!F$123,[1]Compliance!$J$62:$Q$62,0))</f>
        <v>0</v>
      </c>
    </row>
    <row r="126" spans="2:9" ht="14.4" x14ac:dyDescent="0.3">
      <c r="B126" s="162" t="str">
        <f>[1]Compliance!C66</f>
        <v>Residential TOU Trial (2019/20)</v>
      </c>
      <c r="C126" s="83"/>
      <c r="D126" s="146">
        <f>INDEX([1]Compliance!$J66:$Q66,1,MATCH('Proposal report'!D$123,[1]Compliance!$J$62:$Q$62,0))</f>
        <v>0</v>
      </c>
      <c r="E126" s="146">
        <f>INDEX([1]Compliance!$J66:$Q66,1,MATCH('Proposal report'!E$123,[1]Compliance!$J$62:$Q$62,0))</f>
        <v>0</v>
      </c>
      <c r="F126" s="77">
        <f>INDEX([1]Compliance!$J66:$Q66,1,MATCH('Proposal report'!F$123,[1]Compliance!$J$62:$Q$62,0))</f>
        <v>0</v>
      </c>
    </row>
    <row r="127" spans="2:9" ht="14.4" x14ac:dyDescent="0.3">
      <c r="B127" s="162" t="str">
        <f>[1]Compliance!C67</f>
        <v>Residential Time of Use Plus (2021/22)</v>
      </c>
      <c r="C127" s="83"/>
      <c r="D127" s="146">
        <f>INDEX([1]Compliance!$J67:$Q67,1,MATCH('Proposal report'!D$123,[1]Compliance!$J$62:$Q$62,0))</f>
        <v>0</v>
      </c>
      <c r="E127" s="146">
        <f>INDEX([1]Compliance!$J67:$Q67,1,MATCH('Proposal report'!E$123,[1]Compliance!$J$62:$Q$62,0))</f>
        <v>0</v>
      </c>
      <c r="F127" s="77">
        <f>INDEX([1]Compliance!$J67:$Q67,1,MATCH('Proposal report'!F$123,[1]Compliance!$J$62:$Q$62,0))</f>
        <v>0</v>
      </c>
    </row>
    <row r="128" spans="2:9" ht="14.4" x14ac:dyDescent="0.3">
      <c r="B128" s="162" t="str">
        <f>[1]Compliance!C68</f>
        <v>Large LV Business Agreed Demand Flexible</v>
      </c>
      <c r="C128" s="83"/>
      <c r="D128" s="146">
        <f>INDEX([1]Compliance!$J68:$Q68,1,MATCH('Proposal report'!D$123,[1]Compliance!$J$62:$Q$62,0))</f>
        <v>0</v>
      </c>
      <c r="E128" s="146">
        <f>INDEX([1]Compliance!$J68:$Q68,1,MATCH('Proposal report'!E$123,[1]Compliance!$J$62:$Q$62,0))</f>
        <v>0</v>
      </c>
      <c r="F128" s="77">
        <f>INDEX([1]Compliance!$J68:$Q68,1,MATCH('Proposal report'!F$123,[1]Compliance!$J$62:$Q$62,0))</f>
        <v>5.4498283927142633E-5</v>
      </c>
    </row>
    <row r="129" spans="2:6" ht="14.4" x14ac:dyDescent="0.3">
      <c r="B129" s="162" t="str">
        <f>[1]Compliance!C69</f>
        <v>HV Business Agreed Demand Flexible</v>
      </c>
      <c r="C129" s="83"/>
      <c r="D129" s="146">
        <f>INDEX([1]Compliance!$J69:$Q69,1,MATCH('Proposal report'!D$123,[1]Compliance!$J$62:$Q$62,0))</f>
        <v>0</v>
      </c>
      <c r="E129" s="146">
        <f>INDEX([1]Compliance!$J69:$Q69,1,MATCH('Proposal report'!E$123,[1]Compliance!$J$62:$Q$62,0))</f>
        <v>0</v>
      </c>
      <c r="F129" s="77">
        <f>INDEX([1]Compliance!$J69:$Q69,1,MATCH('Proposal report'!F$123,[1]Compliance!$J$62:$Q$62,0))</f>
        <v>2.3494292234866012E-4</v>
      </c>
    </row>
    <row r="130" spans="2:6" ht="14.4" x14ac:dyDescent="0.3">
      <c r="B130" s="162" t="str">
        <f>[1]Compliance!C70</f>
        <v>Zone Substation kVA Flexible</v>
      </c>
      <c r="C130" s="83"/>
      <c r="D130" s="146">
        <f>INDEX([1]Compliance!$J70:$Q70,1,MATCH('Proposal report'!D$123,[1]Compliance!$J$62:$Q$62,0))</f>
        <v>0</v>
      </c>
      <c r="E130" s="146">
        <f>INDEX([1]Compliance!$J70:$Q70,1,MATCH('Proposal report'!E$123,[1]Compliance!$J$62:$Q$62,0))</f>
        <v>0</v>
      </c>
      <c r="F130" s="77">
        <f>INDEX([1]Compliance!$J70:$Q70,1,MATCH('Proposal report'!F$123,[1]Compliance!$J$62:$Q$62,0))</f>
        <v>7.0737978404347839E-5</v>
      </c>
    </row>
    <row r="131" spans="2:6" ht="14.4" x14ac:dyDescent="0.3">
      <c r="B131" s="162" t="str">
        <f>[1]Compliance!C71</f>
        <v>Sub Transmission kVA Flexible</v>
      </c>
      <c r="C131" s="83"/>
      <c r="D131" s="146">
        <f>INDEX([1]Compliance!$J71:$Q71,1,MATCH('Proposal report'!D$123,[1]Compliance!$J$62:$Q$62,0))</f>
        <v>0</v>
      </c>
      <c r="E131" s="146">
        <f>INDEX([1]Compliance!$J71:$Q71,1,MATCH('Proposal report'!E$123,[1]Compliance!$J$62:$Q$62,0))</f>
        <v>0</v>
      </c>
      <c r="F131" s="77">
        <f>INDEX([1]Compliance!$J71:$Q71,1,MATCH('Proposal report'!F$123,[1]Compliance!$J$62:$Q$62,0))</f>
        <v>1.4328584327907782E-6</v>
      </c>
    </row>
    <row r="132" spans="2:6" ht="14.4" x14ac:dyDescent="0.3">
      <c r="B132" s="162" t="str">
        <f>[1]Compliance!C72</f>
        <v>Large LV Business Generation Flexible</v>
      </c>
      <c r="C132" s="83"/>
      <c r="D132" s="146">
        <f>INDEX([1]Compliance!$J72:$Q72,1,MATCH('Proposal report'!D$123,[1]Compliance!$J$62:$Q$62,0))</f>
        <v>0</v>
      </c>
      <c r="E132" s="146">
        <f>INDEX([1]Compliance!$J72:$Q72,1,MATCH('Proposal report'!E$123,[1]Compliance!$J$62:$Q$62,0))</f>
        <v>0</v>
      </c>
      <c r="F132" s="77">
        <f>INDEX([1]Compliance!$J72:$Q72,1,MATCH('Proposal report'!F$123,[1]Compliance!$J$62:$Q$62,0))</f>
        <v>4.0415368587739787E-6</v>
      </c>
    </row>
    <row r="133" spans="2:6" ht="14.4" x14ac:dyDescent="0.3">
      <c r="B133" s="162" t="str">
        <f>[1]Compliance!C73</f>
        <v>HV Business Generation Flexible</v>
      </c>
      <c r="C133" s="83"/>
      <c r="D133" s="146">
        <f>INDEX([1]Compliance!$J73:$Q73,1,MATCH('Proposal report'!D$123,[1]Compliance!$J$62:$Q$62,0))</f>
        <v>0</v>
      </c>
      <c r="E133" s="146">
        <f>INDEX([1]Compliance!$J73:$Q73,1,MATCH('Proposal report'!E$123,[1]Compliance!$J$62:$Q$62,0))</f>
        <v>0</v>
      </c>
      <c r="F133" s="77">
        <f>INDEX([1]Compliance!$J73:$Q73,1,MATCH('Proposal report'!F$123,[1]Compliance!$J$62:$Q$62,0))</f>
        <v>0</v>
      </c>
    </row>
    <row r="134" spans="2:6" ht="14.4" x14ac:dyDescent="0.3">
      <c r="B134" s="162" t="str">
        <f>[1]Compliance!C74</f>
        <v>Zone Substation Generation Flexible</v>
      </c>
      <c r="C134" s="83"/>
      <c r="D134" s="146">
        <f>INDEX([1]Compliance!$J74:$Q74,1,MATCH('Proposal report'!D$123,[1]Compliance!$J$62:$Q$62,0))</f>
        <v>0</v>
      </c>
      <c r="E134" s="146">
        <f>INDEX([1]Compliance!$J74:$Q74,1,MATCH('Proposal report'!E$123,[1]Compliance!$J$62:$Q$62,0))</f>
        <v>0</v>
      </c>
      <c r="F134" s="77">
        <f>INDEX([1]Compliance!$J74:$Q74,1,MATCH('Proposal report'!F$123,[1]Compliance!$J$62:$Q$62,0))</f>
        <v>0</v>
      </c>
    </row>
    <row r="135" spans="2:6" ht="14.4" x14ac:dyDescent="0.3">
      <c r="B135" s="162" t="str">
        <f>[1]Compliance!C75</f>
        <v>Sub Transmission Generation Flexible</v>
      </c>
      <c r="C135" s="83"/>
      <c r="D135" s="146">
        <f>INDEX([1]Compliance!$J75:$Q75,1,MATCH('Proposal report'!D$123,[1]Compliance!$J$62:$Q$62,0))</f>
        <v>0</v>
      </c>
      <c r="E135" s="146">
        <f>INDEX([1]Compliance!$J75:$Q75,1,MATCH('Proposal report'!E$123,[1]Compliance!$J$62:$Q$62,0))</f>
        <v>0</v>
      </c>
      <c r="F135" s="77">
        <f>INDEX([1]Compliance!$J75:$Q75,1,MATCH('Proposal report'!F$123,[1]Compliance!$J$62:$Q$62,0))</f>
        <v>0</v>
      </c>
    </row>
    <row r="136" spans="2:6" ht="14.4" x14ac:dyDescent="0.3">
      <c r="B136" s="162" t="str">
        <f>[1]Compliance!C76</f>
        <v>Residential Electrify</v>
      </c>
      <c r="C136" s="83"/>
      <c r="D136" s="146">
        <f>INDEX([1]Compliance!$J76:$Q76,1,MATCH('Proposal report'!D$123,[1]Compliance!$J$62:$Q$62,0))</f>
        <v>9.8731263075828266E-5</v>
      </c>
      <c r="E136" s="146">
        <f>INDEX([1]Compliance!$J76:$Q76,1,MATCH('Proposal report'!E$123,[1]Compliance!$J$62:$Q$62,0))</f>
        <v>1.3369698415170283E-4</v>
      </c>
      <c r="F136" s="77">
        <f>INDEX([1]Compliance!$J76:$Q76,1,MATCH('Proposal report'!F$123,[1]Compliance!$J$62:$Q$62,0))</f>
        <v>4.1023902055135333E-4</v>
      </c>
    </row>
    <row r="137" spans="2:6" ht="14.4" x14ac:dyDescent="0.3">
      <c r="B137" s="162" t="str">
        <f>[1]Compliance!C77</f>
        <v>Residential Diversify</v>
      </c>
      <c r="C137" s="83"/>
      <c r="D137" s="146">
        <f>INDEX([1]Compliance!$J77:$Q77,1,MATCH('Proposal report'!D$123,[1]Compliance!$J$62:$Q$62,0))</f>
        <v>0</v>
      </c>
      <c r="E137" s="146">
        <f>INDEX([1]Compliance!$J77:$Q77,1,MATCH('Proposal report'!E$123,[1]Compliance!$J$62:$Q$62,0))</f>
        <v>0</v>
      </c>
      <c r="F137" s="77">
        <f>INDEX([1]Compliance!$J77:$Q77,1,MATCH('Proposal report'!F$123,[1]Compliance!$J$62:$Q$62,0))</f>
        <v>-1.4360395375596589E-5</v>
      </c>
    </row>
    <row r="138" spans="2:6" ht="14.4" x14ac:dyDescent="0.3">
      <c r="B138" s="162" t="str">
        <f>[1]Compliance!C78</f>
        <v>Electrify Two Way</v>
      </c>
      <c r="C138" s="83"/>
      <c r="D138" s="146">
        <f>INDEX([1]Compliance!$J78:$Q78,1,MATCH('Proposal report'!D$123,[1]Compliance!$J$62:$Q$62,0))</f>
        <v>0</v>
      </c>
      <c r="E138" s="146">
        <f>INDEX([1]Compliance!$J78:$Q78,1,MATCH('Proposal report'!E$123,[1]Compliance!$J$62:$Q$62,0))</f>
        <v>0</v>
      </c>
      <c r="F138" s="77">
        <f>INDEX([1]Compliance!$J78:$Q78,1,MATCH('Proposal report'!F$123,[1]Compliance!$J$62:$Q$62,0))</f>
        <v>1.6938818461246753E-3</v>
      </c>
    </row>
    <row r="139" spans="2:6" ht="14.4" x14ac:dyDescent="0.3">
      <c r="B139" s="162" t="str">
        <f>[1]Compliance!C79</f>
        <v>Small Business Electrify</v>
      </c>
      <c r="C139" s="83"/>
      <c r="D139" s="146">
        <f>INDEX([1]Compliance!$J79:$Q79,1,MATCH('Proposal report'!D$123,[1]Compliance!$J$62:$Q$62,0))</f>
        <v>0</v>
      </c>
      <c r="E139" s="146">
        <f>INDEX([1]Compliance!$J79:$Q79,1,MATCH('Proposal report'!E$123,[1]Compliance!$J$62:$Q$62,0))</f>
        <v>0</v>
      </c>
      <c r="F139" s="77">
        <f>INDEX([1]Compliance!$J79:$Q79,1,MATCH('Proposal report'!F$123,[1]Compliance!$J$62:$Q$62,0))</f>
        <v>1.03043433020135E-3</v>
      </c>
    </row>
    <row r="140" spans="2:6" ht="14.4" x14ac:dyDescent="0.3">
      <c r="B140" s="162">
        <f>[1]Compliance!C80</f>
        <v>0</v>
      </c>
      <c r="C140" s="83"/>
      <c r="D140" s="146">
        <f>INDEX([1]Compliance!$J80:$Q80,1,MATCH('Proposal report'!D$123,[1]Compliance!$J$62:$Q$62,0))</f>
        <v>0</v>
      </c>
      <c r="E140" s="146">
        <f>INDEX([1]Compliance!$J80:$Q80,1,MATCH('Proposal report'!E$123,[1]Compliance!$J$62:$Q$62,0))</f>
        <v>0</v>
      </c>
      <c r="F140" s="77">
        <f>INDEX([1]Compliance!$J80:$Q80,1,MATCH('Proposal report'!F$123,[1]Compliance!$J$62:$Q$62,0))</f>
        <v>0</v>
      </c>
    </row>
    <row r="141" spans="2:6" ht="14.4" x14ac:dyDescent="0.3">
      <c r="B141" s="162">
        <f>[1]Compliance!C81</f>
        <v>0</v>
      </c>
      <c r="C141" s="83"/>
      <c r="D141" s="146">
        <f>INDEX([1]Compliance!$J81:$Q81,1,MATCH('Proposal report'!D$123,[1]Compliance!$J$62:$Q$62,0))</f>
        <v>0</v>
      </c>
      <c r="E141" s="146">
        <f>INDEX([1]Compliance!$J81:$Q81,1,MATCH('Proposal report'!E$123,[1]Compliance!$J$62:$Q$62,0))</f>
        <v>0</v>
      </c>
      <c r="F141" s="77">
        <f>INDEX([1]Compliance!$J81:$Q81,1,MATCH('Proposal report'!F$123,[1]Compliance!$J$62:$Q$62,0))</f>
        <v>0</v>
      </c>
    </row>
    <row r="142" spans="2:6" ht="14.4" x14ac:dyDescent="0.3">
      <c r="B142" s="162">
        <f>[1]Compliance!C82</f>
        <v>0</v>
      </c>
      <c r="C142" s="83"/>
      <c r="D142" s="146">
        <f>INDEX([1]Compliance!$J82:$Q82,1,MATCH('Proposal report'!D$123,[1]Compliance!$J$62:$Q$62,0))</f>
        <v>0</v>
      </c>
      <c r="E142" s="146">
        <f>INDEX([1]Compliance!$J82:$Q82,1,MATCH('Proposal report'!E$123,[1]Compliance!$J$62:$Q$62,0))</f>
        <v>0</v>
      </c>
      <c r="F142" s="77">
        <f>INDEX([1]Compliance!$J82:$Q82,1,MATCH('Proposal report'!F$123,[1]Compliance!$J$62:$Q$62,0))</f>
        <v>0</v>
      </c>
    </row>
    <row r="143" spans="2:6" ht="14.4" x14ac:dyDescent="0.3">
      <c r="B143" s="162">
        <f>[1]Compliance!C83</f>
        <v>0</v>
      </c>
      <c r="C143" s="83"/>
      <c r="D143" s="146">
        <f>INDEX([1]Compliance!$J83:$Q83,1,MATCH('Proposal report'!D$123,[1]Compliance!$J$62:$Q$62,0))</f>
        <v>0</v>
      </c>
      <c r="E143" s="146">
        <f>INDEX([1]Compliance!$J83:$Q83,1,MATCH('Proposal report'!E$123,[1]Compliance!$J$62:$Q$62,0))</f>
        <v>0</v>
      </c>
      <c r="F143" s="77">
        <f>INDEX([1]Compliance!$J83:$Q83,1,MATCH('Proposal report'!F$123,[1]Compliance!$J$62:$Q$62,0))</f>
        <v>0</v>
      </c>
    </row>
    <row r="144" spans="2:6" ht="14.4" x14ac:dyDescent="0.3">
      <c r="B144" s="138" t="str">
        <f>[1]Compliance!C84</f>
        <v>Total trial tariffs</v>
      </c>
      <c r="C144" s="75"/>
      <c r="D144" s="137">
        <f>INDEX([1]Compliance!$J84:$Q84,1,MATCH('Proposal report'!D$123,[1]Compliance!$J$62:$Q$62,0))</f>
        <v>9.8731263075828266E-5</v>
      </c>
      <c r="E144" s="137">
        <f>INDEX([1]Compliance!$J84:$Q84,1,MATCH('Proposal report'!E$123,[1]Compliance!$J$62:$Q$62,0))</f>
        <v>1.3369698415170283E-4</v>
      </c>
      <c r="F144" s="134">
        <f>INDEX([1]Compliance!$J84:$Q84,1,MATCH('Proposal report'!F$123,[1]Compliance!$J$62:$Q$62,0))</f>
        <v>3.4858483814734975E-3</v>
      </c>
    </row>
    <row r="145" spans="2:6" ht="14.4" x14ac:dyDescent="0.3"/>
    <row r="146" spans="2:6" ht="14.4" x14ac:dyDescent="0.3"/>
    <row r="147" spans="2:6" ht="14.4" x14ac:dyDescent="0.3">
      <c r="B147" s="112" t="s">
        <v>65</v>
      </c>
    </row>
    <row r="148" spans="2:6" ht="14.4" x14ac:dyDescent="0.3">
      <c r="B148" t="str">
        <f>"The below table provides the total revenues for each tariff class for "&amp;DNSP&amp;" for "&amp;forecastyear&amp;". Information on the standalone and avoidable costs for each tariff class is also provided."</f>
        <v>The below table provides the total revenues for each tariff class for SA Power Networks for 2024–25. Information on the standalone and avoidable costs for each tariff class is also provided.</v>
      </c>
    </row>
    <row r="149" spans="2:6" ht="14.4" x14ac:dyDescent="0.3">
      <c r="B149" t="str">
        <f>"This table supports the requirement for "&amp;DNSP&amp;" to ensure that the revenue expected to be recovered for each tariff class must lie between the stand alone cost of serving those customers, and the avoidable cost of not serving those customers."</f>
        <v>This table supports the requirement for SA Power Networks to ensure that the revenue expected to be recovered for each tariff class must lie between the stand alone cost of serving those customers, and the avoidable cost of not serving those customers.</v>
      </c>
    </row>
    <row r="150" spans="2:6" ht="14.4" x14ac:dyDescent="0.3">
      <c r="B150" t="s">
        <v>64</v>
      </c>
    </row>
    <row r="151" spans="2:6" ht="14.4" x14ac:dyDescent="0.3"/>
    <row r="152" spans="2:6" ht="14.4" x14ac:dyDescent="0.3">
      <c r="B152" s="155"/>
      <c r="C152" s="154"/>
      <c r="D152" s="94" t="s">
        <v>63</v>
      </c>
      <c r="E152" s="94" t="s">
        <v>62</v>
      </c>
      <c r="F152" s="93" t="s">
        <v>61</v>
      </c>
    </row>
    <row r="153" spans="2:6" ht="14.4" x14ac:dyDescent="0.3">
      <c r="B153" s="163" t="str">
        <f>[1]Tables!C110</f>
        <v>Residential</v>
      </c>
      <c r="C153" s="91"/>
      <c r="D153" s="152">
        <f>[1]Tables!D110</f>
        <v>285.22430408743304</v>
      </c>
      <c r="E153" s="152">
        <f>[1]Tables!E110</f>
        <v>469.38822703811485</v>
      </c>
      <c r="F153" s="149">
        <f>[1]Tables!F110</f>
        <v>762.1003641775086</v>
      </c>
    </row>
    <row r="154" spans="2:6" ht="14.4" x14ac:dyDescent="0.3">
      <c r="B154" s="162" t="str">
        <f>[1]Tables!C111</f>
        <v>Small business</v>
      </c>
      <c r="C154" s="83"/>
      <c r="D154" s="146">
        <f>[1]Tables!D111</f>
        <v>70.779633360413698</v>
      </c>
      <c r="E154" s="146">
        <f>[1]Tables!E111</f>
        <v>156.08735256022302</v>
      </c>
      <c r="F154" s="77">
        <f>[1]Tables!F111</f>
        <v>351.7280470006238</v>
      </c>
    </row>
    <row r="155" spans="2:6" ht="14.4" x14ac:dyDescent="0.3">
      <c r="B155" s="162" t="str">
        <f>[1]Tables!C112</f>
        <v>Large LV business</v>
      </c>
      <c r="C155" s="83"/>
      <c r="D155" s="146">
        <f>[1]Tables!D112</f>
        <v>51.408318568376224</v>
      </c>
      <c r="E155" s="146">
        <f>[1]Tables!E112</f>
        <v>207.22040730057356</v>
      </c>
      <c r="F155" s="77">
        <f>[1]Tables!F112</f>
        <v>296.3300807809207</v>
      </c>
    </row>
    <row r="156" spans="2:6" ht="14.4" x14ac:dyDescent="0.3">
      <c r="B156" s="162" t="str">
        <f>[1]Tables!C113</f>
        <v>HV business</v>
      </c>
      <c r="C156" s="83"/>
      <c r="D156" s="146">
        <f>[1]Tables!D113</f>
        <v>6.2307734176450467</v>
      </c>
      <c r="E156" s="146">
        <f>[1]Tables!E113</f>
        <v>36.087101887047382</v>
      </c>
      <c r="F156" s="77">
        <f>[1]Tables!F113</f>
        <v>103.96160832033677</v>
      </c>
    </row>
    <row r="157" spans="2:6" ht="14.4" x14ac:dyDescent="0.3">
      <c r="B157" s="162" t="str">
        <f>[1]Tables!C114</f>
        <v>Major business</v>
      </c>
      <c r="C157" s="83"/>
      <c r="D157" s="146">
        <f>[1]Tables!D114</f>
        <v>6.2307734176450467</v>
      </c>
      <c r="E157" s="146">
        <f>[1]Tables!E114</f>
        <v>15.815878960259482</v>
      </c>
      <c r="F157" s="77">
        <f>[1]Tables!F114</f>
        <v>88.074023679902808</v>
      </c>
    </row>
    <row r="158" spans="2:6" ht="14.4" x14ac:dyDescent="0.3">
      <c r="B158" s="162">
        <f>[1]Tables!C115</f>
        <v>0</v>
      </c>
      <c r="C158" s="83"/>
      <c r="D158" s="146">
        <f>[1]Tables!D115</f>
        <v>0</v>
      </c>
      <c r="E158" s="146">
        <f>[1]Tables!E115</f>
        <v>0</v>
      </c>
      <c r="F158" s="77">
        <f>[1]Tables!F115</f>
        <v>0</v>
      </c>
    </row>
    <row r="159" spans="2:6" ht="14.4" x14ac:dyDescent="0.3">
      <c r="B159" s="162">
        <f>[1]Tables!C116</f>
        <v>0</v>
      </c>
      <c r="C159" s="83"/>
      <c r="D159" s="146">
        <f>[1]Tables!D116</f>
        <v>0</v>
      </c>
      <c r="E159" s="146">
        <f>[1]Tables!E116</f>
        <v>0</v>
      </c>
      <c r="F159" s="77">
        <f>[1]Tables!F116</f>
        <v>0</v>
      </c>
    </row>
    <row r="160" spans="2:6" ht="14.4" x14ac:dyDescent="0.3">
      <c r="B160" s="162">
        <f>[1]Tables!C117</f>
        <v>0</v>
      </c>
      <c r="C160" s="83"/>
      <c r="D160" s="146">
        <f>[1]Tables!D117</f>
        <v>0</v>
      </c>
      <c r="E160" s="146">
        <f>[1]Tables!E117</f>
        <v>0</v>
      </c>
      <c r="F160" s="77">
        <f>[1]Tables!F117</f>
        <v>0</v>
      </c>
    </row>
    <row r="161" spans="2:6" ht="14.4" x14ac:dyDescent="0.3">
      <c r="B161" s="162">
        <f>[1]Tables!C118</f>
        <v>0</v>
      </c>
      <c r="C161" s="83"/>
      <c r="D161" s="146">
        <f>[1]Tables!D118</f>
        <v>0</v>
      </c>
      <c r="E161" s="146">
        <f>[1]Tables!E118</f>
        <v>0</v>
      </c>
      <c r="F161" s="77">
        <f>[1]Tables!F118</f>
        <v>0</v>
      </c>
    </row>
    <row r="162" spans="2:6" ht="14.4" x14ac:dyDescent="0.3">
      <c r="B162" s="162">
        <f>[1]Tables!C119</f>
        <v>0</v>
      </c>
      <c r="C162" s="83"/>
      <c r="D162" s="146">
        <f>[1]Tables!D119</f>
        <v>0</v>
      </c>
      <c r="E162" s="146">
        <f>[1]Tables!E119</f>
        <v>0</v>
      </c>
      <c r="F162" s="77">
        <f>[1]Tables!F119</f>
        <v>0</v>
      </c>
    </row>
    <row r="163" spans="2:6" ht="14.4" x14ac:dyDescent="0.3">
      <c r="B163" s="161">
        <f>[1]Tables!C120</f>
        <v>0</v>
      </c>
      <c r="C163" s="75"/>
      <c r="D163" s="160">
        <f>[1]Tables!D120</f>
        <v>0</v>
      </c>
      <c r="E163" s="160">
        <f>[1]Tables!E120</f>
        <v>0</v>
      </c>
      <c r="F163" s="69">
        <f>[1]Tables!F120</f>
        <v>0</v>
      </c>
    </row>
    <row r="164" spans="2:6" ht="14.4" x14ac:dyDescent="0.3"/>
    <row r="165" spans="2:6" ht="14.4" x14ac:dyDescent="0.3"/>
    <row r="166" spans="2:6" ht="14.4" hidden="1" x14ac:dyDescent="0.3"/>
    <row r="167" spans="2:6" ht="14.4" hidden="1" x14ac:dyDescent="0.3"/>
    <row r="168" spans="2:6" ht="14.4" hidden="1" x14ac:dyDescent="0.3"/>
    <row r="169" spans="2:6" ht="14.4" hidden="1" x14ac:dyDescent="0.3"/>
    <row r="170" spans="2:6" ht="14.4" hidden="1" x14ac:dyDescent="0.3"/>
    <row r="171" spans="2:6" ht="14.4" hidden="1" x14ac:dyDescent="0.3"/>
    <row r="172" spans="2:6" ht="14.4" hidden="1" x14ac:dyDescent="0.3"/>
    <row r="173" spans="2:6" ht="14.4" hidden="1" x14ac:dyDescent="0.3"/>
    <row r="174" spans="2:6" ht="14.4" hidden="1" x14ac:dyDescent="0.3"/>
    <row r="175" spans="2:6" ht="14.4" hidden="1" x14ac:dyDescent="0.3"/>
    <row r="176" spans="2:6" ht="14.4" hidden="1" x14ac:dyDescent="0.3"/>
    <row r="177" customFormat="1" ht="14.4" hidden="1" x14ac:dyDescent="0.3"/>
    <row r="178" customFormat="1" ht="14.4" hidden="1" x14ac:dyDescent="0.3"/>
    <row r="179" customFormat="1" ht="14.4" hidden="1" x14ac:dyDescent="0.3"/>
    <row r="180" customFormat="1" ht="14.4" hidden="1" x14ac:dyDescent="0.3"/>
    <row r="181" customFormat="1" ht="14.4" hidden="1" x14ac:dyDescent="0.3"/>
    <row r="182" customFormat="1" ht="14.4" hidden="1" x14ac:dyDescent="0.3"/>
    <row r="183" customFormat="1" ht="14.4" hidden="1" x14ac:dyDescent="0.3"/>
    <row r="184" customFormat="1" ht="14.4" hidden="1" x14ac:dyDescent="0.3"/>
    <row r="185" customFormat="1" ht="14.4" hidden="1" x14ac:dyDescent="0.3"/>
    <row r="186" customFormat="1" ht="14.4" hidden="1" x14ac:dyDescent="0.3"/>
    <row r="187" customFormat="1" ht="14.4" hidden="1" x14ac:dyDescent="0.3"/>
  </sheetData>
  <hyperlinks>
    <hyperlink ref="F6" location="'Proposal report'!A55" display="Revenues" xr:uid="{2CB81B30-4ECA-4330-B873-ECB472429FE2}"/>
    <hyperlink ref="G6" location="'Proposal report'!A95" display="Unders/overs accounts" xr:uid="{6E87C56E-E01F-492A-8C78-82F05CEC63AC}"/>
    <hyperlink ref="H6" location="'Proposal report'!A116" display="Side constraints" xr:uid="{1F8F52E2-8A45-483A-A192-4D27979ECE89}"/>
    <hyperlink ref="I6" location="'Proposal report'!A146" display="Tariff trials" xr:uid="{35011B75-4375-492F-B7B7-CFEF2F13D181}"/>
    <hyperlink ref="J6" location="'Proposal report'!A165" display="Standalone and avoidable costs" xr:uid="{358DF071-63AF-4286-A9F5-16CED542CB55}"/>
  </hyperlinks>
  <pageMargins left="0.7" right="0.7" top="0.75" bottom="0.75" header="0.3" footer="0.3"/>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Tariff schedule</vt:lpstr>
      <vt:lpstr>Stakeholder report</vt:lpstr>
      <vt:lpstr>Proposal report</vt:lpstr>
      <vt:lpstr>redact1</vt:lpstr>
      <vt:lpstr>TariffscheduleIC</vt:lpstr>
      <vt:lpstr>TariffscheduleSCS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Tran</dc:creator>
  <cp:lastModifiedBy>Kenny Tran</cp:lastModifiedBy>
  <dcterms:created xsi:type="dcterms:W3CDTF">2024-07-17T03:20:10Z</dcterms:created>
  <dcterms:modified xsi:type="dcterms:W3CDTF">2024-07-17T03:21:25Z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2024-07-17T03:21:20Z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128743fa-832a-4316-be24-a573125090a3</vt:lpwstr>
  </property>
  <property fmtid="{D5CDD505-2E9C-101B-9397-08002B2CF9AE}" pid="8" name="MSIP_Label_d9d5a995-dfdf-4407-9a97-edbbc68c9f53_ContentBits">
    <vt:lpwstr>0</vt:lpwstr>
  </property>
</Properties>
</file>